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0460" windowHeight="7215" activeTab="15"/>
  </bookViews>
  <sheets>
    <sheet name="ENE" sheetId="1" r:id="rId1"/>
    <sheet name="AJ" sheetId="4" r:id="rId2"/>
    <sheet name="FEB" sheetId="5" r:id="rId3"/>
    <sheet name="prov" sheetId="6" r:id="rId4"/>
    <sheet name="MAR" sheetId="7" r:id="rId5"/>
    <sheet name="ABR" sheetId="8" r:id="rId6"/>
    <sheet name="MAY" sheetId="9" r:id="rId7"/>
    <sheet name="FALTA DE PAGO " sheetId="10" r:id="rId8"/>
    <sheet name="AJUSTE" sheetId="11" r:id="rId9"/>
    <sheet name="JUN" sheetId="12" r:id="rId10"/>
    <sheet name="JUL" sheetId="14" r:id="rId11"/>
    <sheet name="AGO" sheetId="15" r:id="rId12"/>
    <sheet name="SEP" sheetId="17" r:id="rId13"/>
    <sheet name="OCT" sheetId="19" r:id="rId14"/>
    <sheet name="NOV" sheetId="20" r:id="rId15"/>
    <sheet name="DIC" sheetId="21" r:id="rId16"/>
  </sheets>
  <definedNames>
    <definedName name="_xlnm._FilterDatabase" localSheetId="5" hidden="1">ABR!$A$7:$I$243</definedName>
    <definedName name="_xlnm._FilterDatabase" localSheetId="11" hidden="1">AGO!$A$7:$I$259</definedName>
    <definedName name="_xlnm._FilterDatabase" localSheetId="15" hidden="1">DIC!$A$7:$I$792</definedName>
    <definedName name="_xlnm._FilterDatabase" localSheetId="7" hidden="1">'FALTA DE PAGO '!$A$3:$J$3</definedName>
    <definedName name="_xlnm._FilterDatabase" localSheetId="10" hidden="1">JUL!$A$7:$I$295</definedName>
    <definedName name="_xlnm._FilterDatabase" localSheetId="9" hidden="1">JUN!$A$7:$I$294</definedName>
    <definedName name="_xlnm._FilterDatabase" localSheetId="6" hidden="1">MAY!$A$7:$I$325</definedName>
    <definedName name="_xlnm._FilterDatabase" localSheetId="14" hidden="1">NOV!$A$7:$I$650</definedName>
    <definedName name="_xlnm._FilterDatabase" localSheetId="13" hidden="1">OCT!$A$7:$I$491</definedName>
    <definedName name="_xlnm._FilterDatabase" localSheetId="12" hidden="1">SEP!$A$7:$I$357</definedName>
  </definedNames>
  <calcPr calcId="144525"/>
</workbook>
</file>

<file path=xl/calcChain.xml><?xml version="1.0" encoding="utf-8"?>
<calcChain xmlns="http://schemas.openxmlformats.org/spreadsheetml/2006/main">
  <c r="G707" i="21" l="1"/>
  <c r="G27" i="21" l="1"/>
  <c r="H27" i="21" s="1"/>
  <c r="G604" i="21"/>
  <c r="G552" i="21"/>
  <c r="H552" i="21" s="1"/>
  <c r="G43" i="21"/>
  <c r="G784" i="21"/>
  <c r="H784" i="21" s="1"/>
  <c r="G649" i="21"/>
  <c r="G599" i="21"/>
  <c r="H599" i="21" s="1"/>
  <c r="G33" i="21"/>
  <c r="G632" i="21"/>
  <c r="G686" i="21"/>
  <c r="H43" i="21" l="1"/>
  <c r="G404" i="20" l="1"/>
  <c r="G570" i="20"/>
  <c r="G394" i="20"/>
  <c r="G266" i="19"/>
  <c r="G146" i="17" l="1"/>
  <c r="G89" i="15"/>
  <c r="G49" i="14"/>
  <c r="H49" i="14" s="1"/>
  <c r="G97" i="14"/>
  <c r="G102" i="12"/>
  <c r="H102" i="12" s="1"/>
  <c r="G259" i="1"/>
  <c r="H259" i="1" s="1"/>
  <c r="G130" i="12" l="1"/>
  <c r="G126" i="1"/>
  <c r="G670" i="21" l="1"/>
  <c r="G643" i="21"/>
  <c r="G584" i="21" l="1"/>
  <c r="G548" i="21"/>
  <c r="G46" i="21"/>
  <c r="G16" i="21"/>
  <c r="G458" i="20"/>
  <c r="H458" i="20" s="1"/>
  <c r="G474" i="20"/>
  <c r="H474" i="20" s="1"/>
  <c r="G537" i="20"/>
  <c r="H537" i="20" s="1"/>
  <c r="G352" i="19"/>
  <c r="H352" i="19" s="1"/>
  <c r="G410" i="19"/>
  <c r="H410" i="19" s="1"/>
  <c r="G233" i="17"/>
  <c r="G289" i="17"/>
  <c r="H289" i="17" s="1"/>
  <c r="G253" i="15"/>
  <c r="G161" i="15"/>
  <c r="G212" i="15"/>
  <c r="H212" i="15" s="1"/>
  <c r="G247" i="14"/>
  <c r="H247" i="14" s="1"/>
  <c r="G255" i="14"/>
  <c r="G249" i="12"/>
  <c r="H249" i="12" s="1"/>
  <c r="G198" i="9"/>
  <c r="G278" i="9"/>
  <c r="H278" i="9" s="1"/>
  <c r="G155" i="8"/>
  <c r="G226" i="8"/>
  <c r="H226" i="8" s="1"/>
  <c r="G193" i="7"/>
  <c r="H193" i="7" s="1"/>
  <c r="G135" i="7"/>
  <c r="G255" i="1"/>
  <c r="H255" i="1" s="1"/>
  <c r="G238" i="5"/>
  <c r="H238" i="5" s="1"/>
  <c r="G183" i="1"/>
  <c r="G29" i="1"/>
  <c r="H29" i="1" s="1"/>
  <c r="G781" i="21"/>
  <c r="H781" i="21" s="1"/>
  <c r="G779" i="21"/>
  <c r="H779" i="21" s="1"/>
  <c r="G777" i="21"/>
  <c r="H777" i="21" s="1"/>
  <c r="G775" i="21"/>
  <c r="H775" i="21" s="1"/>
  <c r="G773" i="21"/>
  <c r="H773" i="21" s="1"/>
  <c r="G771" i="21"/>
  <c r="H771" i="21" s="1"/>
  <c r="G753" i="21"/>
  <c r="H753" i="21" s="1"/>
  <c r="G761" i="21"/>
  <c r="H761" i="21" s="1"/>
  <c r="G763" i="21"/>
  <c r="H763" i="21" s="1"/>
  <c r="G765" i="21"/>
  <c r="H765" i="21" s="1"/>
  <c r="G767" i="21"/>
  <c r="H767" i="21" s="1"/>
  <c r="G769" i="21"/>
  <c r="H769" i="21" s="1"/>
  <c r="G751" i="21"/>
  <c r="H751" i="21" s="1"/>
  <c r="G747" i="21"/>
  <c r="H747" i="21" s="1"/>
  <c r="G733" i="21"/>
  <c r="G703" i="21"/>
  <c r="H703" i="21" s="1"/>
  <c r="G624" i="21"/>
  <c r="G602" i="21" l="1"/>
  <c r="G593" i="21"/>
  <c r="H593" i="21" s="1"/>
  <c r="G590" i="21"/>
  <c r="H590" i="21" s="1"/>
  <c r="G564" i="21"/>
  <c r="G556" i="21" l="1"/>
  <c r="H556" i="21" s="1"/>
  <c r="G546" i="21"/>
  <c r="H546" i="21" s="1"/>
  <c r="G538" i="21"/>
  <c r="H538" i="21" s="1"/>
  <c r="G78" i="21"/>
  <c r="G544" i="21"/>
  <c r="H544" i="21" s="1"/>
  <c r="H548" i="21"/>
  <c r="G70" i="21"/>
  <c r="H70" i="21" s="1"/>
  <c r="G65" i="21"/>
  <c r="H65" i="21" s="1"/>
  <c r="G57" i="21"/>
  <c r="H57" i="21" s="1"/>
  <c r="H46" i="21"/>
  <c r="G40" i="21"/>
  <c r="H40" i="21" s="1"/>
  <c r="G38" i="21"/>
  <c r="H38" i="21" s="1"/>
  <c r="H33" i="21"/>
  <c r="G9" i="21"/>
  <c r="G749" i="21"/>
  <c r="H749" i="21" s="1"/>
  <c r="G745" i="21"/>
  <c r="H745" i="21" s="1"/>
  <c r="G743" i="21"/>
  <c r="H743" i="21" s="1"/>
  <c r="G740" i="21"/>
  <c r="H740" i="21" s="1"/>
  <c r="G737" i="21"/>
  <c r="H737" i="21" s="1"/>
  <c r="H733" i="21"/>
  <c r="G731" i="21"/>
  <c r="H731" i="21" s="1"/>
  <c r="G729" i="21"/>
  <c r="H729" i="21" s="1"/>
  <c r="G727" i="21"/>
  <c r="H727" i="21" s="1"/>
  <c r="H707" i="21"/>
  <c r="G705" i="21"/>
  <c r="H705" i="21" s="1"/>
  <c r="G701" i="21"/>
  <c r="H701" i="21" s="1"/>
  <c r="H686" i="21"/>
  <c r="G684" i="21"/>
  <c r="H684" i="21" s="1"/>
  <c r="G682" i="21"/>
  <c r="H682" i="21" s="1"/>
  <c r="H670" i="21"/>
  <c r="H649" i="21"/>
  <c r="F648" i="21"/>
  <c r="G645" i="21"/>
  <c r="H645" i="21" s="1"/>
  <c r="H632" i="21"/>
  <c r="H624" i="21"/>
  <c r="G622" i="21"/>
  <c r="H622" i="21" s="1"/>
  <c r="G620" i="21"/>
  <c r="H620" i="21" s="1"/>
  <c r="G617" i="21"/>
  <c r="H617" i="21" s="1"/>
  <c r="H602" i="21"/>
  <c r="G597" i="21"/>
  <c r="H597" i="21" s="1"/>
  <c r="G595" i="21"/>
  <c r="H595" i="21" s="1"/>
  <c r="H584" i="21"/>
  <c r="H582" i="21"/>
  <c r="G580" i="21"/>
  <c r="H580" i="21" s="1"/>
  <c r="G578" i="21"/>
  <c r="H578" i="21" s="1"/>
  <c r="H564" i="21"/>
  <c r="H555" i="21"/>
  <c r="G76" i="21"/>
  <c r="H76" i="21" s="1"/>
  <c r="H73" i="21"/>
  <c r="G63" i="21"/>
  <c r="H63" i="21" s="1"/>
  <c r="G61" i="21"/>
  <c r="H61" i="21" s="1"/>
  <c r="H56" i="21"/>
  <c r="G54" i="21"/>
  <c r="H54" i="21" s="1"/>
  <c r="G51" i="21"/>
  <c r="H51" i="21" s="1"/>
  <c r="G48" i="21"/>
  <c r="H48" i="21" s="1"/>
  <c r="G29" i="21"/>
  <c r="H29" i="21" s="1"/>
  <c r="G25" i="21"/>
  <c r="H25" i="21" s="1"/>
  <c r="G21" i="21"/>
  <c r="H21" i="21" s="1"/>
  <c r="G19" i="21"/>
  <c r="H19" i="21" s="1"/>
  <c r="H16" i="21"/>
  <c r="G14" i="21"/>
  <c r="H14" i="21" s="1"/>
  <c r="G11" i="21"/>
  <c r="H11" i="21" s="1"/>
  <c r="G788" i="21" l="1"/>
  <c r="G790" i="21" s="1"/>
  <c r="H9" i="21"/>
  <c r="H78" i="21"/>
  <c r="G647" i="21"/>
  <c r="H647" i="21" s="1"/>
  <c r="H643" i="21"/>
  <c r="H604" i="21"/>
  <c r="G449" i="20"/>
  <c r="G456" i="20"/>
  <c r="H456" i="20" s="1"/>
  <c r="G587" i="20"/>
  <c r="H587" i="20" s="1"/>
  <c r="G510" i="20"/>
  <c r="G549" i="20"/>
  <c r="H549" i="20" s="1"/>
  <c r="G49" i="20"/>
  <c r="H49" i="20" s="1"/>
  <c r="G32" i="20"/>
  <c r="H32" i="20" s="1"/>
  <c r="G643" i="20"/>
  <c r="H643" i="20" s="1"/>
  <c r="G641" i="20"/>
  <c r="H641" i="20" s="1"/>
  <c r="G639" i="20"/>
  <c r="H639" i="20" s="1"/>
  <c r="G637" i="20"/>
  <c r="H637" i="20" s="1"/>
  <c r="G635" i="20"/>
  <c r="H635" i="20" s="1"/>
  <c r="G633" i="20"/>
  <c r="H633" i="20" s="1"/>
  <c r="G631" i="20"/>
  <c r="H631" i="20" s="1"/>
  <c r="G629" i="20"/>
  <c r="H629" i="20" s="1"/>
  <c r="G627" i="20"/>
  <c r="H627" i="20" s="1"/>
  <c r="G625" i="20"/>
  <c r="H625" i="20" s="1"/>
  <c r="G623" i="20"/>
  <c r="H623" i="20" s="1"/>
  <c r="G621" i="20"/>
  <c r="H621" i="20" s="1"/>
  <c r="G608" i="20"/>
  <c r="H608" i="20" s="1"/>
  <c r="G619" i="20"/>
  <c r="H619" i="20" s="1"/>
  <c r="G617" i="20"/>
  <c r="H617" i="20" s="1"/>
  <c r="G615" i="20"/>
  <c r="H615" i="20" s="1"/>
  <c r="G613" i="20"/>
  <c r="H613" i="20" s="1"/>
  <c r="G611" i="20"/>
  <c r="H611" i="20" s="1"/>
  <c r="G600" i="20"/>
  <c r="G591" i="20"/>
  <c r="G585" i="20"/>
  <c r="H585" i="20" s="1"/>
  <c r="G581" i="20"/>
  <c r="H581" i="20" s="1"/>
  <c r="G535" i="20"/>
  <c r="H535" i="20" s="1"/>
  <c r="G516" i="20"/>
  <c r="F513" i="20"/>
  <c r="G512" i="20" s="1"/>
  <c r="G501" i="20"/>
  <c r="G492" i="20"/>
  <c r="G460" i="20"/>
  <c r="G431" i="20"/>
  <c r="G428" i="20"/>
  <c r="G414" i="20"/>
  <c r="G406" i="20"/>
  <c r="G400" i="20"/>
  <c r="G383" i="20"/>
  <c r="G389" i="20"/>
  <c r="G375" i="20"/>
  <c r="G86" i="20"/>
  <c r="G82" i="20"/>
  <c r="H82" i="20" s="1"/>
  <c r="G76" i="20"/>
  <c r="G69" i="20"/>
  <c r="G55" i="20"/>
  <c r="G52" i="20"/>
  <c r="H52" i="20" s="1"/>
  <c r="G43" i="20"/>
  <c r="G34" i="20"/>
  <c r="H34" i="20" s="1"/>
  <c r="G24" i="20"/>
  <c r="H24" i="20" s="1"/>
  <c r="H510" i="20" l="1"/>
  <c r="G606" i="20" l="1"/>
  <c r="H606" i="20" s="1"/>
  <c r="H600" i="20"/>
  <c r="G598" i="20"/>
  <c r="H598" i="20" s="1"/>
  <c r="H591" i="20"/>
  <c r="G589" i="20"/>
  <c r="H589" i="20" s="1"/>
  <c r="G583" i="20"/>
  <c r="H583" i="20" s="1"/>
  <c r="H570" i="20"/>
  <c r="G568" i="20"/>
  <c r="H568" i="20" s="1"/>
  <c r="G566" i="20"/>
  <c r="H566" i="20" s="1"/>
  <c r="G564" i="20"/>
  <c r="H564" i="20" s="1"/>
  <c r="G562" i="20"/>
  <c r="H562" i="20" s="1"/>
  <c r="G559" i="20"/>
  <c r="H559" i="20" s="1"/>
  <c r="G557" i="20"/>
  <c r="H557" i="20" s="1"/>
  <c r="G555" i="20"/>
  <c r="H555" i="20" s="1"/>
  <c r="G553" i="20"/>
  <c r="H553" i="20" s="1"/>
  <c r="G551" i="20"/>
  <c r="H551" i="20" s="1"/>
  <c r="G547" i="20"/>
  <c r="H547" i="20" s="1"/>
  <c r="H516" i="20"/>
  <c r="H512" i="20"/>
  <c r="H501" i="20"/>
  <c r="H492" i="20"/>
  <c r="G488" i="20"/>
  <c r="H488" i="20" s="1"/>
  <c r="G486" i="20"/>
  <c r="H486" i="20" s="1"/>
  <c r="G483" i="20"/>
  <c r="H483" i="20" s="1"/>
  <c r="G481" i="20"/>
  <c r="H481" i="20" s="1"/>
  <c r="H460" i="20"/>
  <c r="G454" i="20"/>
  <c r="H454" i="20" s="1"/>
  <c r="G452" i="20"/>
  <c r="H452" i="20" s="1"/>
  <c r="H449" i="20"/>
  <c r="G447" i="20"/>
  <c r="H447" i="20" s="1"/>
  <c r="G445" i="20"/>
  <c r="H445" i="20" s="1"/>
  <c r="G439" i="20"/>
  <c r="H439" i="20" s="1"/>
  <c r="H437" i="20"/>
  <c r="H431" i="20"/>
  <c r="H428" i="20"/>
  <c r="G426" i="20"/>
  <c r="H426" i="20" s="1"/>
  <c r="G423" i="20"/>
  <c r="H423" i="20" s="1"/>
  <c r="H414" i="20"/>
  <c r="H406" i="20"/>
  <c r="H404" i="20"/>
  <c r="H403" i="20"/>
  <c r="H400" i="20"/>
  <c r="G398" i="20"/>
  <c r="H398" i="20" s="1"/>
  <c r="H394" i="20"/>
  <c r="G392" i="20"/>
  <c r="H392" i="20" s="1"/>
  <c r="H389" i="20"/>
  <c r="H383" i="20"/>
  <c r="H375" i="20"/>
  <c r="H86" i="20"/>
  <c r="G84" i="20"/>
  <c r="H84" i="20" s="1"/>
  <c r="H79" i="20"/>
  <c r="H76" i="20"/>
  <c r="G74" i="20"/>
  <c r="H74" i="20" s="1"/>
  <c r="G72" i="20"/>
  <c r="H72" i="20" s="1"/>
  <c r="H69" i="20"/>
  <c r="G66" i="20"/>
  <c r="H66" i="20" s="1"/>
  <c r="G64" i="20"/>
  <c r="H64" i="20" s="1"/>
  <c r="H55" i="20"/>
  <c r="H54" i="20"/>
  <c r="G46" i="20"/>
  <c r="H46" i="20" s="1"/>
  <c r="H43" i="20"/>
  <c r="G40" i="20"/>
  <c r="H40" i="20" s="1"/>
  <c r="G38" i="20"/>
  <c r="H38" i="20" s="1"/>
  <c r="G28" i="20"/>
  <c r="H28" i="20" s="1"/>
  <c r="G26" i="20"/>
  <c r="H26" i="20" s="1"/>
  <c r="F14" i="20"/>
  <c r="G9" i="20"/>
  <c r="G446" i="19"/>
  <c r="H446" i="19" s="1"/>
  <c r="G261" i="19"/>
  <c r="G58" i="19"/>
  <c r="G47" i="19"/>
  <c r="H47" i="19" s="1"/>
  <c r="G53" i="17"/>
  <c r="H53" i="17" s="1"/>
  <c r="G51" i="15"/>
  <c r="H51" i="15" s="1"/>
  <c r="G57" i="15"/>
  <c r="H57" i="15" s="1"/>
  <c r="G51" i="14"/>
  <c r="H51" i="14" s="1"/>
  <c r="G44" i="12"/>
  <c r="H44" i="12" s="1"/>
  <c r="G45" i="9"/>
  <c r="H45" i="9" s="1"/>
  <c r="G38" i="8"/>
  <c r="H38" i="8" s="1"/>
  <c r="G39" i="7"/>
  <c r="H39" i="7" s="1"/>
  <c r="G13" i="20" l="1"/>
  <c r="G646" i="20" s="1"/>
  <c r="H9" i="20"/>
  <c r="G391" i="19"/>
  <c r="G246" i="19"/>
  <c r="H246" i="19" s="1"/>
  <c r="G484" i="19"/>
  <c r="H484" i="19" s="1"/>
  <c r="G482" i="19"/>
  <c r="H482" i="19" s="1"/>
  <c r="G480" i="19"/>
  <c r="H480" i="19" s="1"/>
  <c r="G478" i="19"/>
  <c r="H478" i="19" s="1"/>
  <c r="G476" i="19"/>
  <c r="H476" i="19" s="1"/>
  <c r="G467" i="19"/>
  <c r="G465" i="19"/>
  <c r="G474" i="19"/>
  <c r="H474" i="19" s="1"/>
  <c r="G472" i="19"/>
  <c r="H472" i="19" s="1"/>
  <c r="G470" i="19"/>
  <c r="H470" i="19" s="1"/>
  <c r="G460" i="19"/>
  <c r="G448" i="19"/>
  <c r="G420" i="19"/>
  <c r="H420" i="19" s="1"/>
  <c r="G388" i="19"/>
  <c r="H388" i="19" s="1"/>
  <c r="F387" i="19"/>
  <c r="G384" i="19" s="1"/>
  <c r="G374" i="19"/>
  <c r="G357" i="19"/>
  <c r="G341" i="19"/>
  <c r="G339" i="19"/>
  <c r="H339" i="19" s="1"/>
  <c r="G323" i="19"/>
  <c r="G301" i="19"/>
  <c r="G283" i="19"/>
  <c r="H283" i="19" s="1"/>
  <c r="G273" i="19"/>
  <c r="G270" i="19"/>
  <c r="H270" i="19" s="1"/>
  <c r="H261" i="19"/>
  <c r="G248" i="19"/>
  <c r="H248" i="19" s="1"/>
  <c r="G79" i="19"/>
  <c r="G66" i="19"/>
  <c r="G648" i="20" l="1"/>
  <c r="H13" i="20"/>
  <c r="H58" i="19"/>
  <c r="G56" i="19"/>
  <c r="H56" i="19" s="1"/>
  <c r="H46" i="19"/>
  <c r="G39" i="19"/>
  <c r="H39" i="19" s="1"/>
  <c r="G24" i="19"/>
  <c r="G22" i="19"/>
  <c r="H22" i="19" s="1"/>
  <c r="G189" i="17" l="1"/>
  <c r="H467" i="19"/>
  <c r="H465" i="19"/>
  <c r="G463" i="19"/>
  <c r="H463" i="19" s="1"/>
  <c r="H460" i="19"/>
  <c r="G458" i="19"/>
  <c r="H458" i="19" s="1"/>
  <c r="H448" i="19"/>
  <c r="G444" i="19"/>
  <c r="H444" i="19" s="1"/>
  <c r="G442" i="19"/>
  <c r="H442" i="19" s="1"/>
  <c r="G440" i="19"/>
  <c r="H440" i="19" s="1"/>
  <c r="G437" i="19"/>
  <c r="H437" i="19" s="1"/>
  <c r="G435" i="19"/>
  <c r="H435" i="19" s="1"/>
  <c r="G433" i="19"/>
  <c r="H433" i="19" s="1"/>
  <c r="G428" i="19"/>
  <c r="G426" i="19"/>
  <c r="H426" i="19" s="1"/>
  <c r="G424" i="19"/>
  <c r="H424" i="19" s="1"/>
  <c r="G422" i="19"/>
  <c r="H422" i="19" s="1"/>
  <c r="H391" i="19"/>
  <c r="H384" i="19"/>
  <c r="H374" i="19"/>
  <c r="G368" i="19"/>
  <c r="H368" i="19" s="1"/>
  <c r="G364" i="19"/>
  <c r="H364" i="19" s="1"/>
  <c r="G362" i="19"/>
  <c r="H362" i="19" s="1"/>
  <c r="G359" i="19"/>
  <c r="H359" i="19" s="1"/>
  <c r="H357" i="19"/>
  <c r="H341" i="19"/>
  <c r="G336" i="19"/>
  <c r="H336" i="19" s="1"/>
  <c r="G334" i="19"/>
  <c r="H334" i="19" s="1"/>
  <c r="G332" i="19"/>
  <c r="H332" i="19" s="1"/>
  <c r="G330" i="19"/>
  <c r="H330" i="19" s="1"/>
  <c r="G326" i="19"/>
  <c r="H326" i="19" s="1"/>
  <c r="H323" i="19"/>
  <c r="G317" i="19"/>
  <c r="H317" i="19" s="1"/>
  <c r="H315" i="19"/>
  <c r="G310" i="19"/>
  <c r="H310" i="19" s="1"/>
  <c r="G308" i="19"/>
  <c r="H308" i="19" s="1"/>
  <c r="G306" i="19"/>
  <c r="H306" i="19" s="1"/>
  <c r="H301" i="19"/>
  <c r="G293" i="19"/>
  <c r="H293" i="19" s="1"/>
  <c r="G285" i="19"/>
  <c r="H285" i="19" s="1"/>
  <c r="H282" i="19"/>
  <c r="G280" i="19"/>
  <c r="H280" i="19" s="1"/>
  <c r="G278" i="19"/>
  <c r="H278" i="19" s="1"/>
  <c r="H273" i="19"/>
  <c r="H266" i="19"/>
  <c r="G264" i="19"/>
  <c r="H264" i="19" s="1"/>
  <c r="G258" i="19"/>
  <c r="H258" i="19" s="1"/>
  <c r="G250" i="19"/>
  <c r="H250" i="19" s="1"/>
  <c r="H79" i="19"/>
  <c r="G77" i="19"/>
  <c r="H77" i="19" s="1"/>
  <c r="H74" i="19"/>
  <c r="G70" i="19"/>
  <c r="H70" i="19" s="1"/>
  <c r="H66" i="19"/>
  <c r="G63" i="19"/>
  <c r="H63" i="19" s="1"/>
  <c r="G61" i="19"/>
  <c r="H61" i="19" s="1"/>
  <c r="G44" i="19"/>
  <c r="H44" i="19" s="1"/>
  <c r="G41" i="19"/>
  <c r="H41" i="19" s="1"/>
  <c r="G37" i="19"/>
  <c r="H37" i="19" s="1"/>
  <c r="G34" i="19"/>
  <c r="H34" i="19" s="1"/>
  <c r="G32" i="19"/>
  <c r="H32" i="19" s="1"/>
  <c r="G28" i="19"/>
  <c r="H28" i="19" s="1"/>
  <c r="H24" i="19"/>
  <c r="G20" i="19"/>
  <c r="H20" i="19" s="1"/>
  <c r="F14" i="19"/>
  <c r="G13" i="19" s="1"/>
  <c r="H13" i="19" s="1"/>
  <c r="G9" i="19"/>
  <c r="G77" i="14"/>
  <c r="G81" i="12"/>
  <c r="G74" i="15"/>
  <c r="G80" i="15"/>
  <c r="G326" i="17"/>
  <c r="G37" i="17"/>
  <c r="G351" i="17"/>
  <c r="H351" i="17" s="1"/>
  <c r="G338" i="17"/>
  <c r="G331" i="17"/>
  <c r="H331" i="17" s="1"/>
  <c r="G308" i="17"/>
  <c r="H308" i="17" s="1"/>
  <c r="G275" i="17"/>
  <c r="G262" i="17"/>
  <c r="G245" i="17"/>
  <c r="H245" i="17" s="1"/>
  <c r="G242" i="17"/>
  <c r="H242" i="17" s="1"/>
  <c r="G239" i="17"/>
  <c r="G220" i="17"/>
  <c r="H428" i="19" l="1"/>
  <c r="G487" i="19"/>
  <c r="G489" i="19" s="1"/>
  <c r="H9" i="19"/>
  <c r="H37" i="17"/>
  <c r="G214" i="17" l="1"/>
  <c r="H214" i="17" s="1"/>
  <c r="G210" i="17"/>
  <c r="G192" i="17"/>
  <c r="H189" i="17"/>
  <c r="G183" i="17"/>
  <c r="G163" i="17"/>
  <c r="G150" i="17"/>
  <c r="G141" i="17"/>
  <c r="G132" i="17"/>
  <c r="G80" i="17"/>
  <c r="H80" i="17" s="1"/>
  <c r="G67" i="17" l="1"/>
  <c r="H67" i="17" s="1"/>
  <c r="G69" i="17"/>
  <c r="H69" i="17" s="1"/>
  <c r="G64" i="17"/>
  <c r="H64" i="17" s="1"/>
  <c r="G61" i="17"/>
  <c r="G46" i="17"/>
  <c r="G41" i="17"/>
  <c r="H41" i="17" s="1"/>
  <c r="G39" i="17"/>
  <c r="H39" i="17" s="1"/>
  <c r="G31" i="17"/>
  <c r="G26" i="17"/>
  <c r="G20" i="17"/>
  <c r="H20" i="17" s="1"/>
  <c r="G349" i="17" l="1"/>
  <c r="H349" i="17" s="1"/>
  <c r="G347" i="17"/>
  <c r="H347" i="17" s="1"/>
  <c r="G345" i="17"/>
  <c r="H345" i="17" s="1"/>
  <c r="G343" i="17"/>
  <c r="H343" i="17" s="1"/>
  <c r="H338" i="17"/>
  <c r="G336" i="17"/>
  <c r="H336" i="17" s="1"/>
  <c r="G334" i="17"/>
  <c r="H334" i="17" s="1"/>
  <c r="H326" i="17"/>
  <c r="G324" i="17"/>
  <c r="H324" i="17" s="1"/>
  <c r="G322" i="17"/>
  <c r="H322" i="17" s="1"/>
  <c r="G303" i="17"/>
  <c r="H303" i="17" s="1"/>
  <c r="G301" i="17"/>
  <c r="H301" i="17" s="1"/>
  <c r="G299" i="17"/>
  <c r="H299" i="17" s="1"/>
  <c r="H275" i="17"/>
  <c r="F269" i="17"/>
  <c r="G267" i="17" s="1"/>
  <c r="H262" i="17"/>
  <c r="G251" i="17"/>
  <c r="H251" i="17" s="1"/>
  <c r="G249" i="17"/>
  <c r="H249" i="17" s="1"/>
  <c r="H239" i="17"/>
  <c r="G223" i="17"/>
  <c r="H223" i="17" s="1"/>
  <c r="H220" i="17"/>
  <c r="G218" i="17"/>
  <c r="H218" i="17" s="1"/>
  <c r="G216" i="17"/>
  <c r="H216" i="17" s="1"/>
  <c r="H210" i="17"/>
  <c r="G207" i="17"/>
  <c r="H207" i="17" s="1"/>
  <c r="G201" i="17"/>
  <c r="H201" i="17" s="1"/>
  <c r="H199" i="17"/>
  <c r="H192" i="17"/>
  <c r="G187" i="17"/>
  <c r="H187" i="17" s="1"/>
  <c r="H183" i="17"/>
  <c r="H163" i="17"/>
  <c r="G158" i="17"/>
  <c r="H158" i="17" s="1"/>
  <c r="H157" i="17"/>
  <c r="G155" i="17"/>
  <c r="H155" i="17" s="1"/>
  <c r="G153" i="17"/>
  <c r="H153" i="17" s="1"/>
  <c r="H150" i="17"/>
  <c r="H146" i="17"/>
  <c r="G144" i="17"/>
  <c r="H144" i="17" s="1"/>
  <c r="H141" i="17"/>
  <c r="H132" i="17"/>
  <c r="G78" i="17"/>
  <c r="H78" i="17" s="1"/>
  <c r="H75" i="17"/>
  <c r="G71" i="17"/>
  <c r="H71" i="17" s="1"/>
  <c r="H61" i="17"/>
  <c r="G51" i="17"/>
  <c r="H51" i="17" s="1"/>
  <c r="G48" i="17"/>
  <c r="H48" i="17" s="1"/>
  <c r="H46" i="17"/>
  <c r="G43" i="17"/>
  <c r="H43" i="17" s="1"/>
  <c r="G34" i="17"/>
  <c r="H34" i="17" s="1"/>
  <c r="H31" i="17"/>
  <c r="H26" i="17"/>
  <c r="G22" i="17"/>
  <c r="H22" i="17" s="1"/>
  <c r="F14" i="17"/>
  <c r="G13" i="17" s="1"/>
  <c r="H13" i="17" s="1"/>
  <c r="G9" i="17"/>
  <c r="G147" i="15"/>
  <c r="H147" i="15" s="1"/>
  <c r="G145" i="15"/>
  <c r="H145" i="15" s="1"/>
  <c r="G133" i="15"/>
  <c r="H133" i="15" s="1"/>
  <c r="G42" i="15"/>
  <c r="H42" i="15" s="1"/>
  <c r="G258" i="15"/>
  <c r="H258" i="15" s="1"/>
  <c r="G244" i="15"/>
  <c r="G228" i="15"/>
  <c r="G203" i="15"/>
  <c r="F195" i="15"/>
  <c r="G193" i="15" s="1"/>
  <c r="G186" i="15"/>
  <c r="G176" i="15"/>
  <c r="G151" i="15"/>
  <c r="G149" i="15"/>
  <c r="H149" i="15" s="1"/>
  <c r="G136" i="15"/>
  <c r="G124" i="15"/>
  <c r="G112" i="15"/>
  <c r="G105" i="15"/>
  <c r="H99" i="15"/>
  <c r="G353" i="17" l="1"/>
  <c r="G355" i="17" s="1"/>
  <c r="H9" i="17"/>
  <c r="H267" i="17"/>
  <c r="G255" i="17"/>
  <c r="H255" i="17" s="1"/>
  <c r="H233" i="17"/>
  <c r="G69" i="15"/>
  <c r="G61" i="15"/>
  <c r="G34" i="15"/>
  <c r="G30" i="15"/>
  <c r="G24" i="15"/>
  <c r="G20" i="15"/>
  <c r="G256" i="15" l="1"/>
  <c r="H253" i="15"/>
  <c r="G251" i="15"/>
  <c r="H251" i="15" s="1"/>
  <c r="G249" i="15"/>
  <c r="H249" i="15" s="1"/>
  <c r="H244" i="15"/>
  <c r="G242" i="15"/>
  <c r="H242" i="15" s="1"/>
  <c r="G240" i="15"/>
  <c r="H240" i="15" s="1"/>
  <c r="G237" i="15"/>
  <c r="H237" i="15" s="1"/>
  <c r="G235" i="15"/>
  <c r="H235" i="15" s="1"/>
  <c r="G233" i="15"/>
  <c r="H233" i="15" s="1"/>
  <c r="H228" i="15"/>
  <c r="G226" i="15"/>
  <c r="H226" i="15" s="1"/>
  <c r="G224" i="15"/>
  <c r="H224" i="15" s="1"/>
  <c r="G222" i="15"/>
  <c r="H222" i="15" s="1"/>
  <c r="H203" i="15"/>
  <c r="H193" i="15"/>
  <c r="H186" i="15"/>
  <c r="G181" i="15"/>
  <c r="H181" i="15" s="1"/>
  <c r="H176" i="15"/>
  <c r="G174" i="15"/>
  <c r="H174" i="15" s="1"/>
  <c r="H172" i="15"/>
  <c r="G170" i="15"/>
  <c r="H170" i="15" s="1"/>
  <c r="H151" i="15"/>
  <c r="G143" i="15"/>
  <c r="H143" i="15" s="1"/>
  <c r="G141" i="15"/>
  <c r="H141" i="15" s="1"/>
  <c r="H136" i="15"/>
  <c r="G127" i="15"/>
  <c r="H127" i="15" s="1"/>
  <c r="H124" i="15"/>
  <c r="H122" i="15"/>
  <c r="G118" i="15"/>
  <c r="H118" i="15" s="1"/>
  <c r="G116" i="15"/>
  <c r="H116" i="15" s="1"/>
  <c r="H112" i="15"/>
  <c r="H105" i="15"/>
  <c r="G100" i="15"/>
  <c r="H100" i="15" s="1"/>
  <c r="G97" i="15"/>
  <c r="H97" i="15" s="1"/>
  <c r="G95" i="15"/>
  <c r="H95" i="15" s="1"/>
  <c r="G93" i="15"/>
  <c r="H93" i="15" s="1"/>
  <c r="H89" i="15"/>
  <c r="G87" i="15"/>
  <c r="H87" i="15" s="1"/>
  <c r="H80" i="15"/>
  <c r="H74" i="15"/>
  <c r="G72" i="15"/>
  <c r="H72" i="15" s="1"/>
  <c r="H69" i="15"/>
  <c r="H66" i="15"/>
  <c r="H61" i="15"/>
  <c r="G59" i="15"/>
  <c r="H59" i="15" s="1"/>
  <c r="G49" i="15"/>
  <c r="H49" i="15" s="1"/>
  <c r="G47" i="15"/>
  <c r="H47" i="15" s="1"/>
  <c r="G44" i="15"/>
  <c r="H44" i="15" s="1"/>
  <c r="G40" i="15"/>
  <c r="H40" i="15" s="1"/>
  <c r="G37" i="15"/>
  <c r="H37" i="15" s="1"/>
  <c r="H34" i="15"/>
  <c r="H30" i="15"/>
  <c r="G28" i="15"/>
  <c r="H28" i="15" s="1"/>
  <c r="H24" i="15"/>
  <c r="H20" i="15"/>
  <c r="F14" i="15"/>
  <c r="G13" i="15" s="1"/>
  <c r="H13" i="15" s="1"/>
  <c r="G9" i="15"/>
  <c r="G265" i="14"/>
  <c r="G236" i="12"/>
  <c r="G40" i="14"/>
  <c r="G234" i="1"/>
  <c r="H9" i="15" l="1"/>
  <c r="H256" i="15"/>
  <c r="G183" i="15"/>
  <c r="H183" i="15" s="1"/>
  <c r="H161" i="15"/>
  <c r="J235" i="1"/>
  <c r="G71" i="14"/>
  <c r="G294" i="14"/>
  <c r="H294" i="14" s="1"/>
  <c r="G292" i="14"/>
  <c r="H292" i="14" s="1"/>
  <c r="G290" i="14"/>
  <c r="H290" i="14" s="1"/>
  <c r="G288" i="14"/>
  <c r="H288" i="14" s="1"/>
  <c r="G286" i="14"/>
  <c r="G259" i="14"/>
  <c r="H259" i="14" s="1"/>
  <c r="H255" i="14"/>
  <c r="G244" i="14"/>
  <c r="H244" i="14" s="1"/>
  <c r="G230" i="14"/>
  <c r="F229" i="14"/>
  <c r="G221" i="14" s="1"/>
  <c r="G215" i="14"/>
  <c r="G213" i="14"/>
  <c r="G210" i="14"/>
  <c r="H210" i="14" s="1"/>
  <c r="G194" i="14"/>
  <c r="H194" i="14" s="1"/>
  <c r="G178" i="14"/>
  <c r="G176" i="14"/>
  <c r="H176" i="14" s="1"/>
  <c r="G167" i="14"/>
  <c r="G153" i="14"/>
  <c r="G139" i="14"/>
  <c r="G124" i="14"/>
  <c r="G113" i="14"/>
  <c r="G101" i="14"/>
  <c r="H101" i="14" s="1"/>
  <c r="H97" i="14"/>
  <c r="G93" i="14"/>
  <c r="G87" i="14"/>
  <c r="G63" i="14"/>
  <c r="G60" i="14"/>
  <c r="H60" i="14" s="1"/>
  <c r="G261" i="15" l="1"/>
  <c r="G263" i="15" s="1"/>
  <c r="G56" i="14"/>
  <c r="H56" i="14" s="1"/>
  <c r="H40" i="14"/>
  <c r="G32" i="14"/>
  <c r="H32" i="14" s="1"/>
  <c r="G30" i="14"/>
  <c r="H30" i="14" s="1"/>
  <c r="G24" i="14"/>
  <c r="H24" i="14" s="1"/>
  <c r="G22" i="14"/>
  <c r="H22" i="14" s="1"/>
  <c r="G20" i="14"/>
  <c r="H20" i="14" s="1"/>
  <c r="H286" i="14"/>
  <c r="G284" i="14"/>
  <c r="H284" i="14" s="1"/>
  <c r="G282" i="14"/>
  <c r="H282" i="14" s="1"/>
  <c r="G280" i="14"/>
  <c r="H280" i="14" s="1"/>
  <c r="G277" i="14"/>
  <c r="H277" i="14" s="1"/>
  <c r="G275" i="14"/>
  <c r="H275" i="14" s="1"/>
  <c r="G273" i="14"/>
  <c r="H273" i="14" s="1"/>
  <c r="G271" i="14"/>
  <c r="H271" i="14" s="1"/>
  <c r="G269" i="14"/>
  <c r="H269" i="14" s="1"/>
  <c r="H265" i="14"/>
  <c r="G263" i="14"/>
  <c r="H263" i="14" s="1"/>
  <c r="G261" i="14"/>
  <c r="H261" i="14" s="1"/>
  <c r="G257" i="14"/>
  <c r="H257" i="14" s="1"/>
  <c r="H230" i="14"/>
  <c r="H221" i="14"/>
  <c r="H215" i="14"/>
  <c r="H213" i="14"/>
  <c r="G206" i="14"/>
  <c r="H206" i="14" s="1"/>
  <c r="G204" i="14"/>
  <c r="H204" i="14" s="1"/>
  <c r="H202" i="14"/>
  <c r="G192" i="14"/>
  <c r="H192" i="14" s="1"/>
  <c r="H178" i="14"/>
  <c r="G174" i="14"/>
  <c r="H174" i="14" s="1"/>
  <c r="G172" i="14"/>
  <c r="H172" i="14" s="1"/>
  <c r="G170" i="14"/>
  <c r="H170" i="14" s="1"/>
  <c r="H167" i="14"/>
  <c r="G161" i="14"/>
  <c r="H161" i="14" s="1"/>
  <c r="G158" i="14"/>
  <c r="H158" i="14" s="1"/>
  <c r="H156" i="14"/>
  <c r="H153" i="14"/>
  <c r="G151" i="14"/>
  <c r="H151" i="14" s="1"/>
  <c r="G149" i="14"/>
  <c r="H149" i="14" s="1"/>
  <c r="H139" i="14"/>
  <c r="H124" i="14"/>
  <c r="H113" i="14"/>
  <c r="G111" i="14"/>
  <c r="H111" i="14" s="1"/>
  <c r="G109" i="14"/>
  <c r="H109" i="14" s="1"/>
  <c r="G107" i="14"/>
  <c r="H107" i="14" s="1"/>
  <c r="G95" i="14"/>
  <c r="H95" i="14" s="1"/>
  <c r="H93" i="14"/>
  <c r="H87" i="14"/>
  <c r="H77" i="14"/>
  <c r="G75" i="14"/>
  <c r="H75" i="14" s="1"/>
  <c r="G73" i="14"/>
  <c r="H73" i="14" s="1"/>
  <c r="H71" i="14"/>
  <c r="H68" i="14"/>
  <c r="G65" i="14"/>
  <c r="H65" i="14" s="1"/>
  <c r="H63" i="14"/>
  <c r="G58" i="14"/>
  <c r="H58" i="14" s="1"/>
  <c r="G47" i="14"/>
  <c r="H47" i="14" s="1"/>
  <c r="G45" i="14"/>
  <c r="H45" i="14" s="1"/>
  <c r="G42" i="14"/>
  <c r="H42" i="14" s="1"/>
  <c r="G37" i="14"/>
  <c r="H37" i="14" s="1"/>
  <c r="G27" i="14"/>
  <c r="H27" i="14" s="1"/>
  <c r="F14" i="14"/>
  <c r="G13" i="14" s="1"/>
  <c r="G9" i="14"/>
  <c r="G95" i="12"/>
  <c r="G259" i="9"/>
  <c r="H259" i="9" s="1"/>
  <c r="G103" i="9"/>
  <c r="G94" i="9"/>
  <c r="G55" i="9"/>
  <c r="G48" i="8"/>
  <c r="H48" i="8" s="1"/>
  <c r="H165" i="8"/>
  <c r="G204" i="8"/>
  <c r="H204" i="8" s="1"/>
  <c r="G71" i="8"/>
  <c r="G177" i="7"/>
  <c r="H177" i="7" s="1"/>
  <c r="H148" i="7"/>
  <c r="G219" i="5"/>
  <c r="H219" i="5" s="1"/>
  <c r="G102" i="1"/>
  <c r="G53" i="12"/>
  <c r="G31" i="12"/>
  <c r="G263" i="12"/>
  <c r="G286" i="12"/>
  <c r="H286" i="12" s="1"/>
  <c r="G288" i="12"/>
  <c r="H288" i="12" s="1"/>
  <c r="G290" i="12"/>
  <c r="H290" i="12" s="1"/>
  <c r="G293" i="12"/>
  <c r="H293" i="12" s="1"/>
  <c r="G281" i="12"/>
  <c r="H281" i="12" s="1"/>
  <c r="G278" i="12"/>
  <c r="H278" i="12" s="1"/>
  <c r="G276" i="12"/>
  <c r="H276" i="12" s="1"/>
  <c r="G274" i="12"/>
  <c r="H274" i="12" s="1"/>
  <c r="G272" i="12"/>
  <c r="H272" i="12" s="1"/>
  <c r="G270" i="12"/>
  <c r="H270" i="12" s="1"/>
  <c r="G243" i="12"/>
  <c r="G231" i="12"/>
  <c r="G226" i="12"/>
  <c r="G222" i="12"/>
  <c r="G211" i="12"/>
  <c r="H211" i="12" s="1"/>
  <c r="G196" i="12"/>
  <c r="G194" i="12"/>
  <c r="H194" i="12" s="1"/>
  <c r="G184" i="12"/>
  <c r="G172" i="12"/>
  <c r="G159" i="12"/>
  <c r="G140" i="12"/>
  <c r="G120" i="12"/>
  <c r="G115" i="12"/>
  <c r="G104" i="12"/>
  <c r="G297" i="14" l="1"/>
  <c r="H9" i="14"/>
  <c r="G187" i="14"/>
  <c r="H187" i="14" s="1"/>
  <c r="H13" i="14"/>
  <c r="G92" i="12"/>
  <c r="G76" i="12"/>
  <c r="G74" i="12"/>
  <c r="H74" i="12" s="1"/>
  <c r="G71" i="12"/>
  <c r="H71" i="12" s="1"/>
  <c r="H68" i="12"/>
  <c r="G56" i="12"/>
  <c r="G51" i="12"/>
  <c r="H51" i="12" s="1"/>
  <c r="G42" i="12"/>
  <c r="H42" i="12" s="1"/>
  <c r="G33" i="12"/>
  <c r="H33" i="12" s="1"/>
  <c r="H31" i="12"/>
  <c r="G299" i="14" l="1"/>
  <c r="G268" i="12"/>
  <c r="H268" i="12" s="1"/>
  <c r="G266" i="12"/>
  <c r="H266" i="12" s="1"/>
  <c r="H263" i="12"/>
  <c r="G261" i="12"/>
  <c r="H261" i="12" s="1"/>
  <c r="G259" i="12"/>
  <c r="G257" i="12"/>
  <c r="H257" i="12" s="1"/>
  <c r="G255" i="12"/>
  <c r="H255" i="12" s="1"/>
  <c r="H243" i="12"/>
  <c r="G241" i="12"/>
  <c r="H241" i="12" s="1"/>
  <c r="H236" i="12"/>
  <c r="H234" i="12"/>
  <c r="H231" i="12"/>
  <c r="H226" i="12"/>
  <c r="H222" i="12"/>
  <c r="G217" i="12"/>
  <c r="H217" i="12" s="1"/>
  <c r="G215" i="12"/>
  <c r="H215" i="12" s="1"/>
  <c r="G213" i="12"/>
  <c r="H213" i="12" s="1"/>
  <c r="G209" i="12"/>
  <c r="H209" i="12" s="1"/>
  <c r="H196" i="12"/>
  <c r="G192" i="12"/>
  <c r="H192" i="12" s="1"/>
  <c r="G190" i="12"/>
  <c r="H190" i="12" s="1"/>
  <c r="H184" i="12"/>
  <c r="G182" i="12"/>
  <c r="H182" i="12" s="1"/>
  <c r="G176" i="12"/>
  <c r="H176" i="12" s="1"/>
  <c r="H172" i="12"/>
  <c r="H170" i="12"/>
  <c r="H159" i="12"/>
  <c r="G157" i="12"/>
  <c r="H157" i="12" s="1"/>
  <c r="G155" i="12"/>
  <c r="H155" i="12" s="1"/>
  <c r="H140" i="12"/>
  <c r="H130" i="12"/>
  <c r="H120" i="12"/>
  <c r="G117" i="12"/>
  <c r="H117" i="12" s="1"/>
  <c r="H115" i="12"/>
  <c r="G113" i="12"/>
  <c r="H113" i="12" s="1"/>
  <c r="G111" i="12"/>
  <c r="H111" i="12" s="1"/>
  <c r="H104" i="12"/>
  <c r="G100" i="12"/>
  <c r="H100" i="12" s="1"/>
  <c r="H95" i="12"/>
  <c r="H92" i="12"/>
  <c r="G89" i="12"/>
  <c r="H89" i="12" s="1"/>
  <c r="H81" i="12"/>
  <c r="H76" i="12"/>
  <c r="G60" i="12"/>
  <c r="H60" i="12" s="1"/>
  <c r="H56" i="12"/>
  <c r="H53" i="12"/>
  <c r="G48" i="12"/>
  <c r="H48" i="12" s="1"/>
  <c r="G40" i="12"/>
  <c r="H40" i="12" s="1"/>
  <c r="G38" i="12"/>
  <c r="H38" i="12" s="1"/>
  <c r="G35" i="12"/>
  <c r="H35" i="12" s="1"/>
  <c r="G28" i="12"/>
  <c r="H28" i="12" s="1"/>
  <c r="G26" i="12"/>
  <c r="H26" i="12" s="1"/>
  <c r="G23" i="12"/>
  <c r="H23" i="12" s="1"/>
  <c r="G20" i="12"/>
  <c r="H20" i="12" s="1"/>
  <c r="H19" i="12"/>
  <c r="F14" i="12"/>
  <c r="G13" i="12" s="1"/>
  <c r="H13" i="12" s="1"/>
  <c r="G9" i="12"/>
  <c r="F49" i="10"/>
  <c r="F47" i="10"/>
  <c r="G46" i="10" s="1"/>
  <c r="H46" i="10" s="1"/>
  <c r="H259" i="12" l="1"/>
  <c r="G203" i="12"/>
  <c r="H203" i="12" s="1"/>
  <c r="H9" i="12"/>
  <c r="H21" i="11"/>
  <c r="G19" i="11"/>
  <c r="H19" i="11" s="1"/>
  <c r="G44" i="10"/>
  <c r="H44" i="10" s="1"/>
  <c r="G40" i="10"/>
  <c r="H40" i="10" s="1"/>
  <c r="H38" i="10"/>
  <c r="G36" i="10"/>
  <c r="H36" i="10" s="1"/>
  <c r="G226" i="9"/>
  <c r="H226" i="9" s="1"/>
  <c r="G34" i="10"/>
  <c r="H34" i="10" s="1"/>
  <c r="G32" i="10"/>
  <c r="H32" i="10" s="1"/>
  <c r="G13" i="11"/>
  <c r="H13" i="11" s="1"/>
  <c r="H11" i="11"/>
  <c r="G30" i="10"/>
  <c r="H30" i="10" s="1"/>
  <c r="G9" i="11"/>
  <c r="H9" i="11" s="1"/>
  <c r="G26" i="10"/>
  <c r="H26" i="10" s="1"/>
  <c r="G21" i="10"/>
  <c r="H21" i="10" s="1"/>
  <c r="H7" i="11"/>
  <c r="G19" i="10"/>
  <c r="H19" i="10" s="1"/>
  <c r="H4" i="11"/>
  <c r="G15" i="10"/>
  <c r="H15" i="10" s="1"/>
  <c r="G13" i="10"/>
  <c r="H13" i="10" s="1"/>
  <c r="G11" i="10"/>
  <c r="H11" i="10" s="1"/>
  <c r="G9" i="10"/>
  <c r="H9" i="10" s="1"/>
  <c r="G7" i="10"/>
  <c r="H7" i="10" s="1"/>
  <c r="G4" i="10"/>
  <c r="H4" i="10" s="1"/>
  <c r="G101" i="9"/>
  <c r="G25" i="9"/>
  <c r="G324" i="9"/>
  <c r="H324" i="9" s="1"/>
  <c r="G322" i="9"/>
  <c r="H322" i="9" s="1"/>
  <c r="G320" i="9"/>
  <c r="H320" i="9" s="1"/>
  <c r="G318" i="9"/>
  <c r="H318" i="9" s="1"/>
  <c r="G316" i="9"/>
  <c r="H316" i="9" s="1"/>
  <c r="G314" i="9"/>
  <c r="H314" i="9" s="1"/>
  <c r="G312" i="9"/>
  <c r="H312" i="9" s="1"/>
  <c r="G310" i="9"/>
  <c r="H310" i="9" s="1"/>
  <c r="G299" i="9"/>
  <c r="H299" i="9" s="1"/>
  <c r="G297" i="9"/>
  <c r="H297" i="9" s="1"/>
  <c r="G308" i="9"/>
  <c r="H308" i="9" s="1"/>
  <c r="G295" i="9"/>
  <c r="H295" i="9" s="1"/>
  <c r="F282" i="9"/>
  <c r="G280" i="9" s="1"/>
  <c r="G266" i="9"/>
  <c r="G296" i="12" l="1"/>
  <c r="G298" i="12" s="1"/>
  <c r="G241" i="9"/>
  <c r="G237" i="9"/>
  <c r="H237" i="9" s="1"/>
  <c r="G230" i="9"/>
  <c r="G222" i="9"/>
  <c r="H216" i="9"/>
  <c r="G208" i="9"/>
  <c r="H208" i="9" s="1"/>
  <c r="G204" i="9"/>
  <c r="H204" i="9" s="1"/>
  <c r="G184" i="9" l="1"/>
  <c r="G182" i="9"/>
  <c r="H182" i="9" s="1"/>
  <c r="G174" i="9"/>
  <c r="H174" i="9" s="1"/>
  <c r="G172" i="9"/>
  <c r="H172" i="9" s="1"/>
  <c r="G164" i="9"/>
  <c r="G146" i="9"/>
  <c r="G133" i="9"/>
  <c r="G125" i="9"/>
  <c r="G122" i="9"/>
  <c r="H122" i="9" s="1"/>
  <c r="G120" i="9"/>
  <c r="H120" i="9" s="1"/>
  <c r="G118" i="9"/>
  <c r="H118" i="9" s="1"/>
  <c r="G88" i="9"/>
  <c r="G79" i="9"/>
  <c r="G74" i="9"/>
  <c r="H74" i="9" s="1"/>
  <c r="G70" i="9"/>
  <c r="G61" i="9"/>
  <c r="H55" i="9"/>
  <c r="G52" i="9"/>
  <c r="G49" i="9"/>
  <c r="G42" i="9"/>
  <c r="G30" i="9"/>
  <c r="H30" i="9" s="1"/>
  <c r="G19" i="9"/>
  <c r="F10" i="9"/>
  <c r="G9" i="9" s="1"/>
  <c r="H9" i="9" l="1"/>
  <c r="G293" i="9"/>
  <c r="H293" i="9" s="1"/>
  <c r="G291" i="9"/>
  <c r="H291" i="9" s="1"/>
  <c r="G289" i="9"/>
  <c r="H289" i="9" s="1"/>
  <c r="G287" i="9"/>
  <c r="H287" i="9" s="1"/>
  <c r="G283" i="9"/>
  <c r="H283" i="9" s="1"/>
  <c r="H280" i="9"/>
  <c r="H266" i="9"/>
  <c r="H241" i="9"/>
  <c r="H239" i="9"/>
  <c r="H230" i="9"/>
  <c r="H222" i="9"/>
  <c r="G220" i="9"/>
  <c r="H220" i="9" s="1"/>
  <c r="G218" i="9"/>
  <c r="H218" i="9" s="1"/>
  <c r="G206" i="9"/>
  <c r="H206" i="9" s="1"/>
  <c r="G192" i="9"/>
  <c r="H192" i="9" s="1"/>
  <c r="G190" i="9"/>
  <c r="H190" i="9" s="1"/>
  <c r="G188" i="9"/>
  <c r="H188" i="9" s="1"/>
  <c r="H184" i="9"/>
  <c r="G176" i="9"/>
  <c r="H176" i="9" s="1"/>
  <c r="H170" i="9"/>
  <c r="H164" i="9"/>
  <c r="G162" i="9"/>
  <c r="H162" i="9" s="1"/>
  <c r="G160" i="9"/>
  <c r="H160" i="9" s="1"/>
  <c r="G158" i="9"/>
  <c r="H158" i="9" s="1"/>
  <c r="H146" i="9"/>
  <c r="H133" i="9"/>
  <c r="H125" i="9"/>
  <c r="G116" i="9"/>
  <c r="H116" i="9" s="1"/>
  <c r="H103" i="9"/>
  <c r="G99" i="9"/>
  <c r="H99" i="9" s="1"/>
  <c r="H94" i="9"/>
  <c r="G92" i="9"/>
  <c r="H92" i="9" s="1"/>
  <c r="H88" i="9"/>
  <c r="H79" i="9"/>
  <c r="G77" i="9"/>
  <c r="H77" i="9" s="1"/>
  <c r="H70" i="9"/>
  <c r="H67" i="9"/>
  <c r="H61" i="9"/>
  <c r="G58" i="9"/>
  <c r="H58" i="9" s="1"/>
  <c r="H52" i="9"/>
  <c r="H49" i="9"/>
  <c r="H42" i="9"/>
  <c r="G40" i="9"/>
  <c r="H40" i="9" s="1"/>
  <c r="G38" i="9"/>
  <c r="H38" i="9" s="1"/>
  <c r="G35" i="9"/>
  <c r="H35" i="9" s="1"/>
  <c r="G32" i="9"/>
  <c r="H32" i="9" s="1"/>
  <c r="G28" i="9"/>
  <c r="H28" i="9" s="1"/>
  <c r="H25" i="9"/>
  <c r="G22" i="9"/>
  <c r="H22" i="9" s="1"/>
  <c r="H19" i="9"/>
  <c r="F15" i="9"/>
  <c r="G14" i="9" s="1"/>
  <c r="G327" i="9" l="1"/>
  <c r="H14" i="9"/>
  <c r="G57" i="8"/>
  <c r="G55" i="8"/>
  <c r="H55" i="8" s="1"/>
  <c r="G163" i="8"/>
  <c r="G236" i="8"/>
  <c r="G238" i="8"/>
  <c r="H238" i="8" s="1"/>
  <c r="G242" i="8"/>
  <c r="H242" i="8" s="1"/>
  <c r="G240" i="8"/>
  <c r="H240" i="8" s="1"/>
  <c r="G234" i="8"/>
  <c r="H234" i="8" s="1"/>
  <c r="G228" i="8"/>
  <c r="G207" i="8"/>
  <c r="G183" i="8"/>
  <c r="G329" i="9" l="1"/>
  <c r="H198" i="9"/>
  <c r="G173" i="8"/>
  <c r="G149" i="8"/>
  <c r="G134" i="8"/>
  <c r="H134" i="8" s="1"/>
  <c r="G128" i="8" l="1"/>
  <c r="G126" i="8"/>
  <c r="G120" i="8"/>
  <c r="G115" i="8"/>
  <c r="G95" i="8"/>
  <c r="G92" i="8"/>
  <c r="G84" i="8"/>
  <c r="G65" i="8"/>
  <c r="H65" i="8" s="1"/>
  <c r="G69" i="8"/>
  <c r="H57" i="8"/>
  <c r="G50" i="8"/>
  <c r="H62" i="8"/>
  <c r="G32" i="8"/>
  <c r="G36" i="8"/>
  <c r="H36" i="8" s="1"/>
  <c r="G27" i="8"/>
  <c r="G24" i="8"/>
  <c r="H24" i="8" s="1"/>
  <c r="F10" i="8"/>
  <c r="G101" i="7" l="1"/>
  <c r="H101" i="7" s="1"/>
  <c r="H104" i="7"/>
  <c r="G106" i="7"/>
  <c r="H106" i="7" s="1"/>
  <c r="G108" i="7"/>
  <c r="H108" i="7" s="1"/>
  <c r="G94" i="7"/>
  <c r="G113" i="5"/>
  <c r="G11" i="5"/>
  <c r="G153" i="1"/>
  <c r="H153" i="1" s="1"/>
  <c r="G267" i="1" l="1"/>
  <c r="H236" i="8"/>
  <c r="G230" i="8"/>
  <c r="H230" i="8" s="1"/>
  <c r="H228" i="8"/>
  <c r="H207" i="8"/>
  <c r="G188" i="8"/>
  <c r="H188" i="8" s="1"/>
  <c r="H186" i="8"/>
  <c r="H183" i="8"/>
  <c r="G177" i="8"/>
  <c r="H177" i="8" s="1"/>
  <c r="H173" i="8"/>
  <c r="G171" i="8"/>
  <c r="H171" i="8" s="1"/>
  <c r="G169" i="8"/>
  <c r="H169" i="8" s="1"/>
  <c r="G167" i="8"/>
  <c r="H167" i="8" s="1"/>
  <c r="H163" i="8"/>
  <c r="H149" i="8"/>
  <c r="G147" i="8"/>
  <c r="H147" i="8" s="1"/>
  <c r="G145" i="8"/>
  <c r="H145" i="8" s="1"/>
  <c r="G142" i="8"/>
  <c r="H142" i="8" s="1"/>
  <c r="G136" i="8"/>
  <c r="H136" i="8" s="1"/>
  <c r="H132" i="8"/>
  <c r="G130" i="8"/>
  <c r="H130" i="8" s="1"/>
  <c r="H128" i="8"/>
  <c r="H126" i="8"/>
  <c r="G124" i="8"/>
  <c r="H124" i="8" s="1"/>
  <c r="H120" i="8"/>
  <c r="H115" i="8"/>
  <c r="G105" i="8"/>
  <c r="H105" i="8" s="1"/>
  <c r="G103" i="8"/>
  <c r="H103" i="8" s="1"/>
  <c r="H95" i="8"/>
  <c r="H92" i="8"/>
  <c r="G88" i="8"/>
  <c r="H88" i="8" s="1"/>
  <c r="H84" i="8"/>
  <c r="G82" i="8"/>
  <c r="H82" i="8" s="1"/>
  <c r="G79" i="8"/>
  <c r="H79" i="8" s="1"/>
  <c r="H71" i="8"/>
  <c r="H69" i="8"/>
  <c r="G67" i="8"/>
  <c r="H67" i="8" s="1"/>
  <c r="H50" i="8"/>
  <c r="G46" i="8"/>
  <c r="H46" i="8" s="1"/>
  <c r="G44" i="8"/>
  <c r="H44" i="8" s="1"/>
  <c r="G41" i="8"/>
  <c r="H41" i="8" s="1"/>
  <c r="H32" i="8"/>
  <c r="G30" i="8"/>
  <c r="H30" i="8" s="1"/>
  <c r="H27" i="8"/>
  <c r="G22" i="8"/>
  <c r="H22" i="8" s="1"/>
  <c r="G20" i="8"/>
  <c r="H20" i="8" s="1"/>
  <c r="G17" i="8"/>
  <c r="H17" i="8" s="1"/>
  <c r="G15" i="8"/>
  <c r="H15" i="8" s="1"/>
  <c r="G9" i="8"/>
  <c r="G72" i="7"/>
  <c r="G198" i="7"/>
  <c r="G195" i="7"/>
  <c r="H195" i="7" s="1"/>
  <c r="G150" i="7"/>
  <c r="G127" i="7"/>
  <c r="G118" i="7"/>
  <c r="H118" i="7" s="1"/>
  <c r="G81" i="7"/>
  <c r="H9" i="8" l="1"/>
  <c r="H155" i="8"/>
  <c r="G68" i="7"/>
  <c r="G61" i="7"/>
  <c r="G51" i="7"/>
  <c r="G47" i="7"/>
  <c r="G36" i="7"/>
  <c r="G41" i="7"/>
  <c r="H41" i="7" s="1"/>
  <c r="G32" i="7"/>
  <c r="G28" i="7"/>
  <c r="G30" i="7"/>
  <c r="H30" i="7" s="1"/>
  <c r="G26" i="7"/>
  <c r="H26" i="7" s="1"/>
  <c r="G23" i="7"/>
  <c r="G17" i="7"/>
  <c r="H17" i="7" s="1"/>
  <c r="G11" i="7"/>
  <c r="G245" i="8" l="1"/>
  <c r="G247" i="8" s="1"/>
  <c r="G207" i="7"/>
  <c r="H207" i="7" s="1"/>
  <c r="G205" i="7"/>
  <c r="H205" i="7" s="1"/>
  <c r="G203" i="7"/>
  <c r="H203" i="7" s="1"/>
  <c r="G201" i="7"/>
  <c r="H201" i="7" s="1"/>
  <c r="H198" i="7"/>
  <c r="G191" i="7"/>
  <c r="H191" i="7" s="1"/>
  <c r="G180" i="7"/>
  <c r="H180" i="7" s="1"/>
  <c r="G172" i="7"/>
  <c r="H172" i="7" s="1"/>
  <c r="H170" i="7"/>
  <c r="G168" i="7"/>
  <c r="H168" i="7" s="1"/>
  <c r="G162" i="7"/>
  <c r="H162" i="7" s="1"/>
  <c r="G157" i="7"/>
  <c r="H157" i="7" s="1"/>
  <c r="G154" i="7"/>
  <c r="H154" i="7" s="1"/>
  <c r="G152" i="7"/>
  <c r="H152" i="7" s="1"/>
  <c r="H150" i="7"/>
  <c r="G141" i="7"/>
  <c r="H141" i="7" s="1"/>
  <c r="G131" i="7"/>
  <c r="H131" i="7" s="1"/>
  <c r="H127" i="7"/>
  <c r="G125" i="7"/>
  <c r="H125" i="7" s="1"/>
  <c r="G123" i="7"/>
  <c r="H123" i="7" s="1"/>
  <c r="G121" i="7"/>
  <c r="H121" i="7" s="1"/>
  <c r="G114" i="7"/>
  <c r="H114" i="7" s="1"/>
  <c r="G99" i="7"/>
  <c r="H99" i="7" s="1"/>
  <c r="G96" i="7"/>
  <c r="H96" i="7" s="1"/>
  <c r="G90" i="7"/>
  <c r="H90" i="7" s="1"/>
  <c r="G88" i="7"/>
  <c r="H88" i="7" s="1"/>
  <c r="G86" i="7"/>
  <c r="H86" i="7" s="1"/>
  <c r="H81" i="7"/>
  <c r="G79" i="7"/>
  <c r="H79" i="7" s="1"/>
  <c r="G75" i="7"/>
  <c r="H75" i="7" s="1"/>
  <c r="H72" i="7"/>
  <c r="H68" i="7"/>
  <c r="H61" i="7"/>
  <c r="G59" i="7"/>
  <c r="H59" i="7" s="1"/>
  <c r="H56" i="7"/>
  <c r="H51" i="7"/>
  <c r="H47" i="7"/>
  <c r="G45" i="7"/>
  <c r="H45" i="7" s="1"/>
  <c r="G43" i="7"/>
  <c r="H43" i="7" s="1"/>
  <c r="H36" i="7"/>
  <c r="H32" i="7"/>
  <c r="H28" i="7"/>
  <c r="H23" i="7"/>
  <c r="G20" i="7"/>
  <c r="H20" i="7" s="1"/>
  <c r="H11" i="7"/>
  <c r="G9" i="7"/>
  <c r="G123" i="5"/>
  <c r="G92" i="5"/>
  <c r="G136" i="1"/>
  <c r="G66" i="1"/>
  <c r="G250" i="5"/>
  <c r="H250" i="5" s="1"/>
  <c r="G248" i="5"/>
  <c r="H248" i="5" s="1"/>
  <c r="G246" i="5"/>
  <c r="H246" i="5" s="1"/>
  <c r="G244" i="5"/>
  <c r="H244" i="5" s="1"/>
  <c r="G221" i="5"/>
  <c r="G212" i="5"/>
  <c r="G208" i="5"/>
  <c r="H208" i="5" s="1"/>
  <c r="G193" i="5"/>
  <c r="G182" i="5"/>
  <c r="H9" i="7" l="1"/>
  <c r="H135" i="7"/>
  <c r="H94" i="7"/>
  <c r="G176" i="5"/>
  <c r="H176" i="5" s="1"/>
  <c r="G166" i="5"/>
  <c r="H166" i="5" s="1"/>
  <c r="G162" i="5"/>
  <c r="H162" i="5" s="1"/>
  <c r="G156" i="5"/>
  <c r="H156" i="5" s="1"/>
  <c r="G152" i="5"/>
  <c r="H152" i="5" s="1"/>
  <c r="G146" i="5"/>
  <c r="H146" i="5" s="1"/>
  <c r="G144" i="5"/>
  <c r="H144" i="5" s="1"/>
  <c r="G131" i="5"/>
  <c r="H131" i="5" s="1"/>
  <c r="G129" i="5"/>
  <c r="H129" i="5" s="1"/>
  <c r="G105" i="5"/>
  <c r="H105" i="5" s="1"/>
  <c r="G99" i="5"/>
  <c r="H99" i="5" s="1"/>
  <c r="H92" i="5"/>
  <c r="G85" i="5"/>
  <c r="H85" i="5" s="1"/>
  <c r="G67" i="5"/>
  <c r="H67" i="5" s="1"/>
  <c r="G65" i="5"/>
  <c r="H65" i="5" s="1"/>
  <c r="G61" i="5"/>
  <c r="H61" i="5" s="1"/>
  <c r="G54" i="5"/>
  <c r="H54" i="5" s="1"/>
  <c r="G48" i="5"/>
  <c r="H48" i="5" s="1"/>
  <c r="G42" i="5"/>
  <c r="H42" i="5" s="1"/>
  <c r="G40" i="5"/>
  <c r="H40" i="5" s="1"/>
  <c r="H11" i="5"/>
  <c r="G242" i="5"/>
  <c r="H242" i="5" s="1"/>
  <c r="G240" i="5"/>
  <c r="H240" i="5" s="1"/>
  <c r="G236" i="5"/>
  <c r="H236" i="5" s="1"/>
  <c r="H221" i="5"/>
  <c r="H212" i="5"/>
  <c r="H210" i="5"/>
  <c r="G205" i="5"/>
  <c r="H205" i="5" s="1"/>
  <c r="G198" i="5"/>
  <c r="H198" i="5" s="1"/>
  <c r="H193" i="5"/>
  <c r="G190" i="5"/>
  <c r="H190" i="5" s="1"/>
  <c r="G188" i="5"/>
  <c r="H188" i="5" s="1"/>
  <c r="G186" i="5"/>
  <c r="H186" i="5" s="1"/>
  <c r="H182" i="5"/>
  <c r="G168" i="5"/>
  <c r="G160" i="5"/>
  <c r="H160" i="5" s="1"/>
  <c r="G158" i="5"/>
  <c r="H158" i="5" s="1"/>
  <c r="G150" i="5"/>
  <c r="H150" i="5" s="1"/>
  <c r="G138" i="5"/>
  <c r="H138" i="5" s="1"/>
  <c r="H136" i="5"/>
  <c r="G127" i="5"/>
  <c r="H127" i="5" s="1"/>
  <c r="H123" i="5"/>
  <c r="H103" i="5"/>
  <c r="G101" i="5"/>
  <c r="H101" i="5" s="1"/>
  <c r="G89" i="5"/>
  <c r="H89" i="5" s="1"/>
  <c r="G83" i="5"/>
  <c r="H83" i="5" s="1"/>
  <c r="G81" i="5"/>
  <c r="H81" i="5" s="1"/>
  <c r="G77" i="5"/>
  <c r="H77" i="5" s="1"/>
  <c r="G63" i="5"/>
  <c r="H63" i="5" s="1"/>
  <c r="H58" i="5"/>
  <c r="G46" i="5"/>
  <c r="H46" i="5" s="1"/>
  <c r="G44" i="5"/>
  <c r="H44" i="5" s="1"/>
  <c r="G38" i="5"/>
  <c r="H38" i="5" s="1"/>
  <c r="G35" i="5"/>
  <c r="H35" i="5" s="1"/>
  <c r="H33" i="5"/>
  <c r="G29" i="5"/>
  <c r="H29" i="5" s="1"/>
  <c r="G27" i="5"/>
  <c r="H27" i="5" s="1"/>
  <c r="G24" i="5"/>
  <c r="H24" i="5" s="1"/>
  <c r="G9" i="5"/>
  <c r="H9" i="5" l="1"/>
  <c r="G210" i="7"/>
  <c r="G212" i="7" s="1"/>
  <c r="H168" i="5"/>
  <c r="H113" i="5"/>
  <c r="G253" i="5" l="1"/>
  <c r="G255" i="5" s="1"/>
  <c r="F44" i="4"/>
  <c r="G31" i="1"/>
  <c r="H31" i="1" s="1"/>
  <c r="F37" i="4"/>
  <c r="F36" i="4"/>
  <c r="F35" i="4"/>
  <c r="F34" i="4"/>
  <c r="F33" i="4"/>
  <c r="F32" i="4"/>
  <c r="F31" i="4"/>
  <c r="F23" i="4"/>
  <c r="F22" i="4"/>
  <c r="F19" i="4"/>
  <c r="F18" i="4"/>
  <c r="F17" i="4"/>
  <c r="F15" i="4"/>
  <c r="F13" i="4"/>
  <c r="H267" i="1" l="1"/>
  <c r="G265" i="1"/>
  <c r="H265" i="1" s="1"/>
  <c r="G263" i="1"/>
  <c r="H263" i="1" s="1"/>
  <c r="G261" i="1"/>
  <c r="H261" i="1" s="1"/>
  <c r="G257" i="1"/>
  <c r="H257" i="1" s="1"/>
  <c r="G242" i="1"/>
  <c r="H242" i="1" s="1"/>
  <c r="H232" i="1"/>
  <c r="H234" i="1"/>
  <c r="G228" i="1"/>
  <c r="H228" i="1" s="1"/>
  <c r="G221" i="1"/>
  <c r="H221" i="1" s="1"/>
  <c r="G218" i="1"/>
  <c r="H218" i="1" s="1"/>
  <c r="G216" i="1"/>
  <c r="H216" i="1" s="1"/>
  <c r="G212" i="1"/>
  <c r="H212" i="1" s="1"/>
  <c r="G210" i="1"/>
  <c r="H210" i="1" s="1"/>
  <c r="G205" i="1"/>
  <c r="H205" i="1" s="1"/>
  <c r="G203" i="1"/>
  <c r="H203" i="1" s="1"/>
  <c r="G192" i="1"/>
  <c r="H192" i="1" s="1"/>
  <c r="G180" i="1"/>
  <c r="H180" i="1" s="1"/>
  <c r="G178" i="1"/>
  <c r="H178" i="1" s="1"/>
  <c r="G168" i="1"/>
  <c r="H168" i="1" s="1"/>
  <c r="G166" i="1"/>
  <c r="H166" i="1" s="1"/>
  <c r="G160" i="1"/>
  <c r="H160" i="1" s="1"/>
  <c r="G158" i="1"/>
  <c r="H158" i="1" s="1"/>
  <c r="G156" i="1"/>
  <c r="H156" i="1" s="1"/>
  <c r="G147" i="1"/>
  <c r="H147" i="1" s="1"/>
  <c r="H143" i="1"/>
  <c r="G145" i="1"/>
  <c r="H145" i="1" s="1"/>
  <c r="G141" i="1"/>
  <c r="H141" i="1" s="1"/>
  <c r="H136" i="1"/>
  <c r="H126" i="1"/>
  <c r="H118" i="1" l="1"/>
  <c r="G120" i="1"/>
  <c r="H120" i="1" s="1"/>
  <c r="G116" i="1"/>
  <c r="H116" i="1" s="1"/>
  <c r="H183" i="1" l="1"/>
  <c r="H102" i="1"/>
  <c r="G99" i="1" l="1"/>
  <c r="H99" i="1" s="1"/>
  <c r="G97" i="1"/>
  <c r="H97" i="1" s="1"/>
  <c r="G95" i="1" l="1"/>
  <c r="H95" i="1" s="1"/>
  <c r="G93" i="1"/>
  <c r="H93" i="1" s="1"/>
  <c r="G87" i="1"/>
  <c r="H87" i="1" s="1"/>
  <c r="G78" i="1"/>
  <c r="H78" i="1" s="1"/>
  <c r="H69" i="1"/>
  <c r="G72" i="1"/>
  <c r="H72" i="1" s="1"/>
  <c r="H66" i="1"/>
  <c r="G60" i="1"/>
  <c r="H60" i="1" s="1"/>
  <c r="G58" i="1"/>
  <c r="H58" i="1" s="1"/>
  <c r="G56" i="1"/>
  <c r="H56" i="1" s="1"/>
  <c r="G53" i="1"/>
  <c r="H53" i="1" s="1"/>
  <c r="G51" i="1"/>
  <c r="H51" i="1" s="1"/>
  <c r="H46" i="1"/>
  <c r="G48" i="1"/>
  <c r="H48" i="1" s="1"/>
  <c r="G41" i="1"/>
  <c r="H41" i="1" s="1"/>
  <c r="G36" i="1"/>
  <c r="H36" i="1" s="1"/>
  <c r="G34" i="1" l="1"/>
  <c r="H34" i="1" s="1"/>
  <c r="G26" i="1"/>
  <c r="H26" i="1" s="1"/>
  <c r="G24" i="1"/>
  <c r="H24" i="1" s="1"/>
  <c r="G13" i="1"/>
  <c r="H13" i="1" s="1"/>
  <c r="G9" i="1"/>
  <c r="G270" i="1" l="1"/>
  <c r="G272" i="1" s="1"/>
  <c r="H9" i="1"/>
</calcChain>
</file>

<file path=xl/sharedStrings.xml><?xml version="1.0" encoding="utf-8"?>
<sst xmlns="http://schemas.openxmlformats.org/spreadsheetml/2006/main" count="9036" uniqueCount="4654">
  <si>
    <t>ALECSA CELAYA S DE RL DE CV</t>
  </si>
  <si>
    <t>CONCILIACION CONTABLE CTA 302</t>
  </si>
  <si>
    <t>PROVEEDORES VARIOS</t>
  </si>
  <si>
    <t>POLIZA</t>
  </si>
  <si>
    <t>FECHA</t>
  </si>
  <si>
    <t>FACTURA</t>
  </si>
  <si>
    <t>IMPORTE</t>
  </si>
  <si>
    <t>TOTAL</t>
  </si>
  <si>
    <t>IVA</t>
  </si>
  <si>
    <t>OBSERVACIONES</t>
  </si>
  <si>
    <t>302-D100000</t>
  </si>
  <si>
    <t>TOYOTA MOTORS SALES DE MEXICO</t>
  </si>
  <si>
    <t>302-D100002</t>
  </si>
  <si>
    <t>GARCIA OLIVOS MARIA TERESA</t>
  </si>
  <si>
    <t>302-D100003</t>
  </si>
  <si>
    <t>OFFICE DEPOT DE MEXICO</t>
  </si>
  <si>
    <t xml:space="preserve">D  2,118 , D  2,220 Y D  2,221  </t>
  </si>
  <si>
    <t>DIF EN PAGO DE (E  58) 05/02/16</t>
  </si>
  <si>
    <t>D  1,729</t>
  </si>
  <si>
    <t>E     76</t>
  </si>
  <si>
    <t>BBVA-TRANS</t>
  </si>
  <si>
    <t>E    250</t>
  </si>
  <si>
    <t>T-2518</t>
  </si>
  <si>
    <t>302-D100024</t>
  </si>
  <si>
    <t>IMPRESIONES FINAS DEL CENTRO SA DE CV</t>
  </si>
  <si>
    <t>302-D100028</t>
  </si>
  <si>
    <t>LUBRIANTES DEL BAJIO SA DE CV</t>
  </si>
  <si>
    <t>302-D100039</t>
  </si>
  <si>
    <t>TOYOTA FINANCIAL SERVICES DE MEXICO</t>
  </si>
  <si>
    <t>D  2,309</t>
  </si>
  <si>
    <t>P000010411</t>
  </si>
  <si>
    <t>D    500</t>
  </si>
  <si>
    <t>INTHIPABRL</t>
  </si>
  <si>
    <t>D  2,859</t>
  </si>
  <si>
    <t>D000022299</t>
  </si>
  <si>
    <t>D  2,860</t>
  </si>
  <si>
    <t>D000022600</t>
  </si>
  <si>
    <t>D  2,861</t>
  </si>
  <si>
    <t>D000022425</t>
  </si>
  <si>
    <t>D  2,876</t>
  </si>
  <si>
    <t>D000022363</t>
  </si>
  <si>
    <t>D  2,692</t>
  </si>
  <si>
    <t>P000014386</t>
  </si>
  <si>
    <t>302-D100042</t>
  </si>
  <si>
    <t>SERVICIO PAN AMERICANO DE PROTECCION</t>
  </si>
  <si>
    <t>302-D100076</t>
  </si>
  <si>
    <t xml:space="preserve">INDUSTRIA DISEÑADOR DE AUTOPARTES </t>
  </si>
  <si>
    <t>D  2,830</t>
  </si>
  <si>
    <t>.</t>
  </si>
  <si>
    <t>302-D100129</t>
  </si>
  <si>
    <t>LIDERAZGO AUTOMOTRIZ DE PUEBLA SA</t>
  </si>
  <si>
    <t>E    293</t>
  </si>
  <si>
    <t>TRANSF.</t>
  </si>
  <si>
    <t>PAGO DUPLICADO DE FACT D52234, SE PAGO CON CH-15601 EL 3/02/15 Y TRANSFERENCIA EL 16/01/15 SOLICITAR DEVOLUCION</t>
  </si>
  <si>
    <t>302-D100133</t>
  </si>
  <si>
    <t>MONROY ESTRADA FELIPE</t>
  </si>
  <si>
    <t>302-D100197</t>
  </si>
  <si>
    <t>ALECSA CELAYA S DE RL DE CV.</t>
  </si>
  <si>
    <t>D  2,678</t>
  </si>
  <si>
    <t>0243-TCU16</t>
  </si>
  <si>
    <t>302-D100245</t>
  </si>
  <si>
    <t>MARTINEZ MENDOZA MARIA ROSARIO</t>
  </si>
  <si>
    <t>D  3,251</t>
  </si>
  <si>
    <t>302-D100287</t>
  </si>
  <si>
    <t>BALEROS Y RETENES SUAREZ S.A DE C.V</t>
  </si>
  <si>
    <t>302-D100314</t>
  </si>
  <si>
    <t>JUNTA MUNICIPAL DE AGUA POTABLE Y A</t>
  </si>
  <si>
    <t>302-D100336</t>
  </si>
  <si>
    <t>DTMAC COMERCIALIZADORA SA DE CV</t>
  </si>
  <si>
    <t>302-D10035</t>
  </si>
  <si>
    <t>CAMARA NACIONAL DE COMERCIO SERVICIOS</t>
  </si>
  <si>
    <t>302-D100359</t>
  </si>
  <si>
    <t>CENTRO DE REHABILITACION LA ASUNCION</t>
  </si>
  <si>
    <t>D      2</t>
  </si>
  <si>
    <t>DONATIVO</t>
  </si>
  <si>
    <t>D      3</t>
  </si>
  <si>
    <t>302-D100528</t>
  </si>
  <si>
    <t>SIND INDL TRAB PEQ Y MED IND TALLER</t>
  </si>
  <si>
    <t>302-D100559</t>
  </si>
  <si>
    <t>MHMG ABOGADOS SC</t>
  </si>
  <si>
    <t>302-D100579</t>
  </si>
  <si>
    <t>SEVIBA SA DE CV</t>
  </si>
  <si>
    <t>302-D100594</t>
  </si>
  <si>
    <t xml:space="preserve">SERVICIO AUDITORIO S.A DE C.V </t>
  </si>
  <si>
    <t>302-D100635</t>
  </si>
  <si>
    <t>CONSULTORES Y ASESORES INTEGRALES</t>
  </si>
  <si>
    <t>D  1,489</t>
  </si>
  <si>
    <t>NOM0010216</t>
  </si>
  <si>
    <t>E    281</t>
  </si>
  <si>
    <t xml:space="preserve">NO ESTA LA TRANSFERENCIA </t>
  </si>
  <si>
    <t>302-D100636</t>
  </si>
  <si>
    <t>REDPACK, SE DE CV</t>
  </si>
  <si>
    <t>302-D100648</t>
  </si>
  <si>
    <t>MCPA SA DE CV</t>
  </si>
  <si>
    <t>302-D100728</t>
  </si>
  <si>
    <t xml:space="preserve">CENTRO DE DISTRIBUCION ORIENTE SA </t>
  </si>
  <si>
    <t>D    1729</t>
  </si>
  <si>
    <t>D     1811</t>
  </si>
  <si>
    <t>302-D100751</t>
  </si>
  <si>
    <t>GRUPO ECOLOGICA, SA DE CV</t>
  </si>
  <si>
    <t>302-D100757</t>
  </si>
  <si>
    <t>JC IMAGEN AUTOMOTRIZ, S.A. DE C.V.</t>
  </si>
  <si>
    <t>302-D100764</t>
  </si>
  <si>
    <t>MARCOZER SA DE CV</t>
  </si>
  <si>
    <t>302-D100776</t>
  </si>
  <si>
    <t>GALAZ YAMAZAKI RUIZ URQUIZA SC</t>
  </si>
  <si>
    <t>302-D100814</t>
  </si>
  <si>
    <t>IMPULSORA DE TRANSPORTES DE TRANSPORTES MEXICANOS</t>
  </si>
  <si>
    <t>D  2,027</t>
  </si>
  <si>
    <t>CELAD24076</t>
  </si>
  <si>
    <t>302-D100842</t>
  </si>
  <si>
    <t>ANTONIO SANCHEZ RAMOS</t>
  </si>
  <si>
    <t>RICARDO</t>
  </si>
  <si>
    <t>E    195</t>
  </si>
  <si>
    <t>CH-17341</t>
  </si>
  <si>
    <t>NO ESTA EL CHEQUE</t>
  </si>
  <si>
    <t>302-D100850</t>
  </si>
  <si>
    <t xml:space="preserve">AUDATEX LTN S DE RL DE CV </t>
  </si>
  <si>
    <t>D    833</t>
  </si>
  <si>
    <t>P000014100</t>
  </si>
  <si>
    <t>SE APLICO UN PAGO POR 247.08</t>
  </si>
  <si>
    <t>302-D100893</t>
  </si>
  <si>
    <t>GOMEZ ROCHA JAIME</t>
  </si>
  <si>
    <t>D  3,177</t>
  </si>
  <si>
    <t>D  3,241</t>
  </si>
  <si>
    <t>D  3,293</t>
  </si>
  <si>
    <t>302-D100948</t>
  </si>
  <si>
    <t>1915 AUDITORIA Y FINANZAS, SC</t>
  </si>
  <si>
    <t>302-D101118</t>
  </si>
  <si>
    <t>MYSTERY SHOPPER MEXICO, S.A. DE C.V</t>
  </si>
  <si>
    <t>302-D101120</t>
  </si>
  <si>
    <t>CMG EXCELENCIA EN SERVICIO S DE RL DE C</t>
  </si>
  <si>
    <t>D  1,825</t>
  </si>
  <si>
    <t>D  2,236</t>
  </si>
  <si>
    <t>D    358</t>
  </si>
  <si>
    <t>302-D101137</t>
  </si>
  <si>
    <t>OCHOA NOLASCO GUILLERMO</t>
  </si>
  <si>
    <t>D  2,458</t>
  </si>
  <si>
    <t>D  3,232</t>
  </si>
  <si>
    <t>D  3,532</t>
  </si>
  <si>
    <t>F000000595</t>
  </si>
  <si>
    <t>302-D101227</t>
  </si>
  <si>
    <t>ROTO CRISTALES Y PARTES SA DE CV</t>
  </si>
  <si>
    <t>D  2,103</t>
  </si>
  <si>
    <t>FIGUEROA CORNEJO MA. DEL RAYO</t>
  </si>
  <si>
    <t>D  2,798</t>
  </si>
  <si>
    <t>D  2,799</t>
  </si>
  <si>
    <t>D  1,804</t>
  </si>
  <si>
    <t>D  1,840</t>
  </si>
  <si>
    <t>D  3,046</t>
  </si>
  <si>
    <t>S1727</t>
  </si>
  <si>
    <t>D  1,698</t>
  </si>
  <si>
    <t>D    609</t>
  </si>
  <si>
    <t>302-D101448</t>
  </si>
  <si>
    <t>CAMPERO CRUZ ALFONSO</t>
  </si>
  <si>
    <t>D  3,059</t>
  </si>
  <si>
    <t>REPRESENTACIONES DYCO Y ASOCIADOS S</t>
  </si>
  <si>
    <t>302-D101539</t>
  </si>
  <si>
    <t>MERCADO LIBRE S DE RL DE CV</t>
  </si>
  <si>
    <t>302-D101540</t>
  </si>
  <si>
    <t>2LM NACIONAL SA DE CV</t>
  </si>
  <si>
    <t>D    284</t>
  </si>
  <si>
    <t>A000000263</t>
  </si>
  <si>
    <t>D  1,100</t>
  </si>
  <si>
    <t>A000000375</t>
  </si>
  <si>
    <t>D  2,144</t>
  </si>
  <si>
    <t>A000000433</t>
  </si>
  <si>
    <t>D  2,145</t>
  </si>
  <si>
    <t>A000000431</t>
  </si>
  <si>
    <t>E    256</t>
  </si>
  <si>
    <t>DUPLICADO</t>
  </si>
  <si>
    <t>RECUPERARLO</t>
  </si>
  <si>
    <t>302-D101573</t>
  </si>
  <si>
    <t xml:space="preserve">MEXICO INYECCION DE COMBUSTIBLE SA </t>
  </si>
  <si>
    <t>302-D101622</t>
  </si>
  <si>
    <t>GRANJA LOPEZ ANDRES</t>
  </si>
  <si>
    <t>302-D101763</t>
  </si>
  <si>
    <t>VAZQUEZ PAREDES MATEO</t>
  </si>
  <si>
    <t>302-D101764</t>
  </si>
  <si>
    <t>ENLACE TPE SA DE CV</t>
  </si>
  <si>
    <t>D  1,021</t>
  </si>
  <si>
    <t>302-D101785</t>
  </si>
  <si>
    <t>TRANSPORTADORA AUTOMOTRIZ DEL PACIF</t>
  </si>
  <si>
    <t>302-D101825</t>
  </si>
  <si>
    <t xml:space="preserve">REWEB FACTURE MAS CON INTERNET SA DE CV </t>
  </si>
  <si>
    <t>D  1,082</t>
  </si>
  <si>
    <t>A000007305</t>
  </si>
  <si>
    <t>D  3,538</t>
  </si>
  <si>
    <t>302-D101857</t>
  </si>
  <si>
    <t>RODRIGUEZ ANGELES PEDRO GILBERTO</t>
  </si>
  <si>
    <t>302-D101875</t>
  </si>
  <si>
    <t>NEOCOM SA DE CV</t>
  </si>
  <si>
    <t>302-D101884</t>
  </si>
  <si>
    <t>INGENIERIA FISCAL LABORAL SC</t>
  </si>
  <si>
    <t>302-D101922</t>
  </si>
  <si>
    <t>REYES RODRIGUEZ MARISTEL</t>
  </si>
  <si>
    <t>D  2,244</t>
  </si>
  <si>
    <t>A000000742</t>
  </si>
  <si>
    <t>D  1,634</t>
  </si>
  <si>
    <t>A000000761</t>
  </si>
  <si>
    <t>D  3,288</t>
  </si>
  <si>
    <t>LUCIO CENTENO RICARDO</t>
  </si>
  <si>
    <t>D  1,673</t>
  </si>
  <si>
    <t>CEL0002281</t>
  </si>
  <si>
    <t>302-D101945</t>
  </si>
  <si>
    <t>VILLASEÑOR VARGAS MARGARITA</t>
  </si>
  <si>
    <t>D  2,782</t>
  </si>
  <si>
    <t>302-D101949</t>
  </si>
  <si>
    <t>LIZARDI URZUA ARIZBET</t>
  </si>
  <si>
    <t>302-D101950</t>
  </si>
  <si>
    <t>JET VAN CAR RENTAL SA DE CV</t>
  </si>
  <si>
    <t>302-D101953</t>
  </si>
  <si>
    <t>AUDIOGLOBE ALARMAS Y ACCESORIOS SA</t>
  </si>
  <si>
    <t>D  1,161</t>
  </si>
  <si>
    <t>A000004619</t>
  </si>
  <si>
    <t>302-D101969</t>
  </si>
  <si>
    <t>CLEANDUSTRIES DE MEXICO SA DE CV</t>
  </si>
  <si>
    <t>302-D101981</t>
  </si>
  <si>
    <t>LOPEZ ALVAREZ OSCAR MARTIN</t>
  </si>
  <si>
    <t>D  3,560</t>
  </si>
  <si>
    <t>302-D101991</t>
  </si>
  <si>
    <t>CORREA SOTO FELIPE LUIS</t>
  </si>
  <si>
    <t>302-D102026</t>
  </si>
  <si>
    <t>EXTINTORES SECOM S DE RL DE CV</t>
  </si>
  <si>
    <t>D  1,319</t>
  </si>
  <si>
    <t>EXTINTOR01</t>
  </si>
  <si>
    <t>302-D102035</t>
  </si>
  <si>
    <t>CADENAS ORTEGA RAUL UZIEL</t>
  </si>
  <si>
    <t>D  2,033</t>
  </si>
  <si>
    <t>302-D102044</t>
  </si>
  <si>
    <t>GUERRERO MARQUEZ JOSE EDUARDO</t>
  </si>
  <si>
    <t>D  3,272</t>
  </si>
  <si>
    <t>302-D102061</t>
  </si>
  <si>
    <t>RUTAS DEL BAJIO SA DE CV</t>
  </si>
  <si>
    <t>SUMA</t>
  </si>
  <si>
    <t>ESTADOS FINANCIEROS</t>
  </si>
  <si>
    <t>DIF</t>
  </si>
  <si>
    <t>D  3,250</t>
  </si>
  <si>
    <t>P000017237</t>
  </si>
  <si>
    <t>D  3,253</t>
  </si>
  <si>
    <t>P000001685</t>
  </si>
  <si>
    <t>D  3,630</t>
  </si>
  <si>
    <t>P000017270</t>
  </si>
  <si>
    <t>D    573</t>
  </si>
  <si>
    <t>D    578</t>
  </si>
  <si>
    <t>D  1,130</t>
  </si>
  <si>
    <t>D  1,837</t>
  </si>
  <si>
    <t>T-3430</t>
  </si>
  <si>
    <t>T-3502</t>
  </si>
  <si>
    <t>E    154</t>
  </si>
  <si>
    <t>T-2626</t>
  </si>
  <si>
    <t>PAGO DE LA FACT 617779 (DUPLICADO)</t>
  </si>
  <si>
    <t>DEBE</t>
  </si>
  <si>
    <t>D-418</t>
  </si>
  <si>
    <t>T-3429</t>
  </si>
  <si>
    <t>D  1,645</t>
  </si>
  <si>
    <t>D  3,137</t>
  </si>
  <si>
    <t>T-3523</t>
  </si>
  <si>
    <t>T-3559</t>
  </si>
  <si>
    <t>D  3,448</t>
  </si>
  <si>
    <t>T-3427</t>
  </si>
  <si>
    <t>D  1,620</t>
  </si>
  <si>
    <t>ZE01512542</t>
  </si>
  <si>
    <t>D  1,885</t>
  </si>
  <si>
    <t>ZE01513168</t>
  </si>
  <si>
    <t>D  2,449</t>
  </si>
  <si>
    <t>ZE01513190</t>
  </si>
  <si>
    <t>D  2,452</t>
  </si>
  <si>
    <t>ZE01513267</t>
  </si>
  <si>
    <t>T-3519</t>
  </si>
  <si>
    <t>T-3568</t>
  </si>
  <si>
    <t>T-3440</t>
  </si>
  <si>
    <t>RECUPERAR</t>
  </si>
  <si>
    <t>D  2,539</t>
  </si>
  <si>
    <t>B000000192</t>
  </si>
  <si>
    <t>D  2,541</t>
  </si>
  <si>
    <t>B000000182</t>
  </si>
  <si>
    <t>D  2,542</t>
  </si>
  <si>
    <t>B000000001</t>
  </si>
  <si>
    <t>D  2,543</t>
  </si>
  <si>
    <t>B000000181</t>
  </si>
  <si>
    <t>AJUSTE SALDOS 2015</t>
  </si>
  <si>
    <t>D-1745</t>
  </si>
  <si>
    <t>D-2690</t>
  </si>
  <si>
    <t>D-2963</t>
  </si>
  <si>
    <t>SALDO DEL 2013</t>
  </si>
  <si>
    <t>D-1900</t>
  </si>
  <si>
    <t>B000005320</t>
  </si>
  <si>
    <t>D-1903</t>
  </si>
  <si>
    <t>SALDO DEL 2015</t>
  </si>
  <si>
    <t>D 1905</t>
  </si>
  <si>
    <t>E000000851</t>
  </si>
  <si>
    <t>D 26</t>
  </si>
  <si>
    <t>T-3554</t>
  </si>
  <si>
    <t>D  4,079</t>
  </si>
  <si>
    <t>A000036704</t>
  </si>
  <si>
    <t>D    582</t>
  </si>
  <si>
    <t>A000037977</t>
  </si>
  <si>
    <t>D  1,770</t>
  </si>
  <si>
    <t>A000038070</t>
  </si>
  <si>
    <t>D  2,124</t>
  </si>
  <si>
    <t>A000038184</t>
  </si>
  <si>
    <t>D  3,207</t>
  </si>
  <si>
    <t>A000038304</t>
  </si>
  <si>
    <t>*</t>
  </si>
  <si>
    <t>D-1199</t>
  </si>
  <si>
    <t>D 1906</t>
  </si>
  <si>
    <t>T-3432</t>
  </si>
  <si>
    <t>T-3503</t>
  </si>
  <si>
    <t>D    312</t>
  </si>
  <si>
    <t>FF00028082</t>
  </si>
  <si>
    <t>D    965</t>
  </si>
  <si>
    <t>FF00028510</t>
  </si>
  <si>
    <t>D  2,705</t>
  </si>
  <si>
    <t>FF00029149</t>
  </si>
  <si>
    <t>D  3,139</t>
  </si>
  <si>
    <t>FF00029150</t>
  </si>
  <si>
    <t>D  3,159</t>
  </si>
  <si>
    <t>FF00029237</t>
  </si>
  <si>
    <t>ludy</t>
  </si>
  <si>
    <t>DEBEMOS DESDE JULIO 2016</t>
  </si>
  <si>
    <t>D    574</t>
  </si>
  <si>
    <t>D    575</t>
  </si>
  <si>
    <t>D    576</t>
  </si>
  <si>
    <t>D    577</t>
  </si>
  <si>
    <t>D  3,141</t>
  </si>
  <si>
    <t>D  3,535</t>
  </si>
  <si>
    <t>D  3,537</t>
  </si>
  <si>
    <t>D  3,539</t>
  </si>
  <si>
    <t>AJUSTE SALDOS 2012-2014</t>
  </si>
  <si>
    <t>D    765</t>
  </si>
  <si>
    <t>D  1,535</t>
  </si>
  <si>
    <t>D  1,578</t>
  </si>
  <si>
    <t>D  1,769</t>
  </si>
  <si>
    <t>D  2,455</t>
  </si>
  <si>
    <t>AJUSTE SALDOS 2014</t>
  </si>
  <si>
    <t>D-1904</t>
  </si>
  <si>
    <t>S000047846.</t>
  </si>
  <si>
    <t>D-3434</t>
  </si>
  <si>
    <t>PENDIENTE DE PAGO</t>
  </si>
  <si>
    <t>D 3439</t>
  </si>
  <si>
    <t>A153829</t>
  </si>
  <si>
    <t>FALTA DE PAGAR 313</t>
  </si>
  <si>
    <t>D  2,407</t>
  </si>
  <si>
    <t>B000000504</t>
  </si>
  <si>
    <t>D  2,572</t>
  </si>
  <si>
    <t>B000000514</t>
  </si>
  <si>
    <t>D  2,644</t>
  </si>
  <si>
    <t>B000000490</t>
  </si>
  <si>
    <t>D  2,657</t>
  </si>
  <si>
    <t>B000000498</t>
  </si>
  <si>
    <t>D  2,755</t>
  </si>
  <si>
    <t>B000000517</t>
  </si>
  <si>
    <t>D  3,229</t>
  </si>
  <si>
    <t>B000000518</t>
  </si>
  <si>
    <t>D  3,233</t>
  </si>
  <si>
    <t>B000000510</t>
  </si>
  <si>
    <t>D  3,248</t>
  </si>
  <si>
    <t>B000000497</t>
  </si>
  <si>
    <t>D  3,368</t>
  </si>
  <si>
    <t>B000000521</t>
  </si>
  <si>
    <t>T-3437</t>
  </si>
  <si>
    <t>T-3511</t>
  </si>
  <si>
    <t>T-3512</t>
  </si>
  <si>
    <t>T-3542</t>
  </si>
  <si>
    <t>D 3272</t>
  </si>
  <si>
    <t>A00003017</t>
  </si>
  <si>
    <t>T-3556</t>
  </si>
  <si>
    <t>D-2544</t>
  </si>
  <si>
    <t>T-3431</t>
  </si>
  <si>
    <t>D  1,524</t>
  </si>
  <si>
    <t>D  1,818</t>
  </si>
  <si>
    <t>T-3565</t>
  </si>
  <si>
    <t>D  3,120</t>
  </si>
  <si>
    <t>D  3,244</t>
  </si>
  <si>
    <t>D  3,254</t>
  </si>
  <si>
    <t>D  3,257</t>
  </si>
  <si>
    <t>F000000623</t>
  </si>
  <si>
    <t>D  3,629</t>
  </si>
  <si>
    <t>D  3,325</t>
  </si>
  <si>
    <t xml:space="preserve"> </t>
  </si>
  <si>
    <t>D-2552</t>
  </si>
  <si>
    <t>D-2714</t>
  </si>
  <si>
    <t>T-3445</t>
  </si>
  <si>
    <t>302-D101234</t>
  </si>
  <si>
    <t>JIMENEZ SUAREZ LUDIVINA</t>
  </si>
  <si>
    <t>E-271</t>
  </si>
  <si>
    <t>T-3415</t>
  </si>
  <si>
    <t>??</t>
  </si>
  <si>
    <t>PREGUNTAR</t>
  </si>
  <si>
    <t>302-D101336</t>
  </si>
  <si>
    <t>D-2981</t>
  </si>
  <si>
    <t>A00747622</t>
  </si>
  <si>
    <t>T-3435</t>
  </si>
  <si>
    <t>D-580</t>
  </si>
  <si>
    <t>D-1762</t>
  </si>
  <si>
    <t>D-3567</t>
  </si>
  <si>
    <t>T-3500</t>
  </si>
  <si>
    <t>D-3259</t>
  </si>
  <si>
    <t>T-3436</t>
  </si>
  <si>
    <t>D  2,220</t>
  </si>
  <si>
    <t>D  2,227</t>
  </si>
  <si>
    <t>D  2,248</t>
  </si>
  <si>
    <t>D  2,255</t>
  </si>
  <si>
    <t>D  3,542</t>
  </si>
  <si>
    <t>T-3428</t>
  </si>
  <si>
    <t>302-D101836</t>
  </si>
  <si>
    <t>RIOS ALVAREZ CLARISSA</t>
  </si>
  <si>
    <t>D-3543</t>
  </si>
  <si>
    <t>A213</t>
  </si>
  <si>
    <t>T-3496</t>
  </si>
  <si>
    <t>D  2,754</t>
  </si>
  <si>
    <t>D  2,779</t>
  </si>
  <si>
    <t>D  2,786</t>
  </si>
  <si>
    <t>D  2,787</t>
  </si>
  <si>
    <t>D  2,797</t>
  </si>
  <si>
    <t>D  2,801</t>
  </si>
  <si>
    <t>D  2,811</t>
  </si>
  <si>
    <t>D  2,813</t>
  </si>
  <si>
    <t>T-3505</t>
  </si>
  <si>
    <t>D-654</t>
  </si>
  <si>
    <t>T-3510</t>
  </si>
  <si>
    <t>PROVISION</t>
  </si>
  <si>
    <t>A000001968</t>
  </si>
  <si>
    <t>D  1,948</t>
  </si>
  <si>
    <t>A000000915</t>
  </si>
  <si>
    <t>D  2,199</t>
  </si>
  <si>
    <t>A000000908</t>
  </si>
  <si>
    <t>D  2,276</t>
  </si>
  <si>
    <t>A000000901</t>
  </si>
  <si>
    <t>D  2,288</t>
  </si>
  <si>
    <t>A000000900</t>
  </si>
  <si>
    <t>D  2,289</t>
  </si>
  <si>
    <t>A000000884</t>
  </si>
  <si>
    <t>D  2,651</t>
  </si>
  <si>
    <t>A000000906</t>
  </si>
  <si>
    <t>D  3,395</t>
  </si>
  <si>
    <t>A000000916</t>
  </si>
  <si>
    <t>D    226</t>
  </si>
  <si>
    <t>D    528</t>
  </si>
  <si>
    <t>D    700</t>
  </si>
  <si>
    <t>D    757</t>
  </si>
  <si>
    <t>D    796</t>
  </si>
  <si>
    <t>D  1,592</t>
  </si>
  <si>
    <t>D  1,789</t>
  </si>
  <si>
    <t>D  1,791</t>
  </si>
  <si>
    <t>D  2,450</t>
  </si>
  <si>
    <t>D  3,442</t>
  </si>
  <si>
    <t>D 3633</t>
  </si>
  <si>
    <t>P17373</t>
  </si>
  <si>
    <t>0021-TCU17</t>
  </si>
  <si>
    <t>D  3,465</t>
  </si>
  <si>
    <t>0023-TCU17</t>
  </si>
  <si>
    <t>D  3,471</t>
  </si>
  <si>
    <t>0024-TCU17</t>
  </si>
  <si>
    <t>D  3,481</t>
  </si>
  <si>
    <t>0026-TCU17</t>
  </si>
  <si>
    <t>D    579</t>
  </si>
  <si>
    <t>FAC0000110</t>
  </si>
  <si>
    <t>D  1,738</t>
  </si>
  <si>
    <t>FAC0000122</t>
  </si>
  <si>
    <t>D  3,138</t>
  </si>
  <si>
    <t>FAC0000129</t>
  </si>
  <si>
    <t>T-3509</t>
  </si>
  <si>
    <t>T-3562</t>
  </si>
  <si>
    <t>302-D101971</t>
  </si>
  <si>
    <t>GARCIA FLORES CLAUDIO EDUARDO</t>
  </si>
  <si>
    <t>D-3431</t>
  </si>
  <si>
    <t>F15</t>
  </si>
  <si>
    <t>D 3453</t>
  </si>
  <si>
    <t>A308</t>
  </si>
  <si>
    <t>D    209</t>
  </si>
  <si>
    <t>F000000049</t>
  </si>
  <si>
    <t>D  1,529</t>
  </si>
  <si>
    <t>F000000054</t>
  </si>
  <si>
    <t>D  1,575</t>
  </si>
  <si>
    <t>F000000053</t>
  </si>
  <si>
    <t>D  2,896</t>
  </si>
  <si>
    <t>F000000062</t>
  </si>
  <si>
    <t>D  3,025</t>
  </si>
  <si>
    <t>F000000064</t>
  </si>
  <si>
    <t>D  3,136</t>
  </si>
  <si>
    <t>F000000063</t>
  </si>
  <si>
    <t>D 219</t>
  </si>
  <si>
    <t>A4624</t>
  </si>
  <si>
    <t>A4882</t>
  </si>
  <si>
    <t>D 2920</t>
  </si>
  <si>
    <t>D  2,291</t>
  </si>
  <si>
    <t>D  2,466</t>
  </si>
  <si>
    <t>D  2,646</t>
  </si>
  <si>
    <t>D  2,674</t>
  </si>
  <si>
    <t>D  3,270</t>
  </si>
  <si>
    <t>D  3,397</t>
  </si>
  <si>
    <t>D    251</t>
  </si>
  <si>
    <t>A000000038</t>
  </si>
  <si>
    <t>D    705</t>
  </si>
  <si>
    <t>A000000072</t>
  </si>
  <si>
    <t>D    798</t>
  </si>
  <si>
    <t>A000000071</t>
  </si>
  <si>
    <t>D  1,591</t>
  </si>
  <si>
    <t>A000000095</t>
  </si>
  <si>
    <t>D  1,610</t>
  </si>
  <si>
    <t>A000000092</t>
  </si>
  <si>
    <t>D  1,611</t>
  </si>
  <si>
    <t>A000000094</t>
  </si>
  <si>
    <t>D  1,765</t>
  </si>
  <si>
    <t>A000000110</t>
  </si>
  <si>
    <t>D  1,766</t>
  </si>
  <si>
    <t>A000000103</t>
  </si>
  <si>
    <t>D  1,767</t>
  </si>
  <si>
    <t>A000000104</t>
  </si>
  <si>
    <t>D  2,118</t>
  </si>
  <si>
    <t>A000000107</t>
  </si>
  <si>
    <t>D  2,448</t>
  </si>
  <si>
    <t>A000000086</t>
  </si>
  <si>
    <t>D  3,145</t>
  </si>
  <si>
    <t>A000000163</t>
  </si>
  <si>
    <t>302-D102063</t>
  </si>
  <si>
    <t>IZURRIETA HERNANDEZ JEIMMY LILIAN</t>
  </si>
  <si>
    <t>D-3462</t>
  </si>
  <si>
    <t>0022-TCU17</t>
  </si>
  <si>
    <t>302-D102088</t>
  </si>
  <si>
    <t>VILLEGAS TORRES JAIME</t>
  </si>
  <si>
    <t>E-169</t>
  </si>
  <si>
    <t>T3347</t>
  </si>
  <si>
    <t>302-D102093</t>
  </si>
  <si>
    <t>PICK UPLANDIA SA DE  CV</t>
  </si>
  <si>
    <t>E-264</t>
  </si>
  <si>
    <t>T-3411</t>
  </si>
  <si>
    <t>302-D102098</t>
  </si>
  <si>
    <t>FONSECA LOPEZ GERARDO</t>
  </si>
  <si>
    <t>D-3206</t>
  </si>
  <si>
    <t>A70</t>
  </si>
  <si>
    <t>T-3552</t>
  </si>
  <si>
    <t>302-D102101</t>
  </si>
  <si>
    <t>MANCERA GARCIA JOSE JUAN</t>
  </si>
  <si>
    <t>D-3474</t>
  </si>
  <si>
    <t>0025-TCU17</t>
  </si>
  <si>
    <t>T-3473</t>
  </si>
  <si>
    <t>302-D102102</t>
  </si>
  <si>
    <t>VALDEZ CHIMAL SANDRA ISABEL</t>
  </si>
  <si>
    <t>D-3491</t>
  </si>
  <si>
    <t>0027-TCU17</t>
  </si>
  <si>
    <t>BAJA</t>
  </si>
  <si>
    <t xml:space="preserve">DECONTAR </t>
  </si>
  <si>
    <t>PAGAR</t>
  </si>
  <si>
    <t xml:space="preserve">OFFICE DEPOT </t>
  </si>
  <si>
    <t>LIDERAZGO AUTOMOTRIZ DE PUBLA</t>
  </si>
  <si>
    <t>JENNY</t>
  </si>
  <si>
    <t>CENTRO DE REHABILITACION ASUNCION</t>
  </si>
  <si>
    <t>CONSULTORES Y ASESORES</t>
  </si>
  <si>
    <t>CENTRO DE DISTRIBUCION ORIENTE</t>
  </si>
  <si>
    <t>IMPULSADORA DE TRANSPORTES MEXICANO</t>
  </si>
  <si>
    <t>?? RICARDO</t>
  </si>
  <si>
    <t>AUDATEX</t>
  </si>
  <si>
    <t xml:space="preserve">CMG EXCELENCIA </t>
  </si>
  <si>
    <t xml:space="preserve">ROTO CRISTALES </t>
  </si>
  <si>
    <t>FIGUEROA MARIA DEL RAYO</t>
  </si>
  <si>
    <t>2 LM NACIONAL</t>
  </si>
  <si>
    <t>ENERMAX DEL BAJIO</t>
  </si>
  <si>
    <t>ALSE MEXICANA</t>
  </si>
  <si>
    <t>AUDIOGLOBE ALARMAS Y ACCESORIOS</t>
  </si>
  <si>
    <t>CADENAS ORTEGA RAUL</t>
  </si>
  <si>
    <t>INTPPENE03</t>
  </si>
  <si>
    <t>D  3,536</t>
  </si>
  <si>
    <t>INTPPENE01</t>
  </si>
  <si>
    <t>TOYOTA FINANCIAL SERVICE</t>
  </si>
  <si>
    <t>SALDO AL 31 DE ENERO 2017</t>
  </si>
  <si>
    <t>PAGO DUPLICADO</t>
  </si>
  <si>
    <t>SALDO AL 28 DE FEBRERO  2017</t>
  </si>
  <si>
    <t>D  2,907</t>
  </si>
  <si>
    <t>AP00019180</t>
  </si>
  <si>
    <t>D    588</t>
  </si>
  <si>
    <t>D    589</t>
  </si>
  <si>
    <t>D    590</t>
  </si>
  <si>
    <t>D  1,850</t>
  </si>
  <si>
    <t>D  1,851</t>
  </si>
  <si>
    <t>D  3,094</t>
  </si>
  <si>
    <t>INTPPFEB01</t>
  </si>
  <si>
    <t>D  3,095</t>
  </si>
  <si>
    <t>INTPPFEB03</t>
  </si>
  <si>
    <t>D-3198</t>
  </si>
  <si>
    <t>D    146</t>
  </si>
  <si>
    <t>ZE01514383</t>
  </si>
  <si>
    <t>D    151</t>
  </si>
  <si>
    <t>ZE01514397</t>
  </si>
  <si>
    <t>D  1,346</t>
  </si>
  <si>
    <t>ZE01515576</t>
  </si>
  <si>
    <t>D-1675</t>
  </si>
  <si>
    <t>B-54468</t>
  </si>
  <si>
    <t>D-2219</t>
  </si>
  <si>
    <t>B6464</t>
  </si>
  <si>
    <t>D-26</t>
  </si>
  <si>
    <t>A000038421</t>
  </si>
  <si>
    <t>D    581</t>
  </si>
  <si>
    <t>A000038555</t>
  </si>
  <si>
    <t>D  2,691</t>
  </si>
  <si>
    <t>A000038822</t>
  </si>
  <si>
    <t>A000038625</t>
  </si>
  <si>
    <t>D  2,694</t>
  </si>
  <si>
    <t>A000038680</t>
  </si>
  <si>
    <t>D     28</t>
  </si>
  <si>
    <t>D  1,697</t>
  </si>
  <si>
    <t>D  2,235</t>
  </si>
  <si>
    <t>D-2684</t>
  </si>
  <si>
    <t>D-327</t>
  </si>
  <si>
    <t>FF00029635</t>
  </si>
  <si>
    <t>D 2919</t>
  </si>
  <si>
    <t>D  1,704</t>
  </si>
  <si>
    <t>D  1,047</t>
  </si>
  <si>
    <t>D    587</t>
  </si>
  <si>
    <t>D    586</t>
  </si>
  <si>
    <t>D    585</t>
  </si>
  <si>
    <t>D    583</t>
  </si>
  <si>
    <t>D  1,712</t>
  </si>
  <si>
    <t>D  1,713</t>
  </si>
  <si>
    <t>D    473</t>
  </si>
  <si>
    <t>D  1,355</t>
  </si>
  <si>
    <t>D  2,939</t>
  </si>
  <si>
    <t>S000048619</t>
  </si>
  <si>
    <t>D-3222</t>
  </si>
  <si>
    <t>CELAD87915</t>
  </si>
  <si>
    <t>D-3223</t>
  </si>
  <si>
    <t>CELAB87916</t>
  </si>
  <si>
    <t>D-2921</t>
  </si>
  <si>
    <t>A156407</t>
  </si>
  <si>
    <t>D  2,338</t>
  </si>
  <si>
    <t>B000000544</t>
  </si>
  <si>
    <t>D  2,700</t>
  </si>
  <si>
    <t>B000000543</t>
  </si>
  <si>
    <t>302-D100939</t>
  </si>
  <si>
    <t>OCHOA CORNEJO RAMON</t>
  </si>
  <si>
    <t>D-1767</t>
  </si>
  <si>
    <t>D-2917</t>
  </si>
  <si>
    <t>A3093</t>
  </si>
  <si>
    <t>D-2231</t>
  </si>
  <si>
    <t>D    153</t>
  </si>
  <si>
    <t>D    154</t>
  </si>
  <si>
    <t>D    206</t>
  </si>
  <si>
    <t>D    808</t>
  </si>
  <si>
    <t>D    131</t>
  </si>
  <si>
    <t>D  1,581</t>
  </si>
  <si>
    <t>D  1,762</t>
  </si>
  <si>
    <t>D  1,904</t>
  </si>
  <si>
    <t>D  2,028</t>
  </si>
  <si>
    <t>D  2,869</t>
  </si>
  <si>
    <t>D  2,911</t>
  </si>
  <si>
    <t>D  2,993</t>
  </si>
  <si>
    <t>302-D101334</t>
  </si>
  <si>
    <t>DIEZ OCHENTA Y NUEVE SA DE CV</t>
  </si>
  <si>
    <t>D-3097</t>
  </si>
  <si>
    <t>D352</t>
  </si>
  <si>
    <t>302-D101429</t>
  </si>
  <si>
    <t>PROYECTOS VENTAS Y ASESORIA SA DE CV</t>
  </si>
  <si>
    <t>D  1,038</t>
  </si>
  <si>
    <t>A000002139</t>
  </si>
  <si>
    <t>D  1,039</t>
  </si>
  <si>
    <t>A000002138</t>
  </si>
  <si>
    <t>D  1,041</t>
  </si>
  <si>
    <t>A000002137</t>
  </si>
  <si>
    <t>D  1,046</t>
  </si>
  <si>
    <t>A000002145</t>
  </si>
  <si>
    <t>D-1491</t>
  </si>
  <si>
    <t>D  1,042</t>
  </si>
  <si>
    <t>D  1,702</t>
  </si>
  <si>
    <t>D-2655</t>
  </si>
  <si>
    <t>M1018</t>
  </si>
  <si>
    <t>D-1177</t>
  </si>
  <si>
    <t>D-2767</t>
  </si>
  <si>
    <t>D-1691</t>
  </si>
  <si>
    <t>D-2696</t>
  </si>
  <si>
    <t>A214</t>
  </si>
  <si>
    <t>D     79</t>
  </si>
  <si>
    <t>302-D101918</t>
  </si>
  <si>
    <t xml:space="preserve">AUTOPARTES IMPORTADAS DEL BAJIO SA </t>
  </si>
  <si>
    <t>D-2913</t>
  </si>
  <si>
    <t>FV12688</t>
  </si>
  <si>
    <t>D     69</t>
  </si>
  <si>
    <t>A000000947</t>
  </si>
  <si>
    <t>D    957</t>
  </si>
  <si>
    <t>A000000952</t>
  </si>
  <si>
    <t>D  1,991</t>
  </si>
  <si>
    <t>A000000957</t>
  </si>
  <si>
    <t>D  2,796</t>
  </si>
  <si>
    <t>A000000958</t>
  </si>
  <si>
    <t>D  2,846</t>
  </si>
  <si>
    <t>A000000982</t>
  </si>
  <si>
    <t>D    152</t>
  </si>
  <si>
    <t>D    471</t>
  </si>
  <si>
    <t>D    497</t>
  </si>
  <si>
    <t>D    522</t>
  </si>
  <si>
    <t>D  2,829</t>
  </si>
  <si>
    <t>H104536301</t>
  </si>
  <si>
    <t>H104536302</t>
  </si>
  <si>
    <t>D  3,206</t>
  </si>
  <si>
    <t>P17672</t>
  </si>
  <si>
    <t>D    542</t>
  </si>
  <si>
    <t>0033-TCU17</t>
  </si>
  <si>
    <t>D-1045</t>
  </si>
  <si>
    <t>FAC142</t>
  </si>
  <si>
    <t>D-2647</t>
  </si>
  <si>
    <t>FAC150</t>
  </si>
  <si>
    <t>A000000318</t>
  </si>
  <si>
    <t>A000000326</t>
  </si>
  <si>
    <t>A000000325</t>
  </si>
  <si>
    <t>D2174</t>
  </si>
  <si>
    <t>D2336</t>
  </si>
  <si>
    <t>D2339</t>
  </si>
  <si>
    <t>D    148</t>
  </si>
  <si>
    <t>F000000066</t>
  </si>
  <si>
    <t>D    155</t>
  </si>
  <si>
    <t>F000000067</t>
  </si>
  <si>
    <t>D    809</t>
  </si>
  <si>
    <t>F000000072</t>
  </si>
  <si>
    <t>D  1,003</t>
  </si>
  <si>
    <t>F000000073</t>
  </si>
  <si>
    <t>Cuenta  302-D101991          CORREA SOTO FELIPE LUIS</t>
  </si>
  <si>
    <t>F000000075</t>
  </si>
  <si>
    <t>F000000080</t>
  </si>
  <si>
    <t>D-1906</t>
  </si>
  <si>
    <t>A-5235</t>
  </si>
  <si>
    <t>302-D102032</t>
  </si>
  <si>
    <t>GRUPO ACIR RADIO SA DE CV</t>
  </si>
  <si>
    <t>D-2883</t>
  </si>
  <si>
    <t>D  1,194</t>
  </si>
  <si>
    <t>D  2,142</t>
  </si>
  <si>
    <t>D  2,487</t>
  </si>
  <si>
    <t>D  2,707</t>
  </si>
  <si>
    <t>D  2,827</t>
  </si>
  <si>
    <t>D    509</t>
  </si>
  <si>
    <t>A000000010</t>
  </si>
  <si>
    <t>D  1,006</t>
  </si>
  <si>
    <t>A000000206</t>
  </si>
  <si>
    <t>D  1,347</t>
  </si>
  <si>
    <t>A000000235</t>
  </si>
  <si>
    <t>D  1,405</t>
  </si>
  <si>
    <t>A000000246</t>
  </si>
  <si>
    <t>D  1,407</t>
  </si>
  <si>
    <t>A000000249</t>
  </si>
  <si>
    <t>D  1,538</t>
  </si>
  <si>
    <t>A000000237</t>
  </si>
  <si>
    <t>D  1,541</t>
  </si>
  <si>
    <t>A000000240</t>
  </si>
  <si>
    <t>D  2,126</t>
  </si>
  <si>
    <t>A000000270</t>
  </si>
  <si>
    <t>A000000275</t>
  </si>
  <si>
    <t>D  2,314</t>
  </si>
  <si>
    <t>A000000277</t>
  </si>
  <si>
    <t>D  2,475</t>
  </si>
  <si>
    <t>A000000271</t>
  </si>
  <si>
    <t>D  2,477</t>
  </si>
  <si>
    <t>A000000278</t>
  </si>
  <si>
    <t>D  2,478</t>
  </si>
  <si>
    <t>A000000279</t>
  </si>
  <si>
    <t>D-2662</t>
  </si>
  <si>
    <t>A78</t>
  </si>
  <si>
    <t>D-2099</t>
  </si>
  <si>
    <t>302-D102122</t>
  </si>
  <si>
    <t>MARMOLEJO LOPEZ SAULO EDUARDO</t>
  </si>
  <si>
    <t>D-2881</t>
  </si>
  <si>
    <t>P17523</t>
  </si>
  <si>
    <t>302-D102124</t>
  </si>
  <si>
    <t>PEREZ GONZALEZ PATRICIA</t>
  </si>
  <si>
    <t>28//01</t>
  </si>
  <si>
    <t>0053-TCU17</t>
  </si>
  <si>
    <t>302-D102125</t>
  </si>
  <si>
    <t>GUERRERO ORDAZ ALFREDO RIGOBERTO</t>
  </si>
  <si>
    <t>D-2989</t>
  </si>
  <si>
    <t>0054-TCU17</t>
  </si>
  <si>
    <t>302-D102126</t>
  </si>
  <si>
    <t>INDUMIL SA DE CV</t>
  </si>
  <si>
    <t>D-2995</t>
  </si>
  <si>
    <t>8FD15206-604D-47D7-BA6C-FF6F151D0709</t>
  </si>
  <si>
    <t>4798CD55-2588-4B49-924E-94731E8CC525</t>
  </si>
  <si>
    <t>0A334D29-9002-4F90-A35F-100CF3AE1E57</t>
  </si>
  <si>
    <t>3756FA46-6A64-4826-AE0C-550961752CFD</t>
  </si>
  <si>
    <t>09E35CB1-CDBA-4287-9800-70D34DBBBD48</t>
  </si>
  <si>
    <t>EDF959AE-35FB-4CD2-9238-CA8D06194130</t>
  </si>
  <si>
    <t>09c12aa8-93e7-4415-a93a-c5e743a74d42</t>
  </si>
  <si>
    <t>070ea9e4-0d4e-445d-be35-21a70de283b0</t>
  </si>
  <si>
    <t>506A3097-E4AC-421D-9412-47982365689C</t>
  </si>
  <si>
    <t>0450039C-6D4D-4AD4-AA10-4CAB624BA5B4</t>
  </si>
  <si>
    <t>04D1C2CF-EB60-4065-AAA7-002C2497AF81</t>
  </si>
  <si>
    <t>91E04E7A-523F-41C2-B825-5E4C2B43F579</t>
  </si>
  <si>
    <t>844DA92E-379D-446C-B6D5-AC43C59E2003</t>
  </si>
  <si>
    <t>9D12EE97-0727-4B7A-AB92-B512CED74972</t>
  </si>
  <si>
    <t>96097BC1-88A5-4267-BA36-2E61A7E8FFF3</t>
  </si>
  <si>
    <t>4DBEC777-9E29-40C4-AC25-E6227583A654</t>
  </si>
  <si>
    <t>SIN FACTURA</t>
  </si>
  <si>
    <t>FC42C92A-EE80-4689-9296-B5869416AA36</t>
  </si>
  <si>
    <t>9B94C9EE-2489-4665-9311-6C439C4F66F6</t>
  </si>
  <si>
    <t>B507EACE-358F-443C-A458-2532065672E0</t>
  </si>
  <si>
    <t>92052BD1-463A-4617-A9B1-41DC1988BBBF</t>
  </si>
  <si>
    <t>3210d284-3cc1-473a-9496-5c7ffe12a4d2</t>
  </si>
  <si>
    <t>755528c8-8258-4f01-8e5a-59be48e2e706</t>
  </si>
  <si>
    <t>aa15b799-e8b1-48b7-8d9b-ac58f21306e7</t>
  </si>
  <si>
    <t>b46e49ff-9809-4b24-a35e-5774966b019c</t>
  </si>
  <si>
    <t>1e9256fe-5824-41c1-bce6-ea9cb378777f</t>
  </si>
  <si>
    <t>3369AEA1-829B-0E22-73EE-9FA1D7C8992A</t>
  </si>
  <si>
    <t>18732647-496C-5DB9-D7B5-1FB018C278F4</t>
  </si>
  <si>
    <t>86ADA7E9-1540-439E-96F8-36095FECE4EE</t>
  </si>
  <si>
    <t>D82EDED9-4F2F-4C79-92DB-DC513A2282D5</t>
  </si>
  <si>
    <t>3BF3E249-33DC-4CB8-AD78-A9B62E1C81DC</t>
  </si>
  <si>
    <t>15C985AD-F97C-4458-934C-FD626061BE96</t>
  </si>
  <si>
    <t>B280CA98-FCBB-459D-B55F-B2BB99A10A29</t>
  </si>
  <si>
    <t>D0433BCF-A950-462B-AE77-C7B80623D642</t>
  </si>
  <si>
    <t>67E2126A-40EF-49BA-AB53-509C274B71FA</t>
  </si>
  <si>
    <t>29904985-D9EB-4CFF-BD4C-414DEA8EC7E5</t>
  </si>
  <si>
    <t>5F0B1EEC-B8CE-45DE-B328-EA5885F85654</t>
  </si>
  <si>
    <t>8D1C17D7-7E97-4138-A184-065509038E73</t>
  </si>
  <si>
    <t>177EEB60-B8C2-4F6F-8478-715B40E2CA53</t>
  </si>
  <si>
    <t>5F3730F1-BE01-4C03-ABD9-CBF5C67A8BB5</t>
  </si>
  <si>
    <t>40CD96B9-9205-44FF-9F0A-4D8D53581AC5</t>
  </si>
  <si>
    <t>0D40EC65-3311-47BB-93CF-92C3E96B9AA8</t>
  </si>
  <si>
    <t>83C56C9C-60EB-496C-89CB-EB0064D8331A</t>
  </si>
  <si>
    <t>810364D8-2A0E-4C48-923B-8CA1A125F27D</t>
  </si>
  <si>
    <t>872697E5-BCC6-4A09-9344-A327700CA9E2</t>
  </si>
  <si>
    <t>CAABD371-7F7F-44DB-93BF-411556BCF7D0</t>
  </si>
  <si>
    <t>58702F12-0A7F-4471-A222-2333BD3E5DE0</t>
  </si>
  <si>
    <t>9BF1D388-0419-42E7-A963-4AA3B392EC06</t>
  </si>
  <si>
    <t>89dee61c-630f-4592-bd2f-2469ad72f77b</t>
  </si>
  <si>
    <t>7c476342-880e-47b5-929d-9a1120fc6517</t>
  </si>
  <si>
    <t>7FA2E5CC-F760-414F-B733-BC111616495A</t>
  </si>
  <si>
    <t>DBEB9047-1924-4653-A0B3-709B8D60FAF3</t>
  </si>
  <si>
    <t>BE48CE35-E796-4F63-BA01-C814C5E24B1D</t>
  </si>
  <si>
    <t>EDAAFEC6-525B-4CAD-B68E-71CDC4AD5313</t>
  </si>
  <si>
    <t>6B79962A-CA64-40F4-BE86-95827DF23F17</t>
  </si>
  <si>
    <t>4a1add38-3dc0-47cb-a19f-4c6c64a7fd9d</t>
  </si>
  <si>
    <t>2c1d25b5-ca71-4757-a1a6-f1cdafbafdc5</t>
  </si>
  <si>
    <t>31ECA85E-0D8C-496B-B5D4-D4216D05631D</t>
  </si>
  <si>
    <t>568EB964-C530-44BA-87C1-60430FEC7BFC</t>
  </si>
  <si>
    <t>B948A0CA-1F21-4E8D-8FD6-159F40D8A88D</t>
  </si>
  <si>
    <t>5851BB54-9628-4470-898B-535D213EE227</t>
  </si>
  <si>
    <t>T-1808</t>
  </si>
  <si>
    <t>0972E5FC-2C31-4C1F-9430-F85235EE96C6</t>
  </si>
  <si>
    <t>52c377f8-dc8f-4e85-8ff0-472cbd920bf0</t>
  </si>
  <si>
    <t>b0606d9a-7531-4641-bc47-d11636cad8bf</t>
  </si>
  <si>
    <t>103388ed-ecaf-41a1-9e4d-adf2e6935ecc</t>
  </si>
  <si>
    <t>0aa3b8c4-dfc5-42ce-bf2a-7093113143b6</t>
  </si>
  <si>
    <t>A62A7E0B-DC75-468F-8C4F-FECECF705BC8</t>
  </si>
  <si>
    <t>4A882CA4-8DD4-4BA3-8FAE-68D7788E67C2</t>
  </si>
  <si>
    <t>ADF91C70-BD27-41B3-8272-9931CB0FE82D</t>
  </si>
  <si>
    <t>21C31647-9305-4022-B1B8-41C16D7307EF</t>
  </si>
  <si>
    <t>83D5A89E-DB23-4533-B686-9698DED4F465</t>
  </si>
  <si>
    <t>66ECAD99-7FA4-47D1-8517-9EDCF1B6688A</t>
  </si>
  <si>
    <t>82E981B9-C495-44CF-998B-6D25B9C2874F</t>
  </si>
  <si>
    <t>20FE33CB-9350-4392-A2F5-E9A8C6840EC7</t>
  </si>
  <si>
    <t>90ECE4A5-0A78-423F-A4B6-9EFEEEC1B969</t>
  </si>
  <si>
    <t>D 3, 712</t>
  </si>
  <si>
    <t xml:space="preserve">NO ESTA FACTURADO </t>
  </si>
  <si>
    <t>3B52A87F-0F5F-4B95-8DBE-F6E2E4F4ED81</t>
  </si>
  <si>
    <t>40558091-8A49-438A-A2B7-489F1DEA0FD2</t>
  </si>
  <si>
    <t>392AF7E2-0ED5-4EFD-B0CC-B51D5A32DBAC</t>
  </si>
  <si>
    <t>356F72ED-EC0A-4D18-A01B-6C75BF81B226</t>
  </si>
  <si>
    <t>320881F5-6A9F-432F-801B-6FFF87B2FAC7</t>
  </si>
  <si>
    <t>216D5F07-E00C-4BF4-B5AF-E9F9974E9993</t>
  </si>
  <si>
    <t>7831B871-1169-4BF7-B719-84D6B2E9E39E</t>
  </si>
  <si>
    <t>02044AFA-3723-47BF-9508-27C7E8107EA2</t>
  </si>
  <si>
    <t>0D486E64-8022-4938-B7B5-A573EE037D24</t>
  </si>
  <si>
    <t>505AB819-487F-4926-A616-DB924A579320</t>
  </si>
  <si>
    <t>2063042C-1C6B-431F-9AD7-830B9DAB0E64</t>
  </si>
  <si>
    <t>89EEEF1E-9635-4238-A170-04544F4CDF77</t>
  </si>
  <si>
    <t>6A302952-E5E5-4109-ADD0-F388E2998B8E</t>
  </si>
  <si>
    <t>6623A6E5-8C64-4D64-9037-91C549C69898</t>
  </si>
  <si>
    <t>9F2F9C13-9E3E-414D-96D6-8F2FC5180A38</t>
  </si>
  <si>
    <t>0DBE5B76-1CEE-4911-BCE2-6EB7FF3394D6</t>
  </si>
  <si>
    <t>DBD4BD48-7961-4748-A332-BDEF172BB0E7</t>
  </si>
  <si>
    <t>9A462AC6-293F-4299-9452-8AB4FD57D309</t>
  </si>
  <si>
    <t>B72DBCEB-EAD8-487C-BE75-FFA670EDC1FA</t>
  </si>
  <si>
    <t>F0838666-52CD-4E1B-B3E8-F50FD5AEB762</t>
  </si>
  <si>
    <t>F2B5AD90-AEDD-4053-8458-F5F52D9C5291</t>
  </si>
  <si>
    <t>857C9EDF-AEDD-4C11-9235-AEFBA9FCE4BC</t>
  </si>
  <si>
    <t>7BF56321-DB94-4134-863A-ECBD819532EC</t>
  </si>
  <si>
    <t>A302FFA7-F730-40F8-B4C1-54B64682BC13</t>
  </si>
  <si>
    <t>D8E20DB7-EF1D-4C40-9B41-8482CE04BFB4</t>
  </si>
  <si>
    <t>6E938825-8C9D-4941-96F4-95E7DB1D0F57</t>
  </si>
  <si>
    <t>E5F11A00-2475-1245-A230-5362272B222D</t>
  </si>
  <si>
    <t>c36586d2-99e6-42f6-91cc-cb996007ec39</t>
  </si>
  <si>
    <t>9f8992ea-cd27-4fdb-be9f-6b2c002f3530</t>
  </si>
  <si>
    <t>8EFA9021-D75A-4F40-A539-49774AD34C83</t>
  </si>
  <si>
    <t>374AD5B1-4604-44AE-BEFE-BD12FA195C30</t>
  </si>
  <si>
    <t>DF873B58-3789-4F22-993D-55DE8D36461F</t>
  </si>
  <si>
    <t>25499FB0-5A37-4EF7-B1E8-EF02F7D620D3</t>
  </si>
  <si>
    <t>72426EF1-DA8E-4A8A-9E75-CF53ECC6CF97</t>
  </si>
  <si>
    <t>839A8573-AF78-4F0E-BAC2-83911BAE4DD3</t>
  </si>
  <si>
    <t>76AE1C23-3D52-4BF8-B4B7-CB069AAE7996</t>
  </si>
  <si>
    <t>64DF7362-48C9-4207-AF92-544F01CACFB7</t>
  </si>
  <si>
    <t>8BC52CC4-3F6C-457A-AA97-1C4ADED0BB35</t>
  </si>
  <si>
    <t>BE39CA6C-9EEA-4F93-B6F6-1697337CEBB7</t>
  </si>
  <si>
    <t>E1D7584F-DD5A-4397-8EBF-3EE177480B12</t>
  </si>
  <si>
    <t>43564C29-5C8E-410C-8046-6C894CB97508</t>
  </si>
  <si>
    <t>4A9737F4-5F52-4EBD-8B07-6B4FEA13A367</t>
  </si>
  <si>
    <t>5F05EB7C-7DD7-4F04-8BA6-C82A2B08F6BF</t>
  </si>
  <si>
    <t>0CF4E7C9-3703-41F6-A26C-617581543C65</t>
  </si>
  <si>
    <t>BEE4E754-A681-7447-8848-356EF7078D83</t>
  </si>
  <si>
    <t>1E04505B-1B72-43AE-8696-2D8F1F1BA3EA</t>
  </si>
  <si>
    <t>6a968667-433b-4ae6-b3b3-a0ba1bb07a26</t>
  </si>
  <si>
    <t>3AB27E30-AB2E-47F0-9DE6-C65007BB414F</t>
  </si>
  <si>
    <t>68DF87C2-BEAE-44E3-82BF-DCDA57C7874E</t>
  </si>
  <si>
    <t>3B93BD1D-F926-4BCD-B772-6EF8C9D2B0A6</t>
  </si>
  <si>
    <t>90950DC8-D127-4F43-BF8F-911C99725D30</t>
  </si>
  <si>
    <t>C16C69CF-0793-494C-BE84-387E489A8879</t>
  </si>
  <si>
    <t>871513D9-D0EF-4B2F-A870-C3F0017CFDE0</t>
  </si>
  <si>
    <t>B7190D41-0ACB-4A36-9CC2-5659E135EF7D</t>
  </si>
  <si>
    <t>276CDE2A-74EF-40A8-A657-1F2699D542FE</t>
  </si>
  <si>
    <t>512B31A1-B9DB-42EB-97CE-D6A31A2C2339</t>
  </si>
  <si>
    <t>B8606B83-395B-47FB-9B0D-6B396A2DD0F0</t>
  </si>
  <si>
    <t>FF230565-11CE-4D7B-B262-5C273B620A73</t>
  </si>
  <si>
    <t>1294C4F3-6AB8-403D-9D73-F6A8992361AA</t>
  </si>
  <si>
    <t>02AFA714-5F25-4A89-AB38-0C06263F919F</t>
  </si>
  <si>
    <t>C9E791BC-2C63-4874-82EB-E08CC6AEF7BE</t>
  </si>
  <si>
    <t>804346F3-8521-4189-BDED-30058756E433</t>
  </si>
  <si>
    <t>3054166B-89C2-4E71-90C9-02CAE517CD4B</t>
  </si>
  <si>
    <t>19CB83FD-4CAD-4279-84C7-7A59BC2C287F</t>
  </si>
  <si>
    <t>EAA79CC5-DC27-4C63-87FB-7C3DA05BB427</t>
  </si>
  <si>
    <t>E8731A3B-F7BC-4E90-B510-076FD46CAE1C</t>
  </si>
  <si>
    <t>5C0E8FC6-020C-4BAF-999C-1FEF0BF81F94</t>
  </si>
  <si>
    <t>49C52D94-9563-412A-AA1A-DE297972AF2C</t>
  </si>
  <si>
    <t>8B918C27-9D9F-425E-A8D5-C71FD304022F</t>
  </si>
  <si>
    <t>6E44EBBF-050B-488D-861A-96C12CB07A3B</t>
  </si>
  <si>
    <t>1256E38A-E9EC-4F15-8E76-F29D46CC1C78</t>
  </si>
  <si>
    <t>9A5E830B-128B-44B1-B79A-97006C991DB8</t>
  </si>
  <si>
    <t>24B7DEDF-845B-4DC0-A5B6-97EABB4B8887</t>
  </si>
  <si>
    <t>0158D172-CC71-49AA-8623-417CEFBFC640</t>
  </si>
  <si>
    <t>B3B4F878-DFE0-4A9D-890F-D17CA5FD9659</t>
  </si>
  <si>
    <t>937387F6-F958-4BA0-A5E5-FAAD2E9C2B52</t>
  </si>
  <si>
    <t>F487F01F-6E82-4316-9789-9A2AA20E0440</t>
  </si>
  <si>
    <t>8364D782-55B4-4F15-B930-9FE5E90F38AC</t>
  </si>
  <si>
    <t>1EA5A0DB-0033-466A-9A3F-85088ADA0632</t>
  </si>
  <si>
    <t>NO HAY FACTURA</t>
  </si>
  <si>
    <t>67cc47d2-ef3a-4797-8925-58c01eef555c</t>
  </si>
  <si>
    <t>981025D0-9447-C142-ABA0-B3DB4DCDFD7A</t>
  </si>
  <si>
    <t>2BF086E7-7744-4FED-9475-46A978631A55</t>
  </si>
  <si>
    <t>b6117cc7-ff02-434a-8dd4-2077b401875a</t>
  </si>
  <si>
    <t>64e2a7e4-d669-4847-b303-be686947be66</t>
  </si>
  <si>
    <t>59ea6066-2961-424a-b4cb-5be661cb03f2</t>
  </si>
  <si>
    <t>dd825154-5236-4716-b183-11c7832685dd</t>
  </si>
  <si>
    <t>6a95af40-a700-4f98-9891-96abdc3f8e06</t>
  </si>
  <si>
    <t>4BA7165F-A976-63F6-ECFD-BBE4A571ED5D</t>
  </si>
  <si>
    <t>7710AC1A-0AB8-87AD-599B-5CFFBA461965</t>
  </si>
  <si>
    <t>FA98C891-A95C-841B-3A67-0DF6994C05FD</t>
  </si>
  <si>
    <t>312B2518-80ED-4149-B570-D23075BF789B</t>
  </si>
  <si>
    <t>B765A285-3EE2-4073-AC88-F52E4415395C</t>
  </si>
  <si>
    <t>738D5E73-92C5-4EA9-80C8-C513775119DA</t>
  </si>
  <si>
    <t>79DECFFE-6757-4A6A-9412-79D4207E4531</t>
  </si>
  <si>
    <t>E68A4182-E402-4C50-9E59-69556DDC1B9E</t>
  </si>
  <si>
    <t>166ABBB7-7911-40E0-9413-027A062BD3C3</t>
  </si>
  <si>
    <t>33D62BE4-DC19-4AF0-9B31-66776C1D6CAA</t>
  </si>
  <si>
    <t>C2870FE7-47CB-4A1C-B277-538E9CEF7669</t>
  </si>
  <si>
    <t>3F2BA80A-C17B-474F-AEE9-FA9F3D929A9D</t>
  </si>
  <si>
    <t>B9EA6D2F-9883-4C1C-8DE2-3B4CF4D0EE87</t>
  </si>
  <si>
    <t>7B303BE1-639C-432E-87C9-0E49C9755EAF</t>
  </si>
  <si>
    <t>A4EE58CD-73DD-4EA2-B9C0-D0B112BAFF79</t>
  </si>
  <si>
    <t>61BC6FC5-0DC4-4B2B-98AC-DEF226A0839B</t>
  </si>
  <si>
    <t>F062BC91-AEC0-4A8B-A718-C99F4D6B91D9</t>
  </si>
  <si>
    <t>5BBC3623-8429-4983-B607-6168BB87E540</t>
  </si>
  <si>
    <t>16018048-BEE7-4EAC-B894-FC7BC2171F43</t>
  </si>
  <si>
    <t>833a444d-f6d1-43d9-9f0b-5d06fb7b314a</t>
  </si>
  <si>
    <t>e6bea1e8-4623-40f0-9959-a092baa6991b</t>
  </si>
  <si>
    <t>8785f40f-3bfc-4a47-8e6f-67be8f444d93</t>
  </si>
  <si>
    <t>1334C7D8-9EE5-452F-B2BD-E704CE95799D</t>
  </si>
  <si>
    <t>BF2A0849-832E-4F75-BDAA-ADB05EE41E66</t>
  </si>
  <si>
    <t>NO ESTA LA FACTURA</t>
  </si>
  <si>
    <t>4C3BC5B9-DE98-4C2E-9D46-FC1F3A51F3B4</t>
  </si>
  <si>
    <t>d6c60262-ee30-4d29-a5b7-2d1e05f65098</t>
  </si>
  <si>
    <t>2a174733-258f-46ba-8ab4-7d35eae59780</t>
  </si>
  <si>
    <t>a626867b-e094-43f6-b467-b89be4ebb2e3</t>
  </si>
  <si>
    <t>18b0a669-8ee0-4812-894f-3e2e388380b1</t>
  </si>
  <si>
    <t>597f4b2e-1bdf-4152-802d-da91bcb1b682</t>
  </si>
  <si>
    <t>97F3259D-34ED-45DB-A079-BC2FFA311050</t>
  </si>
  <si>
    <t>C301F11E-DC67-4ED4-9C31-9A473CF182D0</t>
  </si>
  <si>
    <t>55E14206-9593-4676-8B70-8964B1FAA784</t>
  </si>
  <si>
    <t>1E83146B-1CCC-46E3-8B1E-7FB9771DB73F</t>
  </si>
  <si>
    <t>26AEF757-9557-4E80-854D-F4F1210DF5AD</t>
  </si>
  <si>
    <t>6FA3350C-ACD8-45D8-BD73-E153AA0F271F</t>
  </si>
  <si>
    <t>F43ACA39-1D6B-4155-A476-0D6AEEFB08B7</t>
  </si>
  <si>
    <t>2582CC18-C0F9-46E8-8E10-672AD98BF1CB</t>
  </si>
  <si>
    <t>79343EFC-45D0-4202-9724-DAFC080AB9BA</t>
  </si>
  <si>
    <t>D5F38AE1-43BB-4609-A2B1-ED5499BCE034</t>
  </si>
  <si>
    <t>5548EB22-DECC-4666-BAF9-290CC0E61A78</t>
  </si>
  <si>
    <t>B4A46922-E150-4919-B608-1A1273892C42</t>
  </si>
  <si>
    <t>E705D5CC-FD6C-403D-97C7-EB48D92BE6C8</t>
  </si>
  <si>
    <t>963014E0-E609-4C76-A5B3-8E73DC0ECBCA</t>
  </si>
  <si>
    <t>F73DCC04-9C6A-4235-925B-AC89EF24B416</t>
  </si>
  <si>
    <t>7AA3E4F1-8FA3-419B-9543-1CE952B825E1</t>
  </si>
  <si>
    <t>AC2F40D5-CF33-438B-8928-8FF464DEB075</t>
  </si>
  <si>
    <t>36745193-1df3-4f5e-8c5a-89b1b48f4992</t>
  </si>
  <si>
    <t>35D00BA1-A55E-4D24-913D-ACB866EFE6E0</t>
  </si>
  <si>
    <t>0144D779-00FC-4CFE-8E16-131005BDDAF8</t>
  </si>
  <si>
    <t>78CE1460-99FD-423D-BA62-BB4184EB6A17</t>
  </si>
  <si>
    <t>2801CD3F-CFF6-415F-8FB4-DCEC35B4EC72</t>
  </si>
  <si>
    <t>1981946D-2778-4A47-84BB-55D09D9F7CCA</t>
  </si>
  <si>
    <t>B74D3B0D-EC94-4F1A-883E-79D832DA3CA9</t>
  </si>
  <si>
    <t>55087483-DF28-4374-AA12-978B63B05473</t>
  </si>
  <si>
    <t>45006F1D-9256-4E2E-88F9-235ECE8F51D6</t>
  </si>
  <si>
    <t>475C256F-2E7B-4AF9-A94A-2487282985D2</t>
  </si>
  <si>
    <t>9C7FED0A-AAD7-494B-B879-DC5293C03793</t>
  </si>
  <si>
    <t>8C5B0378-5E5D-414F-B547-892118EABDCB</t>
  </si>
  <si>
    <t>B69CCE36-C5AA-4375-A220-5C946853CB45</t>
  </si>
  <si>
    <t>F3A2E031-ECBD-461A-92E2-6A31E59C6A5A</t>
  </si>
  <si>
    <t>3A4E8098-C4CA-44C6-AE88-C1C09F1ECF1B</t>
  </si>
  <si>
    <t>02BCE314-41CE-4034-AD04-5982C1694B5C</t>
  </si>
  <si>
    <t>5D2B5310-BD68-4573-A022-29754F421341</t>
  </si>
  <si>
    <t>2A6C27F8-9CF9-4C6F-AFFA-CF523ABDE94D</t>
  </si>
  <si>
    <t>71031762-3e6f-4617-83a2-6441445aa37e</t>
  </si>
  <si>
    <t>0BE799B5-5F81-4B36-8CBE-78D82CF8EBE6</t>
  </si>
  <si>
    <t>197dce67-0a70-4be1-9b93-6784d73ba31e</t>
  </si>
  <si>
    <t>E3D8859B-ADAB-4953-A4E8-5429BE8072F9</t>
  </si>
  <si>
    <t>8C6D3EA0-35B4-4817-9155-B1B2D0911C57</t>
  </si>
  <si>
    <t>0F2D0D58-A404-4341-8233-528823F40AD0</t>
  </si>
  <si>
    <t>a1d7e3d1-3825-4cdc-a168-59ea095804b7</t>
  </si>
  <si>
    <t>3684CBE7-21FF-4B9B-9E10-4530747E702E</t>
  </si>
  <si>
    <t>252E8368-56D5-497E-ABFD-8DFE4A05168A</t>
  </si>
  <si>
    <t>B3F0D3C6-C17B-4E9C-A941-B08CE42EADC2</t>
  </si>
  <si>
    <t>971CBCC1-90EA-4958-A92E-0873FD2E0C10</t>
  </si>
  <si>
    <t>7C096CB8-9A3C-4591-AE99-CFB06A5E6BB8</t>
  </si>
  <si>
    <t>EBA5C451-579F-4164-A69E-6BC42F16309C</t>
  </si>
  <si>
    <t>4BBBBBE7-B941-4A0E-8A89-878FE3398215</t>
  </si>
  <si>
    <t>0A062D61-A7FF-4E6B-B82D-67250797D9D3</t>
  </si>
  <si>
    <t>61ACBF05-4617-4754-8C4A-8760756CB216</t>
  </si>
  <si>
    <t>3E478593-C443-4925-8A95-DE423A6FC8DA</t>
  </si>
  <si>
    <t>CF9A5218-B24C-4100-A854-7BC3298C2D53</t>
  </si>
  <si>
    <t>F74E62DF-EEDF-4C6C-B168-F7CD8B00F75B</t>
  </si>
  <si>
    <t>69978FD4-726C-48F1-9429-054B88E3FB41</t>
  </si>
  <si>
    <t>95F9135A-8CA3-4A21-9D7E-FFADCC647FB9</t>
  </si>
  <si>
    <t>23306F34-617B-439A-A789-4BA44177E8BF</t>
  </si>
  <si>
    <t>A2BB766D-94F1-419F-BC97-8C5D74B7D4E6</t>
  </si>
  <si>
    <t>7184CC87-0894-4FCC-B253-212F10724C9C</t>
  </si>
  <si>
    <t>803843F6-5FC0-440A-A0C3-13B541C1727A</t>
  </si>
  <si>
    <t>1DECAB4A-AA1F-45BA-B8F6-B99FA91D48A0</t>
  </si>
  <si>
    <t>9852D71C-FFD6-47BE-8F15-7D7C76DDFF8A</t>
  </si>
  <si>
    <t>91D7AC3B-3B2C-447C-BA45-BD0C24A94DD6</t>
  </si>
  <si>
    <t>4E7E40E8-F2E5-4E22-A49A-07C6D931E494</t>
  </si>
  <si>
    <t>7C0F5556-D37B-497F-B80E-80EBA51E95C7</t>
  </si>
  <si>
    <t>A2114C02-CA10-4325-8D68-B91508CFA80F</t>
  </si>
  <si>
    <t>60F4807B-6604-4329-8C38-5B964F1B5E2D</t>
  </si>
  <si>
    <t>84E6D1AA-1CF2-471C-AEE3-84EEBEF07CAE</t>
  </si>
  <si>
    <t>01C6FB80-A59D-4338-A704-4FB662E0C18E</t>
  </si>
  <si>
    <t>SALDO AL 31 DE MARZO  2017</t>
  </si>
  <si>
    <t>D-3079</t>
  </si>
  <si>
    <t>P17597</t>
  </si>
  <si>
    <t>D    752</t>
  </si>
  <si>
    <t>D    753</t>
  </si>
  <si>
    <t>D  1,803</t>
  </si>
  <si>
    <t>D  2,024</t>
  </si>
  <si>
    <t>D  2,025</t>
  </si>
  <si>
    <t>E23E43A2-2BEE-4A1E-846A-608C29F299E4</t>
  </si>
  <si>
    <t>AE082790-C4F9-45D0-B104-8D231A623285</t>
  </si>
  <si>
    <t>EF158AE1-A69D-4EAA-B533-BA52E0B9E005</t>
  </si>
  <si>
    <t>9048A26E-1682-4054-8E07-D28CB42D71C8</t>
  </si>
  <si>
    <t>A353CED1-A00C-40C3-8CCB-0F5C189DE506</t>
  </si>
  <si>
    <t>IMPRESIONES FINAS DEL CENTRO</t>
  </si>
  <si>
    <t>D-1699</t>
  </si>
  <si>
    <t>D-3058</t>
  </si>
  <si>
    <t>E207E73B-0517-4A18-BC8A-9245F1EE60CB</t>
  </si>
  <si>
    <t>164D921E-D306-4A24-AC37-EC09B21AAD30</t>
  </si>
  <si>
    <t>D-3202</t>
  </si>
  <si>
    <t>INTPPMAR</t>
  </si>
  <si>
    <t>D 3203</t>
  </si>
  <si>
    <t>D-2357</t>
  </si>
  <si>
    <t>D-2358</t>
  </si>
  <si>
    <t>2D707E30-1E91-46AB-ABC3-AFF501E1B432</t>
  </si>
  <si>
    <t>683BBA7D-63E6-4578-9C46-DB1A08380404</t>
  </si>
  <si>
    <t>D-908</t>
  </si>
  <si>
    <t>ZE1517668</t>
  </si>
  <si>
    <t>DB8C66B6-572D-4D34-8B84-3473B184FFC9</t>
  </si>
  <si>
    <t>302-D100223</t>
  </si>
  <si>
    <t>IPSOS BIMSA SA DE CV</t>
  </si>
  <si>
    <t>D-2353</t>
  </si>
  <si>
    <t>D-41</t>
  </si>
  <si>
    <t>C435200D-9AF6-4E81-88CE-5DF134F3B7CC</t>
  </si>
  <si>
    <t>80E9606F-DAA9-48A0-92C1-AAC31C2577D2</t>
  </si>
  <si>
    <t>D-1665</t>
  </si>
  <si>
    <t>CE0D1CA2-7D62-44BA-985E-F2B4DA79BD16</t>
  </si>
  <si>
    <t>302-D100369</t>
  </si>
  <si>
    <t>NOTARIA PUBLICA NUMERO TRES SC</t>
  </si>
  <si>
    <t>D-2373</t>
  </si>
  <si>
    <t>FA78</t>
  </si>
  <si>
    <t>302-D100568</t>
  </si>
  <si>
    <t>BERNAL VALLE TERESA LIZBETH</t>
  </si>
  <si>
    <t>D2363</t>
  </si>
  <si>
    <t>be9f6d67-eb62-4e4e-8a1d-44b6e71b54e0</t>
  </si>
  <si>
    <t>D  1,819</t>
  </si>
  <si>
    <t>A000039168</t>
  </si>
  <si>
    <t>D  3,097</t>
  </si>
  <si>
    <t>A000039448</t>
  </si>
  <si>
    <t>D  3,098</t>
  </si>
  <si>
    <t>A000039299</t>
  </si>
  <si>
    <t>807bdcdc-1894-4c05-a12e-f78e10f520ef</t>
  </si>
  <si>
    <t>d5c05860-6b59-4206-b3f5-0af938d32fb0</t>
  </si>
  <si>
    <t>8acf1dcd-890f-44df-afe7-298d32f495d4</t>
  </si>
  <si>
    <t>D  1,014</t>
  </si>
  <si>
    <t>D  2,371</t>
  </si>
  <si>
    <t>D  3,036</t>
  </si>
  <si>
    <t>61295FB3-6F15-74A5-DCFB-B43221984B5C</t>
  </si>
  <si>
    <t>B5EDF360-AED5-F339-0C3C-39EE51E4CDC9</t>
  </si>
  <si>
    <t>B27B1A23-579D-2381-5F31-7062464AE3B7</t>
  </si>
  <si>
    <t>D-1893</t>
  </si>
  <si>
    <t>FF31703</t>
  </si>
  <si>
    <t>23F8FE58-A788-4951-9DC3-7E17FA89D97B</t>
  </si>
  <si>
    <t>D    754</t>
  </si>
  <si>
    <t>D    755</t>
  </si>
  <si>
    <t>D    756</t>
  </si>
  <si>
    <t>D    758</t>
  </si>
  <si>
    <t>D  3,104</t>
  </si>
  <si>
    <t>FOLIO28286</t>
  </si>
  <si>
    <t>B3B2F643-5178-44E1-97F4-0AC1A729C77E</t>
  </si>
  <si>
    <t>B866F0CF-5708-4A20-9051-D97D23AEA478</t>
  </si>
  <si>
    <t>4896D386-4A4B-48B8-AA22-EC882E2C0346</t>
  </si>
  <si>
    <t>5DBB89FE-8C18-486D-897B-EB9FA5E25F7B</t>
  </si>
  <si>
    <t>D7DF5BA1-D2D3-4B4A-B16F-1CB53F64B2D0</t>
  </si>
  <si>
    <t>65C59467-0A38-4B8C-86AE-747D5E55DB5E</t>
  </si>
  <si>
    <t>D    916</t>
  </si>
  <si>
    <t>D  1,542</t>
  </si>
  <si>
    <t>D  1,799</t>
  </si>
  <si>
    <t>E8A9EDC9-2EA4-4BD1-9BF3-DD69836B1C77</t>
  </si>
  <si>
    <t>72B72A63-376C-47C7-A844-3B8ABFA73EBF</t>
  </si>
  <si>
    <t>03A070C0-C38E-4B74-9DB2-E59FF3898DCB</t>
  </si>
  <si>
    <t>D  2,821</t>
  </si>
  <si>
    <t>B000000557</t>
  </si>
  <si>
    <t>D  2,895</t>
  </si>
  <si>
    <t>B000000580</t>
  </si>
  <si>
    <t>D  3,172</t>
  </si>
  <si>
    <t>B000000575</t>
  </si>
  <si>
    <t>25C17CF1-7113-446A-A4F1-CD88D7596B21</t>
  </si>
  <si>
    <t>98698506-51df-471d-bec3-87a4134a5c17</t>
  </si>
  <si>
    <t>82A046AB-E19E-4FE9-BC34-99D3FA15309E</t>
  </si>
  <si>
    <t>D-3039</t>
  </si>
  <si>
    <t>A3165</t>
  </si>
  <si>
    <t>8B314828-FCD7-DE41-A3FD-A130D64B9C19</t>
  </si>
  <si>
    <t>D  2,238</t>
  </si>
  <si>
    <t>669ED5C5-94E8-4E78-BD69-15D2DFC16C9E</t>
  </si>
  <si>
    <t>D 1800</t>
  </si>
  <si>
    <t>A2188</t>
  </si>
  <si>
    <t>D1816</t>
  </si>
  <si>
    <t>A2194</t>
  </si>
  <si>
    <t>8D8F1879-1BE6-480D-A964-D01C67660DF9</t>
  </si>
  <si>
    <t>6F370FD4-82B3-443B-83C5-9670F861118B</t>
  </si>
  <si>
    <t>302-D101488</t>
  </si>
  <si>
    <t>D-1810</t>
  </si>
  <si>
    <t>8fbaa00b-d176-4f7a-b51d-2a59c89142f6</t>
  </si>
  <si>
    <t>D  3,101</t>
  </si>
  <si>
    <t>FOLIO02631</t>
  </si>
  <si>
    <t>D  3,102</t>
  </si>
  <si>
    <t>FOLIO02630</t>
  </si>
  <si>
    <t>D  3,103</t>
  </si>
  <si>
    <t>FOLIO02632</t>
  </si>
  <si>
    <t>2CE78544-90C4-4F5D-80B3-B8E6D57C6038</t>
  </si>
  <si>
    <t>D6CA12EE-31A5-42E0-8C8D-43CB4368E61E</t>
  </si>
  <si>
    <t>9AF09365-E403-4736-AF4C-0099383DA1BE</t>
  </si>
  <si>
    <t>302-D101633</t>
  </si>
  <si>
    <t>LOPEZ REYES JUANA ANGELICA</t>
  </si>
  <si>
    <t>D-2360</t>
  </si>
  <si>
    <t>AA3178</t>
  </si>
  <si>
    <t>D-3461</t>
  </si>
  <si>
    <t>D-2998</t>
  </si>
  <si>
    <t>A58DC19E-939F-4332-B0CF-AB175540FC2F</t>
  </si>
  <si>
    <t>D-1826</t>
  </si>
  <si>
    <t>A4957B0D-2055-48C4-B854-81DEF5DFDB73</t>
  </si>
  <si>
    <t>D-3453</t>
  </si>
  <si>
    <t>CE1754F5-AEF9-476D-97D3-0BD8665FC986</t>
  </si>
  <si>
    <t>D  2,908</t>
  </si>
  <si>
    <t>D  2,901</t>
  </si>
  <si>
    <t>D  2,898</t>
  </si>
  <si>
    <t>E9D21371-F422-4B35-AC83-28CD2F4C4311</t>
  </si>
  <si>
    <t>8E2715AF-990C-49A0-A301-60565734D4AD</t>
  </si>
  <si>
    <t>8E407140-53C1-4CE9-B99F-0AB05733FFBF</t>
  </si>
  <si>
    <t>D      1</t>
  </si>
  <si>
    <t>D  1,036</t>
  </si>
  <si>
    <t>A000000981</t>
  </si>
  <si>
    <t>D  1,406</t>
  </si>
  <si>
    <t>A000001023</t>
  </si>
  <si>
    <t>D  2,714</t>
  </si>
  <si>
    <t>A000001006</t>
  </si>
  <si>
    <t>D  3,148</t>
  </si>
  <si>
    <t>A000001030</t>
  </si>
  <si>
    <t>D  1,272</t>
  </si>
  <si>
    <t>D  1,345</t>
  </si>
  <si>
    <t>D  1,520</t>
  </si>
  <si>
    <t>D  1,903</t>
  </si>
  <si>
    <t>D477</t>
  </si>
  <si>
    <t>0058-TCU17</t>
  </si>
  <si>
    <t>21EAA260-2EC3-454F-BBBA-AB64A65FF330</t>
  </si>
  <si>
    <t>D-760</t>
  </si>
  <si>
    <t>FAC164</t>
  </si>
  <si>
    <t>D-3099</t>
  </si>
  <si>
    <t>FAC171</t>
  </si>
  <si>
    <t>64F94B7F-5858-4DD6-99D6-6E4FA776DED0</t>
  </si>
  <si>
    <t>8848E662-536E-4EE4-8792-536D52FF2CDD</t>
  </si>
  <si>
    <t>D  2,595</t>
  </si>
  <si>
    <t>A000000334</t>
  </si>
  <si>
    <t>D  2,616</t>
  </si>
  <si>
    <t>A000000337</t>
  </si>
  <si>
    <t>D  2,817</t>
  </si>
  <si>
    <t>A000000329</t>
  </si>
  <si>
    <t>D  3,181</t>
  </si>
  <si>
    <t>A000000349</t>
  </si>
  <si>
    <t>39077A5A-CD81-4620-A2CD-299B57C1E234</t>
  </si>
  <si>
    <t>9852EB29-D2E9-4AD6-A9AA-F78036950068</t>
  </si>
  <si>
    <t>445311AE-047C-4A64-8674-FEFC63DCE86A</t>
  </si>
  <si>
    <t>459747C1-CE46-4598-9E81-76B943B8CDF4</t>
  </si>
  <si>
    <t>D    909</t>
  </si>
  <si>
    <t>F000000086</t>
  </si>
  <si>
    <t>D    914</t>
  </si>
  <si>
    <t>F000000085</t>
  </si>
  <si>
    <t>D  1,896</t>
  </si>
  <si>
    <t>F000000091</t>
  </si>
  <si>
    <t>D  2,239</t>
  </si>
  <si>
    <t>F000000095</t>
  </si>
  <si>
    <t>D  2,240</t>
  </si>
  <si>
    <t>F000000094</t>
  </si>
  <si>
    <t>78DE9D71-95FD-4D42-8FA4-6617B18E7F46</t>
  </si>
  <si>
    <t>62EBAF77-DBAC-4D37-90A4-071AE8864287</t>
  </si>
  <si>
    <t>24041BBC-F123-434C-ADB6-0F0AD705A197</t>
  </si>
  <si>
    <t>691B41C5-8319-AF41-81AD-744D7602557A</t>
  </si>
  <si>
    <t>50D741BE-B92A-4928-8F0D-278A54DDCC21</t>
  </si>
  <si>
    <t>D  2,242</t>
  </si>
  <si>
    <t>D  2,612</t>
  </si>
  <si>
    <t>D  2,620</t>
  </si>
  <si>
    <t>966B3E72-BCE2-4028-9002-F4A5E3C09DEA</t>
  </si>
  <si>
    <t>57B6927C-288E-478C-8BF2-133B74CFFB57</t>
  </si>
  <si>
    <t>E9905262-3A72-4B8B-B442-4163D7ABA172</t>
  </si>
  <si>
    <t>C19C10BC-B6F6-43F3-9C19-FD4A1ECFDB61</t>
  </si>
  <si>
    <t>A000000383</t>
  </si>
  <si>
    <t>D  2,259</t>
  </si>
  <si>
    <t>A000000414</t>
  </si>
  <si>
    <t>D  2,389</t>
  </si>
  <si>
    <t>A000000420</t>
  </si>
  <si>
    <t>D  2,589</t>
  </si>
  <si>
    <t>A000000422</t>
  </si>
  <si>
    <t>D  2,681</t>
  </si>
  <si>
    <t>A000000429</t>
  </si>
  <si>
    <t>D  2,715</t>
  </si>
  <si>
    <t>A000000435</t>
  </si>
  <si>
    <t>D  2,716</t>
  </si>
  <si>
    <t>A000000413</t>
  </si>
  <si>
    <t>D  2,717</t>
  </si>
  <si>
    <t>A000000396</t>
  </si>
  <si>
    <t>D  2,992</t>
  </si>
  <si>
    <t>A000000447</t>
  </si>
  <si>
    <t>D  2,994</t>
  </si>
  <si>
    <t>A000000446</t>
  </si>
  <si>
    <t>E8A97C71-449E-4EA6-8C0C-D80469D27D8B</t>
  </si>
  <si>
    <t>233DA272-1A87-4CDD-8B0C-DFD1CD1D0705</t>
  </si>
  <si>
    <t>CECECDCA-80D4-426C-96F8-581BD03DFA4D</t>
  </si>
  <si>
    <t>F2CA6702-51E8-41DC-BC09-FBA6EB7D2313</t>
  </si>
  <si>
    <t>A975CA47-952C-4037-8EA4-CA9F964F9D5C</t>
  </si>
  <si>
    <t>12A9646B-0FDF-40BD-A67C-AC13C503E999</t>
  </si>
  <si>
    <t>60332E9A-883A-49B6-8011-A13DD8A7FC07</t>
  </si>
  <si>
    <t>C3C4815A-75BE-4926-AD6E-82F8DB058786</t>
  </si>
  <si>
    <t>D7865B98-F8E4-40AD-9795-6E60F6DAE8F0</t>
  </si>
  <si>
    <t>AD5E8842-734E-40AA-AD55-0218A52261E8</t>
  </si>
  <si>
    <t>PICK UPLANDIA SA DE CV</t>
  </si>
  <si>
    <t>D-2956</t>
  </si>
  <si>
    <t>0079-TCU17</t>
  </si>
  <si>
    <t>0080-TCU17</t>
  </si>
  <si>
    <t>D-3157</t>
  </si>
  <si>
    <t>13967c71-48ec-4514-8b5f-bb98d19de7a9</t>
  </si>
  <si>
    <t>D-3106</t>
  </si>
  <si>
    <t>FB6D9A35-6874-4CFC-A6F4-DDCF37BD9039</t>
  </si>
  <si>
    <t>D-3066</t>
  </si>
  <si>
    <t>P17878</t>
  </si>
  <si>
    <t>E6BB0279-914F-4DF1-A839-3C7F1C23DD53</t>
  </si>
  <si>
    <t>302-D102155</t>
  </si>
  <si>
    <t>WOLLENSTEIN NEIMAN ANN ELIZABETH</t>
  </si>
  <si>
    <t>D-3054</t>
  </si>
  <si>
    <t>1F100E17-1404-11E7-AB7A-00155D014009</t>
  </si>
  <si>
    <t>302-D102156</t>
  </si>
  <si>
    <t>MUÑIZ LECONA VERONICA ELIZABETH</t>
  </si>
  <si>
    <t>D-3056</t>
  </si>
  <si>
    <t>A14</t>
  </si>
  <si>
    <t>302-D102158</t>
  </si>
  <si>
    <t>AGUILERA VAZQUEZ CESAR KRISHNA</t>
  </si>
  <si>
    <t>E-280</t>
  </si>
  <si>
    <t>T-3804</t>
  </si>
  <si>
    <t>B58048B3-23C9-42AD-916A-B02305F83B8C</t>
  </si>
  <si>
    <t>D2369</t>
  </si>
  <si>
    <t>S49275</t>
  </si>
  <si>
    <t>9cf80e8b-7882-4d10-b269-5f597a4a25f2</t>
  </si>
  <si>
    <t xml:space="preserve">pago con chq </t>
  </si>
  <si>
    <t>POR QUE NO SE HA PAGADO ?</t>
  </si>
  <si>
    <t>ESTA POR $5,800.00</t>
  </si>
  <si>
    <t>AF46591F-7836-4548-A65E-CEE9E52FF9DF</t>
  </si>
  <si>
    <t>SE DA DE BAJA EN ABRIL</t>
  </si>
  <si>
    <t>3EE43300-7260-A14C-AFC3-590D77975073</t>
  </si>
  <si>
    <t>BAJA EN ABRIL</t>
  </si>
  <si>
    <t>SALDO AL 30 ABRIL 2017</t>
  </si>
  <si>
    <t>D    873</t>
  </si>
  <si>
    <t>D    342</t>
  </si>
  <si>
    <t>D    838</t>
  </si>
  <si>
    <t>D    840</t>
  </si>
  <si>
    <t>D  1,950</t>
  </si>
  <si>
    <t>D  1,953</t>
  </si>
  <si>
    <t>714CA605-58CC-425A-8223-EE38F68DC20A</t>
  </si>
  <si>
    <t>58FE5D48-9BC0-4ACF-B91B-79AC5139E6C4</t>
  </si>
  <si>
    <t>CCA3A8AC-6ECD-453C-96D2-6ACDE8B702C8</t>
  </si>
  <si>
    <t>FBB54A7F-9CA4-47C5-B2CE-6735843A1533</t>
  </si>
  <si>
    <t>D-2948</t>
  </si>
  <si>
    <t>91C84C9A-5540-4F4E-BC51-C994C86F1A84</t>
  </si>
  <si>
    <t>D-2942</t>
  </si>
  <si>
    <t>INTPPABR</t>
  </si>
  <si>
    <t>D-2943</t>
  </si>
  <si>
    <t>D-3224</t>
  </si>
  <si>
    <t>A9FA7964-AC1A-405B-BAD5-DA3418C6EEC7</t>
  </si>
  <si>
    <t>D-1548</t>
  </si>
  <si>
    <t>ZE1520816</t>
  </si>
  <si>
    <t>281C8BFD-3DC1-436D-BADC-D9A68E342ABB</t>
  </si>
  <si>
    <t>302-D100147</t>
  </si>
  <si>
    <t>AUTOZONE DE MEXICO  S DE RL DE CV</t>
  </si>
  <si>
    <t>D-715</t>
  </si>
  <si>
    <t>HAJJ78731</t>
  </si>
  <si>
    <t>D-717</t>
  </si>
  <si>
    <t>HAJJ78800</t>
  </si>
  <si>
    <t>a0b6cc6a-2649-41ef-b5a5-efae6bc72ec6</t>
  </si>
  <si>
    <t>4d7040a3-e8f7-495d-b6cb-92db86bbcc8b</t>
  </si>
  <si>
    <t>D-2247</t>
  </si>
  <si>
    <t>0094-TCU17</t>
  </si>
  <si>
    <t>D-2218</t>
  </si>
  <si>
    <t>302-D100330</t>
  </si>
  <si>
    <t>VENTURA SANTAMARIA EFRAIN ENRIQUE</t>
  </si>
  <si>
    <t>D-2201</t>
  </si>
  <si>
    <t>D-3228</t>
  </si>
  <si>
    <t>302-D100554</t>
  </si>
  <si>
    <t>ASOCIACION DE DISTRIDUIDORES DE AU</t>
  </si>
  <si>
    <t>D-2946</t>
  </si>
  <si>
    <t>2811B323-BD70-444F-A0B4-25297DCD1F62</t>
  </si>
  <si>
    <t>D  1,584</t>
  </si>
  <si>
    <t>D  1,949</t>
  </si>
  <si>
    <t>D  2,733</t>
  </si>
  <si>
    <t>a4fbb657-f2c9-4cf8-a644-26e19deac350</t>
  </si>
  <si>
    <t>d80e9340-05ab-4c67-b2b4-775d87bb4634</t>
  </si>
  <si>
    <t>456ffac5-6908-449a-a139-19f222ec83c0</t>
  </si>
  <si>
    <t>28f0ede5-093f-4d24-9955-ba3ebc471e46</t>
  </si>
  <si>
    <t>D    912</t>
  </si>
  <si>
    <t>D  1,333</t>
  </si>
  <si>
    <t>D  2,214</t>
  </si>
  <si>
    <t>84AFDDB3-7C2B-7541-DD4F-CCE9DC59A706</t>
  </si>
  <si>
    <t>10C24076-9016-E70E-BAA9-F8CEA662FD2F</t>
  </si>
  <si>
    <t>B4C22930-3563-2FD8-C541-438336A2314F</t>
  </si>
  <si>
    <t>302-D100637</t>
  </si>
  <si>
    <t xml:space="preserve">ABA SEGUROS SA DE C </t>
  </si>
  <si>
    <t>D-2947</t>
  </si>
  <si>
    <t>39345EF1-C9E2-4C3A-A1B6-C693C00756EF</t>
  </si>
  <si>
    <t>D-2614</t>
  </si>
  <si>
    <t>FF33100</t>
  </si>
  <si>
    <t>4A83021A-F6FD-4FD0-93E5-7B2921736D08</t>
  </si>
  <si>
    <t>REDPACK SA DE CV</t>
  </si>
  <si>
    <t>D-1947</t>
  </si>
  <si>
    <t>ERG221433</t>
  </si>
  <si>
    <t>A3D3FB62-942D-4D49-B794-622139A00B9C</t>
  </si>
  <si>
    <t>D    814</t>
  </si>
  <si>
    <t>D    817</t>
  </si>
  <si>
    <t>D    823</t>
  </si>
  <si>
    <t>D    825</t>
  </si>
  <si>
    <t>D    836</t>
  </si>
  <si>
    <t>D    857</t>
  </si>
  <si>
    <t>78B211EC-C4BB-4791-B7B3-61ED6206C31B</t>
  </si>
  <si>
    <t>F8F524B4-EF43-492E-A841-6DAB614DC22F</t>
  </si>
  <si>
    <t>C1D1FA6D-36D1-4403-8641-049AF196FE0F</t>
  </si>
  <si>
    <t>DBB64252-4C86-40DE-96F1-BFA6F52FD560</t>
  </si>
  <si>
    <t>58822BB1-7C8C-42F2-9439-52F0D3046C2D</t>
  </si>
  <si>
    <t>16CEFFC0-DC8D-4611-851C-DEC26B035221</t>
  </si>
  <si>
    <t>D-258</t>
  </si>
  <si>
    <t>D-3734</t>
  </si>
  <si>
    <t>FDACAFD0-F86E-42E3-A3A1-FE0FCECAA7A0</t>
  </si>
  <si>
    <t>D-2211</t>
  </si>
  <si>
    <t>S49843</t>
  </si>
  <si>
    <t>GALAZ YAMAZAKI RUIZ URQUIZA</t>
  </si>
  <si>
    <t>D  1,336</t>
  </si>
  <si>
    <t>D  1,337</t>
  </si>
  <si>
    <t>D  1,340</t>
  </si>
  <si>
    <t>0AFA44DB-A5C8-4F87-B63A-945C45B4ECE7</t>
  </si>
  <si>
    <t>2CF9C956-CDB5-484C-B001-AACC90092A07</t>
  </si>
  <si>
    <t>479B2689-E0B4-4236-B4A6-B71E30CC928B</t>
  </si>
  <si>
    <t>D-2945</t>
  </si>
  <si>
    <t>A1613020</t>
  </si>
  <si>
    <t>BAF36A57-F152-1440-8A7A-C6C9FA18987F</t>
  </si>
  <si>
    <t>D  1,690</t>
  </si>
  <si>
    <t>D  1,790</t>
  </si>
  <si>
    <t>D  1,893</t>
  </si>
  <si>
    <t>P018032</t>
  </si>
  <si>
    <t>S002071</t>
  </si>
  <si>
    <t>S002187</t>
  </si>
  <si>
    <t>P018043</t>
  </si>
  <si>
    <t>P018044</t>
  </si>
  <si>
    <t>P018045</t>
  </si>
  <si>
    <t>507223D0-D27B-4C0E-A3E9-15BBC2B4A3BD</t>
  </si>
  <si>
    <t>5C5E7785-B3E7-4C2A-9005-06A3B21375A1</t>
  </si>
  <si>
    <t>2D7D3076-F073-4E11-8448-D3B0CBB843C1</t>
  </si>
  <si>
    <t>6e362b3d-43c9-49a8-ae23-6ede4502bab1</t>
  </si>
  <si>
    <t>023F0407-21B4-473D-BCB3-5AEB91298BBF</t>
  </si>
  <si>
    <t>D     60</t>
  </si>
  <si>
    <t>D    399</t>
  </si>
  <si>
    <t>D  1,569</t>
  </si>
  <si>
    <t>D  1,576</t>
  </si>
  <si>
    <t>D  1,624</t>
  </si>
  <si>
    <t>D  2,606</t>
  </si>
  <si>
    <t>17c1527a-9cce-4886-afdf-5c0e7691ab9c</t>
  </si>
  <si>
    <t>782f8c74-6224-4101-90be-5c5418b367a2</t>
  </si>
  <si>
    <t>24f9972a-e7f0-4f4f-90fc-37390398eac1</t>
  </si>
  <si>
    <t>92664463-4bd7-47fc-b780-4275886d67a9</t>
  </si>
  <si>
    <t>4544276a-f516-40c0-b18e-50688507285e</t>
  </si>
  <si>
    <t>D  1,951</t>
  </si>
  <si>
    <t>D  2,294</t>
  </si>
  <si>
    <t>D  2,297</t>
  </si>
  <si>
    <t>D  2,647</t>
  </si>
  <si>
    <t>D891B244-C1D0-4E3D-8000-A486E36AB323</t>
  </si>
  <si>
    <t>9912D32A-C9AF-4B3B-B2E8-4FCE8AD84A9E</t>
  </si>
  <si>
    <t>674D35CE-81DA-463D-87E2-2FC0243BAC8F</t>
  </si>
  <si>
    <t>97BD044B-77D3-40BD-809A-A84DF7F94B38</t>
  </si>
  <si>
    <t>D-2284</t>
  </si>
  <si>
    <t>08038673-C11E-43F8-AE27-E3195086006C</t>
  </si>
  <si>
    <t>D-3226</t>
  </si>
  <si>
    <t>D403</t>
  </si>
  <si>
    <t>D-3205</t>
  </si>
  <si>
    <t>dea3ef4c-58fc-4351-8703-a078910c0af5</t>
  </si>
  <si>
    <t>11C8D5D4-8102-4D22-A816-52C931E93606</t>
  </si>
  <si>
    <t>D-862</t>
  </si>
  <si>
    <t>A2226</t>
  </si>
  <si>
    <t>E80E4AE0-E2C9-4314-BEDB-782DAB6278CF</t>
  </si>
  <si>
    <t>D-2952</t>
  </si>
  <si>
    <t>A824958</t>
  </si>
  <si>
    <t>48BA1E34-610B-4313-A449-4182B0E11105</t>
  </si>
  <si>
    <t>D-1943</t>
  </si>
  <si>
    <t>D-1945</t>
  </si>
  <si>
    <t>ECC22A7E-BAA8-456A-8CA8-736995481351</t>
  </si>
  <si>
    <t>7E7AD2C1-6599-458E-A795-1F7D1E1A43BA</t>
  </si>
  <si>
    <t>302-D101751</t>
  </si>
  <si>
    <t>LLANTAS VEGA BOULEVARD SA DE CV</t>
  </si>
  <si>
    <t>D-2653</t>
  </si>
  <si>
    <t>0D65C9A4-65C7-4F95-BA3A-A604AD8C6522</t>
  </si>
  <si>
    <t>VASQUEZ PAREDES MATEO</t>
  </si>
  <si>
    <t>D-844</t>
  </si>
  <si>
    <t>4C5B762B-B838-487A-9651-1531E1037707</t>
  </si>
  <si>
    <t>D    905</t>
  </si>
  <si>
    <t>A000002463</t>
  </si>
  <si>
    <t>0E6D742B-6DD3-4A4A-8642-07AA680F5164</t>
  </si>
  <si>
    <t>D    646</t>
  </si>
  <si>
    <t>A000001062</t>
  </si>
  <si>
    <t>D    650</t>
  </si>
  <si>
    <t>GVK0001476</t>
  </si>
  <si>
    <t>D    661</t>
  </si>
  <si>
    <t>A000001027</t>
  </si>
  <si>
    <t>D  1,032</t>
  </si>
  <si>
    <t>A000001072</t>
  </si>
  <si>
    <t>D  2,296</t>
  </si>
  <si>
    <t>A000001086</t>
  </si>
  <si>
    <t>D  2,300</t>
  </si>
  <si>
    <t>A000001047</t>
  </si>
  <si>
    <t>6AFBC5A3-5CB8-4AFA-BD15-505837B01C2F</t>
  </si>
  <si>
    <t>6630BA81-B886-43D2-8852-A8DBB458E79C</t>
  </si>
  <si>
    <t>302-D101940</t>
  </si>
  <si>
    <t>NIEVES OSORNIO SILVESTRE</t>
  </si>
  <si>
    <t>D-3214</t>
  </si>
  <si>
    <t>P17998</t>
  </si>
  <si>
    <t>D-875</t>
  </si>
  <si>
    <t>FAC184</t>
  </si>
  <si>
    <t>30767E62-328A-4001-B9D4-A5E696944654</t>
  </si>
  <si>
    <t>D-2345</t>
  </si>
  <si>
    <t>A-358</t>
  </si>
  <si>
    <t>FC6941EB-329E-46AF-A21C-B62AD448CC97</t>
  </si>
  <si>
    <t>D    800</t>
  </si>
  <si>
    <t>F000000099</t>
  </si>
  <si>
    <t>D    801</t>
  </si>
  <si>
    <t>F000000098</t>
  </si>
  <si>
    <t>D  1,817</t>
  </si>
  <si>
    <t>F000000103</t>
  </si>
  <si>
    <t>D  2,602</t>
  </si>
  <si>
    <t>F000000107</t>
  </si>
  <si>
    <t>D  2,617</t>
  </si>
  <si>
    <t>F000000106</t>
  </si>
  <si>
    <t>5EA5268F-FFF8-DB45-ADDC-B9FCC969A205</t>
  </si>
  <si>
    <t>59CF0EB3-60F3-49A2-BCE3-7EE639BAA978</t>
  </si>
  <si>
    <t>1240EC1B-D872-4424-8A5F-2253CA01A607</t>
  </si>
  <si>
    <t>af609afd-2321-497f-ba39-96d01d6150fe</t>
  </si>
  <si>
    <t>D-1623</t>
  </si>
  <si>
    <t>A5866</t>
  </si>
  <si>
    <t>D15C8B1D-565F-40F3-97B6-ED6812ADF934</t>
  </si>
  <si>
    <t>D  1,572</t>
  </si>
  <si>
    <t>D  1,889</t>
  </si>
  <si>
    <t>D  1,892</t>
  </si>
  <si>
    <t>D  2,270</t>
  </si>
  <si>
    <t>D  2,271</t>
  </si>
  <si>
    <t>D  2,299</t>
  </si>
  <si>
    <t>D  2,336</t>
  </si>
  <si>
    <t>D  2,380</t>
  </si>
  <si>
    <t>D  2,385</t>
  </si>
  <si>
    <t>D  2,489</t>
  </si>
  <si>
    <t>D  2,490</t>
  </si>
  <si>
    <t>D  2,499</t>
  </si>
  <si>
    <t>D  2,503</t>
  </si>
  <si>
    <t>D  2,638</t>
  </si>
  <si>
    <t>ECCA8E00-D6CC-4D2E-9FE6-7C40E035D8CC</t>
  </si>
  <si>
    <t>EEA3D36A-996B-4073-8307-7BD64E4CF6F3</t>
  </si>
  <si>
    <t>7596F947-2FBB-4340-9351-B4CA1BFE41E2</t>
  </si>
  <si>
    <t>418470D4-9E11-4D9E-807C-98570882C956</t>
  </si>
  <si>
    <t>CF48063B-FF4D-475C-A200-CE4AA249A1BB</t>
  </si>
  <si>
    <t>5F2CB7A7-3E78-4042-9D15-76EB0023206E</t>
  </si>
  <si>
    <t>B2D6FCC4-6A55-44FE-9B2B-5A4DAB7CC8A4</t>
  </si>
  <si>
    <t>EFE36454-FEBD-4A97-8E9B-221E8BC13DE2</t>
  </si>
  <si>
    <t>3A168134-314D-48F0-9FA7-F60741C16233</t>
  </si>
  <si>
    <t>58C3C817-4520-43F0-871C-7A8DE9301F9D</t>
  </si>
  <si>
    <t>186248AF-4252-4CAA-A5A3-34511C8D691E</t>
  </si>
  <si>
    <t>87B3CF62-F076-4E02-8743-A980D8500EC1</t>
  </si>
  <si>
    <t>7F4884D6-A95F-4BCC-8C0D-5F8453776BC4</t>
  </si>
  <si>
    <t>D    252</t>
  </si>
  <si>
    <t>A000000440</t>
  </si>
  <si>
    <t>D    253</t>
  </si>
  <si>
    <t>A000000462</t>
  </si>
  <si>
    <t>D    830</t>
  </si>
  <si>
    <t>A000000512</t>
  </si>
  <si>
    <t>D    898</t>
  </si>
  <si>
    <t>A000000514</t>
  </si>
  <si>
    <t>D    900</t>
  </si>
  <si>
    <t>A000000515</t>
  </si>
  <si>
    <t>D  1,655</t>
  </si>
  <si>
    <t>A000000558</t>
  </si>
  <si>
    <t>A000000552</t>
  </si>
  <si>
    <t>A000000551</t>
  </si>
  <si>
    <t>D  1,827</t>
  </si>
  <si>
    <t>A000000559</t>
  </si>
  <si>
    <t>D  2,732</t>
  </si>
  <si>
    <t>A000000583</t>
  </si>
  <si>
    <t>D  2,739</t>
  </si>
  <si>
    <t>A000000621</t>
  </si>
  <si>
    <t>F986D80C-11C6-4F83-A732-4545F5B74641</t>
  </si>
  <si>
    <t>977A2AEB-8A2E-4D4B-8DDC-ABBF769D81F5</t>
  </si>
  <si>
    <t>13222822-56D8-4E41-9506-B039D1F8E5A9</t>
  </si>
  <si>
    <t>C27559BD-5B6F-40CE-8E4D-9B39A5CA4C24</t>
  </si>
  <si>
    <t>89F8BDE0-83FF-4A62-AFDB-94F83833B603</t>
  </si>
  <si>
    <t>B4438E70-00DB-4ADE-B960-B76B802364D3</t>
  </si>
  <si>
    <t>525710C0-00A6-48C0-B716-38556E7F4EDE</t>
  </si>
  <si>
    <t>E2D12202-9761-4DB0-A310-BB62B6D8FDB8</t>
  </si>
  <si>
    <t>A57B6CB1-AE94-4059-B903-56A4B665EF63</t>
  </si>
  <si>
    <t>39A8E7A3-65AD-4B74-AC34-F87BE2BC068E</t>
  </si>
  <si>
    <t>D-2826</t>
  </si>
  <si>
    <t>7A3CB98D-D5AB-4A84-A707-E1BB5E8D7CD1</t>
  </si>
  <si>
    <t>302-D102107</t>
  </si>
  <si>
    <t>DITECNOLOGICA S DE RL DE CV</t>
  </si>
  <si>
    <t>D-2208</t>
  </si>
  <si>
    <t>54D9B154-FDE0-4FBB-80B2-E306268C7CFB</t>
  </si>
  <si>
    <t>302-D102178</t>
  </si>
  <si>
    <t>GONZALEZ MORALES FRANCISCO</t>
  </si>
  <si>
    <t>D-2793</t>
  </si>
  <si>
    <t>0102-TCU17</t>
  </si>
  <si>
    <t>302-D102177</t>
  </si>
  <si>
    <t>MARTINEZ GUERRERO MARIA LUISA</t>
  </si>
  <si>
    <t>D-2792</t>
  </si>
  <si>
    <t>0101-TU17</t>
  </si>
  <si>
    <t>302-D100586</t>
  </si>
  <si>
    <t>RECTIFICACIONES VAZCO SA D ECV</t>
  </si>
  <si>
    <t>D-1506</t>
  </si>
  <si>
    <t>886A3A0E-7574-48BF-9B97-3CD565470F6A</t>
  </si>
  <si>
    <t>D-2951</t>
  </si>
  <si>
    <t>48A5FCA8-AD1F-38A5-6471-D02894D970FA</t>
  </si>
  <si>
    <t>E-90</t>
  </si>
  <si>
    <t>T-3869</t>
  </si>
  <si>
    <t>SALDO AL 31 MAYO 2017</t>
  </si>
  <si>
    <t>D  1,027</t>
  </si>
  <si>
    <t>P000018348</t>
  </si>
  <si>
    <t>D  1,841</t>
  </si>
  <si>
    <t>Y000016924</t>
  </si>
  <si>
    <t>D  3,134</t>
  </si>
  <si>
    <t>P000018305</t>
  </si>
  <si>
    <t>D  1,258</t>
  </si>
  <si>
    <t>D  3,191</t>
  </si>
  <si>
    <t>0DD6490C-72DC-441E-B9F5-88F618BAAB7C</t>
  </si>
  <si>
    <t>360E3E0D-5B8E-45DA-AC4A-83243D1C76F3</t>
  </si>
  <si>
    <t>D  3,287</t>
  </si>
  <si>
    <t>P000018616</t>
  </si>
  <si>
    <t>P000018601</t>
  </si>
  <si>
    <t>D-680</t>
  </si>
  <si>
    <t>ZE1522385</t>
  </si>
  <si>
    <t>6A13CEDF-ED82-4597-AFBE-56C1BE54CDFA</t>
  </si>
  <si>
    <t>D-3161</t>
  </si>
  <si>
    <t>B285</t>
  </si>
  <si>
    <t>A4A195B7-5EA4-45D9-8CC8-2B1696126475</t>
  </si>
  <si>
    <t>D-3183</t>
  </si>
  <si>
    <t>EEC9D2C9-BE3D-46E6-9705-CE7B3D891CD4</t>
  </si>
  <si>
    <t>8EDBC508-77AD-4852-A913-F05EBE5B11CC</t>
  </si>
  <si>
    <t>D-1025</t>
  </si>
  <si>
    <t>D-1895</t>
  </si>
  <si>
    <t>5038217C-F928-4E9F-8E4B-18A9659B24D0</t>
  </si>
  <si>
    <t>F6BD4A1C-3216-46ED-A0D9-5C150F969FB1</t>
  </si>
  <si>
    <t>D-1021</t>
  </si>
  <si>
    <t>E967</t>
  </si>
  <si>
    <t>8B1040F0-864A-41D4-A74D-3B007B5BCA1D</t>
  </si>
  <si>
    <t>302-D100543</t>
  </si>
  <si>
    <t>MEX242165</t>
  </si>
  <si>
    <t>A4467725-F221-4C36-91D1-6D118C5A7A1C</t>
  </si>
  <si>
    <t xml:space="preserve">MHMG ABOGADOS SC </t>
  </si>
  <si>
    <t>D-229</t>
  </si>
  <si>
    <t>5ED5C2D2-220F-4276-B079-F0A362D2545F</t>
  </si>
  <si>
    <t>D    850</t>
  </si>
  <si>
    <t>A000040106</t>
  </si>
  <si>
    <t>D    852</t>
  </si>
  <si>
    <t>A000040136</t>
  </si>
  <si>
    <t>0d2cfb85-3504-4516-b100-485d20378d88</t>
  </si>
  <si>
    <t>55c6ba68-a8c0-44f2-b5b1-e0214a49a6f4</t>
  </si>
  <si>
    <t>D    220</t>
  </si>
  <si>
    <t>D  1,848</t>
  </si>
  <si>
    <t>D  3,156</t>
  </si>
  <si>
    <t>D  3,169</t>
  </si>
  <si>
    <t>E49D0A98-1178-8D2D-3B1A-4B3C66BA9506</t>
  </si>
  <si>
    <t>69613431-56CF-5E44-C438-F324BBC7C8B7</t>
  </si>
  <si>
    <t>1499BDBF-B94B-2AC8-1D3B-5EA383597EBC</t>
  </si>
  <si>
    <t>460CA451-DAAA-8DEB-19DC-ABFDF0D31700</t>
  </si>
  <si>
    <t>AC3C9431-E360-DD13-48FB-1CB20BCE8DC1</t>
  </si>
  <si>
    <t>D    141</t>
  </si>
  <si>
    <t>FF00033405</t>
  </si>
  <si>
    <t>D  1,567</t>
  </si>
  <si>
    <t>FF00033863</t>
  </si>
  <si>
    <t>D  2,383</t>
  </si>
  <si>
    <t>FF00033966</t>
  </si>
  <si>
    <t>A65FB108-0EB8-453F-AFF3-9C7FE9BD67CE</t>
  </si>
  <si>
    <t>3A2F7D15-E265-455D-85F2-7D381619F685</t>
  </si>
  <si>
    <t>2F00C29C-9871-4F59-91A6-3D1134689C6D</t>
  </si>
  <si>
    <t>302-D100674</t>
  </si>
  <si>
    <t>AGUILA MENDEZ PEDRO SERGIO</t>
  </si>
  <si>
    <t>D-3158</t>
  </si>
  <si>
    <t>E9FD2968-2A2E-496A-A31D-E704241D93E0</t>
  </si>
  <si>
    <t>D    820</t>
  </si>
  <si>
    <t>D    826</t>
  </si>
  <si>
    <t>D    828</t>
  </si>
  <si>
    <t>D    829</t>
  </si>
  <si>
    <t>D    856</t>
  </si>
  <si>
    <t>D    859</t>
  </si>
  <si>
    <t>D    860</t>
  </si>
  <si>
    <t>D  3,520</t>
  </si>
  <si>
    <t>5F1CBDB7-69CC-4B8E-A3A5-5DCEDCC969D5</t>
  </si>
  <si>
    <t>B3B7BE12-4C4E-4F13-B032-BE293D2B9F37</t>
  </si>
  <si>
    <t>3C984C8A-C2A4-49C5-8BF9-2A4F14224264</t>
  </si>
  <si>
    <t>3B3C679A-E54E-41AE-A297-A52B24C05F25</t>
  </si>
  <si>
    <t>6A42DA27-9B85-462C-8C7E-7DC77636A987</t>
  </si>
  <si>
    <t>F74C3416-A8C4-4EBF-9203-7346C784A71F</t>
  </si>
  <si>
    <t>3F7B49ED-605D-49D7-9FC1-C3E7E105D554</t>
  </si>
  <si>
    <t>D    294</t>
  </si>
  <si>
    <t>D    297</t>
  </si>
  <si>
    <t>D  1,859</t>
  </si>
  <si>
    <t>24A62E83-E884-4EB8-A8F8-5FC710FF0A80</t>
  </si>
  <si>
    <t>C1105893-2748-41C9-B827-F02F400028B0</t>
  </si>
  <si>
    <t>99F3D49E-C0CA-4A2B-942D-51414753F945</t>
  </si>
  <si>
    <t>S15707</t>
  </si>
  <si>
    <t>391e4e91-722a-4a5b-8cfd-2c71eb4eb459</t>
  </si>
  <si>
    <t>40f76d82-2a10-4921-bbe5-1621ec88dd71</t>
  </si>
  <si>
    <t>D     86</t>
  </si>
  <si>
    <t>B000000579</t>
  </si>
  <si>
    <t>B000000559</t>
  </si>
  <si>
    <t>D  1,662</t>
  </si>
  <si>
    <t>B000000615</t>
  </si>
  <si>
    <t>D  2,002</t>
  </si>
  <si>
    <t>B000000621</t>
  </si>
  <si>
    <t>D  2,106</t>
  </si>
  <si>
    <t>B000000598</t>
  </si>
  <si>
    <t>D  2,193</t>
  </si>
  <si>
    <t>B000000606</t>
  </si>
  <si>
    <t>D  2,743</t>
  </si>
  <si>
    <t>B000000611</t>
  </si>
  <si>
    <t>D  2,788</t>
  </si>
  <si>
    <t>B000000627</t>
  </si>
  <si>
    <t>D  2,958</t>
  </si>
  <si>
    <t>B000000633</t>
  </si>
  <si>
    <t>D  2,959</t>
  </si>
  <si>
    <t>B000000634</t>
  </si>
  <si>
    <t>31CC2BEF-871B-44AC-9BEC-EAFF4B12474C</t>
  </si>
  <si>
    <t>ca785004-2692-44f2-84f4-91b06c8626a0</t>
  </si>
  <si>
    <t>0900C303-9EAC-49ED-9B1C-79C75C2FDF4B</t>
  </si>
  <si>
    <t>30C41694-C143-4BC3-8C53-681883F7C93D</t>
  </si>
  <si>
    <t>76b58787-bb5a-4cec-aeb8-24ae455063e2</t>
  </si>
  <si>
    <t>A46979C3-7764-6543-B99D-D164BA058266</t>
  </si>
  <si>
    <t>ad21e9ad-0c8e-481b-8099-3b55560569ab</t>
  </si>
  <si>
    <t>B76023B2-94B6-446A-8476-BDE490DA7860</t>
  </si>
  <si>
    <t>CE914CEE-E657-43F3-8721-FCBFBF32B984</t>
  </si>
  <si>
    <t>7AC04986-B4AF-4D7A-A3C5-9D923A41C2B2</t>
  </si>
  <si>
    <t>CCCA0DA7-5CD4-4C98-A029-231E88CC2DB1</t>
  </si>
  <si>
    <t>1915 AUDITORIA Y FINANZAS SC</t>
  </si>
  <si>
    <t>D-3185</t>
  </si>
  <si>
    <t>A3254</t>
  </si>
  <si>
    <t>8BDC6CA0-8ECB-4463-B8F7-8862D107F9B6</t>
  </si>
  <si>
    <t>302-D101034</t>
  </si>
  <si>
    <t>VECTOR CASA DE BOLSA</t>
  </si>
  <si>
    <t>D-62</t>
  </si>
  <si>
    <t>P18186</t>
  </si>
  <si>
    <t>302-D101062</t>
  </si>
  <si>
    <t>PUBLICIDAD EN MEDIOS DEL BAJIO</t>
  </si>
  <si>
    <t>D-3290</t>
  </si>
  <si>
    <t>C25780</t>
  </si>
  <si>
    <t>C25781</t>
  </si>
  <si>
    <t>D-3291</t>
  </si>
  <si>
    <t>344298DE-B7AC-4289-B5CD-480CD811CE16</t>
  </si>
  <si>
    <t>83FC6266-4EBA-4BBF-B88E-F094F4E49A98</t>
  </si>
  <si>
    <t>D    685</t>
  </si>
  <si>
    <t>D    886</t>
  </si>
  <si>
    <t>D    891</t>
  </si>
  <si>
    <t>018e970b-2b39-4f79-a531-3bbe2416e4e5</t>
  </si>
  <si>
    <t>5e82fda4-788c-4042-8438-3e1ca9b3ab14</t>
  </si>
  <si>
    <t>54AEDDBF-7114-4DD3-97F9-82A3CADE9652</t>
  </si>
  <si>
    <t>D    732</t>
  </si>
  <si>
    <t>D  1,048</t>
  </si>
  <si>
    <t>D  2,066</t>
  </si>
  <si>
    <t>D  2,123</t>
  </si>
  <si>
    <t>D  2,365</t>
  </si>
  <si>
    <t>D  2,470</t>
  </si>
  <si>
    <t>D  2,476</t>
  </si>
  <si>
    <t>D  2,518</t>
  </si>
  <si>
    <t>D  2,808</t>
  </si>
  <si>
    <t>D  2,999</t>
  </si>
  <si>
    <t>D  3,114</t>
  </si>
  <si>
    <t>F2E7071A-E43A-4DE1-A35C-405C19481E39</t>
  </si>
  <si>
    <t>A1E606DD-EBFF-4E06-9EA3-BBFBA59A5A4C</t>
  </si>
  <si>
    <t>77993D85-79BD-4965-8CA5-5589A765CA8B</t>
  </si>
  <si>
    <t>336C5772-E9FE-4E93-84BF-0BE19FEA67F1</t>
  </si>
  <si>
    <t>FDEC5FDC-8EEB-4075-925A-9DF135F9399A</t>
  </si>
  <si>
    <t>21215468-ACFE-4A3B-A4C3-857ABCF8C028</t>
  </si>
  <si>
    <t>F6E0CB9D-DE87-468E-A3FE-D724B0D53548</t>
  </si>
  <si>
    <t>9D48B68F-4E2B-4E14-A572-19ADE9523835</t>
  </si>
  <si>
    <t>27A8DEC8-8746-47C7-89B8-419BA8CED9FE</t>
  </si>
  <si>
    <t>7DF7484D-7F77-42E3-B822-430E82D84CFD</t>
  </si>
  <si>
    <t>78065FB3-50A4-4814-821B-46BA33AA61BC</t>
  </si>
  <si>
    <t>B004B575-49CB-4BED-B5D9-1B501F9B868D</t>
  </si>
  <si>
    <t>D  2,368</t>
  </si>
  <si>
    <t>D  2,618</t>
  </si>
  <si>
    <t>D  2,626</t>
  </si>
  <si>
    <t>D  2,628</t>
  </si>
  <si>
    <t>D  2,883</t>
  </si>
  <si>
    <t>D  2,888</t>
  </si>
  <si>
    <t>D  2,915</t>
  </si>
  <si>
    <t>D  3,121</t>
  </si>
  <si>
    <t>D  3,201</t>
  </si>
  <si>
    <t>B886E481-2D06-46C7-AB81-7DFC68FE4573</t>
  </si>
  <si>
    <t>E8DDF786-13CF-4BBA-B8BD-A6D0FC6475A1</t>
  </si>
  <si>
    <t>ACB8768B-4A1E-4EE4-AD04-FD92059E5301</t>
  </si>
  <si>
    <t>BD454E1C-9404-4C0A-9A10-11B9123DCD63</t>
  </si>
  <si>
    <t>C81D214F-3E4B-49D0-97CD-832BD27394B0</t>
  </si>
  <si>
    <t>0AF0D8CA-D2F0-4C05-9684-1B659B5BBB40</t>
  </si>
  <si>
    <t>4675DB7B-8E3F-4F6D-936E-3A103C402B81</t>
  </si>
  <si>
    <t>916624DC-16EB-419A-8BC8-01DA8AD46F13</t>
  </si>
  <si>
    <t>5C999DA1-7A9E-43CC-9A70-ABC707889EA2</t>
  </si>
  <si>
    <t>E13B9F97-63FA-42E5-BCB5-056BD24C5151</t>
  </si>
  <si>
    <t>D-1035</t>
  </si>
  <si>
    <t>D-427</t>
  </si>
  <si>
    <t>7CC472AF-A626-435B-A363-247E74497BD0</t>
  </si>
  <si>
    <t>D    813</t>
  </si>
  <si>
    <t>A000002252</t>
  </si>
  <si>
    <t>D  1,179</t>
  </si>
  <si>
    <t>A000002269</t>
  </si>
  <si>
    <t>D  1,197</t>
  </si>
  <si>
    <t>A000002270</t>
  </si>
  <si>
    <t>D  1,678</t>
  </si>
  <si>
    <t>A000002276</t>
  </si>
  <si>
    <t>D  1,681</t>
  </si>
  <si>
    <t>A000002275</t>
  </si>
  <si>
    <t>77E29929-E475-4FE8-9BA5-877CDBBB2B3E</t>
  </si>
  <si>
    <t>96BBF557-95D6-4452-B41C-460AC4538AB0</t>
  </si>
  <si>
    <t>DE57ECEA-CAE5-4B21-9A43-9FE1272386E2</t>
  </si>
  <si>
    <t>1A26BEE7-5EDF-4F3D-9D33-EF6392C72506</t>
  </si>
  <si>
    <t>302-D101477</t>
  </si>
  <si>
    <t>SAUZA VEGA JOSE ELIAS</t>
  </si>
  <si>
    <t>D-1481</t>
  </si>
  <si>
    <t>0111-TCU17</t>
  </si>
  <si>
    <t>REPRESENTACIONES DYCO Y SOCIADOS</t>
  </si>
  <si>
    <t>D-1273</t>
  </si>
  <si>
    <t>162549e4-565f-44c7-8310-3c8b122f7607</t>
  </si>
  <si>
    <t>MEXICO INYECCION DE COMBUSTIBLE</t>
  </si>
  <si>
    <t>D-1427</t>
  </si>
  <si>
    <t>0ADE44F3-0AA2-4A83-9EE5-B848A62794AB</t>
  </si>
  <si>
    <t>D  1,672</t>
  </si>
  <si>
    <t>D  3,518</t>
  </si>
  <si>
    <t>D  3,519</t>
  </si>
  <si>
    <t>FDA58F76-E77D-40A7-8181-3353092C0160</t>
  </si>
  <si>
    <t>041C6FA1-D171-4FD5-A5F1-56764DE1CB80</t>
  </si>
  <si>
    <t>D-1969</t>
  </si>
  <si>
    <t>M1315</t>
  </si>
  <si>
    <t>F1ED5DEF-6350-4E35-A94B-283096E4CE6A</t>
  </si>
  <si>
    <t>D-1</t>
  </si>
  <si>
    <t>D    921</t>
  </si>
  <si>
    <t>A000001037</t>
  </si>
  <si>
    <t>996D507E-372E-49F2-B9C4-D7466FB63C23</t>
  </si>
  <si>
    <t>302-D101925</t>
  </si>
  <si>
    <t>ALARMAS IES DE QUERETARO SA DE CV</t>
  </si>
  <si>
    <t>D-1862</t>
  </si>
  <si>
    <t>F2E7FE01-4FBE-4904-AB00-A64D6D1C0244</t>
  </si>
  <si>
    <t>D    668</t>
  </si>
  <si>
    <t>D    670</t>
  </si>
  <si>
    <t>D    672</t>
  </si>
  <si>
    <t>D    734</t>
  </si>
  <si>
    <t>D    737</t>
  </si>
  <si>
    <t>D    741</t>
  </si>
  <si>
    <t>D    743</t>
  </si>
  <si>
    <t>D    815</t>
  </si>
  <si>
    <t>FAC0000201</t>
  </si>
  <si>
    <t>D  1,274</t>
  </si>
  <si>
    <t>FAC0000218</t>
  </si>
  <si>
    <t>D  3,521</t>
  </si>
  <si>
    <t>FAC0000226</t>
  </si>
  <si>
    <t>C4B4620C-42A6-43C1-829F-BE0273996A92</t>
  </si>
  <si>
    <t>59F092B9-C37E-4923-B6D5-2C2A36AFE8E2</t>
  </si>
  <si>
    <t>E29A1677-EFC6-4451-9DBF-0B2BEF3DB354</t>
  </si>
  <si>
    <t>D-3047</t>
  </si>
  <si>
    <t>A356</t>
  </si>
  <si>
    <t>A-357</t>
  </si>
  <si>
    <t>D-3189</t>
  </si>
  <si>
    <t>C2113EBF-D27C-4A77-B2BB-0B6C2B98E770</t>
  </si>
  <si>
    <t>ACF11C09-67A8-4D30-A049-21ABE912B5F8</t>
  </si>
  <si>
    <t>D  1,202</t>
  </si>
  <si>
    <t>F000000112</t>
  </si>
  <si>
    <t>D  1,204</t>
  </si>
  <si>
    <t>F000000113</t>
  </si>
  <si>
    <t>F000000121</t>
  </si>
  <si>
    <t>D  2,381</t>
  </si>
  <si>
    <t>F000000122</t>
  </si>
  <si>
    <t>547B73DD-D57A-4814-B273-2A14519A5EA7</t>
  </si>
  <si>
    <t>23420FAE-CCF6-4108-8761-4FB2660B87A7</t>
  </si>
  <si>
    <t>6653FE6B-E565-4235-AE18-4ADB548ED4C1</t>
  </si>
  <si>
    <t>77680D8E-33D9-4EE2-A083-007AD71294C8</t>
  </si>
  <si>
    <t>D-1257</t>
  </si>
  <si>
    <t>af4187ae-bb9d-4d92-9381-265ded664866</t>
  </si>
  <si>
    <t>D  1,680</t>
  </si>
  <si>
    <t>D  1,741</t>
  </si>
  <si>
    <t>D  2,128</t>
  </si>
  <si>
    <t>D  2,148</t>
  </si>
  <si>
    <t>D  2,170</t>
  </si>
  <si>
    <t>D  2,171</t>
  </si>
  <si>
    <t>D  2,172</t>
  </si>
  <si>
    <t>D  2,173</t>
  </si>
  <si>
    <t>D  2,491</t>
  </si>
  <si>
    <t>D  2,516</t>
  </si>
  <si>
    <t>D  2,822</t>
  </si>
  <si>
    <t>D  2,826</t>
  </si>
  <si>
    <t>D  3,023</t>
  </si>
  <si>
    <t>4F4A1E19-9C5D-4CF5-ACD5-88D7DC6A90F1</t>
  </si>
  <si>
    <t>91493A4F-3228-4874-86BE-975EB8324887</t>
  </si>
  <si>
    <t>229DF63B-9286-4A82-8DC6-2D6E69430236</t>
  </si>
  <si>
    <t>63E3EDF1-979C-417E-81C6-81AE3D6B2C52</t>
  </si>
  <si>
    <t>7126DD73-76DB-42D5-8150-9B42ADE8BA54</t>
  </si>
  <si>
    <t>16EE1E79-C229-4068-AA28-A654EFDE4CB2</t>
  </si>
  <si>
    <t>9AF9E5BA-95F7-4F3C-9DDA-50DEE5DEAD92</t>
  </si>
  <si>
    <t>E22BCB05-39B0-4C9C-9A43-F4BD047F396B</t>
  </si>
  <si>
    <t>A8B2437A-ACB0-4F09-8BF7-2FDC63BE9966</t>
  </si>
  <si>
    <t>750BF6C5-2EA1-43BE-A08C-6FA26F8E07A9</t>
  </si>
  <si>
    <t>7FAA6232-1570-4F5B-836A-F8F5D503C20F</t>
  </si>
  <si>
    <t>9A7B13AB-B8EF-42AE-8F03-98F08D8680FA</t>
  </si>
  <si>
    <t>9F5DD1B7-247E-4184-93F1-8323A22DF59A</t>
  </si>
  <si>
    <t>3A016A2B-4F54-47E8-9427-B2DD97C6F896</t>
  </si>
  <si>
    <t>1CD7E4DA-00EF-46A2-9623-32E56346F2D0</t>
  </si>
  <si>
    <t>302-D102046</t>
  </si>
  <si>
    <t>TVR COMUNICACIONES SA DE CV</t>
  </si>
  <si>
    <t>D    683</t>
  </si>
  <si>
    <t>A000000659</t>
  </si>
  <si>
    <t>D    735</t>
  </si>
  <si>
    <t>A000000657</t>
  </si>
  <si>
    <t>D  1,205</t>
  </si>
  <si>
    <t>A000000682</t>
  </si>
  <si>
    <t>D  1,207</t>
  </si>
  <si>
    <t>A000000679</t>
  </si>
  <si>
    <t>D  1,613</t>
  </si>
  <si>
    <t>A000000697</t>
  </si>
  <si>
    <t>D  1,988</t>
  </si>
  <si>
    <t>A000000728</t>
  </si>
  <si>
    <t>D  2,483</t>
  </si>
  <si>
    <t>A000000726</t>
  </si>
  <si>
    <t>D  2,488</t>
  </si>
  <si>
    <t>A000000727</t>
  </si>
  <si>
    <t>A000000749</t>
  </si>
  <si>
    <t>2F885E80-2E44-4A9C-B6FA-83E5AAE17443</t>
  </si>
  <si>
    <t>EC9CA083-60C8-4950-A5C4-3F075BC9A4F9</t>
  </si>
  <si>
    <t>C27AD2D7-DA02-4E3D-BAE4-33635679CF2D</t>
  </si>
  <si>
    <t>9C4AA704-F808-4D4C-A452-385E446768D4</t>
  </si>
  <si>
    <t>966F7BAA-9F33-4417-8C29-E99BE6337CE2</t>
  </si>
  <si>
    <t>A03FBB5F-DC0B-48BC-AF20-E0AB81740483</t>
  </si>
  <si>
    <t>6F5B84D4-3525-4759-BE38-4771307E2DF2</t>
  </si>
  <si>
    <t>D-2006</t>
  </si>
  <si>
    <t>0114-TCU17</t>
  </si>
  <si>
    <t>D-2012</t>
  </si>
  <si>
    <t>0115-TCU17</t>
  </si>
  <si>
    <t>302-D102185</t>
  </si>
  <si>
    <t>ROMERO JIMENEZ SALVADOR MICHELL</t>
  </si>
  <si>
    <t>D-1034</t>
  </si>
  <si>
    <t>A199</t>
  </si>
  <si>
    <t>302-D102186</t>
  </si>
  <si>
    <t>PARRA RINCON MARIIA DEL PILAR</t>
  </si>
  <si>
    <t>D-1023</t>
  </si>
  <si>
    <t>P18345</t>
  </si>
  <si>
    <t>302-D102188</t>
  </si>
  <si>
    <t>RODRIGUEZ VELAZQUEZ MARCO ANTONIO</t>
  </si>
  <si>
    <t>D-2521</t>
  </si>
  <si>
    <t>0119-TCU17</t>
  </si>
  <si>
    <t>302-D102187</t>
  </si>
  <si>
    <t>LEON HERNANDEZ CLAUDIA YASMIN</t>
  </si>
  <si>
    <t>D-1037</t>
  </si>
  <si>
    <t>0107-TCN17</t>
  </si>
  <si>
    <t>302-D102193</t>
  </si>
  <si>
    <t>TRASLADOS AUTOMOTRIZ ORTEGA SA DE CV</t>
  </si>
  <si>
    <t>D  1,684</t>
  </si>
  <si>
    <t>D  1,874</t>
  </si>
  <si>
    <t>D  1,881</t>
  </si>
  <si>
    <t>D  1,882</t>
  </si>
  <si>
    <t>D  1,884</t>
  </si>
  <si>
    <t>D  1,959</t>
  </si>
  <si>
    <t>D  1,960</t>
  </si>
  <si>
    <t>D  1,962</t>
  </si>
  <si>
    <t>8E8C66C1-0604-4BB8-A1CD-6B86FF4D0E43</t>
  </si>
  <si>
    <t>E8247324-5223-4674-B98A-B79A93D4816C</t>
  </si>
  <si>
    <t>abcb9fe4-4421-4299-9b30-46354631994f</t>
  </si>
  <si>
    <t>89AC8D39-1CF9-354F-8E11-46FBDD646A34</t>
  </si>
  <si>
    <t>44A6145B-C091-4BAD-BEAC-98505CE72264</t>
  </si>
  <si>
    <t>CC1E1E84-2A47-4427-93C7-4178B93E8BAE</t>
  </si>
  <si>
    <t>8C7B50B6-76F7-4FAE-A932-F5ABA208B2CA</t>
  </si>
  <si>
    <t>A2306B67-8F66-4774-9030-92C4D05BBA98</t>
  </si>
  <si>
    <t>302-D102197</t>
  </si>
  <si>
    <t>GRUPO RADIOFONICO DE GUANAJUATO SA</t>
  </si>
  <si>
    <t>D-1894</t>
  </si>
  <si>
    <t>CLY2974</t>
  </si>
  <si>
    <t>CD0782EA-7BA0-4379-B875-7E5054FA35FE</t>
  </si>
  <si>
    <t>302-D102200</t>
  </si>
  <si>
    <t>NIETO NAVARRETE MIGUEL</t>
  </si>
  <si>
    <t>D-2316</t>
  </si>
  <si>
    <t>0118-TCU17</t>
  </si>
  <si>
    <t>302-D102201</t>
  </si>
  <si>
    <t>VARGAS TREJO MAURICIO</t>
  </si>
  <si>
    <t>D-2772</t>
  </si>
  <si>
    <t>0121-TCU17</t>
  </si>
  <si>
    <t>302-D102202</t>
  </si>
  <si>
    <t>AVILA HERMOSILLO JOSE DE JESUS</t>
  </si>
  <si>
    <t>D-2771</t>
  </si>
  <si>
    <t>0120-TCU17</t>
  </si>
  <si>
    <t>302-D102203</t>
  </si>
  <si>
    <t>PEÑALOZA INFANTE FLORENCIA</t>
  </si>
  <si>
    <t>D-2773</t>
  </si>
  <si>
    <t>0122-TCU17</t>
  </si>
  <si>
    <t>302-D102205</t>
  </si>
  <si>
    <t>MEDICA SANTA CARMEN SAPI DE CV</t>
  </si>
  <si>
    <t>D-2916</t>
  </si>
  <si>
    <t>0124-TCU17</t>
  </si>
  <si>
    <t>302-D102206</t>
  </si>
  <si>
    <t>D-2990</t>
  </si>
  <si>
    <t>0125-TCU17</t>
  </si>
  <si>
    <t>302-D102207</t>
  </si>
  <si>
    <t>GONZALEZ ARROYO CARLOS</t>
  </si>
  <si>
    <t>VELASCO SAN AGUSTIN FERNANDO</t>
  </si>
  <si>
    <t>0126-TCU17</t>
  </si>
  <si>
    <t>302-D102208</t>
  </si>
  <si>
    <t>RODRIGUEZ LAUREANO ARTURO</t>
  </si>
  <si>
    <t>D-3155</t>
  </si>
  <si>
    <t>C2CE8901-342A-4565-A637-71F6083C5A39</t>
  </si>
  <si>
    <t>D-3577</t>
  </si>
  <si>
    <t>AUDATEX LTN SA DE CV</t>
  </si>
  <si>
    <t>D-3578</t>
  </si>
  <si>
    <t>A164092</t>
  </si>
  <si>
    <t>a00eef72-e342-45c3-a45d-7c323f5c21de</t>
  </si>
  <si>
    <t>ARIS</t>
  </si>
  <si>
    <t xml:space="preserve">PAGO PENDIENTES A PROVEEDORES </t>
  </si>
  <si>
    <t>LUDY</t>
  </si>
  <si>
    <t>AJUSTE 302</t>
  </si>
  <si>
    <t>SALDO AL30 DE JUNIO 2017</t>
  </si>
  <si>
    <t>D-1179</t>
  </si>
  <si>
    <t>P18680</t>
  </si>
  <si>
    <t>D-1183</t>
  </si>
  <si>
    <t>P-18681</t>
  </si>
  <si>
    <t>D  1,907</t>
  </si>
  <si>
    <t>D  1,908</t>
  </si>
  <si>
    <t>D  2,493</t>
  </si>
  <si>
    <t>FAC6865278</t>
  </si>
  <si>
    <t>4204E3ED-4F47-4767-B3AF-57F400FF9559</t>
  </si>
  <si>
    <t>CDDC8C7D-C52B-4118-905A-DB460C05CEA5</t>
  </si>
  <si>
    <t>3E41CAE4-CB56-43EB-A3D4-7B4DFB286A13</t>
  </si>
  <si>
    <t>009FEEF8-77F3-4945-8A38-747D1757005E</t>
  </si>
  <si>
    <t>INT PP JUN</t>
  </si>
  <si>
    <t>D-3444</t>
  </si>
  <si>
    <t>D-3443</t>
  </si>
  <si>
    <t>D-3538</t>
  </si>
  <si>
    <t>8AE69101-5CC1-45B5-A011-7FA43EBB6B15</t>
  </si>
  <si>
    <t>8C71C32D-DEB5-444D-8EDA-C851ADBE201E</t>
  </si>
  <si>
    <t>D-505</t>
  </si>
  <si>
    <t>ZE1525181</t>
  </si>
  <si>
    <t>F1AB7DDB-5DBD-4028-BAC4-B800B51B86DF</t>
  </si>
  <si>
    <t>302-D100180</t>
  </si>
  <si>
    <t>DURAN MEJIA ARMANDO</t>
  </si>
  <si>
    <t>D-156</t>
  </si>
  <si>
    <t>140CAE25-D52C-4EE8-B278-797A87040B61</t>
  </si>
  <si>
    <t>302-D100193</t>
  </si>
  <si>
    <t>ASILO DE ANSIANOS DE CELAYA</t>
  </si>
  <si>
    <t>D-1170</t>
  </si>
  <si>
    <t>17952903-4E0F-4A15-B9CC-0F6D480B5B5B</t>
  </si>
  <si>
    <t>D-3044</t>
  </si>
  <si>
    <t>8463BA0A-4D65-48B8-80A5-3EFFECD53DAA</t>
  </si>
  <si>
    <t>PATRICIA BALBUENA ZALAZAR</t>
  </si>
  <si>
    <t>D-3064</t>
  </si>
  <si>
    <t>P18845</t>
  </si>
  <si>
    <t>D-508</t>
  </si>
  <si>
    <t>E1025</t>
  </si>
  <si>
    <t>644A7B21-A7F9-42E2-A249-A7242FAC69AF</t>
  </si>
  <si>
    <t>D-1159</t>
  </si>
  <si>
    <t>E-996</t>
  </si>
  <si>
    <t>DB13463B-F3BA-45FA-B2EE-B4A7CABB000F</t>
  </si>
  <si>
    <t>ASOCIACION DE DISTRIBUIDORES DE AUDI</t>
  </si>
  <si>
    <t>D-1158</t>
  </si>
  <si>
    <t>D8E37BA5-6C10-4856-81DD-9656AF1A0037</t>
  </si>
  <si>
    <t>D-3537</t>
  </si>
  <si>
    <t>0E577D2A-6F69-4FE9-A203-5DE2FD8965E1</t>
  </si>
  <si>
    <t>D    562</t>
  </si>
  <si>
    <t>A000040585</t>
  </si>
  <si>
    <t>D    841</t>
  </si>
  <si>
    <t>A000040638</t>
  </si>
  <si>
    <t>D  1,431</t>
  </si>
  <si>
    <t>FACA040551</t>
  </si>
  <si>
    <t>faa1ec5d-c0cb-4359-807d-6b11bbdb2100</t>
  </si>
  <si>
    <t>e7601a4c-9fbb-441d-a8c8-53913b49cb31</t>
  </si>
  <si>
    <t>190bf80c-2c9e-4d62-8273-c18a41a98528</t>
  </si>
  <si>
    <t>D  1,172</t>
  </si>
  <si>
    <t>D  1,173</t>
  </si>
  <si>
    <t>D  3,058</t>
  </si>
  <si>
    <t>54F6CE57-980D-2C31-54EA-FAAFE3C509FF</t>
  </si>
  <si>
    <t>88BA00E2-9FBD-021A-13D8-CC4C2D68AAB9</t>
  </si>
  <si>
    <t>395A75A7-A640-2C23-CC70-23C1E0F6884F</t>
  </si>
  <si>
    <t>43EB9ACA-6311-54C4-2DC5-3B8890E92A2C</t>
  </si>
  <si>
    <t>RED PACK SA DE CV</t>
  </si>
  <si>
    <t>D-661</t>
  </si>
  <si>
    <t>ERS369154</t>
  </si>
  <si>
    <t>D-1586</t>
  </si>
  <si>
    <t>ERG224393</t>
  </si>
  <si>
    <t>181108A9-FF4F-4DD4-977E-CD0EA3E84D4A</t>
  </si>
  <si>
    <t>C8035364-A017-4724-88F9-8F6BD3A1D410</t>
  </si>
  <si>
    <t>D-123</t>
  </si>
  <si>
    <t>FF34375</t>
  </si>
  <si>
    <t>FF34770</t>
  </si>
  <si>
    <t>2190FB8F-9C66-4153-9BF6-5F98959095FA</t>
  </si>
  <si>
    <t>8966FBB7-4F5F-471D-83B9-A0F77291FD2A</t>
  </si>
  <si>
    <t>D    667</t>
  </si>
  <si>
    <t>D    698</t>
  </si>
  <si>
    <t>D    701</t>
  </si>
  <si>
    <t>D    702</t>
  </si>
  <si>
    <t>D  2,708</t>
  </si>
  <si>
    <t>39321190-C9D8-4C40-B53C-553F73822371</t>
  </si>
  <si>
    <t>14C94A66-C881-4515-AA4C-7B768E51A4E8</t>
  </si>
  <si>
    <t>02DF8B32-66A2-4F9F-BCCA-8E8EC1C4B3D6</t>
  </si>
  <si>
    <t>A1B4C260-051E-4BEB-9551-2B3268A93BBC</t>
  </si>
  <si>
    <t>CBD108D0-17BE-46CD-B33D-50CD8280B1B0</t>
  </si>
  <si>
    <t>D-1428</t>
  </si>
  <si>
    <t>FAC18706</t>
  </si>
  <si>
    <t>7D6A449C-7502-456F-8A68-017F8D2C0F81</t>
  </si>
  <si>
    <t>D-2612</t>
  </si>
  <si>
    <t>S-51405</t>
  </si>
  <si>
    <t>9d2b278b-a8d2-42d6-b8fa-8d9b296c075a</t>
  </si>
  <si>
    <t>D-3606</t>
  </si>
  <si>
    <t>T-4064</t>
  </si>
  <si>
    <t>D  1,847</t>
  </si>
  <si>
    <t>B000000651</t>
  </si>
  <si>
    <t>D  1,855</t>
  </si>
  <si>
    <t>B000000649</t>
  </si>
  <si>
    <t>D  1,944</t>
  </si>
  <si>
    <t>B000000638</t>
  </si>
  <si>
    <t>D  2,113</t>
  </si>
  <si>
    <t>B000000648</t>
  </si>
  <si>
    <t>D  2,153</t>
  </si>
  <si>
    <t>B000000650</t>
  </si>
  <si>
    <t>61055f89-016b-45d8-8067-13744123cdab</t>
  </si>
  <si>
    <t>864DF87C-96ED-4EAB-96A8-D41B0ED8084C</t>
  </si>
  <si>
    <t>EFACF935-31E0-4CC4-82C4-346B483B7AD6</t>
  </si>
  <si>
    <t>E6125C5E-FC2C-4CBE-83C6-7D978201F587</t>
  </si>
  <si>
    <t>5052C78D-11A3-49A8-97C1-E54FB74FC708</t>
  </si>
  <si>
    <t>FF675C1D-E2CE-4F8E-80E8-31D4F27D20DD</t>
  </si>
  <si>
    <t>D-214</t>
  </si>
  <si>
    <t>P-18608</t>
  </si>
  <si>
    <t>D    749</t>
  </si>
  <si>
    <t>D    750</t>
  </si>
  <si>
    <t>D  1,421</t>
  </si>
  <si>
    <t>D  2,806</t>
  </si>
  <si>
    <t>893f2cd6-24c6-42aa-987d-bba14cb02796</t>
  </si>
  <si>
    <t>6d8743f5-aa5b-486f-920d-3ba4caec9f7b</t>
  </si>
  <si>
    <t>cea7734c-b90a-47ec-b31a-2f85aeb77062</t>
  </si>
  <si>
    <t>1cba7f18-35a6-47ae-a9ff-f0d1e4664f04</t>
  </si>
  <si>
    <t>efdea9a2-4154-442f-997c-08e9a8f69791</t>
  </si>
  <si>
    <t>1fa90487-87d4-4fd4-9369-6c8e9a2bdd0a</t>
  </si>
  <si>
    <t>D  2,494</t>
  </si>
  <si>
    <t>D  2,497</t>
  </si>
  <si>
    <t>D  2,550</t>
  </si>
  <si>
    <t>D  2,600</t>
  </si>
  <si>
    <t>D  2,604</t>
  </si>
  <si>
    <t>D  2,849</t>
  </si>
  <si>
    <t>D  3,111</t>
  </si>
  <si>
    <t>A000000702</t>
  </si>
  <si>
    <t>D  3,353</t>
  </si>
  <si>
    <t>17903D8E-001A-46DC-A76E-6AD6F73A7951</t>
  </si>
  <si>
    <t>93FF8D20-E436-438C-88D6-608325FFEEE1</t>
  </si>
  <si>
    <t>3209E891-0951-4E86-B7EF-A759D4CB2956</t>
  </si>
  <si>
    <t>EC4896AA-FABA-4555-98FD-B36C9B7F4A88</t>
  </si>
  <si>
    <t>DAEEB769-0159-4A5A-BBFA-279481151922</t>
  </si>
  <si>
    <t>0AD8EC5D-3BD6-4A5C-929D-E93C1C2E7397</t>
  </si>
  <si>
    <t>F36B7503-8F67-4E26-AD57-2F8AE93BD39D</t>
  </si>
  <si>
    <t>D  1,118</t>
  </si>
  <si>
    <t>D  1,650</t>
  </si>
  <si>
    <t>D  1,926</t>
  </si>
  <si>
    <t>D  2,047</t>
  </si>
  <si>
    <t>D  2,262</t>
  </si>
  <si>
    <t>D  2,588</t>
  </si>
  <si>
    <t>A920D146-926B-4C49-9BA5-AF895B4B9904</t>
  </si>
  <si>
    <t>61C79F66-0374-4E69-9184-D470CEF7FDFF</t>
  </si>
  <si>
    <t>1951988F-3CDF-422D-AD58-FECD0A3E2B06</t>
  </si>
  <si>
    <t>672D1DAE-8BD4-4F93-8835-B025083B0C97</t>
  </si>
  <si>
    <t>32DAD317-7013-4503-AD89-4B86FB6AD854</t>
  </si>
  <si>
    <t>61652968-2227-44F0-83B6-37A5A0402C7F</t>
  </si>
  <si>
    <t>D-1517</t>
  </si>
  <si>
    <t>E5</t>
  </si>
  <si>
    <t>13B4C3DD-26B1-4899-9BCC-2DFDF6A4EA3C</t>
  </si>
  <si>
    <t>D    660</t>
  </si>
  <si>
    <t>P000018702</t>
  </si>
  <si>
    <t>A000002301</t>
  </si>
  <si>
    <t>A000002311</t>
  </si>
  <si>
    <t>D  1,905</t>
  </si>
  <si>
    <t>A000002310</t>
  </si>
  <si>
    <t>D  1,906</t>
  </si>
  <si>
    <t>A000002312</t>
  </si>
  <si>
    <t>D  2,261</t>
  </si>
  <si>
    <t>A000002320</t>
  </si>
  <si>
    <t>D  2,496</t>
  </si>
  <si>
    <t>FAC0002319</t>
  </si>
  <si>
    <t>3B003D7E-AF72-41F2-B3E2-3FBD3FE5CE72</t>
  </si>
  <si>
    <t>A518785C-85D8-4618-B8A8-49B8F5DC6134</t>
  </si>
  <si>
    <t>9C478038-50EF-4137-98B5-27CE856298BC</t>
  </si>
  <si>
    <t>C04DF6B7-BB4A-4725-BE60-A214D2B78B15</t>
  </si>
  <si>
    <t>B8D48AFA-525A-46BE-8CB2-D82BDAFE0B9F</t>
  </si>
  <si>
    <t>713B9F56-ACA2-4543-9FF4-6AC201FC6EE0</t>
  </si>
  <si>
    <t>8A8C83F3-C09A-4F90-B679-B790AFBBACEE</t>
  </si>
  <si>
    <t>D-666</t>
  </si>
  <si>
    <t>D-893</t>
  </si>
  <si>
    <t>9b3e727a-1afc-4bb4-bad8-014dd52473bd</t>
  </si>
  <si>
    <t>b6d61d67-f3b2-4c29-9ac1-74c42fdac285</t>
  </si>
  <si>
    <t>D    889</t>
  </si>
  <si>
    <t>D  1,427</t>
  </si>
  <si>
    <t>FAC0002804</t>
  </si>
  <si>
    <t>A7CAED19-DE61-40FB-8AE0-A43D4C46D29A</t>
  </si>
  <si>
    <t>1043EA4C-EDCB-4A33-8C8B-023089226991</t>
  </si>
  <si>
    <t>8BDCD6F8-BB84-4DC8-8B4B-C1B09AC2CB00</t>
  </si>
  <si>
    <t>ENLACE TPE</t>
  </si>
  <si>
    <t>D-3055</t>
  </si>
  <si>
    <t>B4B1792E-EDE6-431E-AD17-4D9A4CE7678A</t>
  </si>
  <si>
    <t>302-D101938</t>
  </si>
  <si>
    <t>MIRANDA GARCIA MARTHA ERENDIDA</t>
  </si>
  <si>
    <t>D-1132</t>
  </si>
  <si>
    <t>sin xml</t>
  </si>
  <si>
    <t>D-593</t>
  </si>
  <si>
    <t>0135-TCU17</t>
  </si>
  <si>
    <t>DFD11E0E-AA60-41A6-8573-A1C0EF11C9A7</t>
  </si>
  <si>
    <t>D-1291</t>
  </si>
  <si>
    <t>FAC239</t>
  </si>
  <si>
    <t>D-2495</t>
  </si>
  <si>
    <t>FAC247</t>
  </si>
  <si>
    <t>5C1B892F-CF68-4175-9AF9-4F1A6951A303</t>
  </si>
  <si>
    <t>7AFA972B-2691-4EB8-978A-C3919775B542</t>
  </si>
  <si>
    <t>D  3,004</t>
  </si>
  <si>
    <t>D  3,127</t>
  </si>
  <si>
    <t>51F2091F-DDB9-4045-A0BC-F7F145E300ED</t>
  </si>
  <si>
    <t>2FD1FD67-0799-480E-AF71-739444476269</t>
  </si>
  <si>
    <t>D  2,987</t>
  </si>
  <si>
    <t>F000000152</t>
  </si>
  <si>
    <t>D  3,222</t>
  </si>
  <si>
    <t>F000000151</t>
  </si>
  <si>
    <t>18FC2616-D92F-1B47-BB63-72E0A8106389</t>
  </si>
  <si>
    <t>AA93E0F7-8329-45B4-B42E-391EC3E3EEB4</t>
  </si>
  <si>
    <t>D-507</t>
  </si>
  <si>
    <t>A6573</t>
  </si>
  <si>
    <t>D-1124</t>
  </si>
  <si>
    <t>A-6061</t>
  </si>
  <si>
    <t>7F9B61CE-00B8-FF44-BA1E-56CDEE3EB932</t>
  </si>
  <si>
    <t>9A3E1C02-FD68-40AA-9FD5-D99233729701</t>
  </si>
  <si>
    <t>D    464</t>
  </si>
  <si>
    <t>E    116</t>
  </si>
  <si>
    <t>T-4184</t>
  </si>
  <si>
    <t>8466FA6D-0530-4894-917B-5597C650DFA0</t>
  </si>
  <si>
    <t>41F36719-86FB-489D-A60A-FBD1090A99CE</t>
  </si>
  <si>
    <t>ESTA INGRESADA EN JULIO</t>
  </si>
  <si>
    <t>302-D102055</t>
  </si>
  <si>
    <t>SANCHEZ RAMOS ANTONIO</t>
  </si>
  <si>
    <t>D-1168</t>
  </si>
  <si>
    <t>A-51</t>
  </si>
  <si>
    <t>7BCDEBAF-C2F6-4E24-91B9-35F3391328F8</t>
  </si>
  <si>
    <t>A000000770</t>
  </si>
  <si>
    <t>D    238</t>
  </si>
  <si>
    <t>D  1,641</t>
  </si>
  <si>
    <t>A000000905</t>
  </si>
  <si>
    <t>D  3,186</t>
  </si>
  <si>
    <t>A000000931</t>
  </si>
  <si>
    <t>D  3,219</t>
  </si>
  <si>
    <t>A000000939</t>
  </si>
  <si>
    <t>D  3,221</t>
  </si>
  <si>
    <t>A000000938</t>
  </si>
  <si>
    <t>D-2787</t>
  </si>
  <si>
    <t>A-120</t>
  </si>
  <si>
    <t>85A83021-4EB3-4529-9471-E33BB69F33A7</t>
  </si>
  <si>
    <t>D-2636</t>
  </si>
  <si>
    <t>A202</t>
  </si>
  <si>
    <t>D9E03B99-4EC8-4111-BC13-51D886FB1A4E</t>
  </si>
  <si>
    <t>D-2609</t>
  </si>
  <si>
    <t>P18812</t>
  </si>
  <si>
    <t>SIN XML</t>
  </si>
  <si>
    <t>D-2718</t>
  </si>
  <si>
    <t>cfb85351-64e5-424a-8123-1ba5278ca535</t>
  </si>
  <si>
    <t>302-D102209</t>
  </si>
  <si>
    <t>ORDAZ SANCHEZ JOSE CESAR</t>
  </si>
  <si>
    <t>D-78</t>
  </si>
  <si>
    <t>173DFD47-2BA3-4D42-8F6E-77863529C650</t>
  </si>
  <si>
    <t>302-D102214</t>
  </si>
  <si>
    <t>CUERVOS HERNANDEZ JOSEFINA</t>
  </si>
  <si>
    <t>0DACB200-F5C9-4B8F-BE9E-35F6BCAA9C0C</t>
  </si>
  <si>
    <t>302-D102216</t>
  </si>
  <si>
    <t>NICOMETAL DEL BAJIO</t>
  </si>
  <si>
    <t>D-414</t>
  </si>
  <si>
    <t>0133-TCU17</t>
  </si>
  <si>
    <t>0C6DBDEE-DB59-4B7C-8DC7-871393B8FF38</t>
  </si>
  <si>
    <t>302-D102220</t>
  </si>
  <si>
    <t>GASCA MACIAS JOSE GARCIA</t>
  </si>
  <si>
    <t>E-97</t>
  </si>
  <si>
    <t>T-4169</t>
  </si>
  <si>
    <t>302-D102221</t>
  </si>
  <si>
    <t>ESPINOZA MOLERO HUMBERTO JOSE</t>
  </si>
  <si>
    <t>D-1175</t>
  </si>
  <si>
    <t>F1423</t>
  </si>
  <si>
    <t>D-1176</t>
  </si>
  <si>
    <t>F1424</t>
  </si>
  <si>
    <t>F8A813A3-359A-4BD0-834B-A12E3DFD3552</t>
  </si>
  <si>
    <t>EF4D209A-D394-421D-B874-02E4854DD61A</t>
  </si>
  <si>
    <t>302-D102229</t>
  </si>
  <si>
    <t>SUPER SERVICIO LAJA BAJIO</t>
  </si>
  <si>
    <t>D  1,583</t>
  </si>
  <si>
    <t>A000314560</t>
  </si>
  <si>
    <t>D  1,593</t>
  </si>
  <si>
    <t>A000315327</t>
  </si>
  <si>
    <t>D  1,901</t>
  </si>
  <si>
    <t>A000316127</t>
  </si>
  <si>
    <t>D  2,523</t>
  </si>
  <si>
    <t>A000317010</t>
  </si>
  <si>
    <t>08c48185-d493-45c8-9bb7-71f0ee7c753c</t>
  </si>
  <si>
    <t>e345a542-610f-409d-b54d-50e575209686</t>
  </si>
  <si>
    <t>9e030f29-5f77-4af7-b7a3-4c259b743c2b</t>
  </si>
  <si>
    <t>eb3b6797-687e-49ec-9e27-b7a8ad39c48a</t>
  </si>
  <si>
    <t>302-D102236</t>
  </si>
  <si>
    <t>OLIVEROS ESQUIVEL JUAN MANUEL</t>
  </si>
  <si>
    <t>D-2633</t>
  </si>
  <si>
    <t>37831BFA-C368-438F-BB1F-7CDA81806A39</t>
  </si>
  <si>
    <t>302-D102237</t>
  </si>
  <si>
    <t>PEREZ FIGUEROA FLORENTINO</t>
  </si>
  <si>
    <t>D-2733</t>
  </si>
  <si>
    <t>0153-TCU17</t>
  </si>
  <si>
    <t>302-D102241</t>
  </si>
  <si>
    <t>GRUPO M SEMINUEVOS</t>
  </si>
  <si>
    <t>302-D102246</t>
  </si>
  <si>
    <t>OJEDA TAMAYO JORGE ALEJANDRO</t>
  </si>
  <si>
    <t>0156-TCU17</t>
  </si>
  <si>
    <t>0157-TCU17</t>
  </si>
  <si>
    <t>D-3532</t>
  </si>
  <si>
    <t>P18879</t>
  </si>
  <si>
    <t>291253C2-CCEB-4B4A-B219-F8505F146A9D</t>
  </si>
  <si>
    <t>D-3232</t>
  </si>
  <si>
    <t>A6989</t>
  </si>
  <si>
    <t>E69F2063-5BA9-456C-AA78-DD4049584742</t>
  </si>
  <si>
    <t>A-6989</t>
  </si>
  <si>
    <t>D-3469</t>
  </si>
  <si>
    <t>A-6796</t>
  </si>
  <si>
    <t>00401255-B823-4A6D-8D1B-6F2E41CB4CD8</t>
  </si>
  <si>
    <t>D-3234</t>
  </si>
  <si>
    <t>AB969112-5963-4119-BCE4-E49D1A7EE0BF</t>
  </si>
  <si>
    <t>D-3240</t>
  </si>
  <si>
    <t>BCB8BD98-35C6-43BF-B8F7-98F56FD08629</t>
  </si>
  <si>
    <t>D--1255</t>
  </si>
  <si>
    <t>D  3,585</t>
  </si>
  <si>
    <t>A000007070</t>
  </si>
  <si>
    <t>D  3,583</t>
  </si>
  <si>
    <t>A000007067</t>
  </si>
  <si>
    <t>D  3,584</t>
  </si>
  <si>
    <t>A000007068</t>
  </si>
  <si>
    <t>D  3,193</t>
  </si>
  <si>
    <t>A000007071</t>
  </si>
  <si>
    <t>22CB7B38-A318-4BD0-BA74-9771314236E3</t>
  </si>
  <si>
    <t>0316AA39-4F2D-4F8A-8F14-DEF57A91CEEE</t>
  </si>
  <si>
    <t>BE83B773-D276-4BC1-8F18-33A76AF27B4D</t>
  </si>
  <si>
    <t>4B837572-283A-4688-BA3D-CC050C3A2500</t>
  </si>
  <si>
    <t>D-660</t>
  </si>
  <si>
    <t>D  1,839</t>
  </si>
  <si>
    <t>D  3,203</t>
  </si>
  <si>
    <t>637868D4-ED47-427D-B4A5-2EC147950A0E</t>
  </si>
  <si>
    <t>54CDD83B-B795-4E3C-8CA5-67B593B176FB</t>
  </si>
  <si>
    <t>8E061054-B3FF-4782-BEAA-2A861824989C</t>
  </si>
  <si>
    <t>0CAF6087-7F48-4323-975C-B8C345202FF9</t>
  </si>
  <si>
    <t>LUBRICANTES DEL BAJIO SA DE CV</t>
  </si>
  <si>
    <t>D-1321</t>
  </si>
  <si>
    <t>BAJOCEL33</t>
  </si>
  <si>
    <t>2c137f69-bf67-4764-a7a8-0c11bd7766cd</t>
  </si>
  <si>
    <t>INTPPJUL04</t>
  </si>
  <si>
    <t>D-3396</t>
  </si>
  <si>
    <t>83AE5C7E-C253-41B2-97EF-8409EAA515D1</t>
  </si>
  <si>
    <t>302-D100045</t>
  </si>
  <si>
    <t>COMISION FEDERAL DE ELECTRICIDAD</t>
  </si>
  <si>
    <t>D  3,393</t>
  </si>
  <si>
    <t>ZE01528110</t>
  </si>
  <si>
    <t>D  1,152</t>
  </si>
  <si>
    <t>ZE01528567</t>
  </si>
  <si>
    <t>D  1,852</t>
  </si>
  <si>
    <t>ZE01529227</t>
  </si>
  <si>
    <t>43435E47-9618-45A2-BE77-2A4296C84192</t>
  </si>
  <si>
    <t>EDD957CC-D97D-4D5D-A2F7-95C710DF097E</t>
  </si>
  <si>
    <t>1A43793F-17F2-48D4-BDBD-BC7A8500B86E</t>
  </si>
  <si>
    <t>D-3394</t>
  </si>
  <si>
    <t>8087E62B-62BC-4C3D-B17F-0EEB5FFFDAEC</t>
  </si>
  <si>
    <t>JUNTA MUNICIPAL DE AGUA POTABLE</t>
  </si>
  <si>
    <t>D-494</t>
  </si>
  <si>
    <t>D-2700</t>
  </si>
  <si>
    <t>EBFBBC0A-2BA0-42A5-BCBB-424B83E6DD0C</t>
  </si>
  <si>
    <t>GALAZ, YAMAZAKI RUIZ URQUIZA</t>
  </si>
  <si>
    <t>D-3384</t>
  </si>
  <si>
    <t>D-3386</t>
  </si>
  <si>
    <t>893F3DC4-E564-4EFB-96D4-ABC9FBAB4F60</t>
  </si>
  <si>
    <t>0AF5D6DE-F9FF-4F41-A317-745FEA575396</t>
  </si>
  <si>
    <t>D-3388</t>
  </si>
  <si>
    <t>08B2C1A8-AF52-4D34-9C43-297963905445</t>
  </si>
  <si>
    <t>D  2,679</t>
  </si>
  <si>
    <t>D  2,704</t>
  </si>
  <si>
    <t>4D402A5C-CA8C-933A-2438-B7EB39DEB3A7</t>
  </si>
  <si>
    <t>9598BD63-DA6A-3E94-8356-DD2ED4F3D8E5</t>
  </si>
  <si>
    <t>D-664</t>
  </si>
  <si>
    <t>FF35344</t>
  </si>
  <si>
    <t>6C37F1F0-A5D5-4CB0-BE62-3A31973BE8C0</t>
  </si>
  <si>
    <t>D    423</t>
  </si>
  <si>
    <t>D    424</t>
  </si>
  <si>
    <t>D    425</t>
  </si>
  <si>
    <t>D    428</t>
  </si>
  <si>
    <t>D    429</t>
  </si>
  <si>
    <t>D    430</t>
  </si>
  <si>
    <t>D  1,007</t>
  </si>
  <si>
    <t>D  1,008</t>
  </si>
  <si>
    <t>D  1,844</t>
  </si>
  <si>
    <t>36BE19AB-314D-420C-A92B-9869F9F3CE22</t>
  </si>
  <si>
    <t>907EA76B-992C-457C-99BC-6819F2D21E1B</t>
  </si>
  <si>
    <t>34A3F772-EA1C-4056-BCCD-904BCC2E6323</t>
  </si>
  <si>
    <t>8D943EB0-BF9E-48F2-BCD9-0826CE700A58</t>
  </si>
  <si>
    <t>976D8AB2-93BB-468D-B85C-A0675A29BC70</t>
  </si>
  <si>
    <t>84D2C95C-E083-4FE0-8A35-BB46063A5700</t>
  </si>
  <si>
    <t>78D961EC-67B7-4DDC-9B68-8C653BABC568</t>
  </si>
  <si>
    <t>29197F91-96B5-4D87-B31B-AB3DC6DCF5FB</t>
  </si>
  <si>
    <t>581457DF-A3FF-4E45-A6D8-3611662CB5C5</t>
  </si>
  <si>
    <t>D    666</t>
  </si>
  <si>
    <t>D  1,133</t>
  </si>
  <si>
    <t>D  1,675</t>
  </si>
  <si>
    <t>D  1,778</t>
  </si>
  <si>
    <t>9C217AC3-52A1-46D8-8ED8-7532AA8537F9</t>
  </si>
  <si>
    <t>7BABB7C0-A019-40FD-BC95-6D56E37957C9</t>
  </si>
  <si>
    <t>7D249D21-C5BA-45D1-ADC3-C27CC898F880</t>
  </si>
  <si>
    <t>B842823E-F886-49B8-B4F5-A42FB695240C</t>
  </si>
  <si>
    <t>EAC560E6-EA71-4B3D-A791-32283577A825</t>
  </si>
  <si>
    <t>D-2680</t>
  </si>
  <si>
    <t>S52108</t>
  </si>
  <si>
    <t>6c4cabad-686a-4d2c-80d9-a8c84e92f8c6</t>
  </si>
  <si>
    <t>AUDATEX LTN S DE RL DE CV</t>
  </si>
  <si>
    <t>D-623</t>
  </si>
  <si>
    <t>A-169715</t>
  </si>
  <si>
    <t>D-3392</t>
  </si>
  <si>
    <t>A-172360</t>
  </si>
  <si>
    <t>784f346a-ce00-4ddf-9b30-9585c0b2335c</t>
  </si>
  <si>
    <t>841E3672-2969-214E-85BB-8FCE31221E13</t>
  </si>
  <si>
    <t>302-D100878</t>
  </si>
  <si>
    <t>MARTINEZ MUÑIZ ARMANDO ABRAHAM</t>
  </si>
  <si>
    <t>D  1,898</t>
  </si>
  <si>
    <t>A000000633</t>
  </si>
  <si>
    <t>D  1,899</t>
  </si>
  <si>
    <t>A000000632</t>
  </si>
  <si>
    <t>D  2,096</t>
  </si>
  <si>
    <t>A000000637</t>
  </si>
  <si>
    <t>D  2,917</t>
  </si>
  <si>
    <t>A000000642</t>
  </si>
  <si>
    <t>D  3,113</t>
  </si>
  <si>
    <t>A000000638</t>
  </si>
  <si>
    <t>D-3387</t>
  </si>
  <si>
    <t>A3352</t>
  </si>
  <si>
    <t>AA9B5F19-7CB6-9440-A225-88392A867FC5</t>
  </si>
  <si>
    <t>302-D101053</t>
  </si>
  <si>
    <t>MONTES CAMPOS SERGIO</t>
  </si>
  <si>
    <t>D-2698</t>
  </si>
  <si>
    <t>E6B334F5-78CE-C14C-A747-AC3F7B6E8CFB</t>
  </si>
  <si>
    <t>D    193</t>
  </si>
  <si>
    <t>D  1,419</t>
  </si>
  <si>
    <t>D  1,674</t>
  </si>
  <si>
    <t>D  2,081</t>
  </si>
  <si>
    <t>D  2,097</t>
  </si>
  <si>
    <t>D  2,920</t>
  </si>
  <si>
    <t>c906637e-1778-4f3c-8563-3700bc29984f</t>
  </si>
  <si>
    <t>f7506e23-787f-4b72-b851-60a00d7e6a2a</t>
  </si>
  <si>
    <t>a3a6f17b-edcd-4c9f-9e2b-296a383d2bb9</t>
  </si>
  <si>
    <t>381ea3e0-e672-4de6-abd8-b7616a35bd19</t>
  </si>
  <si>
    <t>724e93b0-b8ac-434e-a886-833e4ca6f2c7</t>
  </si>
  <si>
    <t>8a6c9f2e-9233-45ca-9b6f-d8eb7e6e15e1</t>
  </si>
  <si>
    <t>58529ec2-d506-43a9-8184-dd3ef2719628</t>
  </si>
  <si>
    <t>D  1,570</t>
  </si>
  <si>
    <t>D  1,664</t>
  </si>
  <si>
    <t>D  2,107</t>
  </si>
  <si>
    <t>D  2,803</t>
  </si>
  <si>
    <t>D  3,063</t>
  </si>
  <si>
    <t>D  3,228</t>
  </si>
  <si>
    <t>D  3,230</t>
  </si>
  <si>
    <t>D  3,237</t>
  </si>
  <si>
    <t>3E4FCB31-08F4-43F1-A583-64AA682B1169</t>
  </si>
  <si>
    <t>CB8D6462-2C46-40E2-8480-8361B7A9F47F</t>
  </si>
  <si>
    <t>B970D4C9-D6C7-4777-AFAC-34067552F0B2</t>
  </si>
  <si>
    <t>6951C463-F4B6-4574-9110-7779597A0234</t>
  </si>
  <si>
    <t>5768FEBD-19D3-4C13-9843-BFF1553DE997</t>
  </si>
  <si>
    <t>C429A576-3889-495C-8755-B5C4C71A0B83</t>
  </si>
  <si>
    <t>9E661DF9-4F69-4882-BD07-880101D25CF0</t>
  </si>
  <si>
    <t>39623816-48E7-4AD4-8D9F-4AE1451F9AA3</t>
  </si>
  <si>
    <t>F46D422F-33CD-4539-9ED7-03B221CC19F4</t>
  </si>
  <si>
    <t>5CF1B62C-FC01-49B5-807C-32AAF8E56F2D</t>
  </si>
  <si>
    <t>4E5FB88C-92D7-4DC5-A634-37A00D449EED</t>
  </si>
  <si>
    <t>D  1,184</t>
  </si>
  <si>
    <t>D  1,198</t>
  </si>
  <si>
    <t>D  1,199</t>
  </si>
  <si>
    <t>D  2,036</t>
  </si>
  <si>
    <t>B8EE84C4-EAE4-4110-B787-007F36D1B869</t>
  </si>
  <si>
    <t>7DE079CF-18A1-457E-8C55-8A50187EF427</t>
  </si>
  <si>
    <t>C0A0A693-1752-4CCA-8EAB-2428F9A7C3DE</t>
  </si>
  <si>
    <t>CE963BDC-D368-45C2-86EB-60C691EF448D</t>
  </si>
  <si>
    <t>DFC4C28B-963A-4BF3-A95A-3FA93CF80F7A</t>
  </si>
  <si>
    <t>81A72707-1322-4246-9259-81039FD372F5</t>
  </si>
  <si>
    <t>C0BB4737-89EC-4032-A84E-E2E1CA91F020</t>
  </si>
  <si>
    <t>D-3395</t>
  </si>
  <si>
    <t>E30</t>
  </si>
  <si>
    <t>F915A898-DDFA-4E6D-A7FE-E1F1972B9596</t>
  </si>
  <si>
    <t>D-118</t>
  </si>
  <si>
    <t>A2328</t>
  </si>
  <si>
    <t>A2340</t>
  </si>
  <si>
    <t>D-996</t>
  </si>
  <si>
    <t>FBA1BE1F-6AFF-4706-A1AA-A908DA154F26</t>
  </si>
  <si>
    <t>0CC95C7B-2098-4D0D-BC35-D673B916A39E</t>
  </si>
  <si>
    <t>D-2927</t>
  </si>
  <si>
    <t>D-2928</t>
  </si>
  <si>
    <t>7f96f2ec-1dbe-431c-8b91-b208e89c996d</t>
  </si>
  <si>
    <t>8f3a2d4b-02d6-46bc-8557-09c8a8727fae</t>
  </si>
  <si>
    <t>D-1850</t>
  </si>
  <si>
    <t>D-2734</t>
  </si>
  <si>
    <t>D-1318</t>
  </si>
  <si>
    <t>M1512</t>
  </si>
  <si>
    <t>REWEB FACTURA MAS CON INTERNET</t>
  </si>
  <si>
    <t>D-500</t>
  </si>
  <si>
    <t>D-3397</t>
  </si>
  <si>
    <t>NOMSEM030</t>
  </si>
  <si>
    <t>D    445</t>
  </si>
  <si>
    <t>D    446</t>
  </si>
  <si>
    <t>D    450</t>
  </si>
  <si>
    <t>D    451</t>
  </si>
  <si>
    <t>D    552</t>
  </si>
  <si>
    <t>D  2,845</t>
  </si>
  <si>
    <t>D  2,921</t>
  </si>
  <si>
    <t>D-994</t>
  </si>
  <si>
    <t>FAC255</t>
  </si>
  <si>
    <t>D-1317</t>
  </si>
  <si>
    <t>FAC261</t>
  </si>
  <si>
    <t>D-2806</t>
  </si>
  <si>
    <t>FAC263</t>
  </si>
  <si>
    <t>302-D101972</t>
  </si>
  <si>
    <t>ERSA SOLUCIONES INTERGRALES SA DE CV</t>
  </si>
  <si>
    <t>D-2707</t>
  </si>
  <si>
    <t>F000000158</t>
  </si>
  <si>
    <t>D  1,154</t>
  </si>
  <si>
    <t>F000000164</t>
  </si>
  <si>
    <t>D  1,670</t>
  </si>
  <si>
    <t>F000000163</t>
  </si>
  <si>
    <t>F000000166</t>
  </si>
  <si>
    <t>D  1,788</t>
  </si>
  <si>
    <t>F000000167</t>
  </si>
  <si>
    <t>D  2,228</t>
  </si>
  <si>
    <t>D  2,392</t>
  </si>
  <si>
    <t>D  2,807</t>
  </si>
  <si>
    <t>D    967</t>
  </si>
  <si>
    <t>D     99</t>
  </si>
  <si>
    <t>D    194</t>
  </si>
  <si>
    <t>D    444</t>
  </si>
  <si>
    <t>A000001005</t>
  </si>
  <si>
    <t>D    449</t>
  </si>
  <si>
    <t>D    932</t>
  </si>
  <si>
    <t>A000001066</t>
  </si>
  <si>
    <t>D  1,249</t>
  </si>
  <si>
    <t>A000001082</t>
  </si>
  <si>
    <t>D  1,250</t>
  </si>
  <si>
    <t>A000001080</t>
  </si>
  <si>
    <t>D  1,382</t>
  </si>
  <si>
    <t>A000001075</t>
  </si>
  <si>
    <t>D  1,665</t>
  </si>
  <si>
    <t>A000001083</t>
  </si>
  <si>
    <t>D  1,666</t>
  </si>
  <si>
    <t>A000001081</t>
  </si>
  <si>
    <t>D  1,667</t>
  </si>
  <si>
    <t>D  1,668</t>
  </si>
  <si>
    <t>A000001073</t>
  </si>
  <si>
    <t>A000001106</t>
  </si>
  <si>
    <t>302-D102069</t>
  </si>
  <si>
    <t>DE LARRACOECHEA IBARRECHE RICARDO</t>
  </si>
  <si>
    <t>E-250</t>
  </si>
  <si>
    <t>T-4502</t>
  </si>
  <si>
    <t>D-926</t>
  </si>
  <si>
    <t>0165-TCN17</t>
  </si>
  <si>
    <t>D-3390</t>
  </si>
  <si>
    <t>D-621</t>
  </si>
  <si>
    <t>P18884</t>
  </si>
  <si>
    <t>D-2723</t>
  </si>
  <si>
    <t>D-3024</t>
  </si>
  <si>
    <t>D-1354</t>
  </si>
  <si>
    <t>D-1829</t>
  </si>
  <si>
    <t>A-319533</t>
  </si>
  <si>
    <t>D-2810</t>
  </si>
  <si>
    <t>A-320408</t>
  </si>
  <si>
    <t>302-D102252</t>
  </si>
  <si>
    <t>ZAVALA VILLALPANDO JOSE GUADALUPE</t>
  </si>
  <si>
    <t>D-1352</t>
  </si>
  <si>
    <t>0169-TCU17</t>
  </si>
  <si>
    <t>302-D102256</t>
  </si>
  <si>
    <t>ROJO BARPAÑON CINTHIS XIUTZAL</t>
  </si>
  <si>
    <t>D-1578</t>
  </si>
  <si>
    <t>0170-TCU17</t>
  </si>
  <si>
    <t>302-D102258</t>
  </si>
  <si>
    <t>ORTEGA PEREZ SOLEDAD</t>
  </si>
  <si>
    <t>D-1874</t>
  </si>
  <si>
    <t>0172-TCU17</t>
  </si>
  <si>
    <t>302-D102260</t>
  </si>
  <si>
    <t>VILLALBA ACOSTA FERNANDO</t>
  </si>
  <si>
    <t>D-2585</t>
  </si>
  <si>
    <t>0174-TCU17</t>
  </si>
  <si>
    <t>302-D102261</t>
  </si>
  <si>
    <t>CAMACHO SERRANO ALVARO JAVIER</t>
  </si>
  <si>
    <t>D-3035</t>
  </si>
  <si>
    <t>302-D102262</t>
  </si>
  <si>
    <t>D-2741</t>
  </si>
  <si>
    <t>0175-TCU17</t>
  </si>
  <si>
    <t>302-D102263</t>
  </si>
  <si>
    <t>RAMIREZ VAZQUEZ MARIA TERESA</t>
  </si>
  <si>
    <t>D-2906</t>
  </si>
  <si>
    <t>0176-TCU17</t>
  </si>
  <si>
    <t>302-D102266</t>
  </si>
  <si>
    <t>GARCIA GUTIERREZ MARIA CARLOTA</t>
  </si>
  <si>
    <t>D-3270</t>
  </si>
  <si>
    <t>0178-TCU17</t>
  </si>
  <si>
    <t>D-622</t>
  </si>
  <si>
    <t>ERS376926</t>
  </si>
  <si>
    <t>622ef1c8-1cf4-4c95-9f24-737e9919803f</t>
  </si>
  <si>
    <t>ef37ec21-2a8b-4044-a2a7-9799c9f2a168</t>
  </si>
  <si>
    <t>f7f26c99-2cb0-4750-bad6-90313913d8f6</t>
  </si>
  <si>
    <t>e1dce198-155a-48a2-b485-2cb9869ba902</t>
  </si>
  <si>
    <t>b909e3ca-bbf3-4983-8b2b-be634d765e75</t>
  </si>
  <si>
    <t>96D05C2F-C07C-4F80-9177-36ADDF038316</t>
  </si>
  <si>
    <t>F84E449E-C83D-44C5-8E27-9EEAB3D0CE2C</t>
  </si>
  <si>
    <t>F81EEEEC-C7D0-42AA-843F-72BB30A68FF7</t>
  </si>
  <si>
    <t>429BB185-BF4F-439F-902E-A30756633614</t>
  </si>
  <si>
    <t>AAA1424F-4CDD-4CB7-A49B-F0D52DC31620</t>
  </si>
  <si>
    <t>AAA16414-6E88-4C9E-BBD5-ABE5B01CA1D5</t>
  </si>
  <si>
    <t>AAA13942-055D-4938-AFE8-313C261D5FBA</t>
  </si>
  <si>
    <t>AAA16DFE-2833-4ED9-9EEB-941E46F6EAC7</t>
  </si>
  <si>
    <t>AAA11C62-A71D-4103-AC80-B2F087A8CB43</t>
  </si>
  <si>
    <t>AAA18A68-1EDF-455C-9827-2B43DFEE318F</t>
  </si>
  <si>
    <t>AAA1E09A-A15C-4E0B-89A1-39D68566A94D</t>
  </si>
  <si>
    <t>DBE5D68B-A548-43DE-8DA0-BFA5EB111B52</t>
  </si>
  <si>
    <t>0D2A4E63-E75A-4743-B494-FF38B83C6B39</t>
  </si>
  <si>
    <t>c1852c81-dc95-41c1-ae2d-1885231a88f6</t>
  </si>
  <si>
    <t>5D76A2A1-039B-4E3A-8958-4399996AE4FC</t>
  </si>
  <si>
    <t>DCC945A9-70D3-44A0-B1CD-B04AD376C81F</t>
  </si>
  <si>
    <t>6B8EC180-7FA8-4243-9508-0C1AEC917070</t>
  </si>
  <si>
    <t>717BDB6B-3D87-4C5D-B97D-17BB84CF492C</t>
  </si>
  <si>
    <t>49913F1E-776F-A24C-8F93-1082DE09C695</t>
  </si>
  <si>
    <t>4FA65FC9-C9CE-4566-B6D2-1FBA678EA8FB</t>
  </si>
  <si>
    <t>FDA39769-2418-43E3-81A6-B1AEC913E279</t>
  </si>
  <si>
    <t>741D23AC-FAFC-41DD-940E-7DFA51B5D014</t>
  </si>
  <si>
    <t>F9F94DDD-CB5F-4D8A-8792-CA9119F1BB35</t>
  </si>
  <si>
    <t>7A73AB9A-DA2D-447E-B81C-A62FC1E6245D</t>
  </si>
  <si>
    <t>20DB2F2A-4546-46F7-BF3B-13F4058A7E66</t>
  </si>
  <si>
    <t>4A6C3E7E-50FE-4069-801B-A6F06BB6E1B6</t>
  </si>
  <si>
    <t>65C7B460-0B90-493C-86E6-3E36A9F426BB</t>
  </si>
  <si>
    <t>68D99069-6DF1-4B6F-A29B-BD6382023963</t>
  </si>
  <si>
    <t>99A247B2-02BA-402E-B048-E8A5C4D5D520</t>
  </si>
  <si>
    <t>58C9ECEF-6ED3-4D7C-80B1-C9EDD9BAC123</t>
  </si>
  <si>
    <t>17BAD115-D59A-4845-916A-32E846B434DF</t>
  </si>
  <si>
    <t>BF097AB1-51E0-4CCA-B033-438411D4BA88</t>
  </si>
  <si>
    <t>92A014DE-07C0-4A8E-91E6-5EBE2889D8A6</t>
  </si>
  <si>
    <t>C0CCB36E-5633-47BF-AF01-A3A2FAEB0413</t>
  </si>
  <si>
    <t>BB2B46FD-49A0-4552-A615-42E77D838C78</t>
  </si>
  <si>
    <t>26D0C48B-2760-44DA-8E6E-84648A4B035B</t>
  </si>
  <si>
    <t>7204E5AD-D9C5-4A69-9516-4E1F0EC79F6D</t>
  </si>
  <si>
    <t>575954ED-93C7-4751-8B7A-7AE0E93E6DD1</t>
  </si>
  <si>
    <t>10063BE3-D947-476A-970B-8C8D4F679ABB</t>
  </si>
  <si>
    <t>97CE4F78-2302-4CB1-8684-641C6CC05E21</t>
  </si>
  <si>
    <t>BB6AC280-BA68-4182-A5B4-7DA3AA74A2FF</t>
  </si>
  <si>
    <t>3cc37e7e-47a4-4252-9993-cc4e29d008d2</t>
  </si>
  <si>
    <t>f7a4058b-6612-4ae4-95b6-bde29202c0cd</t>
  </si>
  <si>
    <t>80124136-ad11-4dfa-b580-947b414e9d8e</t>
  </si>
  <si>
    <t>0C3C9A67-2AC1-4299-8C26-A609108C45BF</t>
  </si>
  <si>
    <t>ba4b735c-aba3-42d9-9296-a767f52aa4c9</t>
  </si>
  <si>
    <t>8471765e-922c-4afd-9ca1-1c34de4b7e95</t>
  </si>
  <si>
    <t>LA PROVISION QUEDO EN AGOSTO</t>
  </si>
  <si>
    <t>P000019172</t>
  </si>
  <si>
    <t>D  3,381</t>
  </si>
  <si>
    <t>D  3,383</t>
  </si>
  <si>
    <t>SALDO AL31 DE AGOSTO 2017</t>
  </si>
  <si>
    <t>D  1,023</t>
  </si>
  <si>
    <t>D  1,025</t>
  </si>
  <si>
    <t>D  2,561</t>
  </si>
  <si>
    <t>D  3,075</t>
  </si>
  <si>
    <t>3936EA88-D1D5-4B97-9836-ECB529ADB4CC</t>
  </si>
  <si>
    <t>9C950651-9536-49DE-ADE6-3F1499BD976E</t>
  </si>
  <si>
    <t>70CD72CD-8771-4436-921C-036B1A070A8A</t>
  </si>
  <si>
    <t>9C310ACA-0509-42A5-8F6C-E44C7A4AB4A7</t>
  </si>
  <si>
    <t>D  2,554</t>
  </si>
  <si>
    <t>D  2,775</t>
  </si>
  <si>
    <t>D  2,967</t>
  </si>
  <si>
    <t>3c0facbc-afda-4f55-b73a-2537987c1278</t>
  </si>
  <si>
    <t>fb733957-6416-4ac9-a13a-6f87d5fa3b96</t>
  </si>
  <si>
    <t>088596db-6ff2-4c43-be52-c903445dd7ed</t>
  </si>
  <si>
    <t>D  2,973</t>
  </si>
  <si>
    <t>FR02850492</t>
  </si>
  <si>
    <t>D  3,460</t>
  </si>
  <si>
    <t>INTPP00082</t>
  </si>
  <si>
    <t>D  3,461</t>
  </si>
  <si>
    <t>INTPPAGO03</t>
  </si>
  <si>
    <t>D-3568</t>
  </si>
  <si>
    <t>88134870-1C93-4EFF-8909-BB9A1367B19C</t>
  </si>
  <si>
    <t>D  3,017</t>
  </si>
  <si>
    <t>D  3,029</t>
  </si>
  <si>
    <t>8BEE1BB4-8C9B-46F9-B7CF-31FEF3E8D15A</t>
  </si>
  <si>
    <t>9183F9D3-082F-46D1-AF6F-4CF7D79F4FE8</t>
  </si>
  <si>
    <t>86401CEC-CFE6-4AC9-A49A-F2C32835B974</t>
  </si>
  <si>
    <t>D-1918</t>
  </si>
  <si>
    <t>ZE1531718</t>
  </si>
  <si>
    <t>D-2474</t>
  </si>
  <si>
    <t>ZE1532081</t>
  </si>
  <si>
    <t>7DBB6969-1684-4445-9662-ABD07F4AAA66</t>
  </si>
  <si>
    <t>483EC607-2A98-4DC0-BA1B-86FFAD4C505B</t>
  </si>
  <si>
    <t xml:space="preserve">ASILO DE ANCIANOS DE CELAYA AC </t>
  </si>
  <si>
    <t>D-3002</t>
  </si>
  <si>
    <t>2BD9C700-9EF0-4EDA-9C76-011F38E7DF67</t>
  </si>
  <si>
    <t>D-2123</t>
  </si>
  <si>
    <t>BDFD5831-A54F-486A-BF39-A2485241E2CC</t>
  </si>
  <si>
    <t>D-2129</t>
  </si>
  <si>
    <t>C3F20DFC-6FAE-409B-87A4-9D7EE01161A7</t>
  </si>
  <si>
    <t>D-207</t>
  </si>
  <si>
    <t>E1048</t>
  </si>
  <si>
    <t>B22E07B4-1A59-426F-BAC1-F9D40085DCAD</t>
  </si>
  <si>
    <t>D  1,080</t>
  </si>
  <si>
    <t>D  2,933</t>
  </si>
  <si>
    <t>D  3,009</t>
  </si>
  <si>
    <t>51C2D948-DD4F-6335-836C-B331408B08C2</t>
  </si>
  <si>
    <t>DC5D1587-F745-4109-44EB-B93BDD1B17D6</t>
  </si>
  <si>
    <t>93695471-3A03-B78B-5DCA-A781E39D9F1F</t>
  </si>
  <si>
    <t>25CCD7C9-3EB9-360F-587B-C6FA3529814D</t>
  </si>
  <si>
    <t>D-1030</t>
  </si>
  <si>
    <t>ERS381141</t>
  </si>
  <si>
    <t>D-3560</t>
  </si>
  <si>
    <t>ERG227969</t>
  </si>
  <si>
    <t>9F312794-9F75-4C1E-B173-0CA981F64E02</t>
  </si>
  <si>
    <t>D1169801-038C-496B-842E-A98BA6DE14A0</t>
  </si>
  <si>
    <t>D    452</t>
  </si>
  <si>
    <t>D    453</t>
  </si>
  <si>
    <t>D    516</t>
  </si>
  <si>
    <t>D  1,425</t>
  </si>
  <si>
    <t>860CE5E7-C08E-4DF5-9FD2-66B283CBEF08</t>
  </si>
  <si>
    <t>3437E14A-4B75-4B21-B903-9F08A141A6E9</t>
  </si>
  <si>
    <t>FE7990DB-DF24-41EE-B05F-97789677B302</t>
  </si>
  <si>
    <t>2D9478BD-24B9-4A77-B57A-08ECDBF1E782</t>
  </si>
  <si>
    <t>3FEBE737-6A3E-49F1-B118-BE1072EC375C</t>
  </si>
  <si>
    <t>D    868</t>
  </si>
  <si>
    <t>D  1,153</t>
  </si>
  <si>
    <t>D  1,533</t>
  </si>
  <si>
    <t>A3E9988A-F117-4183-9865-6EB63C38A454</t>
  </si>
  <si>
    <t>7E507D52-9C51-454E-9A77-5670882E04C6</t>
  </si>
  <si>
    <t>683AF722-A826-422F-A398-EF155B0BC19B</t>
  </si>
  <si>
    <t>006A8411-9205-4F0A-9DDD-3D966649BED8</t>
  </si>
  <si>
    <t>1F13C187-2C81-488D-B368-4C8B39ED5F0D</t>
  </si>
  <si>
    <t>A-173262</t>
  </si>
  <si>
    <t>2425f354-e222-421b-9a8a-b0f9731fa55d</t>
  </si>
  <si>
    <t>A000000660</t>
  </si>
  <si>
    <t>df1c5d87-5dfa-4525-83ea-7780566ce439</t>
  </si>
  <si>
    <t>302-D101048</t>
  </si>
  <si>
    <t>BALBUENA SALAZAR PATRICIA</t>
  </si>
  <si>
    <t>D-1250</t>
  </si>
  <si>
    <t>D  1,990</t>
  </si>
  <si>
    <t>D  3,200</t>
  </si>
  <si>
    <t>D  3,307</t>
  </si>
  <si>
    <t>D  3,317</t>
  </si>
  <si>
    <t>214E8260-254E-4C3C-B0FB-5CCF98F0382C</t>
  </si>
  <si>
    <t>3E7C4253-A6E2-4031-B127-0253C3442B07</t>
  </si>
  <si>
    <t>158FE6D9-6E8A-429E-8F7A-9DF6AFC3A0D0</t>
  </si>
  <si>
    <t>329782A3-9A58-49FD-B44A-EFBCBAFADF6A</t>
  </si>
  <si>
    <t>D-751</t>
  </si>
  <si>
    <t>BB3AEA58-53E5-479E-9847-A35CDD004081</t>
  </si>
  <si>
    <t>D  1,432</t>
  </si>
  <si>
    <t>A000002391</t>
  </si>
  <si>
    <t>D  2,549</t>
  </si>
  <si>
    <t>A000002405</t>
  </si>
  <si>
    <t>D  2,557</t>
  </si>
  <si>
    <t>A000002402</t>
  </si>
  <si>
    <t>D102E914-F937-4769-AF32-2D27B8B5A640</t>
  </si>
  <si>
    <t>B6B208D8-52C0-41CF-9059-49BB8C166B4A</t>
  </si>
  <si>
    <t>CE0D074D-49BB-4BC7-8028-3684B7982BB0</t>
  </si>
  <si>
    <t>D-444</t>
  </si>
  <si>
    <t>c901822a-3d9f-4f1a-8d71-3d9d00966eba</t>
  </si>
  <si>
    <t>f9fd7139-7996-4f92-87e9-66e9cb175a6a</t>
  </si>
  <si>
    <t>MEXICO INYECCION DE COMBUSTIBLE SA</t>
  </si>
  <si>
    <t>D-2475</t>
  </si>
  <si>
    <t>C92CCF7B-D082-40CB-A121-6B865518EB6B</t>
  </si>
  <si>
    <t>D  2,558</t>
  </si>
  <si>
    <t>D  2,559</t>
  </si>
  <si>
    <t>8A3EC5BA-D374-4B9B-8008-055A17BCA83E</t>
  </si>
  <si>
    <t>025064BA-212B-4CD3-A7E4-74774E306232</t>
  </si>
  <si>
    <t>30BBEA07-F1D7-43BA-887E-6C38DF925DC7</t>
  </si>
  <si>
    <t>D-913</t>
  </si>
  <si>
    <t>7C6D5F21-CB19-433C-9FFF-87D7379165F2</t>
  </si>
  <si>
    <t>D-2757</t>
  </si>
  <si>
    <t>M1713</t>
  </si>
  <si>
    <t>6946198F-F539-43DB-9B61-62F60C52250A</t>
  </si>
  <si>
    <t>D-3006</t>
  </si>
  <si>
    <t>06487497-E85C-4074-BC03-2E6D584B16D6</t>
  </si>
  <si>
    <t>700-070</t>
  </si>
  <si>
    <t>D  3,467</t>
  </si>
  <si>
    <t>NOMSEM0035</t>
  </si>
  <si>
    <t>D    419</t>
  </si>
  <si>
    <t>A000001222</t>
  </si>
  <si>
    <t>D  2,568</t>
  </si>
  <si>
    <t>A000001251</t>
  </si>
  <si>
    <t>D  3,309</t>
  </si>
  <si>
    <t>A000001252</t>
  </si>
  <si>
    <t>FAC0000273</t>
  </si>
  <si>
    <t>D  1,028</t>
  </si>
  <si>
    <t>FAC0000281</t>
  </si>
  <si>
    <t>FAC0000291</t>
  </si>
  <si>
    <t>D  2,556</t>
  </si>
  <si>
    <t>FAC0000289</t>
  </si>
  <si>
    <t>EDA972D0-16CF-4C12-BCC7-B842B1AE6C84</t>
  </si>
  <si>
    <t>C443D0FB-A8C6-4F6F-978E-92382959F29D</t>
  </si>
  <si>
    <t>F80D5B13-7EB2-41A0-9279-4E86A14E6163</t>
  </si>
  <si>
    <t>217F4D73-D3C3-429C-BC32-D2AF16E0C922</t>
  </si>
  <si>
    <t>302-D101973</t>
  </si>
  <si>
    <t>FIGURAS MODERNAS EN MADERA SA DE CV</t>
  </si>
  <si>
    <t>D-3031</t>
  </si>
  <si>
    <t>F108</t>
  </si>
  <si>
    <t>04B354CE-4DF9-472A-B9E6-032BB5810B87</t>
  </si>
  <si>
    <t>D  3,077</t>
  </si>
  <si>
    <t>D  3,389</t>
  </si>
  <si>
    <t>43C66EE6-95EF-4326-861B-AA85D67F6555</t>
  </si>
  <si>
    <t>91884F3C-161D-49E2-9E8B-65A938B312CD</t>
  </si>
  <si>
    <t>D    870</t>
  </si>
  <si>
    <t>F000000175</t>
  </si>
  <si>
    <t>D    871</t>
  </si>
  <si>
    <t>F000000173</t>
  </si>
  <si>
    <t>D    872</t>
  </si>
  <si>
    <t>F000000174</t>
  </si>
  <si>
    <t>D  1,515</t>
  </si>
  <si>
    <t>F000000179</t>
  </si>
  <si>
    <t>F000000181</t>
  </si>
  <si>
    <t>D  2,891</t>
  </si>
  <si>
    <t>F000000185</t>
  </si>
  <si>
    <t>d96b6f28-a750-48d6-ac2a-40755f1f77b4</t>
  </si>
  <si>
    <t>04e0e64a-dd31-4d31-9ceb-efc35ba880d2</t>
  </si>
  <si>
    <t>F116A0AA-6884-3342-9620-0E7F1FE48D0F</t>
  </si>
  <si>
    <t>29B9802F-A86C-47A3-9144-9D4E7B13D300</t>
  </si>
  <si>
    <t>62A13D71-1776-43EA-884E-8AAC5D75F4B3</t>
  </si>
  <si>
    <t>B1AEC699-2DC8-400E-9D1D-9D6C34FA535C</t>
  </si>
  <si>
    <t>E     30</t>
  </si>
  <si>
    <t>T-4529</t>
  </si>
  <si>
    <t>D  3,060</t>
  </si>
  <si>
    <t>D  3,310</t>
  </si>
  <si>
    <t>D  3,311</t>
  </si>
  <si>
    <t>D  3,319</t>
  </si>
  <si>
    <t>D  3,321</t>
  </si>
  <si>
    <t>B7833AE3-630C-4DB6-99D7-DB898FCFB500</t>
  </si>
  <si>
    <t>658BBC15-DD9E-4C88-B5BF-DFA3AA16AE0F</t>
  </si>
  <si>
    <t>0E421F02-9FB2-4D4A-B341-957D4B1CA140</t>
  </si>
  <si>
    <t>7571C7D2-7152-4DF4-829E-FB11FE6E13F1</t>
  </si>
  <si>
    <t>4B3833D4-54B6-47BC-8A26-9A79A3E2CC56</t>
  </si>
  <si>
    <t>9FA3AFB9-9824-4638-A328-70CD085ECC1A</t>
  </si>
  <si>
    <t>D    492</t>
  </si>
  <si>
    <t>A000001249</t>
  </si>
  <si>
    <t>D  1,043</t>
  </si>
  <si>
    <t>A000001282</t>
  </si>
  <si>
    <t>D  1,054</t>
  </si>
  <si>
    <t>A000001286</t>
  </si>
  <si>
    <t>D  1,434</t>
  </si>
  <si>
    <t>A000001311</t>
  </si>
  <si>
    <t>D  1,640</t>
  </si>
  <si>
    <t>A000001342</t>
  </si>
  <si>
    <t>D  2,551</t>
  </si>
  <si>
    <t>A000001393</t>
  </si>
  <si>
    <t>D  3,038</t>
  </si>
  <si>
    <t>A000001395</t>
  </si>
  <si>
    <t>D05A8DF2-261D-41CE-AD44-377595816D72</t>
  </si>
  <si>
    <t>A9A95561-2DFF-46C8-9503-3DD0A2AB80B8</t>
  </si>
  <si>
    <t>48317965-4CC7-454E-BAB5-04DAAA82D04B</t>
  </si>
  <si>
    <t>5E7B85DC-61FD-436B-A4C3-264692E4AC07</t>
  </si>
  <si>
    <t>83DF0BA0-A012-4223-95BA-262D568A59DE</t>
  </si>
  <si>
    <t>352886E2-3D8D-49BB-940C-54F56A7CDB97</t>
  </si>
  <si>
    <t>F4C3A5EF-7C67-48B1-B373-B6A09F052697</t>
  </si>
  <si>
    <t>D-2930</t>
  </si>
  <si>
    <t>8469070F-2A4A-42CB-B89E-AD639C9CCCF0</t>
  </si>
  <si>
    <t>D-1100</t>
  </si>
  <si>
    <t>D-1146</t>
  </si>
  <si>
    <t>b3f6427d-f565-4002-945d-5a85d0d8cf0c</t>
  </si>
  <si>
    <t>711e416c-fc86-4615-bc58-778ee73439bb</t>
  </si>
  <si>
    <t>D-2555</t>
  </si>
  <si>
    <t>A-323785</t>
  </si>
  <si>
    <t>D-2717</t>
  </si>
  <si>
    <t>A-324576</t>
  </si>
  <si>
    <t>f032b2c3-5d05-4dbe-aefc-7e906f4fa096</t>
  </si>
  <si>
    <t>f5c3d23b-86cf-4932-a8c5-6d13ca763a2d</t>
  </si>
  <si>
    <t>302-D102272</t>
  </si>
  <si>
    <t>GRUPO NOCAREMI SA DE CV</t>
  </si>
  <si>
    <t>D-3604</t>
  </si>
  <si>
    <t>GRUPO NOCA</t>
  </si>
  <si>
    <t>00CF9CF2-7BC1-11E7-9A21-00155D014009</t>
  </si>
  <si>
    <t>34D777A7-7BC1-11E7-BD18-00155D014007</t>
  </si>
  <si>
    <t>302-D102278</t>
  </si>
  <si>
    <t xml:space="preserve">COMERCIALIZADORA DE BAJIO WK SA </t>
  </si>
  <si>
    <t>D-2980</t>
  </si>
  <si>
    <t>0202-TCU17</t>
  </si>
  <si>
    <t>C4D6A064-BEB4-42AA-8AD5-68F1642F59E1</t>
  </si>
  <si>
    <t>302-D102280</t>
  </si>
  <si>
    <t>GONZALEZ  MELESIO MARIA DE JESUS</t>
  </si>
  <si>
    <t>D  2,578</t>
  </si>
  <si>
    <t>D  2,524</t>
  </si>
  <si>
    <t>D  2,486</t>
  </si>
  <si>
    <t>D  2,439</t>
  </si>
  <si>
    <t>43B624C2-6864-495E-BE4A-73800D124533</t>
  </si>
  <si>
    <t>6E0BDE52-4525-4953-986E-7A236F799A56</t>
  </si>
  <si>
    <t>12F66B8F-7712-4D8B-98A1-36611A4C6094</t>
  </si>
  <si>
    <t>FD905D84-F500-4CFF-93EE-C5F1D8759DDB</t>
  </si>
  <si>
    <t>302-D102286</t>
  </si>
  <si>
    <t>FORTUNY ESCAMEZ CRISTINA</t>
  </si>
  <si>
    <t>D-2914</t>
  </si>
  <si>
    <t>13EE88D5-9A96-45A7-888F-9951136CE1CF</t>
  </si>
  <si>
    <t>302-D102290</t>
  </si>
  <si>
    <t>ZARATE BARRON J CARMEN</t>
  </si>
  <si>
    <t>0201-TCU17</t>
  </si>
  <si>
    <t>302-D102291</t>
  </si>
  <si>
    <t>GRUPO LA SIESTA DIVERSIONES Y SERVI</t>
  </si>
  <si>
    <t>D-3174</t>
  </si>
  <si>
    <t>0203-TCU17</t>
  </si>
  <si>
    <t>302-D102293</t>
  </si>
  <si>
    <t>NS DATARECOVERY SA DE C</t>
  </si>
  <si>
    <t>E-287</t>
  </si>
  <si>
    <t>T-4749</t>
  </si>
  <si>
    <t>3502B415-A383-41C1-9E7F-E0B58B0EA625</t>
  </si>
  <si>
    <t>302-D102305</t>
  </si>
  <si>
    <t>PEREZ CEBALLO MARLENE</t>
  </si>
  <si>
    <t>D-3600</t>
  </si>
  <si>
    <t>A1925</t>
  </si>
  <si>
    <t>1B2FBD20-A9F3-4CF5-88A5-E88312266854</t>
  </si>
  <si>
    <t>0F250992-7698-4675-8652-3D61C2515E37</t>
  </si>
  <si>
    <t xml:space="preserve">SILVA RAMOS GILBARDO </t>
  </si>
  <si>
    <t>302-D101770</t>
  </si>
  <si>
    <t>D-3607</t>
  </si>
  <si>
    <t>D    454</t>
  </si>
  <si>
    <t>D    457</t>
  </si>
  <si>
    <t>D  2,640</t>
  </si>
  <si>
    <t>D  2,648</t>
  </si>
  <si>
    <t>BB1E4F1E-4961-447C-9A68-EF746773F95D</t>
  </si>
  <si>
    <t>DDDF916A-9EA7-4573-B0FC-FF96FA5DFDB9</t>
  </si>
  <si>
    <t>4B900BA4-81EE-4B1D-B3C5-572409706279</t>
  </si>
  <si>
    <t>864C8B36-38F9-4028-95C9-E6E2C0B1D2A1</t>
  </si>
  <si>
    <t>56D98DC2-59C4-442C-98C4-B69E8A496182</t>
  </si>
  <si>
    <t>D-2851</t>
  </si>
  <si>
    <t>7F9F2178-20DA-4E28-B4A3-63A74B5EDC93</t>
  </si>
  <si>
    <t>302-D100035</t>
  </si>
  <si>
    <t>EXTINTORES DE CELAYA SA DE CV</t>
  </si>
  <si>
    <t>D-3301</t>
  </si>
  <si>
    <t>D-3302</t>
  </si>
  <si>
    <t>AE82E70B-BCD4-40B3-8A45-459A7E0F1F9A</t>
  </si>
  <si>
    <t>BD0C71A3-3821-4998-BA33-75BBB192A4C0</t>
  </si>
  <si>
    <t>D  3,285</t>
  </si>
  <si>
    <t>INTPP00009</t>
  </si>
  <si>
    <t>D  3,286</t>
  </si>
  <si>
    <t>INTPP00091</t>
  </si>
  <si>
    <t>INTPP00092</t>
  </si>
  <si>
    <t>37FADDF3-BB77-4370-AFFC-9BDF0F1F9728</t>
  </si>
  <si>
    <t>D  1,630</t>
  </si>
  <si>
    <t>ZE01534099</t>
  </si>
  <si>
    <t>D  1,658</t>
  </si>
  <si>
    <t>ZE01534107</t>
  </si>
  <si>
    <t>D-898</t>
  </si>
  <si>
    <t>B365</t>
  </si>
  <si>
    <t>50523BA2-80A1-46DE-93FE-8099E7F2FAF5</t>
  </si>
  <si>
    <t>302-D100138</t>
  </si>
  <si>
    <t>DALTON AUTOMOTRIZ</t>
  </si>
  <si>
    <t>D-1522</t>
  </si>
  <si>
    <t>FI50748</t>
  </si>
  <si>
    <t>CB8D8F0E-98D0-48C7-8776-63E83E494D44</t>
  </si>
  <si>
    <t>D-914</t>
  </si>
  <si>
    <t>E-1077</t>
  </si>
  <si>
    <t>EB35405E-EEEF-44D4-9AC7-8993E4CCD994</t>
  </si>
  <si>
    <t xml:space="preserve">GALAZ, YAMAZAKI , RUIZ URQUIZA SC </t>
  </si>
  <si>
    <t>D-938</t>
  </si>
  <si>
    <t>D-1520</t>
  </si>
  <si>
    <t>495B8919-F16D-471B-BFD1-D6C3F5EDC33C</t>
  </si>
  <si>
    <t>1002BDE9-78D7-4AFF-9D71-63472697A2ED</t>
  </si>
  <si>
    <t>ASOCIACION DE DISTRIBUIDORES DE AUT</t>
  </si>
  <si>
    <t>D-1519</t>
  </si>
  <si>
    <t>6373A14C-140F-4D16-B012-3D2BB1017E8A</t>
  </si>
  <si>
    <t>D-2809</t>
  </si>
  <si>
    <t>F5E01FCF-0C31-43B5-AD92-30514D868B2B</t>
  </si>
  <si>
    <t>D  1,516</t>
  </si>
  <si>
    <t>D  2,041</t>
  </si>
  <si>
    <t>DA9F332A-2C0E-11A3-3D83-F21F649B8715</t>
  </si>
  <si>
    <t>43B5C3B2-654F-5FDC-F8BD-7BBE0D52EB85</t>
  </si>
  <si>
    <t>FA64FD85-02EB-F01D-6837-DEAF36C1CC0B</t>
  </si>
  <si>
    <t>D  1,736</t>
  </si>
  <si>
    <t>D  1,757</t>
  </si>
  <si>
    <t>FF00037277</t>
  </si>
  <si>
    <t>D  1,823</t>
  </si>
  <si>
    <t>D  1,854</t>
  </si>
  <si>
    <t>D  1,933</t>
  </si>
  <si>
    <t>D  2,012</t>
  </si>
  <si>
    <t>D  2,042</t>
  </si>
  <si>
    <t>D  2,046</t>
  </si>
  <si>
    <t>D  2,104</t>
  </si>
  <si>
    <t>D  2,108</t>
  </si>
  <si>
    <t>FF00037350</t>
  </si>
  <si>
    <t>D  2,133</t>
  </si>
  <si>
    <t>D  2,136</t>
  </si>
  <si>
    <t>D  2,141</t>
  </si>
  <si>
    <t>D  2,157</t>
  </si>
  <si>
    <t>D  2,226</t>
  </si>
  <si>
    <t>D  2,247</t>
  </si>
  <si>
    <t>D  2,273</t>
  </si>
  <si>
    <t>D  2,277</t>
  </si>
  <si>
    <t>D  2,292</t>
  </si>
  <si>
    <t>D  2,328</t>
  </si>
  <si>
    <t>D  2,413</t>
  </si>
  <si>
    <t>D  2,461</t>
  </si>
  <si>
    <t>D  2,464</t>
  </si>
  <si>
    <t>D  2,627</t>
  </si>
  <si>
    <t>D  2,727</t>
  </si>
  <si>
    <t>D  2,823</t>
  </si>
  <si>
    <t>D  2,905</t>
  </si>
  <si>
    <t>D  2,924</t>
  </si>
  <si>
    <t>D  2,991</t>
  </si>
  <si>
    <t>D  2,997</t>
  </si>
  <si>
    <t>D  3,041</t>
  </si>
  <si>
    <t>D  3,061</t>
  </si>
  <si>
    <t>D  3,188</t>
  </si>
  <si>
    <t>D  3,194</t>
  </si>
  <si>
    <t>D  3,234</t>
  </si>
  <si>
    <t>D  3,263</t>
  </si>
  <si>
    <t>D    663</t>
  </si>
  <si>
    <t>D    665</t>
  </si>
  <si>
    <t>D  1,682</t>
  </si>
  <si>
    <t>D  1,688</t>
  </si>
  <si>
    <t>D  1,692</t>
  </si>
  <si>
    <t>D  1,701</t>
  </si>
  <si>
    <t>D  1,706</t>
  </si>
  <si>
    <t>AE3FE831-1D79-4B6C-9E22-78DE2B8850EF</t>
  </si>
  <si>
    <t>B96CD7C0-F2E1-434C-AA65-65E4E3A4E0F9</t>
  </si>
  <si>
    <t>7E58D7F8-29A6-4495-B855-995F4FC1A90C</t>
  </si>
  <si>
    <t>DE971F25-C667-43CB-AA7D-F8384550F7FC</t>
  </si>
  <si>
    <t>1204AC32-66EC-4CC1-84EF-9768F4DDFBAA</t>
  </si>
  <si>
    <t>5E6CD4EC-1A85-430C-810E-577DD91E6FD9</t>
  </si>
  <si>
    <t>97AB9D84-7FE6-4FE5-A0CD-7C5F87C7F650</t>
  </si>
  <si>
    <t>ACC780BA-A7A4-4058-AD94-0CEE26FD7B86</t>
  </si>
  <si>
    <t>D-2780</t>
  </si>
  <si>
    <t>D-2781</t>
  </si>
  <si>
    <t>09D132B3-F9F9-4701-918B-3C765DE37DE6</t>
  </si>
  <si>
    <t>96306A3E-59E3-4345-815F-3C3E30DC05A8</t>
  </si>
  <si>
    <t>D-3304</t>
  </si>
  <si>
    <t>A16459</t>
  </si>
  <si>
    <t>1693eed7-e612-402e-a513-2daf3253b081</t>
  </si>
  <si>
    <t>D-1776</t>
  </si>
  <si>
    <t>A659</t>
  </si>
  <si>
    <t>D-1781</t>
  </si>
  <si>
    <t>A-661</t>
  </si>
  <si>
    <t>33860b53-f34e-40dd-9fc6-6e2c05b6147e</t>
  </si>
  <si>
    <t>D-3299</t>
  </si>
  <si>
    <t>A3508</t>
  </si>
  <si>
    <t>91E482B4-5F83-1644-A73F-0555A9F36E81</t>
  </si>
  <si>
    <t>D-2017</t>
  </si>
  <si>
    <t>9be25278-732d-4574-a6a6-d6e401bd9cbb</t>
  </si>
  <si>
    <t>D    465</t>
  </si>
  <si>
    <t>D    479</t>
  </si>
  <si>
    <t>D    484</t>
  </si>
  <si>
    <t>D    486</t>
  </si>
  <si>
    <t>D    488</t>
  </si>
  <si>
    <t>D    567</t>
  </si>
  <si>
    <t>D  1,244</t>
  </si>
  <si>
    <t>D  1,320</t>
  </si>
  <si>
    <t>D  2,181</t>
  </si>
  <si>
    <t>D  2,283</t>
  </si>
  <si>
    <t>D  2,540</t>
  </si>
  <si>
    <t>D  2,809</t>
  </si>
  <si>
    <t>D  2,810</t>
  </si>
  <si>
    <t>D  2,881</t>
  </si>
  <si>
    <t>E904F38A-F7B2-4DCC-92B8-28C52E44872B</t>
  </si>
  <si>
    <t>83BD4A92-B1D5-4DE1-8533-A8D8482748D4</t>
  </si>
  <si>
    <t>5AC12DA8-C76F-4411-81A6-05ED08B42442</t>
  </si>
  <si>
    <t>F4B3ED24-EF67-4A03-94D1-B728AB099F65</t>
  </si>
  <si>
    <t>F9D81244-82B0-4353-AE36-BCDF5BD7E99A</t>
  </si>
  <si>
    <t>472F7464-7EFA-412C-86A7-DE1CED7D44A0</t>
  </si>
  <si>
    <t>438BA6A0-78C0-4F4B-8B71-E96864DB7CCC</t>
  </si>
  <si>
    <t>06ED9E12-736E-44D9-8B8D-10AB268D424A</t>
  </si>
  <si>
    <t>C62C2296-6F34-450F-ADB3-F818F4F79520</t>
  </si>
  <si>
    <t>04AA8B56-C5C3-43A3-A89A-3299FC9EB7C0</t>
  </si>
  <si>
    <t>FFD70EEC-C5C9-42E1-B26E-9C0DD1533796</t>
  </si>
  <si>
    <t>2D8334A4-2293-4A19-8621-9079F294C577</t>
  </si>
  <si>
    <t>A18F01FD-A3D7-4A17-B236-D1896A2DA767</t>
  </si>
  <si>
    <t>795CEB4D-B435-4B8F-9366-71FF7D616257</t>
  </si>
  <si>
    <t>647960C4-472F-4861-9D20-E22CC75F9828</t>
  </si>
  <si>
    <t>443254BA-4063-4751-AA6B-9E59C00A445A</t>
  </si>
  <si>
    <t>D-38</t>
  </si>
  <si>
    <t>D1C77494-E26B-43D1-AF1C-3E625ADB04B8</t>
  </si>
  <si>
    <t>E75</t>
  </si>
  <si>
    <t>4B0F3A32-8B1F-4977-B04F-824B92DB7AC2</t>
  </si>
  <si>
    <t>D  1,687</t>
  </si>
  <si>
    <t>A000002425</t>
  </si>
  <si>
    <t>D  1,708</t>
  </si>
  <si>
    <t>A000002432</t>
  </si>
  <si>
    <t>D  2,159</t>
  </si>
  <si>
    <t>A000002441</t>
  </si>
  <si>
    <t>D  2,162</t>
  </si>
  <si>
    <t>A000002440</t>
  </si>
  <si>
    <t>D  2,177</t>
  </si>
  <si>
    <t>A000002439</t>
  </si>
  <si>
    <t>D  2,658</t>
  </si>
  <si>
    <t>A000002438</t>
  </si>
  <si>
    <t>AD77B7DF-9263-4EFE-AF89-AC2753C39A96</t>
  </si>
  <si>
    <t>8447F4BA-282B-45B2-AFE3-B9B165278886</t>
  </si>
  <si>
    <t>7C168C88-5467-4F80-902F-70CDE1F3E461</t>
  </si>
  <si>
    <t>0069682B-6E3C-4407-AA26-FAFBBC3C82F0</t>
  </si>
  <si>
    <t>0EBA0406-AEEC-4183-937B-D382635B5A06</t>
  </si>
  <si>
    <t>E1F35AE6-0107-4286-B94E-FEE69D788818</t>
  </si>
  <si>
    <t>302-D101587</t>
  </si>
  <si>
    <t>REBDY MERCADO MULTINIVEL SA DE CV</t>
  </si>
  <si>
    <t>D-1703</t>
  </si>
  <si>
    <t>0214-TU17</t>
  </si>
  <si>
    <t>B8660621-B5E1-477E-88EF-B9E1E7A49FAC</t>
  </si>
  <si>
    <t>D-674</t>
  </si>
  <si>
    <t>D-2158</t>
  </si>
  <si>
    <t>D90B1880-B6E1-4636-8BF7-6BA2618242B5</t>
  </si>
  <si>
    <t>55AAA5E4-BAAC-42A6-8ADD-8ACD242FDC2A</t>
  </si>
  <si>
    <t>302-D101686</t>
  </si>
  <si>
    <t>PRODUCTOS MOBILES SA DE CV</t>
  </si>
  <si>
    <t>D-2480</t>
  </si>
  <si>
    <t>F62F18DF-AC41-4691-B5A6-0472FCA87AD1</t>
  </si>
  <si>
    <t>D-3300</t>
  </si>
  <si>
    <t>B9ACE426-D418-4D4D-9E38-26F3264A1CB8</t>
  </si>
  <si>
    <t>D-232</t>
  </si>
  <si>
    <t>D  1,367</t>
  </si>
  <si>
    <t>A000001264</t>
  </si>
  <si>
    <t>D-2036</t>
  </si>
  <si>
    <t>C6BF714B-5F5B-4521-BEE3-1BE5AFACDDFC</t>
  </si>
  <si>
    <t>MIRANDA GARCIA MARTHA ERENDIRA</t>
  </si>
  <si>
    <t>D-1617</t>
  </si>
  <si>
    <t>D-1778</t>
  </si>
  <si>
    <t>D    926</t>
  </si>
  <si>
    <t>D    927</t>
  </si>
  <si>
    <t>D    929</t>
  </si>
  <si>
    <t>D    658</t>
  </si>
  <si>
    <t>FAC0000305</t>
  </si>
  <si>
    <t>D  1,707</t>
  </si>
  <si>
    <t>FAC0000312</t>
  </si>
  <si>
    <t>D  2,988</t>
  </si>
  <si>
    <t>FAC0000315</t>
  </si>
  <si>
    <t>227EB937-6AC9-4F0F-894C-AFEB611F521D</t>
  </si>
  <si>
    <t>F9004E68-6331-44E1-A988-4D627B40B1D2</t>
  </si>
  <si>
    <t>F05B495D-5021-40EF-B091-65D2BE5F1302</t>
  </si>
  <si>
    <t>D  1,350</t>
  </si>
  <si>
    <t>D  1,360</t>
  </si>
  <si>
    <t>D  1,410</t>
  </si>
  <si>
    <t>D  1,485</t>
  </si>
  <si>
    <t>D  1,888</t>
  </si>
  <si>
    <t>D  2,120</t>
  </si>
  <si>
    <t>A000000152</t>
  </si>
  <si>
    <t>DBBC7019-AC3D-4774-B8FC-59761FE700D1</t>
  </si>
  <si>
    <t>60252FE5-144F-4D4D-9ADC-D6A3C2494D59</t>
  </si>
  <si>
    <t>F433E4CD-6E89-4EAC-9989-93864826F2F8</t>
  </si>
  <si>
    <t>9061D677-BF3B-4048-8A25-F45603219AC8</t>
  </si>
  <si>
    <t>D-941</t>
  </si>
  <si>
    <t>F-188</t>
  </si>
  <si>
    <t>F-189</t>
  </si>
  <si>
    <t>D-942</t>
  </si>
  <si>
    <t>BF58018F-03A7-8D4A-B4FD-29EB28B94084</t>
  </si>
  <si>
    <t>DA3149EA-08FB-4B5F-82AA-F01FA55AAC5E</t>
  </si>
  <si>
    <t>D  1,711</t>
  </si>
  <si>
    <t>D  1,714</t>
  </si>
  <si>
    <t>D  1,772</t>
  </si>
  <si>
    <t>153438DF-BEDC-4A24-BAA1-D0A5E5FDF19E</t>
  </si>
  <si>
    <t>E90321D9-3BE5-4864-A206-3A60F9C43199</t>
  </si>
  <si>
    <t>5263B0FD-5787-4350-B836-DA561DD23081</t>
  </si>
  <si>
    <t>9B534C21-9B5C-4D47-B40D-8B8DA3AA2289</t>
  </si>
  <si>
    <t>D    440</t>
  </si>
  <si>
    <t>A000001459</t>
  </si>
  <si>
    <t>D    448</t>
  </si>
  <si>
    <t>A000001456</t>
  </si>
  <si>
    <t>D    529</t>
  </si>
  <si>
    <t>A000001467</t>
  </si>
  <si>
    <t>D  1,011</t>
  </si>
  <si>
    <t>A000001496</t>
  </si>
  <si>
    <t>A000001497</t>
  </si>
  <si>
    <t>A000001541</t>
  </si>
  <si>
    <t>D  1,659</t>
  </si>
  <si>
    <t>A000001523</t>
  </si>
  <si>
    <t>D  1,683</t>
  </si>
  <si>
    <t>A000001524</t>
  </si>
  <si>
    <t>D  1,763</t>
  </si>
  <si>
    <t>A000001532</t>
  </si>
  <si>
    <t>A000001531</t>
  </si>
  <si>
    <t>A000001589</t>
  </si>
  <si>
    <t>5ABBFADF-2F9A-480B-B7E8-AD5C27BB212E</t>
  </si>
  <si>
    <t>A0B88C9F-6455-481A-B6F9-E366E0F8B79C</t>
  </si>
  <si>
    <t>719106C5-146F-46AE-B4A1-45A14C93D75C</t>
  </si>
  <si>
    <t>081EE34C-D571-4845-99B3-400E5CBA5E97</t>
  </si>
  <si>
    <t>0832933B-85B3-4B17-80C9-C96B7CDACD8A</t>
  </si>
  <si>
    <t>5FF0B767-BA49-40F2-BC05-56CA0754EF08</t>
  </si>
  <si>
    <t>5C19A574-AFD6-43DD-8D35-3779894A2542</t>
  </si>
  <si>
    <t>27BE8229-2B2C-4B39-8DA2-50B7473A6B10</t>
  </si>
  <si>
    <t>677CC27C-1868-40CA-9AE4-FD9B21547318</t>
  </si>
  <si>
    <t>0D446765-5D84-4DEF-A046-4440C86EBAFA</t>
  </si>
  <si>
    <t>7509151C-8DFB-4042-983E-979515AAF4F7</t>
  </si>
  <si>
    <t>D-1447</t>
  </si>
  <si>
    <t>D-1450</t>
  </si>
  <si>
    <t>8c910c49-0d6c-48bb-a919-e44bf24e5b6f</t>
  </si>
  <si>
    <t>1602fa5e-0b44-4cf2-8508-db36d861e807</t>
  </si>
  <si>
    <t>D  1,941</t>
  </si>
  <si>
    <t>D  1,946</t>
  </si>
  <si>
    <t>D  2,594</t>
  </si>
  <si>
    <t>D  2,598</t>
  </si>
  <si>
    <t>D  2,599</t>
  </si>
  <si>
    <t>D  3,334</t>
  </si>
  <si>
    <t>D  2,981</t>
  </si>
  <si>
    <t>D  2,985</t>
  </si>
  <si>
    <t>D  3,330</t>
  </si>
  <si>
    <t>D  3,331</t>
  </si>
  <si>
    <t>D  3,332</t>
  </si>
  <si>
    <t>E50E4768-7132-4365-9421-47135AE45966</t>
  </si>
  <si>
    <t>58af1d08-6795-4f6c-8c7a-6a7d1ae2b224</t>
  </si>
  <si>
    <t>58EC4060-D398-4320-BD3B-8C3D872AC076</t>
  </si>
  <si>
    <t>A068A686-0927-4F9E-A75C-0591ADA8B05B</t>
  </si>
  <si>
    <t>F195A0DE-F2A0-43B8-9D1B-4136EF2F7597</t>
  </si>
  <si>
    <t>B64C2A0B-73DD-477F-A6EB-43EFA98123DD</t>
  </si>
  <si>
    <t>F0A0A48E-64D1-4D41-BEAD-825E4A81B55F</t>
  </si>
  <si>
    <t>C1C04FEA-4CAC-4639-BEC9-84A5402F66EC</t>
  </si>
  <si>
    <t>37FB8E8C-D97C-A54B-9028-13829E54AC65</t>
  </si>
  <si>
    <t>D    277</t>
  </si>
  <si>
    <t>A000325450</t>
  </si>
  <si>
    <t>D  1,679</t>
  </si>
  <si>
    <t>A000326157</t>
  </si>
  <si>
    <t>A000326895</t>
  </si>
  <si>
    <t>D  2,645</t>
  </si>
  <si>
    <t>A000327660</t>
  </si>
  <si>
    <t>a1f5064e-2bc1-4bdb-aac7-8006eea4dbb9</t>
  </si>
  <si>
    <t>23dd9fbc-e246-4475-8c92-c8c605f98640</t>
  </si>
  <si>
    <t>f69b854b-162e-46d8-b886-53c36fe46fa3</t>
  </si>
  <si>
    <t>ea59245c-b04d-43f8-8ce5-369eaf52816d</t>
  </si>
  <si>
    <t>302-D102264</t>
  </si>
  <si>
    <t>GRUPO CALETTO AUTOMOTRIZ ORIENTAL D</t>
  </si>
  <si>
    <t>E-232</t>
  </si>
  <si>
    <t>T-4919</t>
  </si>
  <si>
    <t>302-D102299</t>
  </si>
  <si>
    <t>GUEVARA ARIAS JOSE LUIS</t>
  </si>
  <si>
    <t>D    776</t>
  </si>
  <si>
    <t>D    778</t>
  </si>
  <si>
    <t>D  1,126</t>
  </si>
  <si>
    <t>D  1,614</t>
  </si>
  <si>
    <t>213BAA11-C297-483B-A4B4-9CC6A0D476E8</t>
  </si>
  <si>
    <t>9A873A1F-1C0A-4ACA-81E5-CC834549C541</t>
  </si>
  <si>
    <t>5F1A13E6-812B-4DCF-86B8-0FF7265FA5AC</t>
  </si>
  <si>
    <t>868C5215-878E-416D-A37F-A08CB5FFF9D9</t>
  </si>
  <si>
    <t>302-D102301</t>
  </si>
  <si>
    <t>BERNAL VALLE RICARDO ADRIAN</t>
  </si>
  <si>
    <t>D-924</t>
  </si>
  <si>
    <t>A-59</t>
  </si>
  <si>
    <t>302-D102309</t>
  </si>
  <si>
    <t>TALAVERA LEMUS DANIEL</t>
  </si>
  <si>
    <t>D-1768</t>
  </si>
  <si>
    <t>0215-TCU17</t>
  </si>
  <si>
    <t>302-D102311</t>
  </si>
  <si>
    <t>HUERTO SALTO JOSE MANUEL</t>
  </si>
  <si>
    <t>D-2063</t>
  </si>
  <si>
    <t>0217-TCU17</t>
  </si>
  <si>
    <t>302-D102317</t>
  </si>
  <si>
    <t>ALCANTAR BLANCO JOSE RAMON</t>
  </si>
  <si>
    <t>D-2537</t>
  </si>
  <si>
    <t>0221-TCU17</t>
  </si>
  <si>
    <t>302-D102322</t>
  </si>
  <si>
    <t>GOMEZ GALLEGOS JOSE LUIS</t>
  </si>
  <si>
    <t>D-3095</t>
  </si>
  <si>
    <t>0224-TCU17</t>
  </si>
  <si>
    <t>302-D100117</t>
  </si>
  <si>
    <t>UNITED AUTO DE AGUASCALIENTE</t>
  </si>
  <si>
    <t>E-227</t>
  </si>
  <si>
    <t>T-4916</t>
  </si>
  <si>
    <t>dif 533</t>
  </si>
  <si>
    <t>recepcion</t>
  </si>
  <si>
    <t>aleon</t>
  </si>
  <si>
    <t>KIA ANTICIPO</t>
  </si>
  <si>
    <t>D-2731</t>
  </si>
  <si>
    <t>D-3559</t>
  </si>
  <si>
    <t>NO SE HA PAGADO 2016</t>
  </si>
  <si>
    <t xml:space="preserve">ESTA CON IVA AGREDITADO </t>
  </si>
  <si>
    <t>E85</t>
  </si>
  <si>
    <t>3e5bb360-29c7-462a-8dc2-e4b0c488a7dd</t>
  </si>
  <si>
    <t>SALDO AL30 DE SEPTIEMBRE 2017</t>
  </si>
  <si>
    <t>SALDO AL31 DE OCTUBRE 2017</t>
  </si>
  <si>
    <t>D  2,369</t>
  </si>
  <si>
    <t>D  3,447</t>
  </si>
  <si>
    <t>D  3,449</t>
  </si>
  <si>
    <t>D  3,455</t>
  </si>
  <si>
    <t>4C7F2407-4483-47E4-A9ED-AA6DD7FBADD9</t>
  </si>
  <si>
    <t>50EBED79-5458-49A5-AA32-CB93AB484672</t>
  </si>
  <si>
    <t>ADD5FE81-549D-447E-8FFE-F0EEDD5BC71F</t>
  </si>
  <si>
    <t>C5516202-865D-4A70-8189-165B309670A7</t>
  </si>
  <si>
    <t>C5069607-757B-40ED-B64E-1CDBD28FBB08</t>
  </si>
  <si>
    <t>D-431</t>
  </si>
  <si>
    <t>AAE567A2-6B65-4F5F-B909-66619B764C89</t>
  </si>
  <si>
    <t>D-2387</t>
  </si>
  <si>
    <t>8e9b52a2-3a62-45c8-95e6-d355d5421551</t>
  </si>
  <si>
    <t>D  3,685</t>
  </si>
  <si>
    <t>P000020154</t>
  </si>
  <si>
    <t>D  3,686</t>
  </si>
  <si>
    <t>P000020156</t>
  </si>
  <si>
    <t>D    379</t>
  </si>
  <si>
    <t>ZE01535304</t>
  </si>
  <si>
    <t>D  2,166</t>
  </si>
  <si>
    <t>ZH00296024</t>
  </si>
  <si>
    <t>D  2,167</t>
  </si>
  <si>
    <t>ZH00296054</t>
  </si>
  <si>
    <t>0F55212A-B4DC-4AC7-9CE5-14A41D0AAEF5</t>
  </si>
  <si>
    <t>3D1362C8-2A23-4234-955F-3A5FE23768E4</t>
  </si>
  <si>
    <t>AEFBEE99-3B12-4F68-9CAA-0F78B9B9F07B</t>
  </si>
  <si>
    <t>D-1855</t>
  </si>
  <si>
    <t>B388</t>
  </si>
  <si>
    <t>BFB0BCAA-4B7C-4169-A3A8-34967C2149FA</t>
  </si>
  <si>
    <t>ASILOS DE ANCIANOS DE CELAYA AC</t>
  </si>
  <si>
    <t>D-426</t>
  </si>
  <si>
    <t>FDA6AC03-7BC9-4486-A21A-9667EF501B01</t>
  </si>
  <si>
    <t xml:space="preserve">CENTRO DE REHABILITACION LA ASUNCIO </t>
  </si>
  <si>
    <t>D-1914</t>
  </si>
  <si>
    <t>53FE0363-BA59-4EF4-8CC0-6D08DCC95756</t>
  </si>
  <si>
    <t>D-1910</t>
  </si>
  <si>
    <t>C9EA6F80-8619-49FA-9AAD-CEC7AA610BCD</t>
  </si>
  <si>
    <t>D-477</t>
  </si>
  <si>
    <t>E1106</t>
  </si>
  <si>
    <t>5983E28C-76D8-BA4D-A354-5DB9C3A4B647</t>
  </si>
  <si>
    <t>D-1941</t>
  </si>
  <si>
    <t>B816B144-691E-42F7-9D38-63DFB02289F1</t>
  </si>
  <si>
    <t>***</t>
  </si>
  <si>
    <t>D    738</t>
  </si>
  <si>
    <t>D    742</t>
  </si>
  <si>
    <t>9A43F6D8-E217-4695-A90D-814C21A66E60</t>
  </si>
  <si>
    <t>D    432</t>
  </si>
  <si>
    <t>D  1,095</t>
  </si>
  <si>
    <t>D  3,700</t>
  </si>
  <si>
    <t>11965D6C-FE42-F6E6-221B-7179B1E5BB97</t>
  </si>
  <si>
    <t>540180BF-392A-DDA4-595B-A23BA0524CFF</t>
  </si>
  <si>
    <t>2E8A05D0-66F2-9F74-1B5B-516AF13F3D23</t>
  </si>
  <si>
    <t>D      4</t>
  </si>
  <si>
    <t>D      6</t>
  </si>
  <si>
    <t>D     43</t>
  </si>
  <si>
    <t>D    117</t>
  </si>
  <si>
    <t>D    119</t>
  </si>
  <si>
    <t>D    166</t>
  </si>
  <si>
    <t>D    186</t>
  </si>
  <si>
    <t>D    285</t>
  </si>
  <si>
    <t>D    301</t>
  </si>
  <si>
    <t>D    333</t>
  </si>
  <si>
    <t>D    393</t>
  </si>
  <si>
    <t>D    565</t>
  </si>
  <si>
    <t>D    640</t>
  </si>
  <si>
    <t>D    641</t>
  </si>
  <si>
    <t>D    690</t>
  </si>
  <si>
    <t>D    722</t>
  </si>
  <si>
    <t>D    728</t>
  </si>
  <si>
    <t>D    797</t>
  </si>
  <si>
    <t>D    854</t>
  </si>
  <si>
    <t>D    950</t>
  </si>
  <si>
    <t>D  1,061</t>
  </si>
  <si>
    <t>D  1,075</t>
  </si>
  <si>
    <t>D  1,108</t>
  </si>
  <si>
    <t>D  1,117</t>
  </si>
  <si>
    <t>D  1,134</t>
  </si>
  <si>
    <t>D  1,135</t>
  </si>
  <si>
    <t>D  1,137</t>
  </si>
  <si>
    <t>D  1,211</t>
  </si>
  <si>
    <t>D  1,243</t>
  </si>
  <si>
    <t>D  1,292</t>
  </si>
  <si>
    <t>D  1,314</t>
  </si>
  <si>
    <t>D  1,315</t>
  </si>
  <si>
    <t>D  1,316</t>
  </si>
  <si>
    <t>D  1,349</t>
  </si>
  <si>
    <t>D  1,453</t>
  </si>
  <si>
    <t>D  1,469</t>
  </si>
  <si>
    <t>D  1,484</t>
  </si>
  <si>
    <t>D  1,561</t>
  </si>
  <si>
    <t>D  1,562</t>
  </si>
  <si>
    <t>D  1,609</t>
  </si>
  <si>
    <t>D  1,623</t>
  </si>
  <si>
    <t>D  1,657</t>
  </si>
  <si>
    <t>D  1,721</t>
  </si>
  <si>
    <t>D  1,809</t>
  </si>
  <si>
    <t>D  1,812</t>
  </si>
  <si>
    <t>D  1,868</t>
  </si>
  <si>
    <t>D  1,869</t>
  </si>
  <si>
    <t>D  1,916</t>
  </si>
  <si>
    <t>D  1,920</t>
  </si>
  <si>
    <t>D  1,947</t>
  </si>
  <si>
    <t>D  2,005</t>
  </si>
  <si>
    <t>D  2,084</t>
  </si>
  <si>
    <t>D  2,203</t>
  </si>
  <si>
    <t>D  2,237</t>
  </si>
  <si>
    <t>D  2,265</t>
  </si>
  <si>
    <t>D  2,295</t>
  </si>
  <si>
    <t>D  2,379</t>
  </si>
  <si>
    <t>D  2,384</t>
  </si>
  <si>
    <t>D  2,417</t>
  </si>
  <si>
    <t>D  2,421</t>
  </si>
  <si>
    <t>D  2,526</t>
  </si>
  <si>
    <t>D  2,527</t>
  </si>
  <si>
    <t>D  2,728</t>
  </si>
  <si>
    <t>D  2,771</t>
  </si>
  <si>
    <t>D  2,776</t>
  </si>
  <si>
    <t>D  2,819</t>
  </si>
  <si>
    <t>D  2,831</t>
  </si>
  <si>
    <t>D  2,863</t>
  </si>
  <si>
    <t>D  2,944</t>
  </si>
  <si>
    <t>D  2,948</t>
  </si>
  <si>
    <t>D  2,971</t>
  </si>
  <si>
    <t>D  3,001</t>
  </si>
  <si>
    <t>D  3,003</t>
  </si>
  <si>
    <t>D  3,007</t>
  </si>
  <si>
    <t>D  3,070</t>
  </si>
  <si>
    <t>D  3,093</t>
  </si>
  <si>
    <t>D  3,099</t>
  </si>
  <si>
    <t>D  3,118</t>
  </si>
  <si>
    <t>D  3,122</t>
  </si>
  <si>
    <t>D  3,166</t>
  </si>
  <si>
    <t>D  3,184</t>
  </si>
  <si>
    <t>FF00038332</t>
  </si>
  <si>
    <t>D  3,271</t>
  </si>
  <si>
    <t>D  3,339</t>
  </si>
  <si>
    <t>D  3,345</t>
  </si>
  <si>
    <t>D  3,354</t>
  </si>
  <si>
    <t>D  3,738</t>
  </si>
  <si>
    <t>D  3,420</t>
  </si>
  <si>
    <t>D  3,456</t>
  </si>
  <si>
    <t>D  3,458</t>
  </si>
  <si>
    <t>D  3,463</t>
  </si>
  <si>
    <t>D  3,466</t>
  </si>
  <si>
    <t>D  3,482</t>
  </si>
  <si>
    <t>D  3,526</t>
  </si>
  <si>
    <t>302-D100663</t>
  </si>
  <si>
    <t>CALATAYUD ESCALONA EDUARDO</t>
  </si>
  <si>
    <t>D-2413</t>
  </si>
  <si>
    <t>A9469</t>
  </si>
  <si>
    <t>96D972B4-1617-44BD-BE44-B8D17500EDD4</t>
  </si>
  <si>
    <t>302-D100732</t>
  </si>
  <si>
    <t>VASQUEZ ALCANTARA EDER OCTAVIO</t>
  </si>
  <si>
    <t>E2678</t>
  </si>
  <si>
    <t>sin factura</t>
  </si>
  <si>
    <t>D  1,773</t>
  </si>
  <si>
    <t>D  1,774</t>
  </si>
  <si>
    <t>D  1,775</t>
  </si>
  <si>
    <t>D  2,400</t>
  </si>
  <si>
    <t>D  3,452</t>
  </si>
  <si>
    <t>D  3,459</t>
  </si>
  <si>
    <t>96CA39DD-E379-4F1C-AFE1-70ADA110D99B</t>
  </si>
  <si>
    <t>6B20BDB9-F124-4C0A-AD20-5C8E8A4A9D5F</t>
  </si>
  <si>
    <t>718E8886-23B8-4C56-8931-7114DB89D0EC</t>
  </si>
  <si>
    <t>A62890C5-4633-492C-96B9-C9990B784FFE</t>
  </si>
  <si>
    <t>EB8695C2-C771-4A45-8848-3441845FEF74</t>
  </si>
  <si>
    <t>B9FBE768-73A8-46F8-9D1B-1B55058640CE</t>
  </si>
  <si>
    <t>5B47C0C1-2AEB-41F5-9DBB-BEC4811191B9</t>
  </si>
  <si>
    <t>D-997</t>
  </si>
  <si>
    <t>D-2520</t>
  </si>
  <si>
    <t>03EDF7B1-5E7D-4598-AEC5-A7A29C235B25</t>
  </si>
  <si>
    <t>D961CD3F-DA27-4AA0-82F8-3E1FE6A199AF</t>
  </si>
  <si>
    <t>D-3687</t>
  </si>
  <si>
    <t>S54505</t>
  </si>
  <si>
    <t>0b033f34-7dbc-4def-bb85-6f1d149a1523</t>
  </si>
  <si>
    <t>D-3736</t>
  </si>
  <si>
    <t>A-181077</t>
  </si>
  <si>
    <t>04ed2c1e-a1da-4091-96b1-13e7fb770b15</t>
  </si>
  <si>
    <t>302-D100862</t>
  </si>
  <si>
    <t>GARCIA DEA</t>
  </si>
  <si>
    <t>D-2405</t>
  </si>
  <si>
    <t>D-2412</t>
  </si>
  <si>
    <t>439ECD70-F09E-422E-B84F-72028841FB85</t>
  </si>
  <si>
    <t>E623180A-BEA8-4CD9-A662-A195A0A71BA4</t>
  </si>
  <si>
    <t>D  1,849</t>
  </si>
  <si>
    <t>A000000674</t>
  </si>
  <si>
    <t>A000000658</t>
  </si>
  <si>
    <t>D  1,862</t>
  </si>
  <si>
    <t>A000000688</t>
  </si>
  <si>
    <t>D  1,897</t>
  </si>
  <si>
    <t>A000000655</t>
  </si>
  <si>
    <t>180449ca-8e7f-4263-a9fb-8c1925f41a8a</t>
  </si>
  <si>
    <t>af825fb0-bbc9-4809-80b8-0d88426ee3bf</t>
  </si>
  <si>
    <t>3f883b09-92a1-4ad3-9a80-509f95c79445</t>
  </si>
  <si>
    <t>de541f30-a02e-4acb-b034-71d3be0410ef</t>
  </si>
  <si>
    <t>D-3688</t>
  </si>
  <si>
    <t>A-3554</t>
  </si>
  <si>
    <t>48DDD36A-CE93-E043-9F59-C49A80C278EB</t>
  </si>
  <si>
    <t>302-D101079</t>
  </si>
  <si>
    <t>BAUMBERGER DETRÁS PEDRO</t>
  </si>
  <si>
    <t>D-3693</t>
  </si>
  <si>
    <t>A-947</t>
  </si>
  <si>
    <t>E1CE621B-766D-4636-8128-612A8EB27053</t>
  </si>
  <si>
    <t>D    210</t>
  </si>
  <si>
    <t>D    999</t>
  </si>
  <si>
    <t>D  1,900</t>
  </si>
  <si>
    <t>D  2,151</t>
  </si>
  <si>
    <t>970e2a03-3d78-4644-952d-3f723715f672</t>
  </si>
  <si>
    <t>0cc25fd0-0615-4488-8fcb-4c81dced4c16</t>
  </si>
  <si>
    <t>be4e90bd-67a2-4146-a9a9-c39f2f90f41c</t>
  </si>
  <si>
    <t>aba0566b-8550-4bfc-93be-8c566c04d4e5</t>
  </si>
  <si>
    <t>D  2,866</t>
  </si>
  <si>
    <t>D  2,868</t>
  </si>
  <si>
    <t>D  2,879</t>
  </si>
  <si>
    <t>D  2,884</t>
  </si>
  <si>
    <t>C653CD51-AC74-45AB-B9DA-6C5F4CC8C4DC</t>
  </si>
  <si>
    <t>DD62EA8D-A215-468F-8D18-4619CB1E8119</t>
  </si>
  <si>
    <t>BF21339D-79C8-4AD5-9A13-F92B51164244</t>
  </si>
  <si>
    <t>51C5C115-1F8C-4CA8-AEC2-BC845BE88B5A</t>
  </si>
  <si>
    <t>D-2383</t>
  </si>
  <si>
    <t>D-2386</t>
  </si>
  <si>
    <t>AB36DA02-2EC2-4A5A-A0D3-CD281A575777</t>
  </si>
  <si>
    <t>9901C2A5-EAE7-4F8D-891C-AE6307AA8D50</t>
  </si>
  <si>
    <t>D-436</t>
  </si>
  <si>
    <t>E97</t>
  </si>
  <si>
    <t>D  1,033</t>
  </si>
  <si>
    <t>D  1,040</t>
  </si>
  <si>
    <t>A000002477</t>
  </si>
  <si>
    <t>E2A044D4-7880-46DD-A476-D1EFDD239189</t>
  </si>
  <si>
    <t>DBA1D2EE-8C82-41C1-AE28-DFD1EBDE4531</t>
  </si>
  <si>
    <t>C3208361-4586-4FDA-BE3B-1E3797FE5126</t>
  </si>
  <si>
    <t>3657E870-C2E1-41D9-A8EC-93A882C90BC8</t>
  </si>
  <si>
    <t xml:space="preserve">MEXICO INYECCION DE COMBUSTIBLES SA </t>
  </si>
  <si>
    <t>D-208</t>
  </si>
  <si>
    <t>D-3542</t>
  </si>
  <si>
    <t>D882F374-4223-49B4-9AAB-D7A4B5C0F3D2</t>
  </si>
  <si>
    <t>0F7A081C-0B92-433E-9E22-724A7FDC4261</t>
  </si>
  <si>
    <t>D  3,050</t>
  </si>
  <si>
    <t>B71DBAB4-E922-458E-971A-D0E56413089D</t>
  </si>
  <si>
    <t>6D912E7B-57DE-497C-9168-96A4FE07DF51</t>
  </si>
  <si>
    <t>A0CDEC5B-24DF-4A44-A22E-E7B08EDF2E60</t>
  </si>
  <si>
    <t>012707D9-BC4B-4D2B-91E5-D63BF5086017</t>
  </si>
  <si>
    <t>D-3692</t>
  </si>
  <si>
    <t>5F2CB640-DDD6-4A4D-A674-16153A020398</t>
  </si>
  <si>
    <t>D-3689</t>
  </si>
  <si>
    <t>D-3690</t>
  </si>
  <si>
    <t>E8D16C18-C618-4584-999F-68F3A05F99E7</t>
  </si>
  <si>
    <t>REWEB FACTURA MAS CON INTERNET SA DE DV</t>
  </si>
  <si>
    <t>D-1854</t>
  </si>
  <si>
    <t>F183F533-AE59-4339-B1E5-E69A39E967D7</t>
  </si>
  <si>
    <t>D  1,031</t>
  </si>
  <si>
    <t>FAC0000323</t>
  </si>
  <si>
    <t>D  2,388</t>
  </si>
  <si>
    <t>FAC0000340</t>
  </si>
  <si>
    <t>D  3,049</t>
  </si>
  <si>
    <t>FAC0000342</t>
  </si>
  <si>
    <t>261D5514-C661-4783-8EED-03478353E659</t>
  </si>
  <si>
    <t>FD9405A4-1EC9-4D90-9FEC-150EDCB323AF</t>
  </si>
  <si>
    <t>8F82E612-02D8-4370-9D02-CDB8645F9524</t>
  </si>
  <si>
    <t>D  2,072</t>
  </si>
  <si>
    <t>A000000168</t>
  </si>
  <si>
    <t>D  2,432</t>
  </si>
  <si>
    <t>A000000169</t>
  </si>
  <si>
    <t>A000000171</t>
  </si>
  <si>
    <t>D  3,056</t>
  </si>
  <si>
    <t>A000000172</t>
  </si>
  <si>
    <t>D  3,550</t>
  </si>
  <si>
    <t>A000000173</t>
  </si>
  <si>
    <t>87DC873C-7CDD-4C4C-B689-8C4F35789F76</t>
  </si>
  <si>
    <t>9DAEE693-9868-444B-8F1F-330A3AE5DFC0</t>
  </si>
  <si>
    <t>BF47761D-B413-478C-BAB6-3561E173A508</t>
  </si>
  <si>
    <t>F5B48311-975C-400F-93C1-C206B6DCA624</t>
  </si>
  <si>
    <t>C64D1EE0-4A19-44C2-BF61-5F6D2236259C</t>
  </si>
  <si>
    <t>F000000207</t>
  </si>
  <si>
    <t>F000000208</t>
  </si>
  <si>
    <t>F000000209</t>
  </si>
  <si>
    <t>F000000210</t>
  </si>
  <si>
    <t>F000000215</t>
  </si>
  <si>
    <t>F000000216</t>
  </si>
  <si>
    <t>F000000218</t>
  </si>
  <si>
    <t>F000000217</t>
  </si>
  <si>
    <t>F000000219</t>
  </si>
  <si>
    <t>0de435d1-b80b-4dba-90c4-17d4f9a2183e</t>
  </si>
  <si>
    <t>d31031b7-4f80-4733-b690-266927bb1905</t>
  </si>
  <si>
    <t>776f66b1-aa51-4f68-8388-47d918115899</t>
  </si>
  <si>
    <t>673D4FC7-DB81-4D0B-AC48-EBC721A30272</t>
  </si>
  <si>
    <t>9eea5bca-60ee-4fdc-a35e-06c10c661653</t>
  </si>
  <si>
    <t>c8aeb153-93d8-409e-95da-9a3e92eccd3e</t>
  </si>
  <si>
    <t>35c2560a-26ea-4665-a630-d6ad1938fd98</t>
  </si>
  <si>
    <t>8317d370-8b18-4c39-aee2-3ec060bc1a25</t>
  </si>
  <si>
    <t>B412AAF4-A732-47E1-95DC-8C43D8D784FD</t>
  </si>
  <si>
    <t>D  1,800</t>
  </si>
  <si>
    <t>12344564-FC4F-4FCC-8D17-046C0A5BE91A</t>
  </si>
  <si>
    <t>D2765</t>
  </si>
  <si>
    <t>A7233</t>
  </si>
  <si>
    <t>D-2768</t>
  </si>
  <si>
    <t>D16599</t>
  </si>
  <si>
    <t>82A22C58-2314-4894-AE96-8EEF31988ABE</t>
  </si>
  <si>
    <t>BFD1C442-A419-4852-9976-B2AE39C6D966</t>
  </si>
  <si>
    <t>D    355</t>
  </si>
  <si>
    <t>A000001648</t>
  </si>
  <si>
    <t>A000001668</t>
  </si>
  <si>
    <t>A000001674</t>
  </si>
  <si>
    <t>D    812</t>
  </si>
  <si>
    <t>A000001689</t>
  </si>
  <si>
    <t>D  1,558</t>
  </si>
  <si>
    <t>A000001716</t>
  </si>
  <si>
    <t>A000001752</t>
  </si>
  <si>
    <t>A000001753</t>
  </si>
  <si>
    <t>D  2,152</t>
  </si>
  <si>
    <t>A000001722</t>
  </si>
  <si>
    <t>A000001758</t>
  </si>
  <si>
    <t>D  2,517</t>
  </si>
  <si>
    <t>A000001768</t>
  </si>
  <si>
    <t>D  2,519</t>
  </si>
  <si>
    <t>A000001772</t>
  </si>
  <si>
    <t>D  3,068</t>
  </si>
  <si>
    <t>A000001801</t>
  </si>
  <si>
    <t>A000001791</t>
  </si>
  <si>
    <t>A000001790</t>
  </si>
  <si>
    <t>D  3,501</t>
  </si>
  <si>
    <t>A000001811</t>
  </si>
  <si>
    <t>E    237</t>
  </si>
  <si>
    <t>T-5108</t>
  </si>
  <si>
    <t>SE PAGO A 1585/ 1586 Y NO ESTA EN COBRO</t>
  </si>
  <si>
    <t>008BA187-C630-41A4-ADDA-317E806443F5</t>
  </si>
  <si>
    <t>5E020D9C-848F-4C6C-AC9E-7A7801CB7264</t>
  </si>
  <si>
    <t>472D0F70-DBE5-4019-BB29-BB76AD7471F1</t>
  </si>
  <si>
    <t>A5911B9F-0149-40CB-8329-0D35349A526E</t>
  </si>
  <si>
    <t>0B74D47C-42D5-44DE-B6A3-3228779F0F6F</t>
  </si>
  <si>
    <t>46C22D49-49D2-4558-8E6B-EC547EE0201B</t>
  </si>
  <si>
    <t>B4619837-4D25-407C-90D7-2DA55126E780</t>
  </si>
  <si>
    <t>2BFC5FA9-5ED7-499F-A01F-9351D9054F7B</t>
  </si>
  <si>
    <t>C9F0D78E-1984-4E3A-9996-603A9C12B706</t>
  </si>
  <si>
    <t>0EB16B26-0E3E-44CB-868A-496A644D2FFA</t>
  </si>
  <si>
    <t>3B590C82-3D2A-45F4-AEA9-A3D72FF3A363</t>
  </si>
  <si>
    <t>ECA5C469-9432-42D3-AE4B-00FC3BD1DA2A</t>
  </si>
  <si>
    <t>4EB683AD-6096-49DE-B0B0-6E9A13C87ABF</t>
  </si>
  <si>
    <t>3C5FB8BB-F180-49A5-BC4C-B0773D29E873</t>
  </si>
  <si>
    <t>D3691</t>
  </si>
  <si>
    <t>A154</t>
  </si>
  <si>
    <t>43BF0FFB-8E4C-4BAB-9076-D34268FAADF8</t>
  </si>
  <si>
    <t>D  3,129</t>
  </si>
  <si>
    <t>D  3,355</t>
  </si>
  <si>
    <t>D  3,357</t>
  </si>
  <si>
    <t>dbfceb7b-087e-41e5-906f-7aa8a7dff8a2</t>
  </si>
  <si>
    <t>4fda9fb2-bc2d-4f55-8460-fcd84841a8a9</t>
  </si>
  <si>
    <t>F219E171-6951-4706-98D6-4B2EC62EFD89</t>
  </si>
  <si>
    <t>D  2,370</t>
  </si>
  <si>
    <t>A000330164</t>
  </si>
  <si>
    <t>D  3,052</t>
  </si>
  <si>
    <t>A000330980</t>
  </si>
  <si>
    <t>6fd9c58d-0f88-4519-a465-2dd07a9eb321</t>
  </si>
  <si>
    <t>04b9e1b2-5220-4b2e-bec8-c3257ee80383</t>
  </si>
  <si>
    <t>D-1625</t>
  </si>
  <si>
    <t>D  2,764</t>
  </si>
  <si>
    <t>D  2,894</t>
  </si>
  <si>
    <t>D  3,401</t>
  </si>
  <si>
    <t>710923B6-ACF0-420D-924C-ED483BC5F916</t>
  </si>
  <si>
    <t>879E172A-088A-43FE-9D6E-062657533336</t>
  </si>
  <si>
    <t>010C2456-A075-4048-A736-F34E50D6639C</t>
  </si>
  <si>
    <t>9C0C4027-1C3C-47D4-A740-C89BB10E7526</t>
  </si>
  <si>
    <t>E94E358F-C776-4DC6-A629-64AED1EF7FA4</t>
  </si>
  <si>
    <t>6D4E2222-F08A-4060-B230-9B0E2A12AB42</t>
  </si>
  <si>
    <t>EF71C592-E5C9-489C-8962-63163511F7E4</t>
  </si>
  <si>
    <t>4C5DDB8A-8062-46F0-9E38-53032A01D825</t>
  </si>
  <si>
    <t>E7372DD4-04EE-4A7A-944A-6290B5F61E29</t>
  </si>
  <si>
    <t>d-3847</t>
  </si>
  <si>
    <t>RECLASIF</t>
  </si>
  <si>
    <t>DEVOLUCION PENDIENTE</t>
  </si>
  <si>
    <t>302-D102329</t>
  </si>
  <si>
    <t>PROFESIONALES EN LIMPIEZA E HIGIENE</t>
  </si>
  <si>
    <t>D-1043</t>
  </si>
  <si>
    <t>D-2402</t>
  </si>
  <si>
    <t>CD31E434-728E-4AD0-A63F-CD84FDEB247E</t>
  </si>
  <si>
    <t>7D43DB44-6C97-4B93-AA50-F56FDDE3C8DA</t>
  </si>
  <si>
    <t>302-D102335</t>
  </si>
  <si>
    <t>GALINDO RAMIREZ YOLANDA CRISTINA</t>
  </si>
  <si>
    <t>D-2088</t>
  </si>
  <si>
    <t>0231-TCU17</t>
  </si>
  <si>
    <t>302-D102339</t>
  </si>
  <si>
    <t>MENDEZ RIVERA MA PATROCINIO</t>
  </si>
  <si>
    <t>D-3348</t>
  </si>
  <si>
    <t>0238-TCU17</t>
  </si>
  <si>
    <t>302-D102340</t>
  </si>
  <si>
    <t>VAZQUEZ ROJAS ANA LAURA</t>
  </si>
  <si>
    <t>D-2750</t>
  </si>
  <si>
    <t>2798/S2659</t>
  </si>
  <si>
    <t>D-28</t>
  </si>
  <si>
    <t>D-2885</t>
  </si>
  <si>
    <t>2812/S2664</t>
  </si>
  <si>
    <t>239C41BC-B2AC-4B41-B49D-04E1032FF17D</t>
  </si>
  <si>
    <t>7D50EEAA-D588-4CBA-B8D7-DEBAFD5522C2</t>
  </si>
  <si>
    <t>302-D102341</t>
  </si>
  <si>
    <t>GRUPO STELLA MARIS SA DE CV</t>
  </si>
  <si>
    <t>D-3127</t>
  </si>
  <si>
    <t>0239-TCU17</t>
  </si>
  <si>
    <t>B37BFB2C-7E93-409B-B527-867876EBDCFB</t>
  </si>
  <si>
    <t>302-D102342</t>
  </si>
  <si>
    <t>ARMADA OBESO FRANCISCO JOSE</t>
  </si>
  <si>
    <t>D-3138</t>
  </si>
  <si>
    <t>0240-TCU17</t>
  </si>
  <si>
    <t>302-D102343</t>
  </si>
  <si>
    <t>CENTRAL DE LAMINAS QUERETARO SA DE CV</t>
  </si>
  <si>
    <t>D-3145</t>
  </si>
  <si>
    <t>0241-TCU1</t>
  </si>
  <si>
    <t>1BFA4D91-7086-43CE-B73A-2B7E390F9BBF</t>
  </si>
  <si>
    <t>302-D102345</t>
  </si>
  <si>
    <t>RODRIGUEZ LUNA MARTIN</t>
  </si>
  <si>
    <t>D-3383</t>
  </si>
  <si>
    <t>0242-TCU17</t>
  </si>
  <si>
    <t>302-D102349</t>
  </si>
  <si>
    <t>GUZMAN CABRERA JAVIER</t>
  </si>
  <si>
    <t>D-3659</t>
  </si>
  <si>
    <t>0245-TCU17</t>
  </si>
  <si>
    <t>302-D102350</t>
  </si>
  <si>
    <t>ELITE MOTORS</t>
  </si>
  <si>
    <t>D-3667</t>
  </si>
  <si>
    <t>0246-TCU17</t>
  </si>
  <si>
    <t>D7597080-E3C9-4E17-9358-01B0A8B46193</t>
  </si>
  <si>
    <t>302-D102351</t>
  </si>
  <si>
    <t>CHAVEZ GIRON VICTORINO</t>
  </si>
  <si>
    <t>D-3694</t>
  </si>
  <si>
    <t>302-D102352</t>
  </si>
  <si>
    <t>AUTOAJUSTES SA DE CV</t>
  </si>
  <si>
    <t>D-3824</t>
  </si>
  <si>
    <t>S2801</t>
  </si>
  <si>
    <t>SIN FACTIRA</t>
  </si>
  <si>
    <t>LJIMENEZ</t>
  </si>
  <si>
    <t>75E86CF6-83EB-4DA8-9AF0-9494966E3E1D</t>
  </si>
  <si>
    <t xml:space="preserve">todas las facturas antes de oct esta mal </t>
  </si>
  <si>
    <t xml:space="preserve">NO SE ENCUENTRA FACTURA NI PAGO SE CANCELARA </t>
  </si>
  <si>
    <t>RECUPERAR/ RICARDO EN TRAMITE</t>
  </si>
  <si>
    <t>RECUPERA / TRAMITE RICARDO</t>
  </si>
  <si>
    <t>D-3479</t>
  </si>
  <si>
    <t>B5643</t>
  </si>
  <si>
    <t>DTMAC COMERCIALIZADORA SA D ECV</t>
  </si>
  <si>
    <t>D-3279</t>
  </si>
  <si>
    <t>B-5733</t>
  </si>
  <si>
    <t>D3615</t>
  </si>
  <si>
    <t>B-5862</t>
  </si>
  <si>
    <t>B6161</t>
  </si>
  <si>
    <t>D-3611</t>
  </si>
  <si>
    <t>B6293</t>
  </si>
  <si>
    <t>D-3528</t>
  </si>
  <si>
    <t>B-6425</t>
  </si>
  <si>
    <t>D-3887</t>
  </si>
  <si>
    <t>B-6530</t>
  </si>
  <si>
    <t>D-3883</t>
  </si>
  <si>
    <t>D-3884</t>
  </si>
  <si>
    <t>S54049</t>
  </si>
  <si>
    <t>D-3882</t>
  </si>
  <si>
    <t>SALDO AL 30 DENOVIEMBRE</t>
  </si>
  <si>
    <t>D    422</t>
  </si>
  <si>
    <t>D    619</t>
  </si>
  <si>
    <t>D  3,105</t>
  </si>
  <si>
    <t>D  3,106</t>
  </si>
  <si>
    <t>D  3,108</t>
  </si>
  <si>
    <t>D  3,109</t>
  </si>
  <si>
    <t>D  3,110</t>
  </si>
  <si>
    <t>550C00BA-E86A-40CC-9BF5-61DBF04F5F58</t>
  </si>
  <si>
    <t>D3BC8B88-C43F-4C32-8E6F-60C48EB91625</t>
  </si>
  <si>
    <t>2A68CCBF-63B5-44B6-8D21-76DCB31A0DE0</t>
  </si>
  <si>
    <t>C50F974D-CD86-4EC1-8BA1-F4A42F64C66E</t>
  </si>
  <si>
    <t>C8F1BB63-BC78-4376-95D8-19A070EDA310</t>
  </si>
  <si>
    <t>83F02635-C250-47E5-9102-9C2DC31A98DF</t>
  </si>
  <si>
    <t>2C218F06-B8E7-4C89-B863-20F6414922FA</t>
  </si>
  <si>
    <t>DA2ADD23-B479-4DE2-A465-A1643950F448</t>
  </si>
  <si>
    <t>B410FA5A-6FB1-4A55-BAAF-81CB1A1FD290</t>
  </si>
  <si>
    <t>302-D100009</t>
  </si>
  <si>
    <t>FORMAS  GENERALES</t>
  </si>
  <si>
    <t>D-1637</t>
  </si>
  <si>
    <t>B17644</t>
  </si>
  <si>
    <t>80431380-8b11-4298-947b-22ee8f1913d6</t>
  </si>
  <si>
    <t>D-3163</t>
  </si>
  <si>
    <t>D-2448</t>
  </si>
  <si>
    <t>53a0ad88-e433-499b-8e7b-f55c67afb4d1</t>
  </si>
  <si>
    <t>D-3536</t>
  </si>
  <si>
    <t>P20716</t>
  </si>
  <si>
    <t>P20715</t>
  </si>
  <si>
    <t xml:space="preserve">SERVICIO PANAMERICANO </t>
  </si>
  <si>
    <t>D-3784</t>
  </si>
  <si>
    <t>07586F42-C278-4D09-BF12-DA2A2504D26E</t>
  </si>
  <si>
    <t>302-D100063</t>
  </si>
  <si>
    <t>SNAP -ON DE MEXICO SA DE CV</t>
  </si>
  <si>
    <t>D-3191</t>
  </si>
  <si>
    <t>D-3193</t>
  </si>
  <si>
    <t>D-3195</t>
  </si>
  <si>
    <t>b548cae0-9ba3-4c00-b09d-c2d1bb404333</t>
  </si>
  <si>
    <t>68e90912-b843-42c3-82f1-5ae7f017855e</t>
  </si>
  <si>
    <t>54b3f29f-5726-4b3a-a2a3-5c626fe4ccb8</t>
  </si>
  <si>
    <t>D-3182</t>
  </si>
  <si>
    <t>B-396</t>
  </si>
  <si>
    <t>10473B50-27D7-4BFB-B51F-AEEE75F1D67C</t>
  </si>
  <si>
    <t>D-3151</t>
  </si>
  <si>
    <t>4E4D713E-2589-4C3A-806D-56B0B43B6023</t>
  </si>
  <si>
    <t>D-3201</t>
  </si>
  <si>
    <t>D-3221</t>
  </si>
  <si>
    <t>57A3107E-D0B2-4A82-A46D-FEE837E07268</t>
  </si>
  <si>
    <t>F8181671-A2D4-4C2C-9F99-7E78AD0A0568</t>
  </si>
  <si>
    <t>D3542</t>
  </si>
  <si>
    <t>B-6642</t>
  </si>
  <si>
    <t>FADE965E-BD17-4E6C-9CD5-74D1E506C7D2</t>
  </si>
  <si>
    <t>844D67C7-4C79-4695-A209-438695863664</t>
  </si>
  <si>
    <t>21FEE1A7-3F57-4E1B-8FF8-55660510048E</t>
  </si>
  <si>
    <t>C77A1A79-1C9B-4A96-90EA-E3C8AF5D4F08</t>
  </si>
  <si>
    <t>2B59972D-1432-BB4E-9FD2-3454F32A99A4</t>
  </si>
  <si>
    <t>11616254-7030-497B-BF67-F8EE9EF906B4</t>
  </si>
  <si>
    <t>576CE32C-8D3A-194B-A6D5-D2FD477FFE3F</t>
  </si>
  <si>
    <t>8EA95D65-0999-4529-BC93-426634FE1F74</t>
  </si>
  <si>
    <t>D-3360</t>
  </si>
  <si>
    <t>A80E8032-4DFD-4CCB-9BF5-3E5DA3F398DD</t>
  </si>
  <si>
    <t>D-3216</t>
  </si>
  <si>
    <t>FA763</t>
  </si>
  <si>
    <t>F8C2886C-609F-4D04-8E0E-735D52D29684</t>
  </si>
  <si>
    <t>3EF802FF-D159-49DC-B333-02847E5D192B</t>
  </si>
  <si>
    <t>D-678</t>
  </si>
  <si>
    <t>E1132</t>
  </si>
  <si>
    <t>6B0D4A04-AD80-4B3D-A38A-A4A55DA78943</t>
  </si>
  <si>
    <t>D-3218</t>
  </si>
  <si>
    <t>MEX262839</t>
  </si>
  <si>
    <t>0613886E-208D-4405-AFE0-8DD5EF196490</t>
  </si>
  <si>
    <t>302-D100557</t>
  </si>
  <si>
    <t>ASOCIACION MEXICANA DE DISTRIBUIDORES</t>
  </si>
  <si>
    <t>D-3691</t>
  </si>
  <si>
    <t>AMDA</t>
  </si>
  <si>
    <t>D-3333</t>
  </si>
  <si>
    <t>D-3229</t>
  </si>
  <si>
    <t>3B7EA6C6-C5E9-1FB3-D0F8-1F70E59C3E0E</t>
  </si>
  <si>
    <t>504B0B7B-2023-DB9C-7AFA-E01602F9EDE1</t>
  </si>
  <si>
    <t>D-3658</t>
  </si>
  <si>
    <t>ERG231941</t>
  </si>
  <si>
    <t>157721A9-F302-4746-ABF8-F2C982A6DDAB</t>
  </si>
  <si>
    <t>D     19</t>
  </si>
  <si>
    <t>D     49</t>
  </si>
  <si>
    <t>D     65</t>
  </si>
  <si>
    <t>D    126</t>
  </si>
  <si>
    <t>D    132</t>
  </si>
  <si>
    <t>D    134</t>
  </si>
  <si>
    <t>D    138</t>
  </si>
  <si>
    <t>D    161</t>
  </si>
  <si>
    <t>D    208</t>
  </si>
  <si>
    <t>D    234</t>
  </si>
  <si>
    <t>D    249</t>
  </si>
  <si>
    <t>D    288</t>
  </si>
  <si>
    <t>D    329</t>
  </si>
  <si>
    <t>D    331</t>
  </si>
  <si>
    <t>D    359</t>
  </si>
  <si>
    <t>D    426</t>
  </si>
  <si>
    <t>D    431</t>
  </si>
  <si>
    <t>D    466</t>
  </si>
  <si>
    <t>D    482</t>
  </si>
  <si>
    <t>D    483</t>
  </si>
  <si>
    <t>D    491</t>
  </si>
  <si>
    <t>D    544</t>
  </si>
  <si>
    <t>D    601</t>
  </si>
  <si>
    <t>D    604</t>
  </si>
  <si>
    <t>D    624</t>
  </si>
  <si>
    <t>D    642</t>
  </si>
  <si>
    <t>D    654</t>
  </si>
  <si>
    <t>D    669</t>
  </si>
  <si>
    <t>D    682</t>
  </si>
  <si>
    <t>D    686</t>
  </si>
  <si>
    <t>D    721</t>
  </si>
  <si>
    <t>D    740</t>
  </si>
  <si>
    <t>D    744</t>
  </si>
  <si>
    <t>D    783</t>
  </si>
  <si>
    <t>D    805</t>
  </si>
  <si>
    <t>D    865</t>
  </si>
  <si>
    <t>S000002840</t>
  </si>
  <si>
    <t>D    879</t>
  </si>
  <si>
    <t>D    895</t>
  </si>
  <si>
    <t>D    968</t>
  </si>
  <si>
    <t>D    969</t>
  </si>
  <si>
    <t>D    986</t>
  </si>
  <si>
    <t>D    988</t>
  </si>
  <si>
    <t>D    991</t>
  </si>
  <si>
    <t>D  1,066</t>
  </si>
  <si>
    <t>D  1,073</t>
  </si>
  <si>
    <t>D  1,076</t>
  </si>
  <si>
    <t>D  1,085</t>
  </si>
  <si>
    <t>D  1,094</t>
  </si>
  <si>
    <t>D  1,107</t>
  </si>
  <si>
    <t>D  1,160</t>
  </si>
  <si>
    <t>D  1,164</t>
  </si>
  <si>
    <t>D  1,165</t>
  </si>
  <si>
    <t>D  1,185</t>
  </si>
  <si>
    <t>D  1,214</t>
  </si>
  <si>
    <t>D  1,237</t>
  </si>
  <si>
    <t>D  1,368</t>
  </si>
  <si>
    <t>D  1,381</t>
  </si>
  <si>
    <t>D  1,383</t>
  </si>
  <si>
    <t>D  1,389</t>
  </si>
  <si>
    <t>D  1,498</t>
  </si>
  <si>
    <t>D  1,503</t>
  </si>
  <si>
    <t>D  1,517</t>
  </si>
  <si>
    <t>D  1,518</t>
  </si>
  <si>
    <t>D  1,547</t>
  </si>
  <si>
    <t>D  1,661</t>
  </si>
  <si>
    <t>D  1,691</t>
  </si>
  <si>
    <t>D  1,720</t>
  </si>
  <si>
    <t>D  1,782</t>
  </si>
  <si>
    <t>D  1,816</t>
  </si>
  <si>
    <t>D  1,865</t>
  </si>
  <si>
    <t>D  2,000</t>
  </si>
  <si>
    <t>D  2,020</t>
  </si>
  <si>
    <t>D  2,037</t>
  </si>
  <si>
    <t>D  2,044</t>
  </si>
  <si>
    <t>D  2,078</t>
  </si>
  <si>
    <t>D  2,086</t>
  </si>
  <si>
    <t>D  2,302</t>
  </si>
  <si>
    <t>D  2,303</t>
  </si>
  <si>
    <t>D  2,360</t>
  </si>
  <si>
    <t>D  2,474</t>
  </si>
  <si>
    <t>D  2,501</t>
  </si>
  <si>
    <t>D  2,509</t>
  </si>
  <si>
    <t>D  2,522</t>
  </si>
  <si>
    <t>D  2,659</t>
  </si>
  <si>
    <t>D  2,665</t>
  </si>
  <si>
    <t>D  2,712</t>
  </si>
  <si>
    <t>D  2,737</t>
  </si>
  <si>
    <t>D  2,790</t>
  </si>
  <si>
    <t>D  2,837</t>
  </si>
  <si>
    <t>D  2,838</t>
  </si>
  <si>
    <t>D  2,850</t>
  </si>
  <si>
    <t>D  2,968</t>
  </si>
  <si>
    <t>D  2,972</t>
  </si>
  <si>
    <t>D  2,980</t>
  </si>
  <si>
    <t>D  3,048</t>
  </si>
  <si>
    <t>D  3,053</t>
  </si>
  <si>
    <t>D  3,072</t>
  </si>
  <si>
    <t>D  3,073</t>
  </si>
  <si>
    <t>D  3,171</t>
  </si>
  <si>
    <t>D  3,338</t>
  </si>
  <si>
    <t>D  1,178</t>
  </si>
  <si>
    <t>D  1,181</t>
  </si>
  <si>
    <t>D  1,182</t>
  </si>
  <si>
    <t>D  3,666</t>
  </si>
  <si>
    <t>282304AE-4EA1-468C-BD19-63B2ACC44539</t>
  </si>
  <si>
    <t>ACDEF4A0-7515-4ADB-A8ED-969823E20082</t>
  </si>
  <si>
    <t>A92F2FEA-D266-42B3-8FA6-5ED9E7D809D0</t>
  </si>
  <si>
    <t>61D298F0-81A3-496E-8A4D-E23CE1CD15A2</t>
  </si>
  <si>
    <t>9332B618-B861-47E0-A511-25C27F71CC1B</t>
  </si>
  <si>
    <t>B66A5ECC-4D0D-49F4-BC9A-9B1E3CF90738</t>
  </si>
  <si>
    <t>23F58157-4DF6-4337-A854-DCB0C098678C</t>
  </si>
  <si>
    <t>D-1118</t>
  </si>
  <si>
    <t>D-2130</t>
  </si>
  <si>
    <t>D-2777</t>
  </si>
  <si>
    <t>FE910C49-E8E6-41B9-A61F-99C27B30443F</t>
  </si>
  <si>
    <t>B88879A1-0468-4D4C-9D73-2B120989B6C3</t>
  </si>
  <si>
    <t>DD4EABD8-5BF5-450A-A1C6-702511E503AA</t>
  </si>
  <si>
    <t>D-3207</t>
  </si>
  <si>
    <t>S55082</t>
  </si>
  <si>
    <t>9273526b-a33b-435e-ad7b-515b809052ce</t>
  </si>
  <si>
    <t>5cb0dfec-1aa5-4fcd-9e3e-800e6188a311</t>
  </si>
  <si>
    <t>D-3371</t>
  </si>
  <si>
    <t>A18336</t>
  </si>
  <si>
    <t>b9f3d84f-d10a-48d8-aff2-6161deb0dcab</t>
  </si>
  <si>
    <t>D-3186</t>
  </si>
  <si>
    <t>A3613</t>
  </si>
  <si>
    <t>D-3375</t>
  </si>
  <si>
    <t>A3639</t>
  </si>
  <si>
    <t>451F8C09-2367-438C-B806-BF71F02A7676</t>
  </si>
  <si>
    <t>3C660A0E-096F-4A8C-ADDD-59DA781705A8</t>
  </si>
  <si>
    <t>D-3199</t>
  </si>
  <si>
    <t>C4122DCF-4D08-9543-B6DF-7B096A61330A</t>
  </si>
  <si>
    <t>D    717</t>
  </si>
  <si>
    <t>D    761</t>
  </si>
  <si>
    <t>D  2,139</t>
  </si>
  <si>
    <t>D  3,267</t>
  </si>
  <si>
    <t>b8766a94-1a5a-494c-b68d-9b44dde2c83c</t>
  </si>
  <si>
    <t>8a457d78-345c-4441-b427-ff1d8b9e9fbd</t>
  </si>
  <si>
    <t>1011ce0f-6bce-4bc5-afa9-8d67b50a0194</t>
  </si>
  <si>
    <t>18fa9ff8-354f-47a4-b6ce-c43029c8a8f0</t>
  </si>
  <si>
    <t>D  1,512</t>
  </si>
  <si>
    <t>D  1,565</t>
  </si>
  <si>
    <t>D  2,375</t>
  </si>
  <si>
    <t>D  2,408</t>
  </si>
  <si>
    <t>D  2,916</t>
  </si>
  <si>
    <t>7AAC6EA9-03B8-4704-9CF1-D5033349D546</t>
  </si>
  <si>
    <t>18376A71-665B-415E-B68D-AFBE0273BECC</t>
  </si>
  <si>
    <t>71020485-B271-4BA6-BDE5-6E0F60B0F4F3</t>
  </si>
  <si>
    <t>F1D96070-DB47-4325-A7A5-F9DB893F1C1B</t>
  </si>
  <si>
    <t>510E7B74-3F90-46C5-BAB3-58B9EE320808</t>
  </si>
  <si>
    <t>59763782-4BA5-4CCA-959E-5F01498C9D67</t>
  </si>
  <si>
    <t>D-463</t>
  </si>
  <si>
    <t>E119</t>
  </si>
  <si>
    <t>D-464</t>
  </si>
  <si>
    <t>E-118</t>
  </si>
  <si>
    <t>E22F909C-83A5-41F7-B3D3-695ECBC084AC</t>
  </si>
  <si>
    <t>D     42</t>
  </si>
  <si>
    <t>D    328</t>
  </si>
  <si>
    <t>A000002500</t>
  </si>
  <si>
    <t>A000002504</t>
  </si>
  <si>
    <t>A000002506</t>
  </si>
  <si>
    <t>390DF528-1741-4280-AB4E-2FB51DA0E7CB</t>
  </si>
  <si>
    <t>7C7C29CD-5559-4015-883A-8C1208C619E3</t>
  </si>
  <si>
    <t>5C1BBC48-17A7-4BCD-8D17-B9FAA2CB4973</t>
  </si>
  <si>
    <t>04632A12-AECA-452F-9F60-399B600AC2E4</t>
  </si>
  <si>
    <t>EA1A5802-EDDD-4D79-8A55-51717F67E38D</t>
  </si>
  <si>
    <t>BC0B73B9-0E85-4E32-ADD5-FB632158BD10</t>
  </si>
  <si>
    <t>D-3236</t>
  </si>
  <si>
    <t>B23535C4-AF0E-4B66-AC29-9755A241DD22</t>
  </si>
  <si>
    <t>D-3188</t>
  </si>
  <si>
    <t>BA89BFB0-CF2D-4D56-ACA5-DA045B3FFA80</t>
  </si>
  <si>
    <t>E0F96E8A-723C-4DC6-B6D1-368068D50662</t>
  </si>
  <si>
    <t>0264-TCU17</t>
  </si>
  <si>
    <t>302-D101813</t>
  </si>
  <si>
    <t>VEHICULOS JAPONESES ZAPATA SA DE CV</t>
  </si>
  <si>
    <t>D-3785</t>
  </si>
  <si>
    <t>4A89BE0B-BBB4-48FF-813F-EB32FA00FA15</t>
  </si>
  <si>
    <t>D    476</t>
  </si>
  <si>
    <t>A000004147</t>
  </si>
  <si>
    <t>D  3,808</t>
  </si>
  <si>
    <t>SEMANA48</t>
  </si>
  <si>
    <t>D  1,010</t>
  </si>
  <si>
    <t>D  3,161</t>
  </si>
  <si>
    <t>FAC352</t>
  </si>
  <si>
    <t>D-3103</t>
  </si>
  <si>
    <t>FAC367</t>
  </si>
  <si>
    <t>FAC378</t>
  </si>
  <si>
    <t>D-3664</t>
  </si>
  <si>
    <t>59ABBD67-FB7F-40B3-9412-45034171B601</t>
  </si>
  <si>
    <t>E31A4C2F-21AC-475D-8E2A-A1D22E54ADC8</t>
  </si>
  <si>
    <t>7CBEE542-7F52-4FFD-BD55-54F6C595E266</t>
  </si>
  <si>
    <t>D    729</t>
  </si>
  <si>
    <t>D  1,019</t>
  </si>
  <si>
    <t>A000000177</t>
  </si>
  <si>
    <t>D  2,719</t>
  </si>
  <si>
    <t>A000000186</t>
  </si>
  <si>
    <t>D  2,747</t>
  </si>
  <si>
    <t>A000000185</t>
  </si>
  <si>
    <t>D  2,913</t>
  </si>
  <si>
    <t>A000000187</t>
  </si>
  <si>
    <t>D  3,027</t>
  </si>
  <si>
    <t>A000000188</t>
  </si>
  <si>
    <t>D  3,405</t>
  </si>
  <si>
    <t>A000000189</t>
  </si>
  <si>
    <t>D  3,424</t>
  </si>
  <si>
    <t>5016BE86-C63B-4E22-B715-F37F5EB0EEEF</t>
  </si>
  <si>
    <t>8FB4E905-7088-4520-9F50-974076B77B01</t>
  </si>
  <si>
    <t>C0E04358-DA11-44A1-9FE3-B220037E8AB7</t>
  </si>
  <si>
    <t>7CC133AA-7F88-42C6-B7A2-B91C17A3F1B5</t>
  </si>
  <si>
    <t>98AB5078-7FE7-49C8-BFCC-E01DB7F7C427</t>
  </si>
  <si>
    <t>EA910D48-1354-4A93-AA45-87E73B30DDA8</t>
  </si>
  <si>
    <t>9A23C5E2-D633-4AEC-B895-6F2D47DEC43B</t>
  </si>
  <si>
    <t>D    232</t>
  </si>
  <si>
    <t>F000000221</t>
  </si>
  <si>
    <t>F000000225</t>
  </si>
  <si>
    <t>F000000224</t>
  </si>
  <si>
    <t>F000000231</t>
  </si>
  <si>
    <t>D  2,443</t>
  </si>
  <si>
    <t>F000000230</t>
  </si>
  <si>
    <t>D  3,258</t>
  </si>
  <si>
    <t>F000000229</t>
  </si>
  <si>
    <t>D  3,280</t>
  </si>
  <si>
    <t>F000000236</t>
  </si>
  <si>
    <t>0a7867b3-f0ec-49cf-9368-5c1ff6bf2dd2</t>
  </si>
  <si>
    <t>CC1E2252-2B66-4C52-91D7-925C99751933</t>
  </si>
  <si>
    <t>188B9E49-EEDA-44CE-BCEB-CFC41112DDB6</t>
  </si>
  <si>
    <t>6C74BA8A-132C-4BD3-A6FA-E83D59048CD8</t>
  </si>
  <si>
    <t>4026c9e0-7a8b-413d-8b5a-9d06a618e119</t>
  </si>
  <si>
    <t>14ABC328-8C76-6647-AB62-46A942454152</t>
  </si>
  <si>
    <t>302-D102019</t>
  </si>
  <si>
    <t>FUNDACION TELETON VIDA IAP</t>
  </si>
  <si>
    <t>D-22</t>
  </si>
  <si>
    <t>P20174</t>
  </si>
  <si>
    <t>D-3004</t>
  </si>
  <si>
    <t>D-3007</t>
  </si>
  <si>
    <t>F19FFADB-4623-4160-960C-308A3FB4B2E7</t>
  </si>
  <si>
    <t>7FE542C6-13F3-434E-ABAC-760203DD6C4B</t>
  </si>
  <si>
    <t>D    233</t>
  </si>
  <si>
    <t>A000001822</t>
  </si>
  <si>
    <t>D    243</t>
  </si>
  <si>
    <t>A000001828</t>
  </si>
  <si>
    <t>D    441</t>
  </si>
  <si>
    <t>A000001818</t>
  </si>
  <si>
    <t>D    443</t>
  </si>
  <si>
    <t>A000001843</t>
  </si>
  <si>
    <t>D    832</t>
  </si>
  <si>
    <t>A000001883</t>
  </si>
  <si>
    <t>A000001887</t>
  </si>
  <si>
    <t>D  1,394</t>
  </si>
  <si>
    <t>A000001911</t>
  </si>
  <si>
    <t>D  2,132</t>
  </si>
  <si>
    <t>A000001898</t>
  </si>
  <si>
    <t>D  2,134</t>
  </si>
  <si>
    <t>A000001957</t>
  </si>
  <si>
    <t>D  2,438</t>
  </si>
  <si>
    <t>A000002000</t>
  </si>
  <si>
    <t>D  3,155</t>
  </si>
  <si>
    <t>A000002043</t>
  </si>
  <si>
    <t>D  3,245</t>
  </si>
  <si>
    <t>A000001986</t>
  </si>
  <si>
    <t>D  3,246</t>
  </si>
  <si>
    <t>A000002028</t>
  </si>
  <si>
    <t>D  3,247</t>
  </si>
  <si>
    <t>A000002042</t>
  </si>
  <si>
    <t>FE0034C9-CD02-488A-813F-9B60054A996D</t>
  </si>
  <si>
    <t>BC3629AD-0005-4E86-9289-7D718C0E757F</t>
  </si>
  <si>
    <t>ED82D1A3-DF90-4251-A564-1B0BF2BAE318</t>
  </si>
  <si>
    <t>B5417ECF-4A68-4E58-BDE6-D783814F8420</t>
  </si>
  <si>
    <t>9BD36847-8866-4743-987B-952D74F7E65F</t>
  </si>
  <si>
    <t>52A84B7C-5AAB-44E9-98E6-61127021A08E</t>
  </si>
  <si>
    <t>0E47E620-9E88-4DB4-B09F-5A1733A26AC2</t>
  </si>
  <si>
    <t>AB2B6352-1DBB-497D-91D7-06687BCF9EFF</t>
  </si>
  <si>
    <t>03D0EFFF-2730-428D-8FE6-6D369B3699DF</t>
  </si>
  <si>
    <t>F85E2B19-01D0-4B7B-A563-B7CEC2FED5A1</t>
  </si>
  <si>
    <t>95ED4E39-E531-4592-8C51-E5AEF1388B5A</t>
  </si>
  <si>
    <t>F21AFB8E-6C6A-49FC-9417-B7ED8F00AED6</t>
  </si>
  <si>
    <t>5DD1863E-1911-41B0-BDE6-D19B2F762FDF</t>
  </si>
  <si>
    <t>B79F24AC-646F-4758-A62A-DF2AFA43D85F</t>
  </si>
  <si>
    <t>302-D102070</t>
  </si>
  <si>
    <t>GONZALEZ GARCIA LUIS ROBERTO</t>
  </si>
  <si>
    <t>D-2908</t>
  </si>
  <si>
    <t>0271-TCU17</t>
  </si>
  <si>
    <t>D-3661</t>
  </si>
  <si>
    <t>A162</t>
  </si>
  <si>
    <t>B030B821-2FFD-4482-9BF5-F01430250729</t>
  </si>
  <si>
    <t>DITECNOLOGIA S DE RL DE CV</t>
  </si>
  <si>
    <t>D-3203</t>
  </si>
  <si>
    <t>986674E2-1789-4563-9370-4386230A4242</t>
  </si>
  <si>
    <t>D3217</t>
  </si>
  <si>
    <t>O20744</t>
  </si>
  <si>
    <t>2f9bef73-0f46-4202-a596-c9a81cf6d3b6</t>
  </si>
  <si>
    <t>A000334290</t>
  </si>
  <si>
    <t>A000334996</t>
  </si>
  <si>
    <t>3e534f34-b44d-41a0-9683-16fa829d9165</t>
  </si>
  <si>
    <t>2c5de09e-8831-41dc-b667-d48f29440325</t>
  </si>
  <si>
    <t>D  2,339</t>
  </si>
  <si>
    <t>D  2,393</t>
  </si>
  <si>
    <t>D  2,395</t>
  </si>
  <si>
    <t>D  2,405</t>
  </si>
  <si>
    <t>D  2,592</t>
  </si>
  <si>
    <t>A000000347</t>
  </si>
  <si>
    <t>D  2,904</t>
  </si>
  <si>
    <t>D  2,974</t>
  </si>
  <si>
    <t>4EF505C8-D3B4-4F2C-B726-9916B572C8EA</t>
  </si>
  <si>
    <t>D122F0FE-E8A6-4F72-AC74-59D99E7839DA</t>
  </si>
  <si>
    <t>3388A171-572E-403D-BEAC-8FE33FB3C953</t>
  </si>
  <si>
    <t>616D02AC-D2B0-42B6-A45F-C3EED3331CAF</t>
  </si>
  <si>
    <t>5F8BCEC1-9683-476E-8849-7F3E6D4E1209</t>
  </si>
  <si>
    <t>4441A6E5-9D11-4244-8BB9-F466D540D2AF</t>
  </si>
  <si>
    <t>428C29A0-549D-4CA9-9F53-9AA18A91861E</t>
  </si>
  <si>
    <t>7EA7E7CB-F047-4369-BAA9-1FDBCFFC4541</t>
  </si>
  <si>
    <t>302-D102306</t>
  </si>
  <si>
    <t>IDEA MAIN SA DE CV</t>
  </si>
  <si>
    <t>D-679</t>
  </si>
  <si>
    <t>EA7B34C6-9627-4E21-9E6C-41CC965B7D2A</t>
  </si>
  <si>
    <t>302-D102320</t>
  </si>
  <si>
    <t>SANCHEZ VITAL MOISES</t>
  </si>
  <si>
    <t>D-3403</t>
  </si>
  <si>
    <t>7244EAE9-BEFD-46C6-9971-CEBBB952FA08</t>
  </si>
  <si>
    <t>302-D102323</t>
  </si>
  <si>
    <t>PROPITEX S DE RL DE CV</t>
  </si>
  <si>
    <t>D-3219</t>
  </si>
  <si>
    <t>P20746</t>
  </si>
  <si>
    <t>D    421</t>
  </si>
  <si>
    <t>D  1,564</t>
  </si>
  <si>
    <t>D  1,878</t>
  </si>
  <si>
    <t>D  3,123</t>
  </si>
  <si>
    <t>D8C2D932-C9EA-4764-A836-D42C4B68A861</t>
  </si>
  <si>
    <t>5D419D43-D5FF-480B-B9F2-546B1A4BFF20</t>
  </si>
  <si>
    <t>FF9FCDD1-38B9-4D9D-8C70-927691F33FDF</t>
  </si>
  <si>
    <t>8B905F1B-6FBD-4E77-A376-EC71FE45F705</t>
  </si>
  <si>
    <t>0275-TCU17</t>
  </si>
  <si>
    <t>D  3,126</t>
  </si>
  <si>
    <t>0276-TCU17</t>
  </si>
  <si>
    <t>D  3,133</t>
  </si>
  <si>
    <t>0277-TCU17</t>
  </si>
  <si>
    <t>0278-TCU17</t>
  </si>
  <si>
    <t>0279-TCU17</t>
  </si>
  <si>
    <t>B7A16ECB-89BE-45B4-9BE2-5BB2CC06FB4E</t>
  </si>
  <si>
    <t>70242010-F4CC-4017-9E80-CE1CBE84E4F1</t>
  </si>
  <si>
    <t>39547DF2-7AF4-4B57-A931-39B1EE464EDA</t>
  </si>
  <si>
    <t>981BA373-F14F-4BAC-AD91-B2479DA6BA48</t>
  </si>
  <si>
    <t>EAF6F2A4-D253-4CF3-B5B4-FB5D5AE7C7D5</t>
  </si>
  <si>
    <t>D-2804</t>
  </si>
  <si>
    <t>FAC32071</t>
  </si>
  <si>
    <t>51F1E40E-681D-4720-A863-A15B465202A8</t>
  </si>
  <si>
    <t>302-D102353</t>
  </si>
  <si>
    <t>CONTRERAS RAMIREZ MA ROCIO</t>
  </si>
  <si>
    <t>302-D102357</t>
  </si>
  <si>
    <t>VELARDE PARRA MIGUEL</t>
  </si>
  <si>
    <t>302-D102358</t>
  </si>
  <si>
    <t>ARELLANO RODRIGUEZ MARIA GUADALUPE</t>
  </si>
  <si>
    <t>302-D102369</t>
  </si>
  <si>
    <t>BELLO PALOMARES ALAN PHYLESER</t>
  </si>
  <si>
    <t>302-D102370</t>
  </si>
  <si>
    <t>BALTIERRA DOMMERQUE MARGARITA NATAL</t>
  </si>
  <si>
    <t>302-D102372</t>
  </si>
  <si>
    <t>RODRIGUEZ MEDINA CESAR</t>
  </si>
  <si>
    <t>D-1380</t>
  </si>
  <si>
    <t>D-2440</t>
  </si>
  <si>
    <t>D-3100</t>
  </si>
  <si>
    <t>9D110A85-8648-42F1-8F9F-396C0930ECAF</t>
  </si>
  <si>
    <t>D-1225</t>
  </si>
  <si>
    <t>0249-TCU17</t>
  </si>
  <si>
    <t>D-2268</t>
  </si>
  <si>
    <t>0258-TCU17</t>
  </si>
  <si>
    <t>D-2362</t>
  </si>
  <si>
    <t>0259-TCU17</t>
  </si>
  <si>
    <t>D-3225</t>
  </si>
  <si>
    <t>302-D102377</t>
  </si>
  <si>
    <t>DIAZ CASTILLO CARLOS FELIX</t>
  </si>
  <si>
    <t>D-3322</t>
  </si>
  <si>
    <t>F7321</t>
  </si>
  <si>
    <t>302-D102379</t>
  </si>
  <si>
    <t>TOVAR CASTREO JOSE RICARDO</t>
  </si>
  <si>
    <t>D-2862</t>
  </si>
  <si>
    <t>302-D102380</t>
  </si>
  <si>
    <t>MAGALA MENDEZ JESUS MARCOS</t>
  </si>
  <si>
    <t>D-2872</t>
  </si>
  <si>
    <t>0265-TCU17</t>
  </si>
  <si>
    <t>302-D102382</t>
  </si>
  <si>
    <t>DEL RIO GONZALEZ JESUS</t>
  </si>
  <si>
    <t>D-2882</t>
  </si>
  <si>
    <t>0267-TCU17</t>
  </si>
  <si>
    <t>302-D102384</t>
  </si>
  <si>
    <t>RODRIGUEZ SANCHEZ MARIA ESMERALDA</t>
  </si>
  <si>
    <t>D-2900</t>
  </si>
  <si>
    <t>0269-TCU17</t>
  </si>
  <si>
    <t>302-D102385</t>
  </si>
  <si>
    <t>ZAVALA HERNANDEZ J JESUS</t>
  </si>
  <si>
    <t>D-2901</t>
  </si>
  <si>
    <t>0270-TCU17</t>
  </si>
  <si>
    <t>302-D102386</t>
  </si>
  <si>
    <t>SAUCEDO CASTELLAN NIDIA</t>
  </si>
  <si>
    <t>0272-TCU17</t>
  </si>
  <si>
    <t>302-D102387</t>
  </si>
  <si>
    <t xml:space="preserve">CONTRERAS VERA RICARDO </t>
  </si>
  <si>
    <t>D-3107</t>
  </si>
  <si>
    <t>0273-TCU17</t>
  </si>
  <si>
    <t>302-D102388</t>
  </si>
  <si>
    <t>AGUIRRE RODRIGUEZ JOEL OTHON</t>
  </si>
  <si>
    <t>D-3112</t>
  </si>
  <si>
    <t>0274-TCU17</t>
  </si>
  <si>
    <t>302-D102389</t>
  </si>
  <si>
    <t>REZA DIAZ JUAN JOSE</t>
  </si>
  <si>
    <t>D-3180</t>
  </si>
  <si>
    <t>302-D102390</t>
  </si>
  <si>
    <t>ROJAS ALVAREZ DULCE MONSERRAT</t>
  </si>
  <si>
    <t>D-3178</t>
  </si>
  <si>
    <t>302-D102391</t>
  </si>
  <si>
    <t>NAVARRO LEDESMA MAYRA GUADALUPE</t>
  </si>
  <si>
    <t>D-3526</t>
  </si>
  <si>
    <t>0281-TCU17</t>
  </si>
  <si>
    <t>D-2283</t>
  </si>
  <si>
    <t>41C7A64C-CB2E-4650-BD06-48471532926B</t>
  </si>
  <si>
    <t>D-1134</t>
  </si>
  <si>
    <t>B17879</t>
  </si>
  <si>
    <t>08edaa28-d8f6-4827-8ef0-a91d40163164</t>
  </si>
  <si>
    <t xml:space="preserve">IMPRESIONES FINAS DEL CENTRO SA </t>
  </si>
  <si>
    <t>D-1131</t>
  </si>
  <si>
    <t>D-2347</t>
  </si>
  <si>
    <t>C3491BB1-54F4-4ED4-83F5-195FA9E28BE3</t>
  </si>
  <si>
    <t>9C349A16-8239-4669-BBA0-345314099671</t>
  </si>
  <si>
    <t>D-3499</t>
  </si>
  <si>
    <t>D-3500</t>
  </si>
  <si>
    <t>INT 123</t>
  </si>
  <si>
    <t>D-1079</t>
  </si>
  <si>
    <t>48F62102-B8FE-4CF7-B44D-4B666E502F32</t>
  </si>
  <si>
    <t>INDUSTRIA DISEÑADORA DE AUTOPARTES</t>
  </si>
  <si>
    <t>D-921</t>
  </si>
  <si>
    <t>ZE1540096</t>
  </si>
  <si>
    <t>D-2309</t>
  </si>
  <si>
    <t>ZH00297488</t>
  </si>
  <si>
    <t>D-2311</t>
  </si>
  <si>
    <t>ZE01540822</t>
  </si>
  <si>
    <t>CDF7B6FC-5197-41E5-9B3F-CE1EBB042E75</t>
  </si>
  <si>
    <t>C5BB1D55-1CA0-4D61-829C-2A36F65E53B8</t>
  </si>
  <si>
    <t>B69D64E7-EED0-4C41-8968-E545ACFD7ABE</t>
  </si>
  <si>
    <t>D-2490</t>
  </si>
  <si>
    <t>D-2503</t>
  </si>
  <si>
    <t>D-2525</t>
  </si>
  <si>
    <t>A6AE0B17-1321-4F03-A713-7679B3FA5606</t>
  </si>
  <si>
    <t>55011732-10E5-4460-858F-2A24C02EDAA4</t>
  </si>
  <si>
    <t>88DBA1E3-1F3F-4137-AA31-30097092B09B</t>
  </si>
  <si>
    <t>ANUNCIOS PATTISON S DE RL DE CV</t>
  </si>
  <si>
    <t>D-1089</t>
  </si>
  <si>
    <t>A476</t>
  </si>
  <si>
    <t>ED89099F-B8FA-4234-A96F-52E0B3EAF86F</t>
  </si>
  <si>
    <t>D-3015</t>
  </si>
  <si>
    <t>R-4514/2172</t>
  </si>
  <si>
    <t>7AD6A506-2DEB-4074-90ED-EC2C79060FE8</t>
  </si>
  <si>
    <t>ASILO DE ANCIANOS DE CELAYA AC</t>
  </si>
  <si>
    <t>D-1133</t>
  </si>
  <si>
    <t>86272F78-413C-411B-97A5-F8ADCBBE986A</t>
  </si>
  <si>
    <t>D-2335</t>
  </si>
  <si>
    <t>D-1136</t>
  </si>
  <si>
    <t>E1175</t>
  </si>
  <si>
    <t>D-3504</t>
  </si>
  <si>
    <t>E1191</t>
  </si>
  <si>
    <t>71264C70-A69D-4ECD-AA47-51952E5385EE</t>
  </si>
  <si>
    <t>61AED797-B6AE-4992-8B80-F5C0B2508B30</t>
  </si>
  <si>
    <t>D-1138</t>
  </si>
  <si>
    <t>5CAC443F-ABC4-41C6-A5E1-AF340A60FDFF</t>
  </si>
  <si>
    <t>302-D100577</t>
  </si>
  <si>
    <t>D  3,513</t>
  </si>
  <si>
    <t>96EF11C2-2378-FC74-B992-CE0623E9C61B</t>
  </si>
  <si>
    <t>C68E5F3B-F14D-20DE-16E0-F4B8F61B7757</t>
  </si>
  <si>
    <t>8D43B35B-9275-37AC-97B8-224939EBCBDF</t>
  </si>
  <si>
    <t>E13D6BE3-D310-544C-EF57-5949BA6B5591</t>
  </si>
  <si>
    <t>302-D100614</t>
  </si>
  <si>
    <t>D-2769</t>
  </si>
  <si>
    <t>0303-TCU17</t>
  </si>
  <si>
    <t>0305-TCU17</t>
  </si>
  <si>
    <t>A9C941D7-283A-496E-8092-B05A9D976077</t>
  </si>
  <si>
    <t>DF19A907-A392-48E9-B3F0-766C8BE03DC3</t>
  </si>
  <si>
    <t>D     15</t>
  </si>
  <si>
    <t>D     35</t>
  </si>
  <si>
    <t>D     40</t>
  </si>
  <si>
    <t>D     45</t>
  </si>
  <si>
    <t>D     59</t>
  </si>
  <si>
    <t>D     63</t>
  </si>
  <si>
    <t>D    114</t>
  </si>
  <si>
    <t>D    129</t>
  </si>
  <si>
    <t>D    130</t>
  </si>
  <si>
    <t>D    135</t>
  </si>
  <si>
    <t>D    173</t>
  </si>
  <si>
    <t>D    187</t>
  </si>
  <si>
    <t>D    196</t>
  </si>
  <si>
    <t>D    201</t>
  </si>
  <si>
    <t>D    215</t>
  </si>
  <si>
    <t>D    216</t>
  </si>
  <si>
    <t>D    217</t>
  </si>
  <si>
    <t>D    218</t>
  </si>
  <si>
    <t>D    219</t>
  </si>
  <si>
    <t>D    222</t>
  </si>
  <si>
    <t>D    224</t>
  </si>
  <si>
    <t>D    225</t>
  </si>
  <si>
    <t>D    270</t>
  </si>
  <si>
    <t>D    276</t>
  </si>
  <si>
    <t>D    286</t>
  </si>
  <si>
    <t>D    290</t>
  </si>
  <si>
    <t>D    293</t>
  </si>
  <si>
    <t>D    326</t>
  </si>
  <si>
    <t>D    372</t>
  </si>
  <si>
    <t>D    416</t>
  </si>
  <si>
    <t>D    435</t>
  </si>
  <si>
    <t>D    547</t>
  </si>
  <si>
    <t>D    553</t>
  </si>
  <si>
    <t>D    580</t>
  </si>
  <si>
    <t>D    596</t>
  </si>
  <si>
    <t>D    597</t>
  </si>
  <si>
    <t>D    614</t>
  </si>
  <si>
    <t>D    622</t>
  </si>
  <si>
    <t>D    684</t>
  </si>
  <si>
    <t>D    782</t>
  </si>
  <si>
    <t>D    807</t>
  </si>
  <si>
    <t>D    821</t>
  </si>
  <si>
    <t>D    822</t>
  </si>
  <si>
    <t>D    881</t>
  </si>
  <si>
    <t>D    882</t>
  </si>
  <si>
    <t>D    906</t>
  </si>
  <si>
    <t>D    907</t>
  </si>
  <si>
    <t>D    910</t>
  </si>
  <si>
    <t>D    993</t>
  </si>
  <si>
    <t>D    995</t>
  </si>
  <si>
    <t>D  1,000</t>
  </si>
  <si>
    <t>D  1,045</t>
  </si>
  <si>
    <t>D  1,050</t>
  </si>
  <si>
    <t>D  1,087</t>
  </si>
  <si>
    <t>D  1,119</t>
  </si>
  <si>
    <t>D  1,125</t>
  </si>
  <si>
    <t>D  1,158</t>
  </si>
  <si>
    <t>D  1,159</t>
  </si>
  <si>
    <t>D  1,169</t>
  </si>
  <si>
    <t>D  1,174</t>
  </si>
  <si>
    <t>D  1,175</t>
  </si>
  <si>
    <t>D  1,176</t>
  </si>
  <si>
    <t>D  1,208</t>
  </si>
  <si>
    <t>D  1,241</t>
  </si>
  <si>
    <t>D  1,295</t>
  </si>
  <si>
    <t>D  1,312</t>
  </si>
  <si>
    <t>D  1,415</t>
  </si>
  <si>
    <t>D  1,416</t>
  </si>
  <si>
    <t>D  1,417</t>
  </si>
  <si>
    <t>D  1,418</t>
  </si>
  <si>
    <t>D  1,450</t>
  </si>
  <si>
    <t>D  1,530</t>
  </si>
  <si>
    <t>D  1,546</t>
  </si>
  <si>
    <t>D  1,550</t>
  </si>
  <si>
    <t>D  1,595</t>
  </si>
  <si>
    <t>D  1,607</t>
  </si>
  <si>
    <t>D  1,653</t>
  </si>
  <si>
    <t>D  1,654</t>
  </si>
  <si>
    <t>D  1,676</t>
  </si>
  <si>
    <t>D  1,780</t>
  </si>
  <si>
    <t>D  1,784</t>
  </si>
  <si>
    <t>D  1,802</t>
  </si>
  <si>
    <t>D  1,807</t>
  </si>
  <si>
    <t>D  1,925</t>
  </si>
  <si>
    <t>D  1,935</t>
  </si>
  <si>
    <t>D  1,936</t>
  </si>
  <si>
    <t>D  1,937</t>
  </si>
  <si>
    <t>D  1,938</t>
  </si>
  <si>
    <t>D  1,957</t>
  </si>
  <si>
    <t>D  1,964</t>
  </si>
  <si>
    <t>D  1,968</t>
  </si>
  <si>
    <t>D  2,040</t>
  </si>
  <si>
    <t>D  2,080</t>
  </si>
  <si>
    <t>D  2,095</t>
  </si>
  <si>
    <t>D  2,101</t>
  </si>
  <si>
    <t>D  2,114</t>
  </si>
  <si>
    <t>D  2,179</t>
  </si>
  <si>
    <t>D  2,223</t>
  </si>
  <si>
    <t>D  2,281</t>
  </si>
  <si>
    <t>D  2,306</t>
  </si>
  <si>
    <t>D  2,334</t>
  </si>
  <si>
    <t>D  2,337</t>
  </si>
  <si>
    <t>D  2,340</t>
  </si>
  <si>
    <t>D  2,341</t>
  </si>
  <si>
    <t>D  2,342</t>
  </si>
  <si>
    <t>D  2,346</t>
  </si>
  <si>
    <t>D  2,441</t>
  </si>
  <si>
    <t>D  2,451</t>
  </si>
  <si>
    <t>D  2,456</t>
  </si>
  <si>
    <t>D  2,481</t>
  </si>
  <si>
    <t>D  2,510</t>
  </si>
  <si>
    <t>D  2,590</t>
  </si>
  <si>
    <t>D  2,632</t>
  </si>
  <si>
    <t>D  2,635</t>
  </si>
  <si>
    <t>D  2,662</t>
  </si>
  <si>
    <t>D  2,683</t>
  </si>
  <si>
    <t>D  2,726</t>
  </si>
  <si>
    <t>D  2,871</t>
  </si>
  <si>
    <t>D  2,887</t>
  </si>
  <si>
    <t>D  2,976</t>
  </si>
  <si>
    <t>D  3,043</t>
  </si>
  <si>
    <t>D  3,115</t>
  </si>
  <si>
    <t>D  3,140</t>
  </si>
  <si>
    <t>D  3,162</t>
  </si>
  <si>
    <t>D  3,165</t>
  </si>
  <si>
    <t>D  3,173</t>
  </si>
  <si>
    <t>D  3,180</t>
  </si>
  <si>
    <t>D  3,209</t>
  </si>
  <si>
    <t>D  3,218</t>
  </si>
  <si>
    <t>D  3,277</t>
  </si>
  <si>
    <t>D  3,279</t>
  </si>
  <si>
    <t>S000003089</t>
  </si>
  <si>
    <t>D    731</t>
  </si>
  <si>
    <t>C481BA88-CC2D-4217-A56E-7675DE29D6EE</t>
  </si>
  <si>
    <t>A5DFF343-3026-4E4F-A93B-5DE97D417C6D</t>
  </si>
  <si>
    <t>A3C5B472-F31C-4212-AD36-0F4556714145</t>
  </si>
  <si>
    <t>9D7BEB86-CAED-4427-AC8C-52C4E4A06CD5</t>
  </si>
  <si>
    <t>D-1293</t>
  </si>
  <si>
    <t>30231149-A5F9-426F-857D-4ACCDDEA3253</t>
  </si>
  <si>
    <t>D-2338</t>
  </si>
  <si>
    <t>65754fb2-da8e-4301-b0d3-05715ec2ba3f</t>
  </si>
  <si>
    <t>D-1385</t>
  </si>
  <si>
    <t>D-1449</t>
  </si>
  <si>
    <t>D-1484</t>
  </si>
  <si>
    <t>05df9053-27d0-480f-88f3-97bb1826e141</t>
  </si>
  <si>
    <t>e25f5179-63ef-47ae-bfe9-0c353cdce2c5</t>
  </si>
  <si>
    <t>96733273-309d-430b-afab-47912fa9f4b4</t>
  </si>
  <si>
    <t>D  1,215</t>
  </si>
  <si>
    <t>D  1,422</t>
  </si>
  <si>
    <t>D  1,756</t>
  </si>
  <si>
    <t>D  1,870</t>
  </si>
  <si>
    <t>D  1,871</t>
  </si>
  <si>
    <t>D  2,800</t>
  </si>
  <si>
    <t>D  2,812</t>
  </si>
  <si>
    <t>D  3,256</t>
  </si>
  <si>
    <t>D115C6A6-451D-483F-BB66-5EC13BA4FCA7</t>
  </si>
  <si>
    <t>136CAED0-7B0A-43D1-B148-D9907A740D53</t>
  </si>
  <si>
    <t>F3995B39-AB7E-45F6-9CB6-1C17AE08F3CF</t>
  </si>
  <si>
    <t>FC45F1C6-47EA-4C78-9882-8799E11E2993</t>
  </si>
  <si>
    <t>DBCCC68E-B9FB-4C4C-B7F2-4FE01193BBCB</t>
  </si>
  <si>
    <t>D0D5C52D-6C65-4122-96D8-45D452AE6539</t>
  </si>
  <si>
    <t>B6189C24-561B-4499-9E96-556B7482465A</t>
  </si>
  <si>
    <t>6980AFDE-48F5-4A3C-B602-C8962BF7D58A</t>
  </si>
  <si>
    <t>D4A85B20-F186-4A4B-B7A6-5646A6E0143D</t>
  </si>
  <si>
    <t>45E81C84-E9D9-4C65-9DD7-69FDCE5470A7</t>
  </si>
  <si>
    <t>D-1139</t>
  </si>
  <si>
    <t>MI6</t>
  </si>
  <si>
    <t>D-1915</t>
  </si>
  <si>
    <t>D-1950</t>
  </si>
  <si>
    <t>CC596DB7-9598-8A42-9038-816AAB072CC9</t>
  </si>
  <si>
    <t>D1B5C758-058A-C443-A95B-D7E1BAD44A33</t>
  </si>
  <si>
    <t>D-1009</t>
  </si>
  <si>
    <t>6991F93D-D144-49B7-A534-462A92383E56</t>
  </si>
  <si>
    <t>D-3509</t>
  </si>
  <si>
    <t>DB096C41-A7F8-4DFA-875B-A7CE80817574</t>
  </si>
  <si>
    <t>D-3521</t>
  </si>
  <si>
    <t>A54</t>
  </si>
  <si>
    <t>1BD877E5-E540-4EFF-8D85-786F87F90B15</t>
  </si>
  <si>
    <t>A000004432</t>
  </si>
  <si>
    <t>A000001364</t>
  </si>
  <si>
    <t>D  3,675</t>
  </si>
  <si>
    <t>S4662</t>
  </si>
  <si>
    <t>D-757</t>
  </si>
  <si>
    <t>FAC 386</t>
  </si>
  <si>
    <t>83638EC1-2811-4770-B343-31B8304ED2FD</t>
  </si>
  <si>
    <t>D  1,758</t>
  </si>
  <si>
    <t>A000000199</t>
  </si>
  <si>
    <t>A000000200</t>
  </si>
  <si>
    <t>D  2,785</t>
  </si>
  <si>
    <t>A000000195</t>
  </si>
  <si>
    <t>A000000192</t>
  </si>
  <si>
    <t>D  3,400</t>
  </si>
  <si>
    <t>0448F453-BF4D-4261-A2ED-8CF70B376290</t>
  </si>
  <si>
    <t>B224F3E0-FF0F-4B0C-804D-D8AC36AECCAE</t>
  </si>
  <si>
    <t>3F9DA622-2FEB-4A1E-9D54-AEBFDDB898F7</t>
  </si>
  <si>
    <t>8087B754-5799-41D3-884A-81E2754395BA</t>
  </si>
  <si>
    <t>D    384</t>
  </si>
  <si>
    <t>F000000239</t>
  </si>
  <si>
    <t>D    386</t>
  </si>
  <si>
    <t>F000000243</t>
  </si>
  <si>
    <t>D    998</t>
  </si>
  <si>
    <t>F000000245</t>
  </si>
  <si>
    <t>F000000244</t>
  </si>
  <si>
    <t>D  1,013</t>
  </si>
  <si>
    <t>F000000242</t>
  </si>
  <si>
    <t>F000000249</t>
  </si>
  <si>
    <t>F000000254</t>
  </si>
  <si>
    <t>27050453-EC47-430F-B0E1-E7D4C1E1C724</t>
  </si>
  <si>
    <t>CA2F8E10-2F3A-447B-B0F9-BECF4508DB35</t>
  </si>
  <si>
    <t>f59f5ed2-0d13-4dd9-8c13-750dd412c491</t>
  </si>
  <si>
    <t>17607578-9EC3-48BD-BBB7-93C420FD1DED</t>
  </si>
  <si>
    <t>3fad5ea3-7bb2-4e05-b42d-5e2d5eeb7901</t>
  </si>
  <si>
    <t>3DB108C0-F71F-45F3-AB14-177EFD998C06</t>
  </si>
  <si>
    <t>A9E0F50E-F4D5-4CFA-AA1B-695DC5B857F1</t>
  </si>
  <si>
    <t>D    308</t>
  </si>
  <si>
    <t>A000002122</t>
  </si>
  <si>
    <t>D    383</t>
  </si>
  <si>
    <t>A000002068</t>
  </si>
  <si>
    <t>A000002182</t>
  </si>
  <si>
    <t>D  1,424</t>
  </si>
  <si>
    <t>A000002236</t>
  </si>
  <si>
    <t>D  1,754</t>
  </si>
  <si>
    <t>A000002274</t>
  </si>
  <si>
    <t>D  1,805</t>
  </si>
  <si>
    <t>D  1,942</t>
  </si>
  <si>
    <t>A000002289</t>
  </si>
  <si>
    <t>A000002290</t>
  </si>
  <si>
    <t>D  2,313</t>
  </si>
  <si>
    <t>A000002321</t>
  </si>
  <si>
    <t>D  2,325</t>
  </si>
  <si>
    <t>A000002322</t>
  </si>
  <si>
    <t>A000002297</t>
  </si>
  <si>
    <t>D  2,722</t>
  </si>
  <si>
    <t>A000002328</t>
  </si>
  <si>
    <t>A000002329</t>
  </si>
  <si>
    <t>A000002340</t>
  </si>
  <si>
    <t>20ECC214-0FC4-48A9-A3EE-128F8491787C</t>
  </si>
  <si>
    <t>9A3E59FF-CABD-4944-A0F5-D4E353FDA3DF</t>
  </si>
  <si>
    <t>F3796D8B-D147-4889-9341-C5790A8DC725</t>
  </si>
  <si>
    <t>B77A8429-443A-45A0-B174-DBC73703501B</t>
  </si>
  <si>
    <t>40FAD34B-56E7-4BA4-8447-0B145FBE5348</t>
  </si>
  <si>
    <t>0C0A0DBC-25A2-4311-A867-A51C3DA06E2C</t>
  </si>
  <si>
    <t>739FEA55-CEC4-491D-95E8-2CD1B50F2C81</t>
  </si>
  <si>
    <t>502A373E-7C57-4C9D-A5B9-4DBB67D5CC77</t>
  </si>
  <si>
    <t>04CDFF82-CE21-4DFD-B964-993815892A67</t>
  </si>
  <si>
    <t>81E92986-53B6-4623-8995-2DCE611A5BE7</t>
  </si>
  <si>
    <t>F39D8944-73C8-40A2-B3F3-0B78C3B532F4</t>
  </si>
  <si>
    <t>9785A1DA-1BAC-4DB1-8490-F5A99C916810</t>
  </si>
  <si>
    <t>1683E3C9-E6D3-4E9C-973C-9F51F3B23DAA</t>
  </si>
  <si>
    <t>54EAAEF3-09B0-40EE-B011-D9EA7518C2D4</t>
  </si>
  <si>
    <t>5486C59C-0A2C-4EFE-AE51-9E84D35464DC</t>
  </si>
  <si>
    <t>302-D102090</t>
  </si>
  <si>
    <t>EFECTIVALE S DE RL DE CV</t>
  </si>
  <si>
    <t>D-3523</t>
  </si>
  <si>
    <t>ECC66198</t>
  </si>
  <si>
    <t>D-3701</t>
  </si>
  <si>
    <t>c5f445f5-a410-47b2-9705-c84450f8be98</t>
  </si>
  <si>
    <t>TRASLADOS AUTOMOTRIZ</t>
  </si>
  <si>
    <t>D  2,249</t>
  </si>
  <si>
    <t>D  2,263</t>
  </si>
  <si>
    <t>D  2,264</t>
  </si>
  <si>
    <t>CA7F4305-CA2E-4233-9D4F-515FD9E7ECDF</t>
  </si>
  <si>
    <t>262CC0A5-CC8D-414D-877C-D449A69F239C</t>
  </si>
  <si>
    <t>5C9D1895-E245-46B3-A39D-832896D094A0</t>
  </si>
  <si>
    <t>302-D102277</t>
  </si>
  <si>
    <t xml:space="preserve">DTM SOLUCIONES SC </t>
  </si>
  <si>
    <t>3DD1A9B2-C6D6-414A-A120-AA85BD6AA6C4</t>
  </si>
  <si>
    <t>D-946</t>
  </si>
  <si>
    <t>D  1,162</t>
  </si>
  <si>
    <t>D  1,749</t>
  </si>
  <si>
    <t>D  1,752</t>
  </si>
  <si>
    <t>D  2,825</t>
  </si>
  <si>
    <t>D  2,834</t>
  </si>
  <si>
    <t>D  2,841</t>
  </si>
  <si>
    <t>D  2,847</t>
  </si>
  <si>
    <t>D  3,090</t>
  </si>
  <si>
    <t>D  3,242</t>
  </si>
  <si>
    <t>D  3,259</t>
  </si>
  <si>
    <t>D  3,403</t>
  </si>
  <si>
    <t>D-3404</t>
  </si>
  <si>
    <t>P21374</t>
  </si>
  <si>
    <t>D-365</t>
  </si>
  <si>
    <t>68DA1F8D-1E27-4E19-A917-214CB975C082</t>
  </si>
  <si>
    <t>VARIAS FACT</t>
  </si>
  <si>
    <t>302-D102402</t>
  </si>
  <si>
    <t>BACA RAMIREZ MRINA</t>
  </si>
  <si>
    <t>D-1633</t>
  </si>
  <si>
    <t>0290-TCU17</t>
  </si>
  <si>
    <t>302-D102403</t>
  </si>
  <si>
    <t>VELASCO ORTEGA ARTURO JOSE</t>
  </si>
  <si>
    <t>D  1,909</t>
  </si>
  <si>
    <t>D  2,229</t>
  </si>
  <si>
    <t>D  2,818</t>
  </si>
  <si>
    <t>72375B0D-B07F-435A-9BC4-911416D63550</t>
  </si>
  <si>
    <t>5CBD7DCA-65F2-48CC-9D30-D5A67DD95D3F</t>
  </si>
  <si>
    <t>6BA5EB30-DB66-4758-9639-65BB5D3EABD1</t>
  </si>
  <si>
    <t>D969ED08-F241-4873-BC33-F0FA90A4B60D</t>
  </si>
  <si>
    <t>06047C99-0FB9-484F-8909-726C67190E8D</t>
  </si>
  <si>
    <t>987D10F5-B618-4F8F-9AD0-765A8B7B0195</t>
  </si>
  <si>
    <t>9472E854-CE6B-419A-AA2C-CB95138ADD2A</t>
  </si>
  <si>
    <t>302-D102407</t>
  </si>
  <si>
    <t>HERNANDEZ LUNA AMPARO JOVITA</t>
  </si>
  <si>
    <t>D-2374</t>
  </si>
  <si>
    <t>0293-TCU17</t>
  </si>
  <si>
    <t>302-D102409</t>
  </si>
  <si>
    <t>GUZMAN CARDENAS JUAN ANTONIO</t>
  </si>
  <si>
    <t>D-2420</t>
  </si>
  <si>
    <t>0295-TCU17</t>
  </si>
  <si>
    <t>302-D102410</t>
  </si>
  <si>
    <t>AVILA MEJIA JOSE JUAN</t>
  </si>
  <si>
    <t>D-2430</t>
  </si>
  <si>
    <t>0296-TCU17</t>
  </si>
  <si>
    <t>302-D102411</t>
  </si>
  <si>
    <t>D-2565</t>
  </si>
  <si>
    <t>0297-TCU17</t>
  </si>
  <si>
    <t>302-D102415</t>
  </si>
  <si>
    <t>DEANDA AGUADO ALEJANDRA</t>
  </si>
  <si>
    <t>D-2759</t>
  </si>
  <si>
    <t>0301-TCU17</t>
  </si>
  <si>
    <t>302-D102417</t>
  </si>
  <si>
    <t>XOCHIHUA RUBIO EMMANUEL</t>
  </si>
  <si>
    <t>0304-TCU17</t>
  </si>
  <si>
    <t>302-D102418</t>
  </si>
  <si>
    <t>GONZALEZ LOPEZ ANA KARLA</t>
  </si>
  <si>
    <t>D-2774</t>
  </si>
  <si>
    <t>0306-TCU17</t>
  </si>
  <si>
    <t>302-D102419</t>
  </si>
  <si>
    <t>ROMERO LARA  LAURA ANDREA</t>
  </si>
  <si>
    <t>D-2775</t>
  </si>
  <si>
    <t>0307-TCU17</t>
  </si>
  <si>
    <t>302-D102420</t>
  </si>
  <si>
    <t xml:space="preserve">PEREZ MARTINEZ RICARDO </t>
  </si>
  <si>
    <t>0308-TCU17</t>
  </si>
  <si>
    <t>302-D102421</t>
  </si>
  <si>
    <t>AYALA MENDOZA MARTIN</t>
  </si>
  <si>
    <t>A281</t>
  </si>
  <si>
    <t>SIN FACT</t>
  </si>
  <si>
    <t>302-D102423</t>
  </si>
  <si>
    <t>MARTINEZ AGUILAR J JESUS</t>
  </si>
  <si>
    <t>D-3507</t>
  </si>
  <si>
    <t>D-3508</t>
  </si>
  <si>
    <t>EFECTIVALE</t>
  </si>
  <si>
    <t>D-1899</t>
  </si>
  <si>
    <t>P1981</t>
  </si>
  <si>
    <t>302-D100037</t>
  </si>
  <si>
    <t>LEAL MULDON JUAN SABAS</t>
  </si>
  <si>
    <t>D-1871</t>
  </si>
  <si>
    <t>MASTRETTA</t>
  </si>
  <si>
    <t>D-929</t>
  </si>
  <si>
    <t>P17279</t>
  </si>
  <si>
    <t xml:space="preserve">EFECTIVALE </t>
  </si>
  <si>
    <t>D  2,855</t>
  </si>
  <si>
    <t>A000000954</t>
  </si>
  <si>
    <t>D  2,623</t>
  </si>
  <si>
    <t>E-106</t>
  </si>
  <si>
    <t>T-3679</t>
  </si>
  <si>
    <t>E-135</t>
  </si>
  <si>
    <t>T-4202</t>
  </si>
  <si>
    <t>E-136</t>
  </si>
  <si>
    <t>T-4203</t>
  </si>
  <si>
    <t>D-1400</t>
  </si>
  <si>
    <t>P18686</t>
  </si>
  <si>
    <t>D-1404</t>
  </si>
  <si>
    <t>P18685</t>
  </si>
  <si>
    <t>E-134</t>
  </si>
  <si>
    <t>T-4414</t>
  </si>
  <si>
    <t>E-235</t>
  </si>
  <si>
    <t>T-4488</t>
  </si>
  <si>
    <t>D-2163</t>
  </si>
  <si>
    <t>ECC61023</t>
  </si>
  <si>
    <t>D-3520</t>
  </si>
  <si>
    <t>ECC62500</t>
  </si>
  <si>
    <t>REWEB FACTURE MAS CON INTERNET</t>
  </si>
  <si>
    <t>D-3826</t>
  </si>
  <si>
    <t>A187568</t>
  </si>
  <si>
    <t>302-D101992</t>
  </si>
  <si>
    <t>RABELLO GROUP</t>
  </si>
  <si>
    <t>D-2685</t>
  </si>
  <si>
    <t>P21373</t>
  </si>
  <si>
    <t>SALDO AL 31 DE DICIEMBRE</t>
  </si>
  <si>
    <t>SI SE DEBE FACT 4676.51-4184.72 DE LA TRANSF 3895 /03</t>
  </si>
  <si>
    <t>SE PAGO UNA FACT DADA DE BAJA POR 1218.00</t>
  </si>
  <si>
    <t>NO SE DEPURA PUESTO QUE EL CARGO SE REALIZA AUTOMATICAMENTE EN LA TARJETA</t>
  </si>
  <si>
    <t>SE DEBE AUNQUE SEA MAYOR A 3 MESES</t>
  </si>
  <si>
    <t>SE COBRARA A EN FEB PUES SE MANDARA UNA UNIDAD Y NO SE PAGARA</t>
  </si>
  <si>
    <t>EN FEB SE REALIZA FACT</t>
  </si>
  <si>
    <t>AUDATEX LTN</t>
  </si>
  <si>
    <t>D  3,940</t>
  </si>
  <si>
    <t>D  3,941</t>
  </si>
  <si>
    <t>D  3,942</t>
  </si>
  <si>
    <t>D  3,943</t>
  </si>
  <si>
    <t>D  3,963</t>
  </si>
  <si>
    <t>D  3,964</t>
  </si>
  <si>
    <t>B000000601</t>
  </si>
  <si>
    <t>D  3,965</t>
  </si>
  <si>
    <t>D  3,966</t>
  </si>
  <si>
    <t>D  3,967</t>
  </si>
  <si>
    <t>B000000272</t>
  </si>
  <si>
    <t>E1004627-D5FA-4236-9AD1-99780A0B8550</t>
  </si>
  <si>
    <t>44A4A2C5-BC58-4AF3-AF15-66B5C195E7B9</t>
  </si>
  <si>
    <t>36997CA6-A9A8-48F6-A1C6-223DC8226DCA</t>
  </si>
  <si>
    <t>C8280186-4538-4AB2-BC94-E1E3A048DD88</t>
  </si>
  <si>
    <t>6FD14189-00CD-4C36-A25B-E2C553F9CC18</t>
  </si>
  <si>
    <t>58DCE47D-E98C-4C13-B765-9BFF547FDE8C</t>
  </si>
  <si>
    <t>439785E1-CCFB-473D-A583-140B1448FA7F</t>
  </si>
  <si>
    <t>6034F4E0-350A-4B64-8AC4-9FADB2938D2C</t>
  </si>
  <si>
    <t>6F51B5D1-A13C-4E50-944F-26D358B661F5</t>
  </si>
  <si>
    <t>6C9F7CA6-9030-4B78-B89F-0CD0D905C71D</t>
  </si>
  <si>
    <t>D49668B3-B895-44B3-8E99-8C816C566CA7</t>
  </si>
  <si>
    <t>56647BC1-80C7-4469-8253-CCD390325591</t>
  </si>
  <si>
    <t>07F036A5-7AEE-4C03-A8A9-6CE018B86B68</t>
  </si>
  <si>
    <t>A49B9EC1-CD4F-48AB-BF4E-55654C69DA8E</t>
  </si>
  <si>
    <t>322BB53F-00E1-41FC-AE95-9F12ABE21D1A</t>
  </si>
  <si>
    <t>D-3705</t>
  </si>
  <si>
    <t>B476</t>
  </si>
  <si>
    <t>D-3704</t>
  </si>
  <si>
    <t>3DE52D75-701C-4E41-9AF9-E8B670A45C88</t>
  </si>
  <si>
    <t>302-D101878</t>
  </si>
  <si>
    <t>VAZQUEZ ALCANTARA YAZMIN IVONNE</t>
  </si>
  <si>
    <t>D-3706</t>
  </si>
  <si>
    <t>D-2709</t>
  </si>
  <si>
    <t>A2289</t>
  </si>
  <si>
    <t>302-D10242</t>
  </si>
  <si>
    <t>HERNANDEZ CAÑADA MARTHA EVA</t>
  </si>
  <si>
    <t>D-3859</t>
  </si>
  <si>
    <t>302-D100190</t>
  </si>
  <si>
    <t>ALDEN SATELITE</t>
  </si>
  <si>
    <t>D-3857</t>
  </si>
  <si>
    <t>A142235</t>
  </si>
  <si>
    <t>302-D101018</t>
  </si>
  <si>
    <t>GARCIA RIZO SALVADOR EDUARDO</t>
  </si>
  <si>
    <t>D-3933</t>
  </si>
  <si>
    <t>D-3707</t>
  </si>
  <si>
    <t>D  3,948</t>
  </si>
  <si>
    <t>S4536</t>
  </si>
  <si>
    <t>D  3,949</t>
  </si>
  <si>
    <t>S4537</t>
  </si>
  <si>
    <t>D  3,950</t>
  </si>
  <si>
    <t>S4539</t>
  </si>
  <si>
    <t>D  3,951</t>
  </si>
  <si>
    <t>S4540</t>
  </si>
  <si>
    <t>D  3,952</t>
  </si>
  <si>
    <t>S4541</t>
  </si>
  <si>
    <t>302-D100066</t>
  </si>
  <si>
    <t>ALDEN QUERETARO</t>
  </si>
  <si>
    <t>D-3856</t>
  </si>
  <si>
    <t>A37060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</si>
</sst>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_-;\-* #,##0.00_-;_-* \-??_-;_-@_-"/>
    <numFmt numFmtId="165" formatCode="dd/mmm"/>
    <numFmt numFmtId="166" formatCode="dd/mm/yy;@"/>
    <numFmt numFmtId="167" formatCode="dd/mm/yy"/>
    <numFmt numFmtId="168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b/>
      <sz val="10"/>
      <color rgb="FFC0000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9"/>
      <name val="Arial"/>
      <family val="2"/>
      <charset val="1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sz val="11"/>
      <name val="Calibri"/>
      <family val="2"/>
      <scheme val="minor"/>
    </font>
    <font>
      <b/>
      <sz val="10"/>
      <color rgb="FF0070C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545454"/>
      <name val="Helvetica"/>
      <family val="2"/>
    </font>
    <font>
      <b/>
      <sz val="8"/>
      <color rgb="FF545454"/>
      <name val="Helvetica"/>
      <family val="2"/>
    </font>
    <font>
      <sz val="9"/>
      <name val="Helvetica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33CC"/>
      <name val="Arial"/>
      <family val="2"/>
    </font>
    <font>
      <b/>
      <sz val="11"/>
      <color rgb="FFFF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164" fontId="2" fillId="0" borderId="0" applyFill="0" applyBorder="0" applyAlignment="0" applyProtection="0"/>
    <xf numFmtId="0" fontId="1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" fillId="0" borderId="0"/>
    <xf numFmtId="168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2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left"/>
    </xf>
    <xf numFmtId="164" fontId="3" fillId="0" borderId="0" xfId="2" applyFont="1" applyFill="1" applyBorder="1" applyAlignment="1" applyProtection="1">
      <alignment horizontal="center"/>
    </xf>
    <xf numFmtId="0" fontId="2" fillId="0" borderId="0" xfId="1" applyBorder="1"/>
    <xf numFmtId="164" fontId="2" fillId="0" borderId="0" xfId="2" applyBorder="1"/>
    <xf numFmtId="164" fontId="5" fillId="0" borderId="0" xfId="2" applyFont="1" applyFill="1" applyBorder="1" applyAlignment="1" applyProtection="1"/>
    <xf numFmtId="165" fontId="3" fillId="0" borderId="0" xfId="2" applyNumberFormat="1" applyFont="1" applyFill="1" applyBorder="1" applyAlignment="1" applyProtection="1">
      <alignment horizontal="center"/>
    </xf>
    <xf numFmtId="0" fontId="4" fillId="0" borderId="0" xfId="1" applyFont="1" applyFill="1" applyBorder="1"/>
    <xf numFmtId="0" fontId="3" fillId="0" borderId="0" xfId="1" applyFont="1" applyBorder="1"/>
    <xf numFmtId="0" fontId="5" fillId="0" borderId="0" xfId="1" applyFont="1" applyBorder="1"/>
    <xf numFmtId="0" fontId="6" fillId="0" borderId="0" xfId="1" applyFont="1" applyBorder="1" applyAlignment="1">
      <alignment horizontal="center"/>
    </xf>
    <xf numFmtId="164" fontId="2" fillId="0" borderId="0" xfId="2" applyFill="1" applyBorder="1" applyAlignment="1" applyProtection="1"/>
    <xf numFmtId="0" fontId="3" fillId="0" borderId="0" xfId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164" fontId="8" fillId="0" borderId="0" xfId="2" applyFont="1" applyFill="1" applyBorder="1" applyAlignment="1" applyProtection="1">
      <alignment horizontal="center"/>
    </xf>
    <xf numFmtId="0" fontId="9" fillId="2" borderId="0" xfId="1" applyFont="1" applyFill="1" applyBorder="1"/>
    <xf numFmtId="14" fontId="2" fillId="0" borderId="0" xfId="1" applyNumberFormat="1"/>
    <xf numFmtId="4" fontId="3" fillId="0" borderId="0" xfId="2" applyNumberFormat="1" applyFont="1" applyFill="1" applyBorder="1" applyAlignment="1" applyProtection="1"/>
    <xf numFmtId="4" fontId="5" fillId="0" borderId="0" xfId="2" applyNumberFormat="1" applyFont="1" applyFill="1" applyBorder="1" applyAlignment="1" applyProtection="1"/>
    <xf numFmtId="0" fontId="1" fillId="0" borderId="0" xfId="3"/>
    <xf numFmtId="14" fontId="1" fillId="0" borderId="0" xfId="3" applyNumberFormat="1"/>
    <xf numFmtId="4" fontId="1" fillId="0" borderId="0" xfId="3" applyNumberFormat="1"/>
    <xf numFmtId="4" fontId="3" fillId="0" borderId="0" xfId="2" applyNumberFormat="1" applyFont="1" applyFill="1" applyBorder="1" applyAlignment="1" applyProtection="1">
      <alignment horizontal="center"/>
    </xf>
    <xf numFmtId="4" fontId="2" fillId="0" borderId="0" xfId="1" applyNumberFormat="1"/>
    <xf numFmtId="4" fontId="2" fillId="0" borderId="0" xfId="1" applyNumberFormat="1" applyBorder="1"/>
    <xf numFmtId="0" fontId="2" fillId="0" borderId="0" xfId="1" applyFill="1" applyBorder="1"/>
    <xf numFmtId="166" fontId="2" fillId="0" borderId="0" xfId="1" applyNumberForma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164" fontId="2" fillId="0" borderId="0" xfId="2" applyFill="1" applyBorder="1"/>
    <xf numFmtId="164" fontId="2" fillId="0" borderId="0" xfId="2" applyFill="1"/>
    <xf numFmtId="4" fontId="5" fillId="0" borderId="0" xfId="2" applyNumberFormat="1" applyFont="1" applyFill="1" applyBorder="1" applyAlignment="1" applyProtection="1">
      <alignment horizontal="center"/>
    </xf>
    <xf numFmtId="0" fontId="11" fillId="3" borderId="0" xfId="1" applyFont="1" applyFill="1" applyBorder="1"/>
    <xf numFmtId="166" fontId="2" fillId="0" borderId="0" xfId="1" applyNumberFormat="1" applyBorder="1" applyAlignment="1">
      <alignment horizontal="right"/>
    </xf>
    <xf numFmtId="0" fontId="2" fillId="0" borderId="0" xfId="1" applyBorder="1" applyAlignment="1">
      <alignment horizontal="left"/>
    </xf>
    <xf numFmtId="4" fontId="3" fillId="0" borderId="0" xfId="1" applyNumberFormat="1" applyFont="1" applyFill="1" applyBorder="1"/>
    <xf numFmtId="0" fontId="2" fillId="4" borderId="0" xfId="1" applyFill="1" applyBorder="1"/>
    <xf numFmtId="0" fontId="12" fillId="0" borderId="0" xfId="3" applyFont="1"/>
    <xf numFmtId="4" fontId="2" fillId="0" borderId="0" xfId="1" applyNumberFormat="1" applyFont="1" applyFill="1" applyBorder="1"/>
    <xf numFmtId="0" fontId="13" fillId="0" borderId="0" xfId="1" applyFont="1"/>
    <xf numFmtId="0" fontId="11" fillId="2" borderId="0" xfId="1" applyFont="1" applyFill="1" applyBorder="1"/>
    <xf numFmtId="0" fontId="10" fillId="0" borderId="0" xfId="1" applyFont="1" applyBorder="1" applyAlignment="1">
      <alignment horizontal="left"/>
    </xf>
    <xf numFmtId="0" fontId="11" fillId="0" borderId="0" xfId="1" applyFont="1" applyFill="1" applyBorder="1"/>
    <xf numFmtId="0" fontId="1" fillId="0" borderId="0" xfId="3" applyFill="1"/>
    <xf numFmtId="14" fontId="1" fillId="0" borderId="0" xfId="3" applyNumberFormat="1" applyFill="1"/>
    <xf numFmtId="4" fontId="13" fillId="0" borderId="0" xfId="1" applyNumberFormat="1" applyFont="1" applyFill="1" applyBorder="1"/>
    <xf numFmtId="4" fontId="13" fillId="0" borderId="0" xfId="1" applyNumberFormat="1" applyFont="1" applyBorder="1" applyAlignment="1">
      <alignment horizontal="center"/>
    </xf>
    <xf numFmtId="4" fontId="3" fillId="0" borderId="0" xfId="2" applyNumberFormat="1" applyFont="1" applyFill="1" applyBorder="1" applyAlignment="1" applyProtection="1">
      <alignment horizontal="right"/>
    </xf>
    <xf numFmtId="4" fontId="5" fillId="0" borderId="0" xfId="1" applyNumberFormat="1" applyFont="1" applyFill="1" applyBorder="1"/>
    <xf numFmtId="167" fontId="2" fillId="0" borderId="0" xfId="1" applyNumberFormat="1" applyFill="1" applyBorder="1"/>
    <xf numFmtId="0" fontId="2" fillId="0" borderId="0" xfId="1" applyFill="1" applyBorder="1" applyAlignment="1">
      <alignment horizontal="left"/>
    </xf>
    <xf numFmtId="0" fontId="9" fillId="0" borderId="0" xfId="1" applyFont="1" applyFill="1" applyBorder="1"/>
    <xf numFmtId="0" fontId="9" fillId="2" borderId="0" xfId="1" applyNumberFormat="1" applyFont="1" applyFill="1" applyBorder="1"/>
    <xf numFmtId="0" fontId="3" fillId="0" borderId="0" xfId="1" applyNumberFormat="1" applyFont="1" applyFill="1" applyBorder="1"/>
    <xf numFmtId="4" fontId="2" fillId="0" borderId="0" xfId="1" applyNumberFormat="1" applyFill="1" applyBorder="1"/>
    <xf numFmtId="4" fontId="2" fillId="0" borderId="0" xfId="1" applyNumberFormat="1" applyFill="1" applyBorder="1" applyAlignment="1">
      <alignment horizontal="center"/>
    </xf>
    <xf numFmtId="0" fontId="2" fillId="0" borderId="0" xfId="1" applyFill="1"/>
    <xf numFmtId="4" fontId="2" fillId="0" borderId="0" xfId="1" applyNumberFormat="1" applyBorder="1" applyAlignment="1">
      <alignment horizontal="center"/>
    </xf>
    <xf numFmtId="4" fontId="14" fillId="0" borderId="0" xfId="2" applyNumberFormat="1" applyFont="1" applyFill="1" applyBorder="1" applyAlignment="1" applyProtection="1"/>
    <xf numFmtId="4" fontId="2" fillId="0" borderId="0" xfId="1" applyNumberFormat="1" applyFill="1"/>
    <xf numFmtId="0" fontId="8" fillId="0" borderId="0" xfId="1" applyFont="1"/>
    <xf numFmtId="4" fontId="8" fillId="0" borderId="0" xfId="1" applyNumberFormat="1" applyFont="1" applyFill="1"/>
    <xf numFmtId="0" fontId="1" fillId="0" borderId="0" xfId="3" applyFont="1"/>
    <xf numFmtId="4" fontId="8" fillId="0" borderId="0" xfId="1" applyNumberFormat="1" applyFont="1" applyFill="1" applyBorder="1"/>
    <xf numFmtId="0" fontId="2" fillId="0" borderId="0" xfId="1" applyFont="1"/>
    <xf numFmtId="4" fontId="2" fillId="0" borderId="0" xfId="1" applyNumberFormat="1" applyFont="1" applyBorder="1"/>
    <xf numFmtId="4" fontId="2" fillId="0" borderId="0" xfId="1" applyNumberFormat="1" applyFont="1"/>
    <xf numFmtId="0" fontId="2" fillId="0" borderId="0" xfId="1" applyFont="1" applyFill="1"/>
    <xf numFmtId="14" fontId="2" fillId="0" borderId="0" xfId="1" applyNumberFormat="1" applyFill="1"/>
    <xf numFmtId="4" fontId="16" fillId="0" borderId="0" xfId="2" applyNumberFormat="1" applyFont="1" applyFill="1" applyBorder="1" applyAlignment="1" applyProtection="1">
      <alignment horizontal="center"/>
    </xf>
    <xf numFmtId="4" fontId="3" fillId="0" borderId="0" xfId="2" applyNumberFormat="1" applyFont="1" applyFill="1" applyBorder="1" applyAlignment="1" applyProtection="1">
      <alignment horizontal="left"/>
    </xf>
    <xf numFmtId="164" fontId="3" fillId="0" borderId="0" xfId="2" applyFont="1" applyFill="1" applyBorder="1" applyAlignment="1" applyProtection="1"/>
    <xf numFmtId="4" fontId="8" fillId="0" borderId="0" xfId="2" applyNumberFormat="1" applyFont="1" applyFill="1" applyBorder="1" applyAlignment="1" applyProtection="1"/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8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16" fontId="2" fillId="0" borderId="0" xfId="1" applyNumberFormat="1"/>
    <xf numFmtId="1" fontId="0" fillId="0" borderId="0" xfId="0" applyNumberFormat="1" applyFont="1" applyFill="1" applyAlignment="1">
      <alignment horizontal="center"/>
    </xf>
    <xf numFmtId="4" fontId="13" fillId="0" borderId="0" xfId="1" applyNumberFormat="1" applyFont="1" applyFill="1" applyBorder="1" applyAlignment="1">
      <alignment horizontal="center"/>
    </xf>
    <xf numFmtId="4" fontId="18" fillId="0" borderId="0" xfId="2" applyNumberFormat="1" applyFont="1" applyFill="1" applyBorder="1" applyAlignment="1" applyProtection="1">
      <alignment horizontal="center"/>
    </xf>
    <xf numFmtId="164" fontId="19" fillId="0" borderId="0" xfId="2" applyFont="1" applyFill="1" applyBorder="1" applyAlignment="1" applyProtection="1">
      <alignment horizontal="center"/>
    </xf>
    <xf numFmtId="4" fontId="19" fillId="0" borderId="0" xfId="2" applyNumberFormat="1" applyFont="1" applyFill="1" applyBorder="1" applyAlignment="1" applyProtection="1">
      <alignment horizontal="center"/>
    </xf>
    <xf numFmtId="1" fontId="17" fillId="0" borderId="0" xfId="0" applyNumberFormat="1" applyFont="1" applyFill="1" applyAlignment="1">
      <alignment horizontal="center"/>
    </xf>
    <xf numFmtId="0" fontId="0" fillId="0" borderId="1" xfId="0" applyBorder="1"/>
    <xf numFmtId="3" fontId="0" fillId="0" borderId="0" xfId="0" applyNumberFormat="1"/>
    <xf numFmtId="0" fontId="21" fillId="0" borderId="0" xfId="0" applyFont="1"/>
    <xf numFmtId="4" fontId="21" fillId="0" borderId="0" xfId="0" applyNumberFormat="1" applyFont="1"/>
    <xf numFmtId="14" fontId="0" fillId="0" borderId="0" xfId="3" applyNumberFormat="1" applyFont="1"/>
    <xf numFmtId="164" fontId="21" fillId="0" borderId="0" xfId="0" applyNumberFormat="1" applyFont="1"/>
    <xf numFmtId="0" fontId="20" fillId="6" borderId="0" xfId="0" applyFont="1" applyFill="1" applyAlignment="1">
      <alignment horizontal="center"/>
    </xf>
    <xf numFmtId="0" fontId="21" fillId="0" borderId="1" xfId="0" applyFont="1" applyBorder="1"/>
    <xf numFmtId="0" fontId="2" fillId="0" borderId="1" xfId="1" applyBorder="1"/>
    <xf numFmtId="14" fontId="2" fillId="0" borderId="1" xfId="1" applyNumberFormat="1" applyBorder="1"/>
    <xf numFmtId="4" fontId="2" fillId="0" borderId="1" xfId="1" applyNumberFormat="1" applyBorder="1"/>
    <xf numFmtId="0" fontId="1" fillId="0" borderId="1" xfId="8" applyBorder="1"/>
    <xf numFmtId="14" fontId="1" fillId="0" borderId="1" xfId="8" applyNumberFormat="1" applyBorder="1"/>
    <xf numFmtId="4" fontId="21" fillId="0" borderId="1" xfId="0" applyNumberFormat="1" applyFont="1" applyBorder="1"/>
    <xf numFmtId="0" fontId="1" fillId="0" borderId="1" xfId="3" applyBorder="1"/>
    <xf numFmtId="14" fontId="1" fillId="0" borderId="1" xfId="3" applyNumberFormat="1" applyBorder="1"/>
    <xf numFmtId="164" fontId="2" fillId="0" borderId="1" xfId="2" applyFill="1" applyBorder="1"/>
    <xf numFmtId="0" fontId="9" fillId="0" borderId="0" xfId="1" applyNumberFormat="1" applyFont="1" applyFill="1" applyBorder="1"/>
    <xf numFmtId="0" fontId="0" fillId="0" borderId="0" xfId="0" applyBorder="1"/>
    <xf numFmtId="16" fontId="2" fillId="0" borderId="0" xfId="1" applyNumberFormat="1" applyFill="1"/>
    <xf numFmtId="0" fontId="2" fillId="7" borderId="0" xfId="1" applyFill="1"/>
    <xf numFmtId="14" fontId="2" fillId="7" borderId="0" xfId="1" applyNumberFormat="1" applyFill="1"/>
    <xf numFmtId="4" fontId="2" fillId="7" borderId="0" xfId="1" applyNumberFormat="1" applyFill="1"/>
    <xf numFmtId="0" fontId="2" fillId="8" borderId="0" xfId="1" applyFill="1"/>
    <xf numFmtId="164" fontId="2" fillId="8" borderId="0" xfId="2" applyFill="1"/>
    <xf numFmtId="14" fontId="2" fillId="8" borderId="0" xfId="1" applyNumberFormat="1" applyFill="1"/>
    <xf numFmtId="4" fontId="2" fillId="8" borderId="0" xfId="1" applyNumberFormat="1" applyFill="1"/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2" fillId="0" borderId="0" xfId="1"/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23" fillId="0" borderId="0" xfId="0" applyNumberFormat="1" applyFont="1" applyAlignment="1" applyProtection="1">
      <alignment horizontal="left"/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23" fillId="0" borderId="0" xfId="12" applyFont="1" applyAlignment="1" applyProtection="1">
      <alignment horizontal="left"/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0" fillId="0" borderId="0" xfId="0"/>
    <xf numFmtId="0" fontId="15" fillId="9" borderId="0" xfId="0" applyFont="1" applyFill="1" applyProtection="1">
      <protection locked="0"/>
    </xf>
    <xf numFmtId="0" fontId="15" fillId="0" borderId="0" xfId="12" applyFont="1" applyProtection="1">
      <protection locked="0"/>
    </xf>
    <xf numFmtId="0" fontId="15" fillId="0" borderId="0" xfId="12" applyFont="1" applyProtection="1">
      <protection locked="0"/>
    </xf>
    <xf numFmtId="11" fontId="15" fillId="0" borderId="0" xfId="12" applyNumberFormat="1" applyFont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0" borderId="0" xfId="12" applyNumberFormat="1" applyFont="1" applyProtection="1">
      <protection locked="0"/>
    </xf>
    <xf numFmtId="0" fontId="15" fillId="0" borderId="0" xfId="12" applyFont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0" fillId="0" borderId="0" xfId="0"/>
    <xf numFmtId="11" fontId="15" fillId="9" borderId="0" xfId="0" applyNumberFormat="1" applyFont="1" applyFill="1" applyProtection="1">
      <protection locked="0"/>
    </xf>
    <xf numFmtId="0" fontId="2" fillId="0" borderId="0" xfId="1"/>
    <xf numFmtId="0" fontId="15" fillId="0" borderId="0" xfId="12" applyFont="1" applyProtection="1">
      <protection locked="0"/>
    </xf>
    <xf numFmtId="0" fontId="15" fillId="0" borderId="0" xfId="12" applyFont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0" fillId="0" borderId="0" xfId="0"/>
    <xf numFmtId="0" fontId="15" fillId="9" borderId="0" xfId="0" applyFont="1" applyFill="1" applyProtection="1">
      <protection locked="0"/>
    </xf>
    <xf numFmtId="11" fontId="15" fillId="0" borderId="0" xfId="12" applyNumberFormat="1" applyFont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0" borderId="0" xfId="12" applyNumberFormat="1" applyFont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0" borderId="0" xfId="12" applyNumberFormat="1" applyFont="1" applyProtection="1">
      <protection locked="0"/>
    </xf>
    <xf numFmtId="0" fontId="23" fillId="0" borderId="0" xfId="12" applyFont="1" applyAlignment="1" applyProtection="1">
      <alignment horizontal="left"/>
      <protection locked="0"/>
    </xf>
    <xf numFmtId="0" fontId="2" fillId="0" borderId="0" xfId="1"/>
    <xf numFmtId="14" fontId="2" fillId="0" borderId="0" xfId="1" applyNumberFormat="1"/>
    <xf numFmtId="11" fontId="15" fillId="0" borderId="0" xfId="12" applyNumberFormat="1" applyFont="1" applyProtection="1">
      <protection locked="0"/>
    </xf>
    <xf numFmtId="0" fontId="15" fillId="0" borderId="0" xfId="12" applyFont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0" borderId="0" xfId="0" applyNumberFormat="1" applyFont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4" fontId="2" fillId="10" borderId="0" xfId="1" applyNumberFormat="1" applyFill="1"/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2" fillId="10" borderId="0" xfId="1" applyFill="1"/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4" fontId="2" fillId="10" borderId="0" xfId="1" applyNumberFormat="1" applyFill="1"/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0" fillId="0" borderId="0" xfId="0"/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11" fontId="15" fillId="9" borderId="0" xfId="0" applyNumberFormat="1" applyFont="1" applyFill="1" applyProtection="1">
      <protection locked="0"/>
    </xf>
    <xf numFmtId="4" fontId="16" fillId="0" borderId="0" xfId="2" applyNumberFormat="1" applyFont="1" applyFill="1" applyBorder="1" applyAlignment="1" applyProtection="1"/>
    <xf numFmtId="14" fontId="0" fillId="0" borderId="0" xfId="0" applyNumberFormat="1" applyFill="1"/>
    <xf numFmtId="0" fontId="24" fillId="0" borderId="0" xfId="0" applyFont="1"/>
    <xf numFmtId="0" fontId="26" fillId="0" borderId="0" xfId="0" applyFont="1"/>
    <xf numFmtId="0" fontId="25" fillId="0" borderId="0" xfId="0" applyFont="1" applyAlignment="1">
      <alignment wrapText="1"/>
    </xf>
    <xf numFmtId="0" fontId="15" fillId="0" borderId="0" xfId="3" applyFont="1" applyFill="1"/>
    <xf numFmtId="14" fontId="15" fillId="0" borderId="0" xfId="3" applyNumberFormat="1" applyFont="1" applyFill="1"/>
    <xf numFmtId="164" fontId="2" fillId="0" borderId="0" xfId="2" applyFont="1" applyFill="1"/>
    <xf numFmtId="164" fontId="8" fillId="0" borderId="0" xfId="4" applyFont="1" applyFill="1" applyBorder="1" applyAlignment="1" applyProtection="1"/>
    <xf numFmtId="164" fontId="8" fillId="0" borderId="0" xfId="4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3" fillId="0" borderId="0" xfId="1" applyFont="1" applyFill="1"/>
    <xf numFmtId="0" fontId="0" fillId="0" borderId="0" xfId="3" applyFont="1" applyFill="1"/>
    <xf numFmtId="0" fontId="0" fillId="7" borderId="0" xfId="0" applyFill="1"/>
    <xf numFmtId="14" fontId="0" fillId="7" borderId="0" xfId="0" applyNumberFormat="1" applyFill="1"/>
    <xf numFmtId="4" fontId="0" fillId="7" borderId="0" xfId="0" applyNumberFormat="1" applyFill="1"/>
    <xf numFmtId="0" fontId="2" fillId="7" borderId="0" xfId="1" applyFill="1" applyBorder="1"/>
    <xf numFmtId="166" fontId="2" fillId="7" borderId="0" xfId="1" applyNumberFormat="1" applyFill="1" applyBorder="1" applyAlignment="1">
      <alignment horizontal="right"/>
    </xf>
    <xf numFmtId="0" fontId="2" fillId="7" borderId="0" xfId="1" applyFill="1" applyBorder="1" applyAlignment="1">
      <alignment horizontal="left"/>
    </xf>
    <xf numFmtId="164" fontId="2" fillId="7" borderId="0" xfId="2" applyFill="1" applyBorder="1"/>
    <xf numFmtId="0" fontId="10" fillId="7" borderId="0" xfId="1" applyFont="1" applyFill="1" applyBorder="1" applyAlignment="1">
      <alignment horizontal="left"/>
    </xf>
    <xf numFmtId="0" fontId="2" fillId="11" borderId="0" xfId="1" applyFill="1" applyBorder="1"/>
    <xf numFmtId="166" fontId="2" fillId="11" borderId="0" xfId="1" applyNumberFormat="1" applyFill="1" applyBorder="1" applyAlignment="1">
      <alignment horizontal="right"/>
    </xf>
    <xf numFmtId="0" fontId="2" fillId="11" borderId="0" xfId="1" applyFill="1" applyBorder="1" applyAlignment="1">
      <alignment horizontal="left"/>
    </xf>
    <xf numFmtId="164" fontId="2" fillId="11" borderId="0" xfId="2" applyFill="1" applyBorder="1"/>
    <xf numFmtId="0" fontId="12" fillId="11" borderId="0" xfId="3" applyFont="1" applyFill="1"/>
    <xf numFmtId="14" fontId="1" fillId="11" borderId="0" xfId="3" applyNumberFormat="1" applyFill="1"/>
    <xf numFmtId="164" fontId="2" fillId="11" borderId="0" xfId="2" applyFill="1"/>
    <xf numFmtId="0" fontId="2" fillId="11" borderId="0" xfId="1" applyFill="1"/>
    <xf numFmtId="14" fontId="2" fillId="11" borderId="0" xfId="1" applyNumberFormat="1" applyFill="1"/>
    <xf numFmtId="11" fontId="15" fillId="0" borderId="0" xfId="0" applyNumberFormat="1" applyFont="1" applyFill="1" applyProtection="1">
      <protection locked="0"/>
    </xf>
    <xf numFmtId="4" fontId="0" fillId="11" borderId="0" xfId="0" applyNumberFormat="1" applyFill="1"/>
    <xf numFmtId="0" fontId="0" fillId="11" borderId="0" xfId="3" applyFont="1" applyFill="1"/>
    <xf numFmtId="0" fontId="0" fillId="11" borderId="0" xfId="0" applyFill="1"/>
    <xf numFmtId="14" fontId="0" fillId="11" borderId="0" xfId="0" applyNumberFormat="1" applyFill="1"/>
    <xf numFmtId="4" fontId="2" fillId="11" borderId="0" xfId="1" applyNumberFormat="1" applyFill="1"/>
    <xf numFmtId="0" fontId="15" fillId="0" borderId="0" xfId="0" applyFont="1" applyFill="1" applyProtection="1">
      <protection locked="0"/>
    </xf>
    <xf numFmtId="0" fontId="12" fillId="7" borderId="0" xfId="3" applyFont="1" applyFill="1"/>
    <xf numFmtId="14" fontId="1" fillId="7" borderId="0" xfId="3" applyNumberFormat="1" applyFill="1"/>
    <xf numFmtId="164" fontId="2" fillId="7" borderId="0" xfId="2" applyFill="1"/>
    <xf numFmtId="0" fontId="15" fillId="12" borderId="0" xfId="0" applyFont="1" applyFill="1" applyProtection="1">
      <protection locked="0"/>
    </xf>
    <xf numFmtId="0" fontId="0" fillId="7" borderId="0" xfId="3" applyFont="1" applyFill="1"/>
    <xf numFmtId="0" fontId="15" fillId="0" borderId="0" xfId="0" applyFont="1"/>
    <xf numFmtId="0" fontId="1" fillId="7" borderId="0" xfId="3" applyFill="1"/>
    <xf numFmtId="0" fontId="28" fillId="0" borderId="0" xfId="0" applyFont="1"/>
    <xf numFmtId="0" fontId="29" fillId="0" borderId="0" xfId="1" applyFont="1" applyFill="1" applyBorder="1"/>
    <xf numFmtId="0" fontId="29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2" fillId="13" borderId="0" xfId="1" applyFill="1" applyBorder="1"/>
    <xf numFmtId="166" fontId="2" fillId="13" borderId="0" xfId="1" applyNumberFormat="1" applyFill="1" applyBorder="1" applyAlignment="1">
      <alignment horizontal="right"/>
    </xf>
    <xf numFmtId="0" fontId="2" fillId="13" borderId="0" xfId="1" applyFill="1" applyBorder="1" applyAlignment="1">
      <alignment horizontal="left"/>
    </xf>
    <xf numFmtId="164" fontId="2" fillId="13" borderId="0" xfId="2" applyFill="1" applyBorder="1"/>
    <xf numFmtId="0" fontId="15" fillId="13" borderId="0" xfId="3" applyFont="1" applyFill="1"/>
    <xf numFmtId="14" fontId="15" fillId="13" borderId="0" xfId="3" applyNumberFormat="1" applyFont="1" applyFill="1"/>
    <xf numFmtId="164" fontId="2" fillId="13" borderId="0" xfId="2" applyFont="1" applyFill="1"/>
    <xf numFmtId="0" fontId="2" fillId="13" borderId="0" xfId="1" applyFill="1"/>
    <xf numFmtId="14" fontId="2" fillId="13" borderId="0" xfId="1" applyNumberFormat="1" applyFill="1"/>
    <xf numFmtId="0" fontId="0" fillId="9" borderId="0" xfId="0" applyFill="1"/>
    <xf numFmtId="14" fontId="0" fillId="9" borderId="0" xfId="0" applyNumberFormat="1" applyFill="1"/>
    <xf numFmtId="4" fontId="0" fillId="9" borderId="0" xfId="0" applyNumberFormat="1" applyFill="1"/>
    <xf numFmtId="0" fontId="15" fillId="9" borderId="0" xfId="0" applyFont="1" applyFill="1"/>
    <xf numFmtId="4" fontId="1" fillId="0" borderId="0" xfId="3" applyNumberFormat="1" applyFill="1"/>
    <xf numFmtId="0" fontId="1" fillId="0" borderId="0" xfId="8" applyFill="1"/>
    <xf numFmtId="14" fontId="1" fillId="0" borderId="0" xfId="8" applyNumberFormat="1" applyFill="1"/>
    <xf numFmtId="0" fontId="2" fillId="0" borderId="0" xfId="12" applyFill="1"/>
    <xf numFmtId="14" fontId="2" fillId="0" borderId="0" xfId="12" applyNumberFormat="1" applyFill="1"/>
    <xf numFmtId="4" fontId="2" fillId="0" borderId="0" xfId="12" applyNumberFormat="1" applyFill="1"/>
    <xf numFmtId="3" fontId="0" fillId="0" borderId="0" xfId="0" applyNumberFormat="1" applyFill="1"/>
    <xf numFmtId="1" fontId="2" fillId="0" borderId="0" xfId="1" applyNumberFormat="1" applyFill="1"/>
    <xf numFmtId="0" fontId="12" fillId="0" borderId="0" xfId="3" applyFont="1" applyFill="1"/>
    <xf numFmtId="16" fontId="0" fillId="0" borderId="0" xfId="0" applyNumberFormat="1" applyFill="1"/>
    <xf numFmtId="4" fontId="3" fillId="5" borderId="0" xfId="2" applyNumberFormat="1" applyFont="1" applyFill="1" applyBorder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2" fillId="14" borderId="0" xfId="1" applyFill="1" applyBorder="1"/>
    <xf numFmtId="4" fontId="0" fillId="0" borderId="0" xfId="0" applyNumberFormat="1"/>
    <xf numFmtId="166" fontId="2" fillId="14" borderId="0" xfId="1" applyNumberFormat="1" applyFill="1" applyBorder="1" applyAlignment="1">
      <alignment horizontal="right"/>
    </xf>
    <xf numFmtId="0" fontId="2" fillId="14" borderId="0" xfId="1" applyFill="1" applyBorder="1" applyAlignment="1">
      <alignment horizontal="left"/>
    </xf>
    <xf numFmtId="164" fontId="2" fillId="14" borderId="0" xfId="2" applyFill="1" applyBorder="1"/>
    <xf numFmtId="0" fontId="15" fillId="14" borderId="0" xfId="3" applyFont="1" applyFill="1"/>
    <xf numFmtId="14" fontId="15" fillId="14" borderId="0" xfId="3" applyNumberFormat="1" applyFont="1" applyFill="1"/>
    <xf numFmtId="164" fontId="2" fillId="14" borderId="0" xfId="2" applyFont="1" applyFill="1"/>
    <xf numFmtId="0" fontId="2" fillId="14" borderId="0" xfId="1" applyFill="1"/>
    <xf numFmtId="14" fontId="2" fillId="14" borderId="0" xfId="1" applyNumberFormat="1" applyFill="1"/>
    <xf numFmtId="0" fontId="30" fillId="0" borderId="0" xfId="1" applyFont="1" applyFill="1"/>
    <xf numFmtId="14" fontId="30" fillId="0" borderId="0" xfId="1" applyNumberFormat="1" applyFont="1" applyFill="1"/>
    <xf numFmtId="0" fontId="31" fillId="0" borderId="0" xfId="0" applyFont="1"/>
    <xf numFmtId="14" fontId="31" fillId="0" borderId="0" xfId="0" applyNumberFormat="1" applyFont="1"/>
    <xf numFmtId="4" fontId="31" fillId="0" borderId="0" xfId="0" applyNumberFormat="1" applyFont="1"/>
    <xf numFmtId="0" fontId="2" fillId="8" borderId="0" xfId="1" applyFill="1" applyBorder="1"/>
    <xf numFmtId="166" fontId="2" fillId="8" borderId="0" xfId="1" applyNumberFormat="1" applyFill="1" applyBorder="1" applyAlignment="1">
      <alignment horizontal="right"/>
    </xf>
    <xf numFmtId="0" fontId="2" fillId="8" borderId="0" xfId="1" applyFill="1" applyBorder="1" applyAlignment="1">
      <alignment horizontal="left"/>
    </xf>
    <xf numFmtId="164" fontId="2" fillId="8" borderId="0" xfId="2" applyFill="1" applyBorder="1"/>
    <xf numFmtId="0" fontId="15" fillId="8" borderId="0" xfId="3" applyFont="1" applyFill="1"/>
    <xf numFmtId="14" fontId="15" fillId="8" borderId="0" xfId="3" applyNumberFormat="1" applyFont="1" applyFill="1"/>
    <xf numFmtId="164" fontId="2" fillId="8" borderId="0" xfId="2" applyFont="1" applyFill="1"/>
    <xf numFmtId="0" fontId="15" fillId="10" borderId="0" xfId="3" applyFont="1" applyFill="1"/>
    <xf numFmtId="14" fontId="15" fillId="10" borderId="0" xfId="3" applyNumberFormat="1" applyFont="1" applyFill="1"/>
    <xf numFmtId="164" fontId="2" fillId="10" borderId="0" xfId="2" applyFont="1" applyFill="1"/>
    <xf numFmtId="0" fontId="32" fillId="0" borderId="0" xfId="0" applyFont="1"/>
    <xf numFmtId="14" fontId="2" fillId="0" borderId="0" xfId="1" applyNumberFormat="1" applyFont="1" applyFill="1"/>
    <xf numFmtId="4" fontId="2" fillId="0" borderId="0" xfId="1" applyNumberFormat="1" applyFont="1" applyFill="1"/>
    <xf numFmtId="0" fontId="17" fillId="0" borderId="0" xfId="0" applyFont="1" applyFill="1"/>
    <xf numFmtId="14" fontId="17" fillId="0" borderId="0" xfId="0" applyNumberFormat="1" applyFont="1" applyFill="1"/>
    <xf numFmtId="4" fontId="17" fillId="0" borderId="0" xfId="0" applyNumberFormat="1" applyFont="1" applyFill="1"/>
    <xf numFmtId="0" fontId="2" fillId="7" borderId="0" xfId="1" applyFont="1" applyFill="1" applyBorder="1"/>
    <xf numFmtId="167" fontId="2" fillId="7" borderId="0" xfId="1" applyNumberFormat="1" applyFont="1" applyFill="1" applyBorder="1"/>
    <xf numFmtId="164" fontId="2" fillId="7" borderId="0" xfId="2" applyFont="1" applyFill="1" applyBorder="1"/>
    <xf numFmtId="0" fontId="8" fillId="7" borderId="0" xfId="1" applyFont="1" applyFill="1"/>
    <xf numFmtId="14" fontId="8" fillId="7" borderId="0" xfId="1" applyNumberFormat="1" applyFont="1" applyFill="1"/>
    <xf numFmtId="4" fontId="8" fillId="7" borderId="0" xfId="1" applyNumberFormat="1" applyFont="1" applyFill="1"/>
    <xf numFmtId="14" fontId="21" fillId="0" borderId="0" xfId="0" applyNumberFormat="1" applyFont="1" applyFill="1"/>
    <xf numFmtId="4" fontId="0" fillId="15" borderId="0" xfId="0" applyNumberFormat="1" applyFill="1"/>
    <xf numFmtId="0" fontId="0" fillId="15" borderId="0" xfId="0" applyFill="1"/>
    <xf numFmtId="0" fontId="2" fillId="0" borderId="0" xfId="1" applyFont="1" applyBorder="1"/>
    <xf numFmtId="11" fontId="15" fillId="7" borderId="0" xfId="0" applyNumberFormat="1" applyFont="1" applyFill="1" applyProtection="1">
      <protection locked="0"/>
    </xf>
    <xf numFmtId="14" fontId="28" fillId="0" borderId="0" xfId="0" applyNumberFormat="1" applyFont="1"/>
    <xf numFmtId="0" fontId="28" fillId="0" borderId="0" xfId="3" applyFont="1" applyFill="1"/>
    <xf numFmtId="0" fontId="15" fillId="7" borderId="0" xfId="0" applyFont="1" applyFill="1" applyProtection="1">
      <protection locked="0"/>
    </xf>
    <xf numFmtId="4" fontId="0" fillId="8" borderId="0" xfId="0" applyNumberFormat="1" applyFill="1"/>
    <xf numFmtId="0" fontId="0" fillId="8" borderId="0" xfId="0" applyFill="1"/>
    <xf numFmtId="0" fontId="0" fillId="5" borderId="0" xfId="0" applyFill="1"/>
    <xf numFmtId="14" fontId="0" fillId="5" borderId="0" xfId="0" applyNumberFormat="1" applyFill="1"/>
    <xf numFmtId="0" fontId="2" fillId="0" borderId="0" xfId="1" applyFont="1" applyFill="1" applyBorder="1"/>
    <xf numFmtId="167" fontId="2" fillId="0" borderId="0" xfId="1" applyNumberFormat="1" applyFont="1" applyFill="1" applyBorder="1"/>
    <xf numFmtId="164" fontId="2" fillId="0" borderId="0" xfId="2" applyFont="1" applyFill="1" applyBorder="1"/>
    <xf numFmtId="0" fontId="33" fillId="0" borderId="0" xfId="1" applyFont="1" applyFill="1"/>
    <xf numFmtId="14" fontId="33" fillId="0" borderId="0" xfId="1" applyNumberFormat="1" applyFont="1" applyFill="1"/>
    <xf numFmtId="4" fontId="28" fillId="0" borderId="0" xfId="0" applyNumberFormat="1" applyFont="1"/>
    <xf numFmtId="4" fontId="0" fillId="5" borderId="0" xfId="0" applyNumberFormat="1" applyFill="1"/>
    <xf numFmtId="14" fontId="0" fillId="8" borderId="0" xfId="0" applyNumberFormat="1" applyFill="1"/>
    <xf numFmtId="0" fontId="12" fillId="8" borderId="0" xfId="3" applyFont="1" applyFill="1"/>
    <xf numFmtId="14" fontId="1" fillId="8" borderId="0" xfId="3" applyNumberFormat="1" applyFill="1"/>
    <xf numFmtId="0" fontId="15" fillId="7" borderId="0" xfId="3" applyFont="1" applyFill="1"/>
    <xf numFmtId="14" fontId="15" fillId="7" borderId="0" xfId="3" applyNumberFormat="1" applyFont="1" applyFill="1"/>
    <xf numFmtId="164" fontId="2" fillId="7" borderId="0" xfId="2" applyFont="1" applyFill="1"/>
    <xf numFmtId="0" fontId="0" fillId="8" borderId="0" xfId="3" applyFont="1" applyFill="1"/>
    <xf numFmtId="0" fontId="10" fillId="8" borderId="0" xfId="1" applyFont="1" applyFill="1" applyBorder="1" applyAlignment="1">
      <alignment horizontal="left"/>
    </xf>
    <xf numFmtId="0" fontId="2" fillId="8" borderId="0" xfId="1" applyFont="1" applyFill="1" applyBorder="1"/>
    <xf numFmtId="167" fontId="2" fillId="8" borderId="0" xfId="1" applyNumberFormat="1" applyFont="1" applyFill="1" applyBorder="1"/>
    <xf numFmtId="164" fontId="2" fillId="8" borderId="0" xfId="2" applyFont="1" applyFill="1" applyBorder="1"/>
    <xf numFmtId="0" fontId="2" fillId="8" borderId="0" xfId="1" applyFont="1" applyFill="1"/>
    <xf numFmtId="14" fontId="2" fillId="8" borderId="0" xfId="1" applyNumberFormat="1" applyFont="1" applyFill="1"/>
    <xf numFmtId="4" fontId="2" fillId="8" borderId="0" xfId="1" applyNumberFormat="1" applyFont="1" applyFill="1"/>
    <xf numFmtId="0" fontId="34" fillId="8" borderId="0" xfId="1" applyFont="1" applyFill="1"/>
    <xf numFmtId="14" fontId="34" fillId="8" borderId="0" xfId="1" applyNumberFormat="1" applyFont="1" applyFill="1"/>
    <xf numFmtId="1" fontId="2" fillId="8" borderId="0" xfId="1" applyNumberFormat="1" applyFill="1" applyBorder="1" applyAlignment="1">
      <alignment horizontal="right"/>
    </xf>
    <xf numFmtId="0" fontId="35" fillId="9" borderId="0" xfId="0" applyFont="1" applyFill="1" applyProtection="1">
      <protection locked="0"/>
    </xf>
    <xf numFmtId="0" fontId="35" fillId="0" borderId="0" xfId="0" applyFont="1" applyProtection="1">
      <protection locked="0"/>
    </xf>
    <xf numFmtId="0" fontId="2" fillId="16" borderId="0" xfId="1" applyFill="1"/>
    <xf numFmtId="14" fontId="2" fillId="16" borderId="0" xfId="1" applyNumberFormat="1" applyFill="1"/>
    <xf numFmtId="4" fontId="2" fillId="16" borderId="0" xfId="1" applyNumberFormat="1" applyFill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4" fontId="2" fillId="5" borderId="0" xfId="1" applyNumberFormat="1" applyFill="1"/>
    <xf numFmtId="0" fontId="0" fillId="0" borderId="0" xfId="0" applyNumberFormat="1"/>
    <xf numFmtId="0" fontId="2" fillId="0" borderId="0" xfId="1" applyNumberFormat="1" applyFill="1"/>
    <xf numFmtId="4" fontId="3" fillId="5" borderId="0" xfId="2" applyNumberFormat="1" applyFont="1" applyFill="1" applyBorder="1" applyAlignment="1" applyProtection="1">
      <alignment horizontal="center"/>
    </xf>
    <xf numFmtId="14" fontId="0" fillId="0" borderId="0" xfId="0" applyNumberFormat="1" applyBorder="1"/>
    <xf numFmtId="4" fontId="0" fillId="6" borderId="0" xfId="0" applyNumberFormat="1" applyFill="1"/>
    <xf numFmtId="0" fontId="0" fillId="17" borderId="0" xfId="0" applyFill="1"/>
    <xf numFmtId="0" fontId="17" fillId="18" borderId="0" xfId="0" applyFont="1" applyFill="1"/>
    <xf numFmtId="0" fontId="0" fillId="0" borderId="0" xfId="0" applyFill="1" applyBorder="1"/>
    <xf numFmtId="14" fontId="0" fillId="0" borderId="0" xfId="0" applyNumberFormat="1" applyFill="1" applyBorder="1"/>
    <xf numFmtId="4" fontId="0" fillId="16" borderId="0" xfId="0" applyNumberFormat="1" applyFill="1"/>
    <xf numFmtId="0" fontId="0" fillId="16" borderId="0" xfId="0" applyFill="1"/>
    <xf numFmtId="0" fontId="0" fillId="19" borderId="0" xfId="0" applyFill="1"/>
    <xf numFmtId="11" fontId="36" fillId="9" borderId="0" xfId="0" applyNumberFormat="1" applyFont="1" applyFill="1" applyProtection="1">
      <protection locked="0"/>
    </xf>
    <xf numFmtId="0" fontId="2" fillId="20" borderId="0" xfId="1" applyFill="1"/>
    <xf numFmtId="0" fontId="17" fillId="20" borderId="0" xfId="0" applyFont="1" applyFill="1"/>
    <xf numFmtId="14" fontId="17" fillId="20" borderId="0" xfId="0" applyNumberFormat="1" applyFont="1" applyFill="1"/>
    <xf numFmtId="4" fontId="17" fillId="20" borderId="0" xfId="0" applyNumberFormat="1" applyFont="1" applyFill="1"/>
    <xf numFmtId="11" fontId="15" fillId="20" borderId="0" xfId="0" applyNumberFormat="1" applyFont="1" applyFill="1" applyProtection="1">
      <protection locked="0"/>
    </xf>
    <xf numFmtId="0" fontId="0" fillId="20" borderId="0" xfId="0" applyFill="1"/>
    <xf numFmtId="14" fontId="0" fillId="20" borderId="0" xfId="0" applyNumberFormat="1" applyFill="1"/>
    <xf numFmtId="4" fontId="0" fillId="20" borderId="0" xfId="0" applyNumberFormat="1" applyFill="1"/>
    <xf numFmtId="0" fontId="15" fillId="20" borderId="0" xfId="0" applyFont="1" applyFill="1" applyProtection="1">
      <protection locked="0"/>
    </xf>
    <xf numFmtId="0" fontId="9" fillId="20" borderId="0" xfId="1" applyFont="1" applyFill="1" applyBorder="1"/>
    <xf numFmtId="14" fontId="2" fillId="20" borderId="0" xfId="1" applyNumberFormat="1" applyFill="1"/>
    <xf numFmtId="4" fontId="2" fillId="20" borderId="0" xfId="1" applyNumberFormat="1" applyFill="1"/>
    <xf numFmtId="4" fontId="3" fillId="20" borderId="0" xfId="2" applyNumberFormat="1" applyFont="1" applyFill="1" applyBorder="1" applyAlignment="1" applyProtection="1"/>
    <xf numFmtId="4" fontId="3" fillId="20" borderId="0" xfId="2" applyNumberFormat="1" applyFont="1" applyFill="1" applyBorder="1" applyAlignment="1" applyProtection="1">
      <alignment horizontal="center"/>
    </xf>
    <xf numFmtId="0" fontId="0" fillId="7" borderId="0" xfId="0" applyFill="1"/>
    <xf numFmtId="4" fontId="0" fillId="7" borderId="0" xfId="0" applyNumberFormat="1" applyFill="1"/>
    <xf numFmtId="0" fontId="2" fillId="15" borderId="0" xfId="1" applyFill="1"/>
    <xf numFmtId="14" fontId="2" fillId="15" borderId="0" xfId="1" applyNumberFormat="1" applyFill="1"/>
    <xf numFmtId="14" fontId="0" fillId="15" borderId="0" xfId="0" applyNumberFormat="1" applyFill="1"/>
    <xf numFmtId="0" fontId="2" fillId="5" borderId="0" xfId="1" applyFill="1" applyBorder="1"/>
    <xf numFmtId="166" fontId="2" fillId="5" borderId="0" xfId="1" applyNumberFormat="1" applyFill="1" applyBorder="1" applyAlignment="1">
      <alignment horizontal="right"/>
    </xf>
    <xf numFmtId="0" fontId="2" fillId="5" borderId="0" xfId="1" applyFill="1" applyBorder="1" applyAlignment="1">
      <alignment horizontal="left"/>
    </xf>
    <xf numFmtId="164" fontId="2" fillId="5" borderId="0" xfId="2" applyFill="1" applyBorder="1"/>
    <xf numFmtId="0" fontId="2" fillId="5" borderId="0" xfId="1" applyFill="1"/>
    <xf numFmtId="14" fontId="2" fillId="5" borderId="0" xfId="1" applyNumberFormat="1" applyFill="1"/>
    <xf numFmtId="0" fontId="2" fillId="21" borderId="0" xfId="1" applyFill="1" applyBorder="1"/>
    <xf numFmtId="166" fontId="2" fillId="21" borderId="0" xfId="1" applyNumberFormat="1" applyFill="1" applyBorder="1" applyAlignment="1">
      <alignment horizontal="right"/>
    </xf>
    <xf numFmtId="0" fontId="10" fillId="21" borderId="0" xfId="1" applyFont="1" applyFill="1" applyBorder="1" applyAlignment="1">
      <alignment horizontal="left"/>
    </xf>
    <xf numFmtId="164" fontId="2" fillId="21" borderId="0" xfId="2" applyFill="1" applyBorder="1"/>
    <xf numFmtId="0" fontId="2" fillId="21" borderId="0" xfId="1" applyFill="1"/>
    <xf numFmtId="14" fontId="2" fillId="21" borderId="0" xfId="1" applyNumberFormat="1" applyFill="1"/>
    <xf numFmtId="164" fontId="2" fillId="21" borderId="0" xfId="2" applyFill="1"/>
    <xf numFmtId="4" fontId="2" fillId="21" borderId="0" xfId="1" applyNumberFormat="1" applyFill="1"/>
    <xf numFmtId="0" fontId="2" fillId="21" borderId="0" xfId="1" applyFill="1" applyBorder="1" applyAlignment="1">
      <alignment horizontal="left"/>
    </xf>
    <xf numFmtId="0" fontId="34" fillId="21" borderId="0" xfId="1" applyFont="1" applyFill="1"/>
    <xf numFmtId="14" fontId="34" fillId="21" borderId="0" xfId="1" applyNumberFormat="1" applyFont="1" applyFill="1"/>
    <xf numFmtId="0" fontId="2" fillId="21" borderId="0" xfId="1" applyFont="1" applyFill="1"/>
    <xf numFmtId="14" fontId="2" fillId="21" borderId="0" xfId="1" applyNumberFormat="1" applyFont="1" applyFill="1"/>
    <xf numFmtId="4" fontId="2" fillId="21" borderId="0" xfId="1" applyNumberFormat="1" applyFont="1" applyFill="1"/>
    <xf numFmtId="0" fontId="17" fillId="21" borderId="0" xfId="0" applyFont="1" applyFill="1"/>
    <xf numFmtId="14" fontId="17" fillId="21" borderId="0" xfId="0" applyNumberFormat="1" applyFont="1" applyFill="1"/>
    <xf numFmtId="4" fontId="17" fillId="21" borderId="0" xfId="0" applyNumberFormat="1" applyFont="1" applyFill="1"/>
    <xf numFmtId="0" fontId="0" fillId="21" borderId="0" xfId="0" applyFill="1"/>
    <xf numFmtId="14" fontId="0" fillId="21" borderId="0" xfId="0" applyNumberFormat="1" applyFill="1"/>
    <xf numFmtId="4" fontId="0" fillId="21" borderId="0" xfId="0" applyNumberFormat="1" applyFill="1"/>
    <xf numFmtId="0" fontId="2" fillId="22" borderId="0" xfId="1" applyFill="1"/>
    <xf numFmtId="14" fontId="2" fillId="22" borderId="0" xfId="1" applyNumberFormat="1" applyFill="1"/>
    <xf numFmtId="4" fontId="2" fillId="22" borderId="0" xfId="1" applyNumberFormat="1" applyFill="1"/>
    <xf numFmtId="4" fontId="21" fillId="0" borderId="0" xfId="0" applyNumberFormat="1" applyFont="1" applyFill="1"/>
    <xf numFmtId="0" fontId="34" fillId="17" borderId="0" xfId="1" applyFont="1" applyFill="1"/>
    <xf numFmtId="14" fontId="34" fillId="17" borderId="0" xfId="1" applyNumberFormat="1" applyFont="1" applyFill="1"/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1"/>
    <xf numFmtId="4" fontId="3" fillId="0" borderId="0" xfId="2" applyNumberFormat="1" applyFont="1" applyFill="1" applyBorder="1" applyAlignment="1" applyProtection="1"/>
    <xf numFmtId="4" fontId="0" fillId="0" borderId="0" xfId="0" applyNumberFormat="1"/>
    <xf numFmtId="0" fontId="2" fillId="0" borderId="0" xfId="1" applyFill="1"/>
    <xf numFmtId="14" fontId="0" fillId="0" borderId="0" xfId="0" applyNumberFormat="1"/>
    <xf numFmtId="4" fontId="34" fillId="17" borderId="0" xfId="1" applyNumberFormat="1" applyFont="1" applyFill="1"/>
    <xf numFmtId="4" fontId="37" fillId="17" borderId="0" xfId="2" applyNumberFormat="1" applyFont="1" applyFill="1" applyBorder="1" applyAlignment="1" applyProtection="1"/>
    <xf numFmtId="4" fontId="37" fillId="17" borderId="0" xfId="2" applyNumberFormat="1" applyFont="1" applyFill="1" applyBorder="1" applyAlignment="1" applyProtection="1">
      <alignment horizontal="center"/>
    </xf>
    <xf numFmtId="0" fontId="1" fillId="17" borderId="0" xfId="0" applyFont="1" applyFill="1"/>
    <xf numFmtId="11" fontId="15" fillId="17" borderId="0" xfId="0" applyNumberFormat="1" applyFont="1" applyFill="1" applyProtection="1">
      <protection locked="0"/>
    </xf>
    <xf numFmtId="4" fontId="2" fillId="0" borderId="0" xfId="2" applyNumberFormat="1" applyFont="1" applyFill="1" applyBorder="1" applyAlignment="1" applyProtection="1"/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23">
    <cellStyle name="Hipervínculo 2" xfId="14"/>
    <cellStyle name="Millares 2" xfId="4"/>
    <cellStyle name="Millares 2 2" xfId="11"/>
    <cellStyle name="Millares 2 3" xfId="21"/>
    <cellStyle name="Millares 3" xfId="5"/>
    <cellStyle name="Millares 3 2" xfId="17"/>
    <cellStyle name="Millares 3 2 2" xfId="20"/>
    <cellStyle name="Millares 3 3" xfId="13"/>
    <cellStyle name="Millares 3 4" xfId="22"/>
    <cellStyle name="Millares 4" xfId="2"/>
    <cellStyle name="Millares 4 2" xfId="16"/>
    <cellStyle name="Millares 4 3" xfId="15"/>
    <cellStyle name="Millares 5" xfId="19"/>
    <cellStyle name="Millares 6" xfId="18"/>
    <cellStyle name="Millares 7" xfId="10"/>
    <cellStyle name="Normal" xfId="0" builtinId="0"/>
    <cellStyle name="Normal 2" xfId="3"/>
    <cellStyle name="Normal 2 2" xfId="12"/>
    <cellStyle name="Normal 3" xfId="6"/>
    <cellStyle name="Normal 4" xfId="7"/>
    <cellStyle name="Normal 5" xfId="8"/>
    <cellStyle name="Normal 6" xfId="9"/>
    <cellStyle name="Normal 7" xfId="1"/>
  </cellStyles>
  <dxfs count="351">
    <dxf>
      <fill>
        <patternFill patternType="solid">
          <fgColor rgb="FFBFBFBF"/>
          <bgColor rgb="FF00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2</xdr:col>
      <xdr:colOff>120037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2</xdr:col>
      <xdr:colOff>262912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2</xdr:col>
      <xdr:colOff>72412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2</xdr:col>
      <xdr:colOff>53362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2</xdr:col>
      <xdr:colOff>234337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2"/>
  <sheetViews>
    <sheetView topLeftCell="A247" workbookViewId="0">
      <selection activeCell="I259" sqref="I259"/>
    </sheetView>
  </sheetViews>
  <sheetFormatPr baseColWidth="10" defaultRowHeight="15" outlineLevelRow="1" x14ac:dyDescent="0.25"/>
  <cols>
    <col min="1" max="1" width="12.42578125" bestFit="1" customWidth="1"/>
    <col min="2" max="2" width="34.42578125" customWidth="1"/>
    <col min="7" max="7" width="12.28515625" bestFit="1" customWidth="1"/>
    <col min="9" max="9" width="40.42578125" bestFit="1" customWidth="1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1"/>
      <c r="K2" s="8"/>
      <c r="L2" s="6"/>
    </row>
    <row r="3" spans="1:12" x14ac:dyDescent="0.25">
      <c r="A3" s="2"/>
      <c r="B3" s="3"/>
      <c r="C3" s="10" t="s">
        <v>567</v>
      </c>
      <c r="D3" s="9"/>
      <c r="E3" s="6"/>
      <c r="F3" s="7"/>
      <c r="G3" s="8"/>
      <c r="H3" s="5"/>
      <c r="I3" s="5"/>
      <c r="J3" s="1"/>
      <c r="K3" s="8"/>
      <c r="L3" s="6"/>
    </row>
    <row r="4" spans="1:12" x14ac:dyDescent="0.25">
      <c r="A4" s="2"/>
      <c r="B4" s="3"/>
      <c r="C4" s="6"/>
      <c r="D4" s="9"/>
      <c r="E4" s="6"/>
      <c r="F4" s="7"/>
      <c r="G4" s="8"/>
      <c r="H4" s="5"/>
      <c r="I4" s="5"/>
      <c r="J4" s="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58"/>
      <c r="D8" s="70"/>
      <c r="E8" s="58"/>
      <c r="F8" s="58"/>
      <c r="G8" s="20">
        <v>0</v>
      </c>
      <c r="H8" s="20"/>
      <c r="I8" s="5"/>
      <c r="J8" s="1"/>
      <c r="K8" s="8"/>
      <c r="L8" s="6"/>
    </row>
    <row r="9" spans="1:12" x14ac:dyDescent="0.25">
      <c r="A9" s="18" t="s">
        <v>12</v>
      </c>
      <c r="B9" s="18" t="s">
        <v>13</v>
      </c>
      <c r="C9" s="58"/>
      <c r="D9" s="70"/>
      <c r="E9" s="58"/>
      <c r="F9" s="58"/>
      <c r="G9" s="20">
        <f>+SUM(F10:F12)</f>
        <v>6216.24</v>
      </c>
      <c r="H9" s="25">
        <f>+G9/1.16*0.16</f>
        <v>857.4124137931035</v>
      </c>
      <c r="I9" s="5"/>
      <c r="J9" s="1"/>
      <c r="K9" s="8"/>
      <c r="L9" s="6"/>
    </row>
    <row r="10" spans="1:12" outlineLevel="1" x14ac:dyDescent="0.25">
      <c r="A10" s="6"/>
      <c r="B10" s="6"/>
      <c r="C10" s="76" t="s">
        <v>237</v>
      </c>
      <c r="D10" s="314">
        <v>42765</v>
      </c>
      <c r="E10" s="76" t="s">
        <v>238</v>
      </c>
      <c r="F10" s="77">
        <v>2000</v>
      </c>
      <c r="G10" s="21"/>
      <c r="H10" s="25"/>
      <c r="I10" s="5"/>
      <c r="J10" s="1"/>
      <c r="K10" s="8"/>
      <c r="L10" s="6"/>
    </row>
    <row r="11" spans="1:12" outlineLevel="1" x14ac:dyDescent="0.25">
      <c r="A11" s="6"/>
      <c r="B11" s="6"/>
      <c r="C11" s="76" t="s">
        <v>239</v>
      </c>
      <c r="D11" s="314">
        <v>42765</v>
      </c>
      <c r="E11" s="76" t="s">
        <v>240</v>
      </c>
      <c r="F11" s="77">
        <v>2117.67</v>
      </c>
      <c r="G11" s="21"/>
      <c r="H11" s="25"/>
      <c r="I11" s="5"/>
      <c r="J11" s="1"/>
      <c r="K11" s="8"/>
      <c r="L11" s="6"/>
    </row>
    <row r="12" spans="1:12" outlineLevel="1" x14ac:dyDescent="0.25">
      <c r="A12" s="6"/>
      <c r="B12" s="6"/>
      <c r="C12" s="76" t="s">
        <v>241</v>
      </c>
      <c r="D12" s="314">
        <v>42766</v>
      </c>
      <c r="E12" s="76" t="s">
        <v>242</v>
      </c>
      <c r="F12" s="77">
        <v>2098.5700000000002</v>
      </c>
      <c r="G12" s="21"/>
      <c r="H12" s="25"/>
      <c r="I12" s="5"/>
      <c r="J12" s="1"/>
      <c r="K12" s="8"/>
      <c r="L12" s="6"/>
    </row>
    <row r="13" spans="1:12" x14ac:dyDescent="0.25">
      <c r="A13" s="18" t="s">
        <v>14</v>
      </c>
      <c r="B13" s="18" t="s">
        <v>15</v>
      </c>
      <c r="C13" s="58"/>
      <c r="D13" s="70"/>
      <c r="E13" s="58"/>
      <c r="F13" s="58"/>
      <c r="G13" s="20">
        <f>+SUM(F14:F23)</f>
        <v>10138.61</v>
      </c>
      <c r="H13" s="25">
        <f>+G13/1.16*0.16</f>
        <v>1398.4289655172415</v>
      </c>
      <c r="I13" s="93"/>
      <c r="J13" s="1"/>
      <c r="K13" s="8"/>
      <c r="L13" s="6"/>
    </row>
    <row r="14" spans="1:12" outlineLevel="1" x14ac:dyDescent="0.25">
      <c r="A14" s="53"/>
      <c r="B14" s="64" t="s">
        <v>16</v>
      </c>
      <c r="C14" s="58" t="s">
        <v>17</v>
      </c>
      <c r="D14" s="58"/>
      <c r="E14" s="58"/>
      <c r="F14" s="32">
        <v>0.11</v>
      </c>
      <c r="G14" s="20"/>
      <c r="H14" s="25"/>
      <c r="I14" s="5"/>
      <c r="J14" s="1"/>
      <c r="K14" s="8"/>
      <c r="L14" s="6"/>
    </row>
    <row r="15" spans="1:12" outlineLevel="1" x14ac:dyDescent="0.25">
      <c r="A15" s="53"/>
      <c r="B15" s="53"/>
      <c r="C15" s="58" t="s">
        <v>18</v>
      </c>
      <c r="D15" s="70">
        <v>42451</v>
      </c>
      <c r="E15" s="58">
        <v>5651070</v>
      </c>
      <c r="F15" s="61">
        <v>1836</v>
      </c>
      <c r="G15" s="78" t="s">
        <v>252</v>
      </c>
      <c r="H15" s="25"/>
      <c r="I15" s="5"/>
      <c r="J15" s="1"/>
      <c r="K15" s="8"/>
      <c r="L15" s="6"/>
    </row>
    <row r="16" spans="1:12" outlineLevel="1" x14ac:dyDescent="0.25">
      <c r="A16" s="53"/>
      <c r="B16" s="53"/>
      <c r="C16" s="58" t="s">
        <v>19</v>
      </c>
      <c r="D16" s="70">
        <v>42524</v>
      </c>
      <c r="E16" s="58" t="s">
        <v>20</v>
      </c>
      <c r="F16" s="58">
        <v>-39.4</v>
      </c>
      <c r="G16" s="20"/>
      <c r="H16" s="25"/>
      <c r="I16" s="5"/>
      <c r="J16" s="1"/>
      <c r="K16" s="8"/>
      <c r="L16" s="6"/>
    </row>
    <row r="17" spans="1:12" outlineLevel="1" x14ac:dyDescent="0.25">
      <c r="A17" s="53"/>
      <c r="B17" s="53"/>
      <c r="C17" s="58" t="s">
        <v>21</v>
      </c>
      <c r="D17" s="70">
        <v>42612</v>
      </c>
      <c r="E17" s="58" t="s">
        <v>22</v>
      </c>
      <c r="F17" s="58">
        <v>-252.5</v>
      </c>
      <c r="G17" s="20"/>
      <c r="H17" s="25"/>
      <c r="I17" s="5"/>
      <c r="J17" s="1"/>
      <c r="K17" s="8"/>
      <c r="L17" s="6"/>
    </row>
    <row r="18" spans="1:12" outlineLevel="1" x14ac:dyDescent="0.25">
      <c r="A18" s="6"/>
      <c r="B18" s="6"/>
      <c r="C18" s="76" t="s">
        <v>249</v>
      </c>
      <c r="D18" s="314">
        <v>42635</v>
      </c>
      <c r="E18" s="76" t="s">
        <v>250</v>
      </c>
      <c r="F18" s="61">
        <v>-2036</v>
      </c>
      <c r="G18" s="74" t="s">
        <v>251</v>
      </c>
      <c r="H18" s="25"/>
      <c r="I18" s="5"/>
      <c r="J18" s="1"/>
      <c r="K18" s="8"/>
      <c r="L18" s="6"/>
    </row>
    <row r="19" spans="1:12" s="75" customFormat="1" outlineLevel="1" x14ac:dyDescent="0.25">
      <c r="A19" s="6"/>
      <c r="B19" s="6"/>
      <c r="C19" s="76" t="s">
        <v>243</v>
      </c>
      <c r="D19" s="314">
        <v>42741</v>
      </c>
      <c r="E19" s="76">
        <v>6420732</v>
      </c>
      <c r="F19" s="77">
        <v>2645</v>
      </c>
      <c r="G19" s="21" t="s">
        <v>248</v>
      </c>
      <c r="H19" s="25"/>
      <c r="I19" s="123" t="s">
        <v>772</v>
      </c>
      <c r="J19" s="1"/>
      <c r="K19" s="8"/>
      <c r="L19" s="6"/>
    </row>
    <row r="20" spans="1:12" s="75" customFormat="1" outlineLevel="1" x14ac:dyDescent="0.25">
      <c r="A20" s="6"/>
      <c r="B20" s="6"/>
      <c r="C20" s="76" t="s">
        <v>244</v>
      </c>
      <c r="D20" s="314">
        <v>42741</v>
      </c>
      <c r="E20" s="76">
        <v>6422932</v>
      </c>
      <c r="F20" s="77">
        <v>3842.7</v>
      </c>
      <c r="G20" s="21" t="s">
        <v>248</v>
      </c>
      <c r="H20" s="25"/>
      <c r="I20" s="124" t="s">
        <v>773</v>
      </c>
      <c r="J20" s="1"/>
      <c r="K20" s="8"/>
      <c r="L20" s="6"/>
    </row>
    <row r="21" spans="1:12" s="75" customFormat="1" outlineLevel="1" x14ac:dyDescent="0.25">
      <c r="A21" s="6"/>
      <c r="B21" s="6"/>
      <c r="C21" s="76" t="s">
        <v>245</v>
      </c>
      <c r="D21" s="314">
        <v>42747</v>
      </c>
      <c r="E21" s="76">
        <v>6439164</v>
      </c>
      <c r="F21" s="76">
        <v>815.2</v>
      </c>
      <c r="G21" s="21" t="s">
        <v>247</v>
      </c>
      <c r="H21" s="25"/>
      <c r="I21" s="125" t="s">
        <v>774</v>
      </c>
      <c r="J21" s="1"/>
      <c r="K21" s="8"/>
      <c r="L21" s="6"/>
    </row>
    <row r="22" spans="1:12" s="75" customFormat="1" outlineLevel="1" x14ac:dyDescent="0.25">
      <c r="A22" s="6"/>
      <c r="B22" s="6"/>
      <c r="C22" s="76" t="s">
        <v>246</v>
      </c>
      <c r="D22" s="314">
        <v>42753</v>
      </c>
      <c r="E22" s="76">
        <v>6466516</v>
      </c>
      <c r="F22" s="77">
        <v>1740.5</v>
      </c>
      <c r="G22" s="21" t="s">
        <v>248</v>
      </c>
      <c r="H22" s="25"/>
      <c r="I22" s="126" t="s">
        <v>775</v>
      </c>
      <c r="J22" s="1"/>
      <c r="K22" s="8"/>
      <c r="L22" s="6"/>
    </row>
    <row r="23" spans="1:12" s="75" customFormat="1" outlineLevel="1" x14ac:dyDescent="0.25">
      <c r="A23" s="6"/>
      <c r="B23" s="6"/>
      <c r="C23" s="76" t="s">
        <v>148</v>
      </c>
      <c r="D23" s="314">
        <v>42753</v>
      </c>
      <c r="E23" s="76">
        <v>6466514</v>
      </c>
      <c r="F23" s="77">
        <v>1587</v>
      </c>
      <c r="G23" s="21" t="s">
        <v>248</v>
      </c>
      <c r="H23" s="25"/>
      <c r="I23" s="127" t="s">
        <v>776</v>
      </c>
      <c r="J23" s="1"/>
      <c r="K23" s="8"/>
      <c r="L23" s="6"/>
    </row>
    <row r="24" spans="1:12" x14ac:dyDescent="0.25">
      <c r="A24" s="18" t="s">
        <v>23</v>
      </c>
      <c r="B24" s="18" t="s">
        <v>24</v>
      </c>
      <c r="C24" s="58"/>
      <c r="D24" s="70"/>
      <c r="E24" s="58"/>
      <c r="F24" s="58"/>
      <c r="G24" s="20">
        <f>+F25</f>
        <v>9369</v>
      </c>
      <c r="H24" s="25">
        <f>+G24/1.16*0.16</f>
        <v>1292.2758620689656</v>
      </c>
      <c r="I24" s="25"/>
      <c r="J24" s="26"/>
      <c r="K24" s="8"/>
      <c r="L24" s="27"/>
    </row>
    <row r="25" spans="1:12" outlineLevel="1" x14ac:dyDescent="0.25">
      <c r="A25" s="6"/>
      <c r="B25" s="6"/>
      <c r="C25" s="58" t="s">
        <v>253</v>
      </c>
      <c r="D25" s="70">
        <v>42739</v>
      </c>
      <c r="E25" s="58">
        <v>3883</v>
      </c>
      <c r="F25" s="61">
        <v>9369</v>
      </c>
      <c r="G25" s="21" t="s">
        <v>254</v>
      </c>
      <c r="H25" s="25"/>
      <c r="I25" s="128" t="s">
        <v>777</v>
      </c>
      <c r="J25" s="26"/>
      <c r="K25" s="8"/>
      <c r="L25" s="27"/>
    </row>
    <row r="26" spans="1:12" x14ac:dyDescent="0.25">
      <c r="A26" s="18" t="s">
        <v>25</v>
      </c>
      <c r="B26" s="18" t="s">
        <v>26</v>
      </c>
      <c r="C26" s="58"/>
      <c r="D26" s="70"/>
      <c r="E26" s="58"/>
      <c r="F26" s="58"/>
      <c r="G26" s="20">
        <f>+SUM(F27:F28)</f>
        <v>9333.36</v>
      </c>
      <c r="H26" s="25">
        <f>+G26/1.16*0.16</f>
        <v>1287.3600000000001</v>
      </c>
      <c r="I26" s="25"/>
      <c r="J26" s="26"/>
      <c r="K26" s="8"/>
      <c r="L26" s="27"/>
    </row>
    <row r="27" spans="1:12" outlineLevel="1" x14ac:dyDescent="0.25">
      <c r="A27" s="6"/>
      <c r="B27" s="6"/>
      <c r="C27" s="76" t="s">
        <v>255</v>
      </c>
      <c r="D27" s="314">
        <v>42752</v>
      </c>
      <c r="E27" s="76">
        <v>331171236</v>
      </c>
      <c r="F27" s="77">
        <v>3236.4</v>
      </c>
      <c r="G27" s="79" t="s">
        <v>257</v>
      </c>
      <c r="H27" s="21"/>
      <c r="I27" s="130" t="s">
        <v>778</v>
      </c>
      <c r="J27" s="26"/>
      <c r="K27" s="8"/>
      <c r="L27" s="27"/>
    </row>
    <row r="28" spans="1:12" outlineLevel="1" x14ac:dyDescent="0.25">
      <c r="A28" s="6"/>
      <c r="B28" s="6"/>
      <c r="C28" s="76" t="s">
        <v>256</v>
      </c>
      <c r="D28" s="314">
        <v>42763</v>
      </c>
      <c r="E28" s="76">
        <v>1171591</v>
      </c>
      <c r="F28" s="77">
        <v>6096.96</v>
      </c>
      <c r="G28" s="80" t="s">
        <v>258</v>
      </c>
      <c r="H28" s="21"/>
      <c r="I28" s="129" t="s">
        <v>779</v>
      </c>
      <c r="J28" s="26"/>
      <c r="K28" s="8"/>
      <c r="L28" s="27"/>
    </row>
    <row r="29" spans="1:12" s="488" customFormat="1" outlineLevel="1" x14ac:dyDescent="0.25">
      <c r="A29" s="18" t="s">
        <v>4551</v>
      </c>
      <c r="B29" s="18" t="s">
        <v>4552</v>
      </c>
      <c r="C29" s="58"/>
      <c r="D29" s="70"/>
      <c r="E29" s="58"/>
      <c r="F29" s="58"/>
      <c r="G29" s="20">
        <f>+SUM(F30:F30)</f>
        <v>-500000</v>
      </c>
      <c r="H29" s="25">
        <f>+G29/1.16*0.16</f>
        <v>-68965.517241379319</v>
      </c>
      <c r="I29" s="25"/>
      <c r="J29" s="26"/>
      <c r="K29" s="8"/>
      <c r="L29" s="27"/>
    </row>
    <row r="30" spans="1:12" s="488" customFormat="1" outlineLevel="1" x14ac:dyDescent="0.25">
      <c r="A30" s="6"/>
      <c r="B30" s="6"/>
      <c r="C30" s="76" t="s">
        <v>4553</v>
      </c>
      <c r="D30" s="314">
        <v>43119</v>
      </c>
      <c r="E30" s="76" t="s">
        <v>4554</v>
      </c>
      <c r="F30" s="77">
        <v>-500000</v>
      </c>
      <c r="H30" s="21"/>
      <c r="I30" s="312"/>
      <c r="J30" s="26"/>
      <c r="K30" s="8"/>
      <c r="L30" s="27"/>
    </row>
    <row r="31" spans="1:12" x14ac:dyDescent="0.25">
      <c r="A31" s="18" t="s">
        <v>27</v>
      </c>
      <c r="B31" s="18" t="s">
        <v>28</v>
      </c>
      <c r="C31" s="28"/>
      <c r="D31" s="29"/>
      <c r="E31" s="30"/>
      <c r="F31" s="31"/>
      <c r="G31" s="20">
        <f>+SUM(F32:F33)</f>
        <v>578287.73</v>
      </c>
      <c r="H31" s="25">
        <f>+G31/1.16*0.16</f>
        <v>79763.824827586213</v>
      </c>
      <c r="I31" s="25"/>
      <c r="J31" s="26"/>
      <c r="K31" s="8"/>
      <c r="L31" s="27"/>
    </row>
    <row r="32" spans="1:12" outlineLevel="1" x14ac:dyDescent="0.25">
      <c r="A32" s="3"/>
      <c r="B32" s="3"/>
      <c r="C32" s="76" t="s">
        <v>187</v>
      </c>
      <c r="D32" s="314">
        <v>42765</v>
      </c>
      <c r="E32" s="76" t="s">
        <v>563</v>
      </c>
      <c r="F32" s="77">
        <v>384128.61</v>
      </c>
      <c r="G32" s="33"/>
      <c r="H32" s="72"/>
      <c r="I32" s="1"/>
      <c r="J32" s="1"/>
      <c r="K32" s="1"/>
      <c r="L32" s="1"/>
    </row>
    <row r="33" spans="1:12" outlineLevel="1" x14ac:dyDescent="0.25">
      <c r="A33" s="3"/>
      <c r="B33" s="3"/>
      <c r="C33" s="76" t="s">
        <v>564</v>
      </c>
      <c r="D33" s="314">
        <v>42766</v>
      </c>
      <c r="E33" s="76" t="s">
        <v>565</v>
      </c>
      <c r="F33" s="77">
        <v>194159.12</v>
      </c>
      <c r="G33" s="33"/>
      <c r="H33" s="25"/>
      <c r="I33" s="1"/>
      <c r="J33" s="19"/>
      <c r="K33" s="1"/>
      <c r="L33" s="26"/>
    </row>
    <row r="34" spans="1:12" x14ac:dyDescent="0.25">
      <c r="A34" s="18" t="s">
        <v>43</v>
      </c>
      <c r="B34" s="18" t="s">
        <v>44</v>
      </c>
      <c r="C34" s="58"/>
      <c r="D34" s="70"/>
      <c r="E34" s="58"/>
      <c r="F34" s="61"/>
      <c r="G34" s="20">
        <f>+F35</f>
        <v>27221.599999999999</v>
      </c>
      <c r="H34" s="25">
        <f>+G34/1.16*0.16</f>
        <v>3754.7034482758622</v>
      </c>
      <c r="I34" s="1"/>
      <c r="J34" s="19"/>
      <c r="K34" s="1"/>
      <c r="L34" s="26"/>
    </row>
    <row r="35" spans="1:12" outlineLevel="1" x14ac:dyDescent="0.25">
      <c r="A35" s="3"/>
      <c r="B35" s="3"/>
      <c r="C35" s="76" t="s">
        <v>259</v>
      </c>
      <c r="D35" s="314">
        <v>42766</v>
      </c>
      <c r="E35" s="76">
        <v>1285813</v>
      </c>
      <c r="F35" s="77">
        <v>27221.599999999999</v>
      </c>
      <c r="G35" s="81" t="s">
        <v>260</v>
      </c>
      <c r="H35" s="25"/>
      <c r="I35" s="311" t="s">
        <v>780</v>
      </c>
      <c r="J35" s="19"/>
      <c r="K35" s="1"/>
      <c r="L35" s="26"/>
    </row>
    <row r="36" spans="1:12" x14ac:dyDescent="0.25">
      <c r="A36" s="18" t="s">
        <v>45</v>
      </c>
      <c r="B36" s="18" t="s">
        <v>46</v>
      </c>
      <c r="C36" s="45"/>
      <c r="D36" s="46"/>
      <c r="E36" s="45"/>
      <c r="F36" s="381"/>
      <c r="G36" s="20">
        <f>+SUM(F37:F40)</f>
        <v>18350.099999999999</v>
      </c>
      <c r="H36" s="25">
        <f>+G36/1.16*0.16</f>
        <v>2531.0482758620692</v>
      </c>
      <c r="I36" s="25"/>
      <c r="J36" s="26"/>
      <c r="K36" s="8"/>
      <c r="L36" s="27"/>
    </row>
    <row r="37" spans="1:12" outlineLevel="1" x14ac:dyDescent="0.25">
      <c r="A37" s="3"/>
      <c r="B37" s="3"/>
      <c r="C37" s="76" t="s">
        <v>261</v>
      </c>
      <c r="D37" s="314">
        <v>42752</v>
      </c>
      <c r="E37" s="76" t="s">
        <v>262</v>
      </c>
      <c r="F37" s="77">
        <v>5969.01</v>
      </c>
      <c r="G37" s="82" t="s">
        <v>269</v>
      </c>
      <c r="H37" s="25"/>
      <c r="I37" s="131" t="s">
        <v>780</v>
      </c>
      <c r="J37" s="26"/>
      <c r="K37" s="8"/>
      <c r="L37" s="27"/>
    </row>
    <row r="38" spans="1:12" outlineLevel="1" x14ac:dyDescent="0.25">
      <c r="A38" s="3"/>
      <c r="B38" s="3"/>
      <c r="C38" s="76" t="s">
        <v>263</v>
      </c>
      <c r="D38" s="314">
        <v>42754</v>
      </c>
      <c r="E38" s="76" t="s">
        <v>264</v>
      </c>
      <c r="F38" s="77">
        <v>2984.51</v>
      </c>
      <c r="G38" s="83" t="s">
        <v>270</v>
      </c>
      <c r="H38" s="25"/>
      <c r="I38" s="132" t="s">
        <v>781</v>
      </c>
      <c r="J38" s="26"/>
      <c r="K38" s="8"/>
      <c r="L38" s="27"/>
    </row>
    <row r="39" spans="1:12" outlineLevel="1" x14ac:dyDescent="0.25">
      <c r="A39" s="3"/>
      <c r="B39" s="3"/>
      <c r="C39" s="76" t="s">
        <v>265</v>
      </c>
      <c r="D39" s="314">
        <v>42759</v>
      </c>
      <c r="E39" s="76" t="s">
        <v>266</v>
      </c>
      <c r="F39" s="77">
        <v>2984.51</v>
      </c>
      <c r="G39" s="84" t="s">
        <v>271</v>
      </c>
      <c r="H39" s="25"/>
      <c r="I39" s="132" t="s">
        <v>782</v>
      </c>
      <c r="J39" s="26"/>
      <c r="K39" s="8"/>
      <c r="L39" s="27"/>
    </row>
    <row r="40" spans="1:12" outlineLevel="1" x14ac:dyDescent="0.25">
      <c r="A40" s="3"/>
      <c r="B40" s="3"/>
      <c r="C40" s="76" t="s">
        <v>267</v>
      </c>
      <c r="D40" s="314">
        <v>42759</v>
      </c>
      <c r="E40" s="76" t="s">
        <v>268</v>
      </c>
      <c r="F40" s="77">
        <v>6412.07</v>
      </c>
      <c r="G40" s="85" t="s">
        <v>271</v>
      </c>
      <c r="H40" s="25"/>
      <c r="I40" s="132" t="s">
        <v>783</v>
      </c>
      <c r="J40" s="26"/>
      <c r="K40" s="8"/>
      <c r="L40" s="27"/>
    </row>
    <row r="41" spans="1:12" x14ac:dyDescent="0.25">
      <c r="A41" s="34" t="s">
        <v>54</v>
      </c>
      <c r="B41" s="34" t="s">
        <v>55</v>
      </c>
      <c r="C41" s="318"/>
      <c r="D41" s="319"/>
      <c r="E41" s="318"/>
      <c r="F41" s="320"/>
      <c r="G41" s="37">
        <f>+SUM(F42:F45)</f>
        <v>21696.639999999999</v>
      </c>
      <c r="H41" s="25">
        <f>+G41/1.16*0.16</f>
        <v>2992.64</v>
      </c>
      <c r="I41" s="25"/>
      <c r="J41" s="66"/>
      <c r="K41" s="8"/>
      <c r="L41" s="67"/>
    </row>
    <row r="42" spans="1:12" outlineLevel="1" x14ac:dyDescent="0.25">
      <c r="A42" s="44"/>
      <c r="B42" s="44"/>
      <c r="C42" s="76" t="s">
        <v>273</v>
      </c>
      <c r="D42" s="314">
        <v>42759</v>
      </c>
      <c r="E42" s="76" t="s">
        <v>274</v>
      </c>
      <c r="F42" s="77">
        <v>3932.4</v>
      </c>
      <c r="G42" s="69"/>
      <c r="H42" s="25"/>
      <c r="I42" s="133" t="s">
        <v>784</v>
      </c>
      <c r="J42" s="69"/>
      <c r="K42" s="8"/>
      <c r="L42" s="40"/>
    </row>
    <row r="43" spans="1:12" s="85" customFormat="1" outlineLevel="1" x14ac:dyDescent="0.25">
      <c r="A43" s="44"/>
      <c r="B43" s="44"/>
      <c r="C43" s="76" t="s">
        <v>275</v>
      </c>
      <c r="D43" s="314">
        <v>42759</v>
      </c>
      <c r="E43" s="76" t="s">
        <v>276</v>
      </c>
      <c r="F43" s="77">
        <v>4089</v>
      </c>
      <c r="G43" s="69"/>
      <c r="H43" s="25"/>
      <c r="I43" s="134" t="s">
        <v>785</v>
      </c>
      <c r="J43" s="69"/>
      <c r="K43" s="8"/>
      <c r="L43" s="40"/>
    </row>
    <row r="44" spans="1:12" s="85" customFormat="1" outlineLevel="1" x14ac:dyDescent="0.25">
      <c r="A44" s="44"/>
      <c r="B44" s="44"/>
      <c r="C44" s="76" t="s">
        <v>277</v>
      </c>
      <c r="D44" s="314">
        <v>42759</v>
      </c>
      <c r="E44" s="76" t="s">
        <v>278</v>
      </c>
      <c r="F44" s="77">
        <v>3572.8</v>
      </c>
      <c r="G44" s="69"/>
      <c r="H44" s="25"/>
      <c r="I44" s="135" t="s">
        <v>786</v>
      </c>
      <c r="J44" s="69"/>
      <c r="K44" s="8"/>
      <c r="L44" s="40"/>
    </row>
    <row r="45" spans="1:12" s="85" customFormat="1" outlineLevel="1" x14ac:dyDescent="0.25">
      <c r="A45" s="44"/>
      <c r="B45" s="44"/>
      <c r="C45" s="76" t="s">
        <v>279</v>
      </c>
      <c r="D45" s="314">
        <v>42759</v>
      </c>
      <c r="E45" s="76" t="s">
        <v>280</v>
      </c>
      <c r="F45" s="77">
        <v>10102.44</v>
      </c>
      <c r="G45" s="69"/>
      <c r="H45" s="25"/>
      <c r="I45" s="136" t="s">
        <v>787</v>
      </c>
      <c r="J45" s="69"/>
      <c r="K45" s="8"/>
      <c r="L45" s="40"/>
    </row>
    <row r="46" spans="1:12" x14ac:dyDescent="0.25">
      <c r="A46" s="42" t="s">
        <v>56</v>
      </c>
      <c r="B46" s="42" t="s">
        <v>57</v>
      </c>
      <c r="C46" s="45"/>
      <c r="D46" s="46"/>
      <c r="E46" s="45"/>
      <c r="F46" s="381"/>
      <c r="G46" s="37">
        <v>328500</v>
      </c>
      <c r="H46" s="25">
        <f>+G46/1.16*0.16</f>
        <v>45310.34482758621</v>
      </c>
      <c r="I46" s="41"/>
      <c r="J46" s="41"/>
      <c r="K46" s="8"/>
      <c r="L46" s="27"/>
    </row>
    <row r="47" spans="1:12" outlineLevel="1" x14ac:dyDescent="0.25">
      <c r="A47" s="44"/>
      <c r="B47" s="44"/>
      <c r="C47" s="58" t="s">
        <v>58</v>
      </c>
      <c r="D47" s="70">
        <v>42730</v>
      </c>
      <c r="E47" s="58" t="s">
        <v>59</v>
      </c>
      <c r="F47" s="61">
        <v>328500</v>
      </c>
      <c r="G47" s="37"/>
      <c r="H47" s="25"/>
      <c r="I47" s="41"/>
      <c r="J47" s="41"/>
      <c r="K47" s="8"/>
      <c r="L47" s="27"/>
    </row>
    <row r="48" spans="1:12" x14ac:dyDescent="0.25">
      <c r="A48" s="18" t="s">
        <v>63</v>
      </c>
      <c r="B48" s="18" t="s">
        <v>64</v>
      </c>
      <c r="C48" s="318"/>
      <c r="D48" s="319"/>
      <c r="E48" s="318"/>
      <c r="F48" s="320"/>
      <c r="G48" s="37">
        <f>+SUM(F49:F50)</f>
        <v>120.01</v>
      </c>
      <c r="H48" s="25">
        <f>+G48/1.16*0.16</f>
        <v>16.553103448275866</v>
      </c>
      <c r="I48" s="48"/>
      <c r="J48" s="68"/>
      <c r="K48" s="8"/>
      <c r="L48" s="67"/>
    </row>
    <row r="49" spans="1:13" outlineLevel="1" x14ac:dyDescent="0.25">
      <c r="A49" s="53"/>
      <c r="B49" s="53"/>
      <c r="C49" s="58" t="s">
        <v>282</v>
      </c>
      <c r="D49" s="70">
        <v>42753</v>
      </c>
      <c r="E49" s="58">
        <v>145171</v>
      </c>
      <c r="F49" s="58">
        <v>70.010000000000005</v>
      </c>
      <c r="G49" s="47"/>
      <c r="H49" s="47"/>
      <c r="I49" s="48" t="s">
        <v>788</v>
      </c>
      <c r="J49" s="68"/>
      <c r="K49" s="8"/>
      <c r="L49" s="67"/>
    </row>
    <row r="50" spans="1:13" s="86" customFormat="1" outlineLevel="1" x14ac:dyDescent="0.25">
      <c r="A50" s="53"/>
      <c r="B50" s="53"/>
      <c r="C50" s="58" t="s">
        <v>283</v>
      </c>
      <c r="D50" s="70">
        <v>42760</v>
      </c>
      <c r="E50" s="58">
        <v>145569</v>
      </c>
      <c r="F50" s="58">
        <v>50</v>
      </c>
      <c r="G50" s="47"/>
      <c r="H50" s="47"/>
      <c r="I50" s="48" t="s">
        <v>788</v>
      </c>
      <c r="J50" s="68"/>
      <c r="K50" s="8"/>
      <c r="L50" s="67"/>
    </row>
    <row r="51" spans="1:13" x14ac:dyDescent="0.25">
      <c r="A51" s="18" t="s">
        <v>67</v>
      </c>
      <c r="B51" s="18" t="s">
        <v>68</v>
      </c>
      <c r="C51" s="28"/>
      <c r="D51" s="29"/>
      <c r="E51" s="30"/>
      <c r="F51" s="31"/>
      <c r="G51" s="49">
        <f>+SUM(F52:F52)</f>
        <v>13871.28</v>
      </c>
      <c r="H51" s="25">
        <f>+G51/1.16*0.16</f>
        <v>1913.2800000000004</v>
      </c>
      <c r="I51" s="71" t="s">
        <v>285</v>
      </c>
      <c r="J51" s="1"/>
      <c r="K51" s="8" t="s">
        <v>319</v>
      </c>
      <c r="L51" s="27"/>
    </row>
    <row r="52" spans="1:13" outlineLevel="1" x14ac:dyDescent="0.25">
      <c r="A52" s="3"/>
      <c r="B52" s="3"/>
      <c r="C52" s="58" t="s">
        <v>286</v>
      </c>
      <c r="D52" s="70">
        <v>42754</v>
      </c>
      <c r="E52" s="58" t="s">
        <v>287</v>
      </c>
      <c r="F52" s="61">
        <v>13871.28</v>
      </c>
      <c r="G52" s="47"/>
      <c r="H52" s="25"/>
      <c r="I52" s="138" t="s">
        <v>789</v>
      </c>
      <c r="J52" s="1"/>
      <c r="K52" s="8"/>
      <c r="L52" s="27"/>
    </row>
    <row r="53" spans="1:13" x14ac:dyDescent="0.25">
      <c r="A53" s="18" t="s">
        <v>71</v>
      </c>
      <c r="B53" s="18" t="s">
        <v>72</v>
      </c>
      <c r="C53" s="28"/>
      <c r="D53" s="29"/>
      <c r="E53" s="52"/>
      <c r="F53" s="31"/>
      <c r="G53" s="37">
        <f>+SUM(F54:F55)</f>
        <v>432</v>
      </c>
      <c r="H53" s="25">
        <f>+G53/1.16*0.16</f>
        <v>59.58620689655173</v>
      </c>
      <c r="I53" s="71" t="s">
        <v>289</v>
      </c>
      <c r="J53" s="1"/>
      <c r="K53" s="8" t="s">
        <v>319</v>
      </c>
      <c r="L53" s="27"/>
    </row>
    <row r="54" spans="1:13" outlineLevel="1" x14ac:dyDescent="0.25">
      <c r="A54" s="3"/>
      <c r="B54" s="3"/>
      <c r="C54" s="58" t="s">
        <v>75</v>
      </c>
      <c r="D54" s="70">
        <v>42704</v>
      </c>
      <c r="E54" s="58">
        <v>323</v>
      </c>
      <c r="F54" s="58">
        <v>232</v>
      </c>
      <c r="G54" s="50"/>
      <c r="H54" s="25"/>
      <c r="I54" s="25"/>
      <c r="J54" s="1"/>
      <c r="K54" s="8"/>
      <c r="L54" s="27"/>
    </row>
    <row r="55" spans="1:13" outlineLevel="1" x14ac:dyDescent="0.25">
      <c r="A55" s="3"/>
      <c r="B55" s="3"/>
      <c r="C55" s="58" t="s">
        <v>288</v>
      </c>
      <c r="D55" s="70">
        <v>42754</v>
      </c>
      <c r="E55" s="58">
        <v>565</v>
      </c>
      <c r="F55" s="58">
        <v>200</v>
      </c>
      <c r="G55" s="50"/>
      <c r="H55" s="25"/>
      <c r="I55" s="139" t="s">
        <v>790</v>
      </c>
      <c r="J55" s="1"/>
      <c r="K55" s="8"/>
      <c r="L55" s="27"/>
    </row>
    <row r="56" spans="1:13" x14ac:dyDescent="0.25">
      <c r="A56" s="18" t="s">
        <v>76</v>
      </c>
      <c r="B56" s="18" t="s">
        <v>77</v>
      </c>
      <c r="C56" s="51"/>
      <c r="D56" s="29"/>
      <c r="E56" s="52"/>
      <c r="F56" s="31"/>
      <c r="G56" s="37">
        <f>+F57</f>
        <v>500</v>
      </c>
      <c r="H56" s="25">
        <f>+G56/1.16*0.16</f>
        <v>68.965517241379317</v>
      </c>
      <c r="I56" s="25"/>
      <c r="J56" s="1"/>
      <c r="K56" s="8"/>
      <c r="L56" s="27"/>
    </row>
    <row r="57" spans="1:13" outlineLevel="1" x14ac:dyDescent="0.25">
      <c r="A57" s="3"/>
      <c r="B57" s="11"/>
      <c r="C57" s="58" t="s">
        <v>290</v>
      </c>
      <c r="D57" s="70">
        <v>42754</v>
      </c>
      <c r="E57" s="58" t="s">
        <v>291</v>
      </c>
      <c r="F57" s="58">
        <v>500</v>
      </c>
      <c r="G57" s="37"/>
      <c r="H57" s="25"/>
      <c r="I57" s="140" t="s">
        <v>791</v>
      </c>
      <c r="J57" s="1"/>
      <c r="K57" s="8"/>
      <c r="L57" s="27"/>
    </row>
    <row r="58" spans="1:13" x14ac:dyDescent="0.25">
      <c r="A58" s="18" t="s">
        <v>78</v>
      </c>
      <c r="B58" s="18" t="s">
        <v>79</v>
      </c>
      <c r="C58" s="58"/>
      <c r="D58" s="70"/>
      <c r="E58" s="58"/>
      <c r="F58" s="61"/>
      <c r="G58" s="37">
        <f>+F59</f>
        <v>4640</v>
      </c>
      <c r="H58" s="25">
        <f>+G58/1.16*0.16</f>
        <v>640.00000000000011</v>
      </c>
      <c r="I58" s="25"/>
      <c r="J58" s="1"/>
      <c r="K58" s="8"/>
      <c r="L58" s="27"/>
      <c r="M58" s="1"/>
    </row>
    <row r="59" spans="1:13" outlineLevel="1" x14ac:dyDescent="0.25">
      <c r="A59" s="3"/>
      <c r="B59" s="11"/>
      <c r="C59" s="58" t="s">
        <v>292</v>
      </c>
      <c r="D59" s="115">
        <v>42739</v>
      </c>
      <c r="E59" s="58">
        <v>1027</v>
      </c>
      <c r="F59" s="58">
        <v>4640</v>
      </c>
      <c r="G59" s="37" t="s">
        <v>293</v>
      </c>
      <c r="H59" s="25"/>
      <c r="I59" s="141" t="s">
        <v>792</v>
      </c>
      <c r="J59" s="1"/>
      <c r="K59" s="8"/>
      <c r="L59" s="27"/>
      <c r="M59" s="1"/>
    </row>
    <row r="60" spans="1:13" x14ac:dyDescent="0.25">
      <c r="A60" s="18" t="s">
        <v>80</v>
      </c>
      <c r="B60" s="18" t="s">
        <v>81</v>
      </c>
      <c r="C60" s="28"/>
      <c r="D60" s="29"/>
      <c r="E60" s="30"/>
      <c r="F60" s="31"/>
      <c r="G60" s="20">
        <f>+SUM(F61:F65)</f>
        <v>199987.53999999998</v>
      </c>
      <c r="H60" s="25">
        <f>+G60/1.16*0.16</f>
        <v>27584.488275862066</v>
      </c>
      <c r="I60" s="25" t="s">
        <v>304</v>
      </c>
      <c r="J60" s="26"/>
      <c r="K60" s="22"/>
      <c r="L60" s="23"/>
      <c r="M60" s="22"/>
    </row>
    <row r="61" spans="1:13" outlineLevel="1" x14ac:dyDescent="0.25">
      <c r="A61" s="53"/>
      <c r="B61" s="53"/>
      <c r="C61" s="76" t="s">
        <v>294</v>
      </c>
      <c r="D61" s="314">
        <v>42734</v>
      </c>
      <c r="E61" s="76" t="s">
        <v>295</v>
      </c>
      <c r="F61" s="77">
        <v>14351.7</v>
      </c>
      <c r="G61" s="58"/>
      <c r="H61" s="25"/>
      <c r="I61" s="146" t="s">
        <v>797</v>
      </c>
      <c r="J61" s="61"/>
      <c r="K61" s="45"/>
      <c r="L61" s="46"/>
      <c r="M61" s="45"/>
    </row>
    <row r="62" spans="1:13" outlineLevel="1" x14ac:dyDescent="0.25">
      <c r="A62" s="53"/>
      <c r="B62" s="53"/>
      <c r="C62" s="76" t="s">
        <v>296</v>
      </c>
      <c r="D62" s="314">
        <v>42741</v>
      </c>
      <c r="E62" s="76" t="s">
        <v>297</v>
      </c>
      <c r="F62" s="90">
        <v>63324.6</v>
      </c>
      <c r="G62" s="1"/>
      <c r="H62" s="25"/>
      <c r="I62" s="142" t="s">
        <v>793</v>
      </c>
      <c r="J62" s="26"/>
      <c r="K62" s="22"/>
      <c r="L62" s="23"/>
      <c r="M62" s="22"/>
    </row>
    <row r="63" spans="1:13" outlineLevel="1" x14ac:dyDescent="0.25">
      <c r="A63" s="53"/>
      <c r="B63" s="53"/>
      <c r="C63" s="76" t="s">
        <v>298</v>
      </c>
      <c r="D63" s="314">
        <v>42753</v>
      </c>
      <c r="E63" s="76" t="s">
        <v>299</v>
      </c>
      <c r="F63" s="90">
        <v>33588.25</v>
      </c>
      <c r="G63" s="1"/>
      <c r="H63" s="25"/>
      <c r="I63" s="143" t="s">
        <v>794</v>
      </c>
      <c r="J63" s="26"/>
      <c r="K63" s="22"/>
      <c r="L63" s="23"/>
      <c r="M63" s="22"/>
    </row>
    <row r="64" spans="1:13" outlineLevel="1" x14ac:dyDescent="0.25">
      <c r="A64" s="53"/>
      <c r="B64" s="53"/>
      <c r="C64" s="76" t="s">
        <v>300</v>
      </c>
      <c r="D64" s="314">
        <v>42756</v>
      </c>
      <c r="E64" s="76" t="s">
        <v>301</v>
      </c>
      <c r="F64" s="90">
        <v>50739.44</v>
      </c>
      <c r="G64" s="1"/>
      <c r="H64" s="1"/>
      <c r="I64" s="144" t="s">
        <v>795</v>
      </c>
      <c r="J64" s="26"/>
      <c r="K64" s="22"/>
      <c r="L64" s="23"/>
      <c r="M64" s="22"/>
    </row>
    <row r="65" spans="1:13" s="86" customFormat="1" outlineLevel="1" x14ac:dyDescent="0.25">
      <c r="A65" s="53"/>
      <c r="B65" s="53"/>
      <c r="C65" s="76" t="s">
        <v>302</v>
      </c>
      <c r="D65" s="314">
        <v>42765</v>
      </c>
      <c r="E65" s="76" t="s">
        <v>303</v>
      </c>
      <c r="F65" s="90">
        <v>37983.550000000003</v>
      </c>
      <c r="G65" s="1"/>
      <c r="H65" s="1"/>
      <c r="I65" s="145" t="s">
        <v>796</v>
      </c>
      <c r="J65" s="26"/>
      <c r="K65" s="22"/>
      <c r="L65" s="23"/>
      <c r="M65" s="22"/>
    </row>
    <row r="66" spans="1:13" x14ac:dyDescent="0.25">
      <c r="A66" s="18" t="s">
        <v>82</v>
      </c>
      <c r="B66" s="18" t="s">
        <v>83</v>
      </c>
      <c r="C66" s="58"/>
      <c r="D66" s="70"/>
      <c r="E66" s="58"/>
      <c r="F66" s="61"/>
      <c r="G66" s="20">
        <f>+SUM(F67:F68)</f>
        <v>4200</v>
      </c>
      <c r="H66" s="25">
        <f>+G66/1.16*0.16</f>
        <v>579.31034482758628</v>
      </c>
      <c r="I66" s="25"/>
      <c r="J66" s="26"/>
      <c r="K66" s="22"/>
      <c r="L66" s="23"/>
      <c r="M66" s="22"/>
    </row>
    <row r="67" spans="1:13" outlineLevel="1" x14ac:dyDescent="0.25">
      <c r="A67" s="53"/>
      <c r="B67" s="53"/>
      <c r="C67" s="58" t="s">
        <v>305</v>
      </c>
      <c r="D67" s="70">
        <v>42748</v>
      </c>
      <c r="E67" s="58"/>
      <c r="F67" s="58">
        <v>600</v>
      </c>
      <c r="G67" s="137" t="s">
        <v>307</v>
      </c>
      <c r="H67" s="25"/>
      <c r="I67" s="147" t="s">
        <v>798</v>
      </c>
      <c r="J67" s="26"/>
      <c r="K67" s="22"/>
      <c r="L67" s="23"/>
      <c r="M67" s="22"/>
    </row>
    <row r="68" spans="1:13" outlineLevel="1" x14ac:dyDescent="0.25">
      <c r="A68" s="53"/>
      <c r="B68" s="53"/>
      <c r="C68" s="58" t="s">
        <v>306</v>
      </c>
      <c r="D68" s="70">
        <v>42754</v>
      </c>
      <c r="E68" s="58"/>
      <c r="F68" s="58">
        <v>3600</v>
      </c>
      <c r="G68" s="137" t="s">
        <v>308</v>
      </c>
      <c r="H68" s="25"/>
      <c r="I68" s="148" t="s">
        <v>799</v>
      </c>
      <c r="J68" s="26"/>
      <c r="K68" s="22"/>
      <c r="L68" s="23"/>
      <c r="M68" s="22"/>
    </row>
    <row r="69" spans="1:13" x14ac:dyDescent="0.25">
      <c r="A69" s="54" t="s">
        <v>84</v>
      </c>
      <c r="B69" s="18" t="s">
        <v>85</v>
      </c>
      <c r="C69" s="28"/>
      <c r="D69" s="29"/>
      <c r="E69" s="30"/>
      <c r="F69" s="31"/>
      <c r="G69" s="49">
        <v>237588.72</v>
      </c>
      <c r="H69" s="25">
        <f>+G69/1.16*0.16</f>
        <v>32770.857931034487</v>
      </c>
      <c r="I69" s="94" t="s">
        <v>339</v>
      </c>
      <c r="J69" s="26"/>
      <c r="K69" s="8" t="s">
        <v>319</v>
      </c>
      <c r="L69" s="27"/>
      <c r="M69" s="1"/>
    </row>
    <row r="70" spans="1:13" outlineLevel="1" x14ac:dyDescent="0.25">
      <c r="A70" s="55"/>
      <c r="B70" s="3"/>
      <c r="C70" s="58" t="s">
        <v>86</v>
      </c>
      <c r="D70" s="70">
        <v>42412</v>
      </c>
      <c r="E70" s="58" t="s">
        <v>87</v>
      </c>
      <c r="F70" s="61">
        <v>241933.04</v>
      </c>
      <c r="G70" s="49"/>
      <c r="H70" s="25"/>
      <c r="I70" s="25"/>
      <c r="J70" s="26"/>
      <c r="K70" s="8"/>
      <c r="L70" s="27"/>
      <c r="M70" s="1"/>
    </row>
    <row r="71" spans="1:13" outlineLevel="1" x14ac:dyDescent="0.25">
      <c r="A71" s="55"/>
      <c r="B71" s="3"/>
      <c r="C71" s="58" t="s">
        <v>88</v>
      </c>
      <c r="D71" s="70">
        <v>42426</v>
      </c>
      <c r="E71" s="58" t="s">
        <v>20</v>
      </c>
      <c r="F71" s="61">
        <v>-4344.32</v>
      </c>
      <c r="G71" s="49"/>
      <c r="H71" s="25"/>
      <c r="I71" s="25" t="s">
        <v>89</v>
      </c>
      <c r="J71" s="26"/>
      <c r="K71" s="8"/>
      <c r="L71" s="27"/>
      <c r="M71" s="1"/>
    </row>
    <row r="72" spans="1:13" x14ac:dyDescent="0.25">
      <c r="A72" s="54" t="s">
        <v>92</v>
      </c>
      <c r="B72" s="18" t="s">
        <v>93</v>
      </c>
      <c r="C72" s="58"/>
      <c r="D72" s="70"/>
      <c r="E72" s="58"/>
      <c r="F72" s="61"/>
      <c r="G72" s="49">
        <f>+SUM(F73:F77)</f>
        <v>42572</v>
      </c>
      <c r="H72" s="25">
        <f>+G72/1.16*0.16</f>
        <v>5872</v>
      </c>
      <c r="I72" s="25"/>
      <c r="J72" s="26"/>
      <c r="K72" s="8"/>
      <c r="L72" s="27"/>
      <c r="M72" s="1"/>
    </row>
    <row r="73" spans="1:13" outlineLevel="1" x14ac:dyDescent="0.25">
      <c r="A73" s="11"/>
      <c r="B73" s="11"/>
      <c r="C73" s="76" t="s">
        <v>309</v>
      </c>
      <c r="D73" s="314">
        <v>42739</v>
      </c>
      <c r="E73" s="76" t="s">
        <v>310</v>
      </c>
      <c r="F73" s="77">
        <v>13920</v>
      </c>
      <c r="G73" s="56"/>
      <c r="H73" s="25"/>
      <c r="I73" s="149" t="s">
        <v>800</v>
      </c>
      <c r="J73" s="26"/>
      <c r="K73" s="8"/>
      <c r="L73" s="27"/>
      <c r="M73" s="1"/>
    </row>
    <row r="74" spans="1:13" outlineLevel="1" x14ac:dyDescent="0.25">
      <c r="A74" s="11"/>
      <c r="B74" s="11"/>
      <c r="C74" s="76" t="s">
        <v>311</v>
      </c>
      <c r="D74" s="314">
        <v>42746</v>
      </c>
      <c r="E74" s="76" t="s">
        <v>312</v>
      </c>
      <c r="F74" s="77">
        <v>13920</v>
      </c>
      <c r="G74" s="56"/>
      <c r="H74" s="25"/>
      <c r="I74" s="149" t="s">
        <v>801</v>
      </c>
      <c r="J74" s="26"/>
      <c r="K74" s="8"/>
      <c r="L74" s="27"/>
      <c r="M74" s="1"/>
    </row>
    <row r="75" spans="1:13" outlineLevel="1" x14ac:dyDescent="0.25">
      <c r="A75" s="11"/>
      <c r="B75" s="11"/>
      <c r="C75" s="76" t="s">
        <v>313</v>
      </c>
      <c r="D75" s="314">
        <v>42760</v>
      </c>
      <c r="E75" s="76" t="s">
        <v>314</v>
      </c>
      <c r="F75" s="77">
        <v>6960</v>
      </c>
      <c r="G75" s="56"/>
      <c r="H75" s="25"/>
      <c r="I75" s="150" t="s">
        <v>802</v>
      </c>
      <c r="J75" s="26"/>
      <c r="K75" s="8"/>
      <c r="L75" s="27"/>
      <c r="M75" s="1"/>
    </row>
    <row r="76" spans="1:13" outlineLevel="1" x14ac:dyDescent="0.25">
      <c r="A76" s="11"/>
      <c r="B76" s="11"/>
      <c r="C76" s="76" t="s">
        <v>315</v>
      </c>
      <c r="D76" s="314">
        <v>42763</v>
      </c>
      <c r="E76" s="76" t="s">
        <v>316</v>
      </c>
      <c r="F76" s="76">
        <v>812</v>
      </c>
      <c r="G76" s="56"/>
      <c r="H76" s="25"/>
      <c r="I76" s="151" t="s">
        <v>803</v>
      </c>
      <c r="J76" s="26"/>
      <c r="K76" s="8"/>
      <c r="L76" s="27"/>
      <c r="M76" s="1"/>
    </row>
    <row r="77" spans="1:13" s="86" customFormat="1" outlineLevel="1" x14ac:dyDescent="0.25">
      <c r="A77" s="11"/>
      <c r="B77" s="11"/>
      <c r="C77" s="76" t="s">
        <v>317</v>
      </c>
      <c r="D77" s="314">
        <v>42765</v>
      </c>
      <c r="E77" s="76" t="s">
        <v>318</v>
      </c>
      <c r="F77" s="77">
        <v>6960</v>
      </c>
      <c r="G77" s="56"/>
      <c r="H77" s="25"/>
      <c r="I77" s="152" t="s">
        <v>804</v>
      </c>
      <c r="J77" s="26"/>
      <c r="K77" s="8"/>
      <c r="L77" s="27"/>
      <c r="M77" s="1"/>
    </row>
    <row r="78" spans="1:13" x14ac:dyDescent="0.25">
      <c r="A78" s="42" t="s">
        <v>98</v>
      </c>
      <c r="B78" s="42" t="s">
        <v>99</v>
      </c>
      <c r="C78" s="28"/>
      <c r="D78" s="29"/>
      <c r="E78" s="46"/>
      <c r="F78" s="45"/>
      <c r="G78" s="20">
        <f>+SUM(F79:F86)</f>
        <v>6253.54</v>
      </c>
      <c r="H78" s="25">
        <f>+G78/1.16*0.16</f>
        <v>862.55724137931043</v>
      </c>
      <c r="I78" s="71" t="s">
        <v>329</v>
      </c>
      <c r="J78" s="26"/>
      <c r="K78" s="8" t="s">
        <v>319</v>
      </c>
      <c r="L78" s="27"/>
    </row>
    <row r="79" spans="1:13" outlineLevel="1" x14ac:dyDescent="0.25">
      <c r="A79" s="11"/>
      <c r="B79" s="11"/>
      <c r="C79" s="76" t="s">
        <v>321</v>
      </c>
      <c r="D79" s="314">
        <v>42741</v>
      </c>
      <c r="E79" s="76">
        <v>26734</v>
      </c>
      <c r="F79" s="77">
        <v>2972.02</v>
      </c>
      <c r="G79" s="1"/>
      <c r="H79" s="25"/>
      <c r="I79" s="153" t="s">
        <v>805</v>
      </c>
      <c r="J79" s="26"/>
      <c r="K79" s="8"/>
      <c r="L79" s="27"/>
    </row>
    <row r="80" spans="1:13" outlineLevel="1" x14ac:dyDescent="0.25">
      <c r="A80" s="11"/>
      <c r="B80" s="11"/>
      <c r="C80" s="76" t="s">
        <v>322</v>
      </c>
      <c r="D80" s="314">
        <v>42741</v>
      </c>
      <c r="E80" s="76">
        <v>26737</v>
      </c>
      <c r="F80" s="76">
        <v>341</v>
      </c>
      <c r="G80" s="1"/>
      <c r="H80" s="25"/>
      <c r="I80" s="154" t="s">
        <v>806</v>
      </c>
      <c r="J80" s="26"/>
      <c r="K80" s="8"/>
      <c r="L80" s="27"/>
    </row>
    <row r="81" spans="1:16" outlineLevel="1" x14ac:dyDescent="0.25">
      <c r="A81" s="11"/>
      <c r="B81" s="11"/>
      <c r="C81" s="76" t="s">
        <v>323</v>
      </c>
      <c r="D81" s="314">
        <v>42741</v>
      </c>
      <c r="E81" s="76">
        <v>26735</v>
      </c>
      <c r="F81" s="76">
        <v>667.5</v>
      </c>
      <c r="G81" s="1"/>
      <c r="H81" s="1"/>
      <c r="I81" s="155" t="s">
        <v>807</v>
      </c>
      <c r="J81" s="1"/>
      <c r="K81" s="1"/>
      <c r="L81" s="1"/>
    </row>
    <row r="82" spans="1:16" outlineLevel="1" x14ac:dyDescent="0.25">
      <c r="A82" s="11"/>
      <c r="B82" s="11"/>
      <c r="C82" s="76" t="s">
        <v>324</v>
      </c>
      <c r="D82" s="314">
        <v>42741</v>
      </c>
      <c r="E82" s="76">
        <v>26736</v>
      </c>
      <c r="F82" s="76">
        <v>686.06</v>
      </c>
      <c r="G82" s="1"/>
      <c r="H82" s="1"/>
      <c r="I82" s="156" t="s">
        <v>808</v>
      </c>
      <c r="J82" s="1"/>
      <c r="K82" s="1"/>
      <c r="L82" s="1"/>
    </row>
    <row r="83" spans="1:16" outlineLevel="1" x14ac:dyDescent="0.25">
      <c r="A83" s="11"/>
      <c r="B83" s="11"/>
      <c r="C83" s="76" t="s">
        <v>325</v>
      </c>
      <c r="D83" s="314">
        <v>42763</v>
      </c>
      <c r="E83" s="76">
        <v>27162</v>
      </c>
      <c r="F83" s="76">
        <v>534.96</v>
      </c>
      <c r="G83" s="1"/>
      <c r="H83" s="1"/>
      <c r="I83" s="157" t="s">
        <v>809</v>
      </c>
      <c r="J83" s="1"/>
      <c r="K83" s="1"/>
      <c r="L83" s="1"/>
    </row>
    <row r="84" spans="1:16" outlineLevel="1" x14ac:dyDescent="0.25">
      <c r="A84" s="11"/>
      <c r="B84" s="11"/>
      <c r="C84" s="76" t="s">
        <v>326</v>
      </c>
      <c r="D84" s="314">
        <v>42766</v>
      </c>
      <c r="E84" s="76">
        <v>26922</v>
      </c>
      <c r="F84" s="76">
        <v>176.52</v>
      </c>
      <c r="G84" s="1"/>
      <c r="H84" s="1"/>
      <c r="I84" s="158" t="s">
        <v>810</v>
      </c>
      <c r="J84" s="1"/>
      <c r="K84" s="1"/>
      <c r="L84" s="1"/>
    </row>
    <row r="85" spans="1:16" outlineLevel="1" x14ac:dyDescent="0.25">
      <c r="A85" s="11"/>
      <c r="B85" s="11"/>
      <c r="C85" s="76" t="s">
        <v>327</v>
      </c>
      <c r="D85" s="314">
        <v>42766</v>
      </c>
      <c r="E85" s="76">
        <v>26920</v>
      </c>
      <c r="F85" s="76">
        <v>505.99</v>
      </c>
      <c r="G85" s="1"/>
      <c r="H85" s="1"/>
      <c r="I85" s="159" t="s">
        <v>811</v>
      </c>
      <c r="J85" s="1"/>
      <c r="K85" s="1"/>
      <c r="L85" s="1"/>
    </row>
    <row r="86" spans="1:16" outlineLevel="1" x14ac:dyDescent="0.25">
      <c r="A86" s="11"/>
      <c r="B86" s="11"/>
      <c r="C86" s="76" t="s">
        <v>328</v>
      </c>
      <c r="D86" s="314">
        <v>42766</v>
      </c>
      <c r="E86" s="76">
        <v>26921</v>
      </c>
      <c r="F86" s="76">
        <v>369.49</v>
      </c>
      <c r="G86" s="1"/>
      <c r="H86" s="1"/>
      <c r="I86" s="160" t="s">
        <v>812</v>
      </c>
      <c r="J86" s="1"/>
      <c r="K86" s="1"/>
      <c r="L86" s="1"/>
    </row>
    <row r="87" spans="1:16" x14ac:dyDescent="0.25">
      <c r="A87" s="42" t="s">
        <v>100</v>
      </c>
      <c r="B87" s="42" t="s">
        <v>101</v>
      </c>
      <c r="C87" s="58"/>
      <c r="D87" s="58"/>
      <c r="E87" s="58"/>
      <c r="F87" s="58"/>
      <c r="G87" s="20">
        <f>+SUM(F88:F92)</f>
        <v>10552.52</v>
      </c>
      <c r="H87" s="25">
        <f>+G87/1.16*0.16</f>
        <v>1455.5200000000002</v>
      </c>
      <c r="I87" s="1"/>
      <c r="J87" s="1"/>
      <c r="K87" s="1"/>
      <c r="L87" s="1"/>
    </row>
    <row r="88" spans="1:16" outlineLevel="1" x14ac:dyDescent="0.25">
      <c r="A88" s="11"/>
      <c r="B88" s="11"/>
      <c r="C88" s="76" t="s">
        <v>330</v>
      </c>
      <c r="D88" s="314">
        <v>42744</v>
      </c>
      <c r="E88" s="76">
        <v>17502</v>
      </c>
      <c r="F88" s="77">
        <v>1213.94</v>
      </c>
      <c r="G88" s="1"/>
      <c r="H88" s="1"/>
      <c r="I88" s="161" t="s">
        <v>813</v>
      </c>
      <c r="J88" s="1"/>
      <c r="K88" s="1"/>
      <c r="L88" s="1"/>
    </row>
    <row r="89" spans="1:16" outlineLevel="1" x14ac:dyDescent="0.25">
      <c r="A89" s="11"/>
      <c r="B89" s="11"/>
      <c r="C89" s="76" t="s">
        <v>331</v>
      </c>
      <c r="D89" s="314">
        <v>42751</v>
      </c>
      <c r="E89" s="76">
        <v>17508</v>
      </c>
      <c r="F89" s="76">
        <v>893.2</v>
      </c>
      <c r="G89" s="1"/>
      <c r="H89" s="1"/>
      <c r="I89" s="162" t="s">
        <v>814</v>
      </c>
      <c r="J89" s="1"/>
      <c r="K89" s="1"/>
      <c r="L89" s="1"/>
    </row>
    <row r="90" spans="1:16" outlineLevel="1" x14ac:dyDescent="0.25">
      <c r="A90" s="11"/>
      <c r="B90" s="11"/>
      <c r="C90" s="76" t="s">
        <v>332</v>
      </c>
      <c r="D90" s="314">
        <v>42752</v>
      </c>
      <c r="E90" s="76">
        <v>17532</v>
      </c>
      <c r="F90" s="77">
        <v>1213.94</v>
      </c>
      <c r="G90" s="1"/>
      <c r="H90" s="1"/>
      <c r="I90" s="162" t="s">
        <v>815</v>
      </c>
      <c r="J90" s="1"/>
      <c r="K90" s="1"/>
      <c r="L90" s="1"/>
    </row>
    <row r="91" spans="1:16" outlineLevel="1" x14ac:dyDescent="0.25">
      <c r="A91" s="11"/>
      <c r="B91" s="11"/>
      <c r="C91" s="76" t="s">
        <v>333</v>
      </c>
      <c r="D91" s="314">
        <v>42753</v>
      </c>
      <c r="E91" s="76">
        <v>17533</v>
      </c>
      <c r="F91" s="77">
        <v>3480</v>
      </c>
      <c r="G91" s="1"/>
      <c r="H91" s="1"/>
      <c r="I91" s="162" t="s">
        <v>816</v>
      </c>
      <c r="J91" s="1"/>
      <c r="K91" s="1"/>
      <c r="L91" s="1"/>
    </row>
    <row r="92" spans="1:16" outlineLevel="1" x14ac:dyDescent="0.25">
      <c r="A92" s="11"/>
      <c r="B92" s="11"/>
      <c r="C92" s="76" t="s">
        <v>334</v>
      </c>
      <c r="D92" s="314">
        <v>42759</v>
      </c>
      <c r="E92" s="76">
        <v>17613</v>
      </c>
      <c r="F92" s="77">
        <v>3751.44</v>
      </c>
      <c r="G92" s="1"/>
      <c r="H92" s="1"/>
      <c r="I92" s="162" t="s">
        <v>817</v>
      </c>
      <c r="J92" s="1"/>
      <c r="K92" s="1"/>
      <c r="L92" s="1"/>
    </row>
    <row r="93" spans="1:16" x14ac:dyDescent="0.25">
      <c r="A93" s="18" t="s">
        <v>102</v>
      </c>
      <c r="B93" s="18" t="s">
        <v>103</v>
      </c>
      <c r="C93" s="28"/>
      <c r="D93" s="29"/>
      <c r="E93" s="30"/>
      <c r="F93" s="31"/>
      <c r="G93" s="20">
        <f>+SUM(F94:F94)</f>
        <v>8448.98</v>
      </c>
      <c r="H93" s="25">
        <f>+G93/1.16*0.16</f>
        <v>1165.3765517241379</v>
      </c>
      <c r="I93" s="71" t="s">
        <v>335</v>
      </c>
      <c r="J93" s="26"/>
      <c r="K93" s="8" t="s">
        <v>319</v>
      </c>
      <c r="L93" s="53"/>
    </row>
    <row r="94" spans="1:16" outlineLevel="1" x14ac:dyDescent="0.25">
      <c r="A94" s="6"/>
      <c r="B94" s="6"/>
      <c r="C94" s="58" t="s">
        <v>336</v>
      </c>
      <c r="D94" s="70">
        <v>42754</v>
      </c>
      <c r="E94" s="58" t="s">
        <v>337</v>
      </c>
      <c r="F94" s="61">
        <v>8448.98</v>
      </c>
      <c r="G94" s="40"/>
      <c r="H94" s="59"/>
      <c r="I94" s="163" t="s">
        <v>818</v>
      </c>
      <c r="J94" s="26"/>
      <c r="K94" s="8"/>
      <c r="L94" s="27"/>
    </row>
    <row r="95" spans="1:16" x14ac:dyDescent="0.25">
      <c r="A95" s="18" t="s">
        <v>104</v>
      </c>
      <c r="B95" s="18" t="s">
        <v>105</v>
      </c>
      <c r="C95" s="45"/>
      <c r="D95" s="46"/>
      <c r="E95" s="45"/>
      <c r="F95" s="58"/>
      <c r="G95" s="20">
        <f>+F96</f>
        <v>13791.69</v>
      </c>
      <c r="H95" s="25">
        <f>+G95/1.16*0.16</f>
        <v>1902.3020689655175</v>
      </c>
      <c r="I95" s="1"/>
      <c r="J95" s="1"/>
      <c r="K95" s="1"/>
      <c r="L95" s="1"/>
      <c r="M95" s="1"/>
      <c r="N95" s="1"/>
      <c r="O95" s="1"/>
      <c r="P95" s="1"/>
    </row>
    <row r="96" spans="1:16" outlineLevel="1" x14ac:dyDescent="0.25">
      <c r="A96" s="11"/>
      <c r="B96" s="11"/>
      <c r="C96" s="58" t="s">
        <v>338</v>
      </c>
      <c r="D96" s="70">
        <v>42766</v>
      </c>
      <c r="E96" s="58">
        <v>230106</v>
      </c>
      <c r="F96" s="61">
        <v>13791.69</v>
      </c>
      <c r="G96" s="21"/>
      <c r="H96" s="25"/>
      <c r="I96" s="164" t="s">
        <v>819</v>
      </c>
      <c r="J96" s="1"/>
      <c r="K96" s="1"/>
      <c r="L96" s="1"/>
      <c r="M96" s="1"/>
      <c r="N96" s="1"/>
      <c r="O96" s="1"/>
      <c r="P96" s="1"/>
    </row>
    <row r="97" spans="1:16" x14ac:dyDescent="0.25">
      <c r="A97" s="18" t="s">
        <v>106</v>
      </c>
      <c r="B97" s="18" t="s">
        <v>107</v>
      </c>
      <c r="C97" s="58"/>
      <c r="D97" s="70"/>
      <c r="E97" s="58"/>
      <c r="F97" s="58"/>
      <c r="G97" s="20">
        <f>+F98</f>
        <v>270.12</v>
      </c>
      <c r="H97" s="25">
        <f>+G97/1.16*0.16</f>
        <v>37.257931034482766</v>
      </c>
      <c r="I97" s="92" t="s">
        <v>339</v>
      </c>
      <c r="J97" s="26"/>
      <c r="K97" s="8"/>
      <c r="L97" s="27"/>
      <c r="M97" s="1"/>
      <c r="N97" s="1"/>
      <c r="O97" s="1"/>
      <c r="P97" s="1"/>
    </row>
    <row r="98" spans="1:16" outlineLevel="1" x14ac:dyDescent="0.25">
      <c r="A98" s="53"/>
      <c r="B98" s="53"/>
      <c r="C98" s="58" t="s">
        <v>108</v>
      </c>
      <c r="D98" s="70">
        <v>42544</v>
      </c>
      <c r="E98" s="58" t="s">
        <v>109</v>
      </c>
      <c r="F98" s="58">
        <v>270.12</v>
      </c>
      <c r="G98" s="1"/>
      <c r="H98" s="1"/>
      <c r="I98" s="165" t="s">
        <v>820</v>
      </c>
      <c r="J98" s="26"/>
      <c r="K98" s="8"/>
      <c r="L98" s="27"/>
      <c r="M98" s="1"/>
      <c r="N98" s="1"/>
      <c r="O98" s="1"/>
      <c r="P98" s="1"/>
    </row>
    <row r="99" spans="1:16" x14ac:dyDescent="0.25">
      <c r="A99" s="18" t="s">
        <v>116</v>
      </c>
      <c r="B99" s="18" t="s">
        <v>117</v>
      </c>
      <c r="C99" s="58"/>
      <c r="D99" s="58"/>
      <c r="E99" s="58"/>
      <c r="F99" s="61" t="s">
        <v>48</v>
      </c>
      <c r="G99" s="49">
        <f>+SUM(F100:F101)</f>
        <v>2268.96</v>
      </c>
      <c r="H99" s="25">
        <f>+G99/1.16*0.16</f>
        <v>312.96000000000004</v>
      </c>
      <c r="I99" s="92" t="s">
        <v>342</v>
      </c>
      <c r="J99" s="26"/>
      <c r="K99" s="8"/>
      <c r="L99" s="27"/>
      <c r="M99" s="1"/>
      <c r="N99" s="1"/>
      <c r="O99" s="1"/>
      <c r="P99" s="1"/>
    </row>
    <row r="100" spans="1:16" outlineLevel="1" x14ac:dyDescent="0.25">
      <c r="A100" s="53"/>
      <c r="B100" s="53"/>
      <c r="C100" s="382" t="s">
        <v>118</v>
      </c>
      <c r="D100" s="383">
        <v>42503</v>
      </c>
      <c r="E100" s="382" t="s">
        <v>119</v>
      </c>
      <c r="F100" s="382">
        <v>-52.2</v>
      </c>
      <c r="G100" s="49"/>
      <c r="H100" s="25"/>
      <c r="I100" s="72" t="s">
        <v>120</v>
      </c>
      <c r="J100" s="61"/>
      <c r="K100" s="8"/>
      <c r="L100" s="56"/>
      <c r="M100" s="58"/>
      <c r="N100" s="58"/>
      <c r="O100" s="58"/>
      <c r="P100" s="58"/>
    </row>
    <row r="101" spans="1:16" outlineLevel="1" x14ac:dyDescent="0.25">
      <c r="A101" s="11"/>
      <c r="B101" s="11"/>
      <c r="C101" s="58" t="s">
        <v>340</v>
      </c>
      <c r="D101" s="70">
        <v>42766</v>
      </c>
      <c r="E101" s="58" t="s">
        <v>341</v>
      </c>
      <c r="F101" s="61">
        <v>2321.16</v>
      </c>
      <c r="G101" s="21" t="s">
        <v>364</v>
      </c>
      <c r="H101" s="25"/>
      <c r="I101" s="166" t="s">
        <v>821</v>
      </c>
      <c r="J101" s="1"/>
      <c r="K101" s="1"/>
      <c r="L101" s="1"/>
      <c r="M101" s="1"/>
      <c r="N101" s="1"/>
      <c r="O101" s="1"/>
      <c r="P101" s="1"/>
    </row>
    <row r="102" spans="1:16" x14ac:dyDescent="0.25">
      <c r="A102" s="18" t="s">
        <v>121</v>
      </c>
      <c r="B102" s="18" t="s">
        <v>122</v>
      </c>
      <c r="C102" s="58"/>
      <c r="D102" s="70"/>
      <c r="E102" s="58"/>
      <c r="F102" s="61"/>
      <c r="G102" s="20">
        <f>+SUM(F103:F115)</f>
        <v>59392</v>
      </c>
      <c r="H102" s="25">
        <f>+G102/1.16*0.16</f>
        <v>8192</v>
      </c>
      <c r="I102" s="25"/>
      <c r="J102" s="26"/>
      <c r="K102" s="8"/>
      <c r="L102" s="27"/>
    </row>
    <row r="103" spans="1:16" s="174" customFormat="1" x14ac:dyDescent="0.25">
      <c r="A103" s="53"/>
      <c r="B103" s="53"/>
      <c r="C103" s="58"/>
      <c r="D103" s="70"/>
      <c r="E103" s="58" t="s">
        <v>833</v>
      </c>
      <c r="F103" s="61">
        <v>0</v>
      </c>
      <c r="G103" s="20"/>
      <c r="H103" s="25"/>
      <c r="I103" s="25"/>
      <c r="J103" s="26"/>
      <c r="K103" s="8"/>
      <c r="L103" s="27"/>
    </row>
    <row r="104" spans="1:16" s="86" customFormat="1" outlineLevel="1" x14ac:dyDescent="0.25">
      <c r="A104" s="53"/>
      <c r="B104" s="53"/>
      <c r="C104" s="76" t="s">
        <v>123</v>
      </c>
      <c r="D104" s="314">
        <v>42733</v>
      </c>
      <c r="E104" s="76">
        <v>473</v>
      </c>
      <c r="F104" s="77">
        <v>1276</v>
      </c>
      <c r="G104" s="21"/>
      <c r="H104" s="25"/>
      <c r="I104" s="176" t="s">
        <v>830</v>
      </c>
      <c r="J104" s="26"/>
      <c r="K104" s="8"/>
      <c r="L104" s="27"/>
    </row>
    <row r="105" spans="1:16" outlineLevel="1" x14ac:dyDescent="0.25">
      <c r="A105" s="53"/>
      <c r="B105" s="53"/>
      <c r="C105" s="76" t="s">
        <v>124</v>
      </c>
      <c r="D105" s="314">
        <v>42733</v>
      </c>
      <c r="E105" s="76">
        <v>480</v>
      </c>
      <c r="F105" s="76">
        <v>232</v>
      </c>
      <c r="G105" s="21"/>
      <c r="H105" s="25"/>
      <c r="I105" s="177" t="s">
        <v>831</v>
      </c>
      <c r="J105" s="26"/>
      <c r="K105" s="8"/>
      <c r="L105" s="27"/>
    </row>
    <row r="106" spans="1:16" outlineLevel="1" x14ac:dyDescent="0.25">
      <c r="A106" s="53"/>
      <c r="B106" s="53"/>
      <c r="C106" s="76" t="s">
        <v>125</v>
      </c>
      <c r="D106" s="314">
        <v>42733</v>
      </c>
      <c r="E106" s="76">
        <v>483</v>
      </c>
      <c r="F106" s="77">
        <v>9860</v>
      </c>
      <c r="G106" s="21"/>
      <c r="H106" s="25"/>
      <c r="I106" s="178" t="s">
        <v>832</v>
      </c>
      <c r="J106" s="26"/>
      <c r="K106" s="8"/>
      <c r="L106" s="27"/>
    </row>
    <row r="107" spans="1:16" outlineLevel="1" x14ac:dyDescent="0.25">
      <c r="A107" s="53"/>
      <c r="B107" s="53"/>
      <c r="C107" s="76" t="s">
        <v>343</v>
      </c>
      <c r="D107" s="314">
        <v>42758</v>
      </c>
      <c r="E107" s="76" t="s">
        <v>344</v>
      </c>
      <c r="F107" s="95">
        <v>2900</v>
      </c>
      <c r="G107" s="96" t="s">
        <v>361</v>
      </c>
      <c r="H107" s="25"/>
      <c r="I107" s="167" t="s">
        <v>822</v>
      </c>
      <c r="J107" s="26"/>
      <c r="K107" s="8"/>
      <c r="L107" s="27"/>
    </row>
    <row r="108" spans="1:16" outlineLevel="1" x14ac:dyDescent="0.25">
      <c r="A108" s="53"/>
      <c r="B108" s="53"/>
      <c r="C108" s="76" t="s">
        <v>345</v>
      </c>
      <c r="D108" s="314">
        <v>42759</v>
      </c>
      <c r="E108" s="76" t="s">
        <v>346</v>
      </c>
      <c r="F108" s="95">
        <v>2900</v>
      </c>
      <c r="G108" s="86" t="s">
        <v>362</v>
      </c>
      <c r="H108" s="25"/>
      <c r="I108" s="168" t="s">
        <v>823</v>
      </c>
      <c r="J108" s="26"/>
      <c r="K108" s="8"/>
      <c r="L108" s="27"/>
    </row>
    <row r="109" spans="1:16" outlineLevel="1" x14ac:dyDescent="0.25">
      <c r="A109" s="53"/>
      <c r="B109" s="53"/>
      <c r="C109" s="76" t="s">
        <v>347</v>
      </c>
      <c r="D109" s="314">
        <v>42760</v>
      </c>
      <c r="E109" s="76" t="s">
        <v>348</v>
      </c>
      <c r="F109" s="95">
        <v>8120</v>
      </c>
      <c r="G109" s="86" t="s">
        <v>363</v>
      </c>
      <c r="H109" s="25"/>
      <c r="I109" s="169" t="s">
        <v>824</v>
      </c>
      <c r="J109" s="26"/>
      <c r="K109" s="8"/>
      <c r="L109" s="27"/>
    </row>
    <row r="110" spans="1:16" outlineLevel="1" x14ac:dyDescent="0.25">
      <c r="A110" s="53"/>
      <c r="B110" s="53"/>
      <c r="C110" s="76" t="s">
        <v>349</v>
      </c>
      <c r="D110" s="314">
        <v>42760</v>
      </c>
      <c r="E110" s="76" t="s">
        <v>350</v>
      </c>
      <c r="F110" s="95">
        <v>3480</v>
      </c>
      <c r="G110" s="96" t="s">
        <v>361</v>
      </c>
      <c r="H110" s="25"/>
      <c r="I110" s="170" t="s">
        <v>825</v>
      </c>
      <c r="J110" s="26"/>
      <c r="K110" s="8"/>
      <c r="L110" s="27"/>
    </row>
    <row r="111" spans="1:16" outlineLevel="1" x14ac:dyDescent="0.25">
      <c r="A111" s="53"/>
      <c r="B111" s="53"/>
      <c r="C111" s="76" t="s">
        <v>351</v>
      </c>
      <c r="D111" s="314">
        <v>42760</v>
      </c>
      <c r="E111" s="76" t="s">
        <v>352</v>
      </c>
      <c r="F111" s="95">
        <v>5452</v>
      </c>
      <c r="G111" s="86" t="s">
        <v>362</v>
      </c>
      <c r="H111" s="25"/>
      <c r="I111" s="171" t="s">
        <v>826</v>
      </c>
      <c r="J111" s="26"/>
      <c r="K111" s="8"/>
      <c r="L111" s="27"/>
    </row>
    <row r="112" spans="1:16" s="86" customFormat="1" outlineLevel="1" x14ac:dyDescent="0.25">
      <c r="A112" s="53"/>
      <c r="B112" s="53"/>
      <c r="C112" s="76" t="s">
        <v>353</v>
      </c>
      <c r="D112" s="314">
        <v>42765</v>
      </c>
      <c r="E112" s="76" t="s">
        <v>354</v>
      </c>
      <c r="F112" s="95">
        <v>1392</v>
      </c>
      <c r="G112" s="86" t="s">
        <v>363</v>
      </c>
      <c r="H112" s="25"/>
      <c r="I112" s="172" t="s">
        <v>827</v>
      </c>
      <c r="J112" s="26"/>
      <c r="K112" s="8"/>
      <c r="L112" s="27"/>
    </row>
    <row r="113" spans="1:12" s="86" customFormat="1" outlineLevel="1" x14ac:dyDescent="0.25">
      <c r="A113" s="53"/>
      <c r="B113" s="53"/>
      <c r="C113" s="76" t="s">
        <v>355</v>
      </c>
      <c r="D113" s="314">
        <v>42765</v>
      </c>
      <c r="E113" s="76" t="s">
        <v>356</v>
      </c>
      <c r="F113" s="95">
        <v>8700</v>
      </c>
      <c r="G113" s="86" t="s">
        <v>363</v>
      </c>
      <c r="H113" s="25"/>
      <c r="I113" s="173" t="s">
        <v>828</v>
      </c>
      <c r="J113" s="26"/>
      <c r="K113" s="8"/>
      <c r="L113" s="27"/>
    </row>
    <row r="114" spans="1:12" s="86" customFormat="1" outlineLevel="1" x14ac:dyDescent="0.25">
      <c r="A114" s="53"/>
      <c r="B114" s="53"/>
      <c r="C114" s="76" t="s">
        <v>357</v>
      </c>
      <c r="D114" s="314">
        <v>42765</v>
      </c>
      <c r="E114" s="76" t="s">
        <v>358</v>
      </c>
      <c r="F114" s="95">
        <v>6960</v>
      </c>
      <c r="G114" s="86" t="s">
        <v>363</v>
      </c>
      <c r="H114" s="25"/>
      <c r="I114" s="175" t="s">
        <v>829</v>
      </c>
      <c r="J114" s="26"/>
      <c r="K114" s="8"/>
      <c r="L114" s="27"/>
    </row>
    <row r="115" spans="1:12" s="86" customFormat="1" outlineLevel="1" x14ac:dyDescent="0.25">
      <c r="A115" s="53"/>
      <c r="B115" s="53"/>
      <c r="C115" s="76" t="s">
        <v>359</v>
      </c>
      <c r="D115" s="314">
        <v>42766</v>
      </c>
      <c r="E115" s="76" t="s">
        <v>360</v>
      </c>
      <c r="F115" s="95">
        <v>8120</v>
      </c>
      <c r="G115" s="86" t="s">
        <v>363</v>
      </c>
      <c r="H115" s="25"/>
      <c r="I115" s="315" t="s">
        <v>1034</v>
      </c>
      <c r="J115" s="26"/>
      <c r="K115" s="8"/>
      <c r="L115" s="27"/>
    </row>
    <row r="116" spans="1:12" x14ac:dyDescent="0.25">
      <c r="A116" s="18" t="s">
        <v>126</v>
      </c>
      <c r="B116" s="18" t="s">
        <v>127</v>
      </c>
      <c r="C116" s="58"/>
      <c r="D116" s="58"/>
      <c r="E116" s="58"/>
      <c r="F116" s="58"/>
      <c r="G116" s="20">
        <f>+SUM(F117:F117)</f>
        <v>8526</v>
      </c>
      <c r="H116" s="25">
        <f>+G116/1.16*0.16</f>
        <v>1176.0000000000002</v>
      </c>
      <c r="I116" s="25"/>
      <c r="J116" s="26"/>
      <c r="K116" s="8"/>
      <c r="L116" s="27"/>
    </row>
    <row r="117" spans="1:12" outlineLevel="1" x14ac:dyDescent="0.25">
      <c r="A117" s="11"/>
      <c r="B117" s="11"/>
      <c r="C117" s="76" t="s">
        <v>365</v>
      </c>
      <c r="D117" s="314">
        <v>42765</v>
      </c>
      <c r="E117" s="76" t="s">
        <v>366</v>
      </c>
      <c r="F117" s="76">
        <v>8526</v>
      </c>
      <c r="G117" s="21" t="s">
        <v>367</v>
      </c>
      <c r="H117" s="25"/>
      <c r="I117" s="179" t="s">
        <v>834</v>
      </c>
      <c r="J117" s="26"/>
      <c r="K117" s="8"/>
      <c r="L117" s="27"/>
    </row>
    <row r="118" spans="1:12" x14ac:dyDescent="0.25">
      <c r="A118" s="18" t="s">
        <v>128</v>
      </c>
      <c r="B118" s="18" t="s">
        <v>129</v>
      </c>
      <c r="C118" s="58"/>
      <c r="D118" s="70"/>
      <c r="E118" s="58"/>
      <c r="F118" s="32"/>
      <c r="G118" s="20">
        <v>4391.7700000000004</v>
      </c>
      <c r="H118" s="25">
        <f>+G118/1.16*0.16</f>
        <v>605.76137931034498</v>
      </c>
      <c r="I118" s="25"/>
      <c r="J118" s="26"/>
      <c r="K118" s="8"/>
      <c r="L118" s="27"/>
    </row>
    <row r="119" spans="1:12" outlineLevel="1" x14ac:dyDescent="0.25">
      <c r="A119" s="53"/>
      <c r="B119" s="53"/>
      <c r="C119" s="58" t="s">
        <v>368</v>
      </c>
      <c r="D119" s="70">
        <v>42759</v>
      </c>
      <c r="E119" s="58">
        <v>2394</v>
      </c>
      <c r="F119" s="61">
        <v>4391.7700000000004</v>
      </c>
      <c r="G119" s="60" t="s">
        <v>369</v>
      </c>
      <c r="H119" s="25"/>
      <c r="I119" s="180" t="s">
        <v>835</v>
      </c>
      <c r="J119" s="26"/>
      <c r="K119" s="8"/>
      <c r="L119" s="27"/>
    </row>
    <row r="120" spans="1:12" x14ac:dyDescent="0.25">
      <c r="A120" s="18" t="s">
        <v>130</v>
      </c>
      <c r="B120" s="18" t="s">
        <v>131</v>
      </c>
      <c r="C120" s="28"/>
      <c r="D120" s="29"/>
      <c r="E120" s="30"/>
      <c r="F120" s="31"/>
      <c r="G120" s="20">
        <f>+SUM(F121:F125)</f>
        <v>17634.39</v>
      </c>
      <c r="H120" s="25">
        <f>+G120/1.16*0.16</f>
        <v>2432.3296551724138</v>
      </c>
      <c r="I120" s="25"/>
      <c r="J120" s="1"/>
      <c r="K120" s="8"/>
      <c r="L120" s="27"/>
    </row>
    <row r="121" spans="1:12" outlineLevel="1" x14ac:dyDescent="0.25">
      <c r="A121" s="53"/>
      <c r="B121" s="53"/>
      <c r="C121" s="58" t="s">
        <v>132</v>
      </c>
      <c r="D121" s="70">
        <v>42693</v>
      </c>
      <c r="E121" s="58">
        <v>15446</v>
      </c>
      <c r="F121" s="61">
        <v>3800.02</v>
      </c>
      <c r="G121" s="20"/>
      <c r="H121" s="25"/>
      <c r="I121" s="181" t="s">
        <v>836</v>
      </c>
      <c r="J121" s="1"/>
      <c r="K121" s="8"/>
      <c r="L121" s="27"/>
    </row>
    <row r="122" spans="1:12" outlineLevel="1" x14ac:dyDescent="0.25">
      <c r="A122" s="53"/>
      <c r="B122" s="53"/>
      <c r="C122" s="58" t="s">
        <v>133</v>
      </c>
      <c r="D122" s="70">
        <v>42697</v>
      </c>
      <c r="E122" s="58">
        <v>15571</v>
      </c>
      <c r="F122" s="61">
        <v>2670</v>
      </c>
      <c r="G122" s="20"/>
      <c r="H122" s="25"/>
      <c r="I122" s="181" t="s">
        <v>837</v>
      </c>
      <c r="J122" s="1"/>
      <c r="K122" s="8"/>
      <c r="L122" s="27"/>
    </row>
    <row r="123" spans="1:12" outlineLevel="1" x14ac:dyDescent="0.25">
      <c r="A123" s="53"/>
      <c r="B123" s="53"/>
      <c r="C123" s="58" t="s">
        <v>134</v>
      </c>
      <c r="D123" s="70">
        <v>42679</v>
      </c>
      <c r="E123" s="58">
        <v>15448</v>
      </c>
      <c r="F123" s="61">
        <v>304.38</v>
      </c>
      <c r="G123" s="20"/>
      <c r="H123" s="25"/>
      <c r="I123" s="182" t="s">
        <v>838</v>
      </c>
      <c r="J123" s="1"/>
      <c r="K123" s="8"/>
      <c r="L123" s="27"/>
    </row>
    <row r="124" spans="1:12" outlineLevel="1" x14ac:dyDescent="0.25">
      <c r="A124" s="53"/>
      <c r="B124" s="53"/>
      <c r="C124" s="76" t="s">
        <v>370</v>
      </c>
      <c r="D124" s="314">
        <v>42751</v>
      </c>
      <c r="E124" s="76">
        <v>16291</v>
      </c>
      <c r="F124" s="77">
        <v>4260.01</v>
      </c>
      <c r="G124" s="20" t="s">
        <v>372</v>
      </c>
      <c r="H124" s="25"/>
      <c r="I124" s="25"/>
      <c r="J124" s="1"/>
      <c r="K124" s="8"/>
      <c r="L124" s="27"/>
    </row>
    <row r="125" spans="1:12" outlineLevel="1" x14ac:dyDescent="0.25">
      <c r="A125" s="53"/>
      <c r="B125" s="53"/>
      <c r="C125" s="76" t="s">
        <v>371</v>
      </c>
      <c r="D125" s="314">
        <v>42753</v>
      </c>
      <c r="E125" s="76">
        <v>16322</v>
      </c>
      <c r="F125" s="77">
        <v>6599.98</v>
      </c>
      <c r="G125" s="20" t="s">
        <v>372</v>
      </c>
      <c r="H125" s="25"/>
      <c r="I125" s="25"/>
      <c r="J125" s="1"/>
      <c r="K125" s="8"/>
      <c r="L125" s="27"/>
    </row>
    <row r="126" spans="1:12" x14ac:dyDescent="0.25">
      <c r="A126" s="18" t="s">
        <v>135</v>
      </c>
      <c r="B126" s="18" t="s">
        <v>136</v>
      </c>
      <c r="C126" s="58"/>
      <c r="D126" s="58"/>
      <c r="E126" s="58"/>
      <c r="F126" s="58"/>
      <c r="G126" s="20">
        <f>+SUM(F127:F135)</f>
        <v>47328</v>
      </c>
      <c r="H126" s="25">
        <f>+G126/1.16*0.16</f>
        <v>6528</v>
      </c>
      <c r="I126" s="71" t="s">
        <v>335</v>
      </c>
      <c r="J126" s="1"/>
      <c r="K126" s="1" t="s">
        <v>319</v>
      </c>
      <c r="L126" s="27"/>
    </row>
    <row r="127" spans="1:12" s="307" customFormat="1" outlineLevel="1" x14ac:dyDescent="0.25">
      <c r="A127" s="11"/>
      <c r="B127" s="11"/>
      <c r="C127" s="76" t="s">
        <v>138</v>
      </c>
      <c r="D127" s="314">
        <v>42733</v>
      </c>
      <c r="E127" s="76">
        <v>586</v>
      </c>
      <c r="F127" s="77">
        <v>4640</v>
      </c>
      <c r="G127" s="321"/>
      <c r="H127" s="322"/>
      <c r="I127" s="323" t="s">
        <v>839</v>
      </c>
      <c r="J127" s="241"/>
      <c r="K127" s="241"/>
      <c r="L127" s="241"/>
    </row>
    <row r="128" spans="1:12" s="307" customFormat="1" outlineLevel="1" x14ac:dyDescent="0.25">
      <c r="A128" s="11"/>
      <c r="B128" s="11"/>
      <c r="C128" s="76" t="s">
        <v>139</v>
      </c>
      <c r="D128" s="314">
        <v>42734</v>
      </c>
      <c r="E128" s="76" t="s">
        <v>140</v>
      </c>
      <c r="F128" s="77">
        <v>3248</v>
      </c>
      <c r="G128" s="321"/>
      <c r="H128" s="322"/>
      <c r="I128" s="323" t="s">
        <v>840</v>
      </c>
      <c r="J128" s="241"/>
      <c r="K128" s="241"/>
      <c r="L128" s="241"/>
    </row>
    <row r="129" spans="1:12" outlineLevel="1" x14ac:dyDescent="0.25">
      <c r="A129" s="11"/>
      <c r="B129" s="1"/>
      <c r="C129" s="76" t="s">
        <v>380</v>
      </c>
      <c r="D129" s="314">
        <v>42761</v>
      </c>
      <c r="E129" s="76">
        <v>620</v>
      </c>
      <c r="F129" s="77">
        <v>2320</v>
      </c>
      <c r="G129" s="20"/>
      <c r="H129" s="25"/>
      <c r="I129" s="183" t="s">
        <v>841</v>
      </c>
      <c r="J129" s="1"/>
      <c r="K129" s="1"/>
      <c r="L129" s="1"/>
    </row>
    <row r="130" spans="1:12" outlineLevel="1" x14ac:dyDescent="0.25">
      <c r="A130" s="11"/>
      <c r="B130" s="11"/>
      <c r="C130" s="76" t="s">
        <v>373</v>
      </c>
      <c r="D130" s="314">
        <v>42763</v>
      </c>
      <c r="E130" s="76">
        <v>619</v>
      </c>
      <c r="F130" s="77">
        <v>13920</v>
      </c>
      <c r="G130" s="20"/>
      <c r="H130" s="25"/>
      <c r="I130" s="184" t="s">
        <v>842</v>
      </c>
      <c r="J130" s="1"/>
      <c r="K130" s="1"/>
      <c r="L130" s="1"/>
    </row>
    <row r="131" spans="1:12" outlineLevel="1" x14ac:dyDescent="0.25">
      <c r="A131" s="11"/>
      <c r="B131" s="11"/>
      <c r="C131" s="76" t="s">
        <v>374</v>
      </c>
      <c r="D131" s="314">
        <v>42765</v>
      </c>
      <c r="E131" s="76">
        <v>614</v>
      </c>
      <c r="F131" s="77">
        <v>3480</v>
      </c>
      <c r="G131" s="20"/>
      <c r="H131" s="25"/>
      <c r="I131" s="185" t="s">
        <v>843</v>
      </c>
      <c r="J131" s="1"/>
      <c r="K131" s="1"/>
      <c r="L131" s="1"/>
    </row>
    <row r="132" spans="1:12" outlineLevel="1" x14ac:dyDescent="0.25">
      <c r="A132" s="11"/>
      <c r="B132" s="11"/>
      <c r="C132" s="76" t="s">
        <v>375</v>
      </c>
      <c r="D132" s="314">
        <v>42765</v>
      </c>
      <c r="E132" s="76">
        <v>603</v>
      </c>
      <c r="F132" s="77">
        <v>3480</v>
      </c>
      <c r="G132" s="20"/>
      <c r="H132" s="25"/>
      <c r="I132" s="186" t="s">
        <v>844</v>
      </c>
      <c r="J132" s="1"/>
      <c r="K132" s="1"/>
      <c r="L132" s="1"/>
    </row>
    <row r="133" spans="1:12" outlineLevel="1" x14ac:dyDescent="0.25">
      <c r="A133" s="11"/>
      <c r="B133" s="11"/>
      <c r="C133" s="76" t="s">
        <v>376</v>
      </c>
      <c r="D133" s="314">
        <v>42765</v>
      </c>
      <c r="E133" s="76" t="s">
        <v>377</v>
      </c>
      <c r="F133" s="77">
        <v>4060</v>
      </c>
      <c r="G133" s="20"/>
      <c r="H133" s="25"/>
      <c r="I133" s="187" t="s">
        <v>845</v>
      </c>
      <c r="J133" s="1"/>
      <c r="K133" s="1"/>
      <c r="L133" s="1"/>
    </row>
    <row r="134" spans="1:12" outlineLevel="1" x14ac:dyDescent="0.25">
      <c r="A134" s="11"/>
      <c r="B134" s="11"/>
      <c r="C134" s="76" t="s">
        <v>378</v>
      </c>
      <c r="D134" s="314">
        <v>42765</v>
      </c>
      <c r="E134" s="76">
        <v>629</v>
      </c>
      <c r="F134" s="77">
        <v>6380</v>
      </c>
      <c r="G134" s="20"/>
      <c r="H134" s="25"/>
      <c r="I134" s="188" t="s">
        <v>846</v>
      </c>
      <c r="J134" s="1"/>
      <c r="K134" s="1"/>
      <c r="L134" s="1"/>
    </row>
    <row r="135" spans="1:12" outlineLevel="1" x14ac:dyDescent="0.25">
      <c r="A135" s="11"/>
      <c r="B135" s="11"/>
      <c r="C135" s="76" t="s">
        <v>379</v>
      </c>
      <c r="D135" s="314">
        <v>42766</v>
      </c>
      <c r="E135" s="76">
        <v>605</v>
      </c>
      <c r="F135" s="77">
        <v>5800</v>
      </c>
      <c r="G135" s="20"/>
      <c r="H135" s="25"/>
      <c r="I135" s="190" t="s">
        <v>847</v>
      </c>
      <c r="J135" s="1"/>
      <c r="K135" s="1"/>
      <c r="L135" s="1"/>
    </row>
    <row r="136" spans="1:12" x14ac:dyDescent="0.25">
      <c r="A136" s="18" t="s">
        <v>141</v>
      </c>
      <c r="B136" s="18" t="s">
        <v>142</v>
      </c>
      <c r="C136" s="384"/>
      <c r="D136" s="385"/>
      <c r="E136" s="384"/>
      <c r="F136" s="384"/>
      <c r="G136" s="20">
        <f>+SUM(F137:F140)</f>
        <v>4292.01</v>
      </c>
      <c r="H136" s="25">
        <f>+G136/1.16*0.16</f>
        <v>592.00137931034499</v>
      </c>
      <c r="I136" s="25"/>
      <c r="J136" s="1"/>
      <c r="K136" s="1"/>
      <c r="L136" s="1"/>
    </row>
    <row r="137" spans="1:12" outlineLevel="1" x14ac:dyDescent="0.25">
      <c r="A137" s="53"/>
      <c r="B137" s="53"/>
      <c r="C137" s="384" t="s">
        <v>143</v>
      </c>
      <c r="D137" s="385">
        <v>42545</v>
      </c>
      <c r="E137" s="384">
        <v>3829082</v>
      </c>
      <c r="F137" s="384">
        <v>348</v>
      </c>
      <c r="G137" s="20"/>
      <c r="H137" s="25"/>
      <c r="I137" s="25"/>
      <c r="J137" s="1"/>
      <c r="K137" s="1"/>
      <c r="L137" s="1"/>
    </row>
    <row r="138" spans="1:12" s="189" customFormat="1" outlineLevel="1" x14ac:dyDescent="0.25">
      <c r="A138" s="53"/>
      <c r="B138" s="53"/>
      <c r="C138" s="384" t="s">
        <v>848</v>
      </c>
      <c r="D138" s="385">
        <v>42703</v>
      </c>
      <c r="E138" s="384">
        <v>4072623</v>
      </c>
      <c r="F138" s="386">
        <v>3480</v>
      </c>
      <c r="G138" s="20"/>
      <c r="H138" s="25"/>
      <c r="I138" s="192" t="s">
        <v>850</v>
      </c>
      <c r="J138" s="191"/>
      <c r="K138" s="191"/>
      <c r="L138" s="191"/>
    </row>
    <row r="139" spans="1:12" outlineLevel="1" x14ac:dyDescent="0.25">
      <c r="A139" s="11"/>
      <c r="B139" s="11"/>
      <c r="C139" s="58" t="s">
        <v>381</v>
      </c>
      <c r="D139" s="70">
        <v>42759</v>
      </c>
      <c r="E139" s="58">
        <v>4116977</v>
      </c>
      <c r="F139" s="61">
        <v>348.01</v>
      </c>
      <c r="G139" s="20" t="s">
        <v>383</v>
      </c>
      <c r="H139" s="25"/>
      <c r="I139" s="25" t="s">
        <v>849</v>
      </c>
      <c r="J139" s="1"/>
      <c r="K139" s="1"/>
      <c r="L139" s="1"/>
    </row>
    <row r="140" spans="1:12" outlineLevel="1" x14ac:dyDescent="0.25">
      <c r="A140" s="11"/>
      <c r="B140" s="11"/>
      <c r="C140" s="58" t="s">
        <v>382</v>
      </c>
      <c r="D140" s="70">
        <v>42760</v>
      </c>
      <c r="E140" s="58">
        <v>4070233</v>
      </c>
      <c r="F140" s="58">
        <v>116</v>
      </c>
      <c r="G140" s="20"/>
      <c r="H140" s="25"/>
      <c r="I140" s="25" t="s">
        <v>849</v>
      </c>
      <c r="J140" s="22"/>
      <c r="K140" s="23"/>
      <c r="L140" s="22"/>
    </row>
    <row r="141" spans="1:12" s="86" customFormat="1" x14ac:dyDescent="0.25">
      <c r="A141" s="18" t="s">
        <v>384</v>
      </c>
      <c r="B141" s="18" t="s">
        <v>385</v>
      </c>
      <c r="C141" s="58"/>
      <c r="D141" s="70"/>
      <c r="E141" s="58"/>
      <c r="F141" s="58"/>
      <c r="G141" s="20">
        <f>+SUM(F142:F142)</f>
        <v>-37931.53</v>
      </c>
      <c r="H141" s="25">
        <f>+G141/1.16*0.16</f>
        <v>-5231.9351724137932</v>
      </c>
      <c r="I141" s="71" t="s">
        <v>389</v>
      </c>
      <c r="J141" s="22"/>
      <c r="K141" s="100" t="s">
        <v>548</v>
      </c>
      <c r="L141" s="22"/>
    </row>
    <row r="142" spans="1:12" s="86" customFormat="1" outlineLevel="1" x14ac:dyDescent="0.25">
      <c r="A142" s="11"/>
      <c r="B142" s="11"/>
      <c r="C142" s="58" t="s">
        <v>386</v>
      </c>
      <c r="D142" s="70">
        <v>42738</v>
      </c>
      <c r="E142" s="58" t="s">
        <v>387</v>
      </c>
      <c r="F142" s="58">
        <v>-37931.53</v>
      </c>
      <c r="G142" s="20"/>
      <c r="H142" s="25" t="s">
        <v>388</v>
      </c>
      <c r="I142" s="25"/>
      <c r="J142" s="22"/>
      <c r="K142" s="23"/>
      <c r="L142" s="22"/>
    </row>
    <row r="143" spans="1:12" x14ac:dyDescent="0.25">
      <c r="A143" s="18" t="s">
        <v>153</v>
      </c>
      <c r="B143" s="18" t="s">
        <v>154</v>
      </c>
      <c r="C143" s="28"/>
      <c r="D143" s="29"/>
      <c r="E143" s="52"/>
      <c r="F143" s="31"/>
      <c r="G143" s="20">
        <v>44800</v>
      </c>
      <c r="H143" s="25">
        <f>+G143/1.16*0.16</f>
        <v>6179.3103448275861</v>
      </c>
      <c r="I143" s="25"/>
      <c r="J143" s="1"/>
      <c r="K143" s="8"/>
      <c r="L143" s="27"/>
    </row>
    <row r="144" spans="1:12" outlineLevel="1" x14ac:dyDescent="0.25">
      <c r="A144" s="11"/>
      <c r="B144" s="11"/>
      <c r="C144" s="58" t="s">
        <v>155</v>
      </c>
      <c r="D144" s="70">
        <v>42703</v>
      </c>
      <c r="E144" s="58">
        <v>377</v>
      </c>
      <c r="F144" s="61">
        <v>44800</v>
      </c>
      <c r="G144" s="50"/>
      <c r="H144" s="25"/>
      <c r="I144" s="193" t="s">
        <v>851</v>
      </c>
      <c r="J144" s="1"/>
      <c r="K144" s="8"/>
      <c r="L144" s="27"/>
    </row>
    <row r="145" spans="1:19" x14ac:dyDescent="0.25">
      <c r="A145" s="18" t="s">
        <v>157</v>
      </c>
      <c r="B145" s="18" t="s">
        <v>158</v>
      </c>
      <c r="C145" s="28"/>
      <c r="D145" s="29"/>
      <c r="E145" s="52"/>
      <c r="F145" s="31"/>
      <c r="G145" s="20">
        <f>+F146</f>
        <v>5147</v>
      </c>
      <c r="H145" s="25">
        <f>+G145/1.16*0.16</f>
        <v>709.93103448275872</v>
      </c>
      <c r="I145" s="25"/>
      <c r="J145" s="1"/>
      <c r="K145" s="8"/>
      <c r="L145" s="27"/>
      <c r="M145" s="1"/>
    </row>
    <row r="146" spans="1:19" outlineLevel="1" x14ac:dyDescent="0.25">
      <c r="A146" s="11"/>
      <c r="B146" s="11"/>
      <c r="C146" s="58" t="s">
        <v>391</v>
      </c>
      <c r="D146" s="115">
        <v>42762</v>
      </c>
      <c r="E146" s="58" t="s">
        <v>392</v>
      </c>
      <c r="F146" s="58">
        <v>5147</v>
      </c>
      <c r="G146" s="20" t="s">
        <v>393</v>
      </c>
      <c r="H146" s="25"/>
      <c r="I146" s="194" t="s">
        <v>852</v>
      </c>
      <c r="J146" s="1"/>
      <c r="K146" s="8"/>
      <c r="L146" s="27"/>
      <c r="M146" s="1"/>
    </row>
    <row r="147" spans="1:19" x14ac:dyDescent="0.25">
      <c r="A147" s="18" t="s">
        <v>159</v>
      </c>
      <c r="B147" s="18" t="s">
        <v>160</v>
      </c>
      <c r="C147" s="28"/>
      <c r="D147" s="29"/>
      <c r="E147" s="52"/>
      <c r="F147" s="58"/>
      <c r="G147" s="20">
        <f>+SUM(F148:F152)</f>
        <v>-12760</v>
      </c>
      <c r="H147" s="25">
        <f>+G147/1.16*0.16</f>
        <v>-1760</v>
      </c>
      <c r="I147" s="25" t="s">
        <v>171</v>
      </c>
      <c r="J147" s="1"/>
      <c r="K147" s="8" t="s">
        <v>112</v>
      </c>
      <c r="L147" s="27"/>
      <c r="M147" s="1"/>
      <c r="N147" s="1"/>
      <c r="O147" s="1"/>
      <c r="P147" s="1"/>
      <c r="Q147" s="1"/>
      <c r="R147" s="1"/>
      <c r="S147" s="1"/>
    </row>
    <row r="148" spans="1:19" ht="15.75" customHeight="1" outlineLevel="1" x14ac:dyDescent="0.25">
      <c r="A148" s="53"/>
      <c r="B148" s="53"/>
      <c r="C148" s="58" t="s">
        <v>161</v>
      </c>
      <c r="D148" s="70">
        <v>42068</v>
      </c>
      <c r="E148" s="58" t="s">
        <v>162</v>
      </c>
      <c r="F148" s="32">
        <v>464</v>
      </c>
      <c r="G148" s="20"/>
      <c r="H148" s="25"/>
      <c r="I148" s="25"/>
      <c r="J148" s="58"/>
      <c r="K148" s="8"/>
      <c r="L148" s="56"/>
      <c r="M148" s="58"/>
      <c r="N148" s="58"/>
      <c r="O148" s="58"/>
      <c r="P148" s="58"/>
      <c r="Q148" s="58"/>
      <c r="R148" s="58"/>
      <c r="S148" s="58"/>
    </row>
    <row r="149" spans="1:19" outlineLevel="1" x14ac:dyDescent="0.25">
      <c r="A149" s="53"/>
      <c r="B149" s="53"/>
      <c r="C149" s="58" t="s">
        <v>163</v>
      </c>
      <c r="D149" s="70">
        <v>42172</v>
      </c>
      <c r="E149" s="58" t="s">
        <v>164</v>
      </c>
      <c r="F149" s="32">
        <v>4408</v>
      </c>
      <c r="G149" s="20"/>
      <c r="H149" s="25"/>
      <c r="I149" s="25"/>
      <c r="J149" s="58"/>
      <c r="K149" s="8"/>
      <c r="L149" s="56"/>
      <c r="M149" s="58"/>
      <c r="N149" s="58"/>
      <c r="O149" s="58"/>
      <c r="P149" s="58"/>
      <c r="Q149" s="58"/>
      <c r="R149" s="58"/>
      <c r="S149" s="58"/>
    </row>
    <row r="150" spans="1:19" outlineLevel="1" x14ac:dyDescent="0.25">
      <c r="A150" s="53"/>
      <c r="B150" s="53"/>
      <c r="C150" s="58" t="s">
        <v>165</v>
      </c>
      <c r="D150" s="70">
        <v>42247</v>
      </c>
      <c r="E150" s="58" t="s">
        <v>166</v>
      </c>
      <c r="F150" s="32">
        <v>4408</v>
      </c>
      <c r="G150" s="20"/>
      <c r="H150" s="25"/>
      <c r="I150" s="25"/>
      <c r="J150" s="58"/>
      <c r="K150" s="8"/>
      <c r="L150" s="56"/>
      <c r="M150" s="58"/>
      <c r="N150" s="58"/>
      <c r="O150" s="58"/>
      <c r="P150" s="58"/>
      <c r="Q150" s="58"/>
      <c r="R150" s="58"/>
      <c r="S150" s="58"/>
    </row>
    <row r="151" spans="1:19" outlineLevel="1" x14ac:dyDescent="0.25">
      <c r="A151" s="53"/>
      <c r="B151" s="53"/>
      <c r="C151" s="58" t="s">
        <v>167</v>
      </c>
      <c r="D151" s="70">
        <v>42247</v>
      </c>
      <c r="E151" s="58" t="s">
        <v>168</v>
      </c>
      <c r="F151" s="32">
        <v>4408</v>
      </c>
      <c r="G151" s="20"/>
      <c r="H151" s="25"/>
      <c r="I151" s="25"/>
      <c r="J151" s="58"/>
      <c r="K151" s="8"/>
      <c r="L151" s="56"/>
      <c r="M151" s="58"/>
      <c r="N151" s="58"/>
      <c r="O151" s="58"/>
      <c r="P151" s="58"/>
      <c r="Q151" s="58"/>
      <c r="R151" s="58"/>
      <c r="S151" s="58"/>
    </row>
    <row r="152" spans="1:19" outlineLevel="1" x14ac:dyDescent="0.25">
      <c r="A152" s="53"/>
      <c r="B152" s="53"/>
      <c r="C152" s="58" t="s">
        <v>169</v>
      </c>
      <c r="D152" s="70">
        <v>42487</v>
      </c>
      <c r="E152" s="58" t="s">
        <v>20</v>
      </c>
      <c r="F152" s="61">
        <v>-26448</v>
      </c>
      <c r="G152" s="20"/>
      <c r="H152" s="71" t="s">
        <v>170</v>
      </c>
      <c r="I152" s="71" t="s">
        <v>171</v>
      </c>
      <c r="J152" s="58"/>
      <c r="K152" s="8"/>
      <c r="L152" s="56"/>
      <c r="M152" s="58"/>
      <c r="N152" s="58"/>
      <c r="O152" s="58"/>
      <c r="P152" s="58"/>
      <c r="Q152" s="58"/>
      <c r="R152" s="58"/>
      <c r="S152" s="58"/>
    </row>
    <row r="153" spans="1:19" x14ac:dyDescent="0.25">
      <c r="A153" s="18" t="s">
        <v>174</v>
      </c>
      <c r="B153" s="18" t="s">
        <v>175</v>
      </c>
      <c r="C153" s="58"/>
      <c r="D153" s="70"/>
      <c r="E153" s="58"/>
      <c r="F153" s="58"/>
      <c r="G153" s="20">
        <f>+SUM(F154:F155)</f>
        <v>3585.5600000000004</v>
      </c>
      <c r="H153" s="25">
        <f>+G153/1.16*0.16</f>
        <v>494.56000000000006</v>
      </c>
      <c r="I153" s="1"/>
      <c r="J153" s="1"/>
      <c r="K153" s="8"/>
      <c r="L153" s="27"/>
    </row>
    <row r="154" spans="1:19" outlineLevel="1" x14ac:dyDescent="0.25">
      <c r="A154" s="11"/>
      <c r="B154" s="11"/>
      <c r="C154" s="58" t="s">
        <v>394</v>
      </c>
      <c r="D154" s="70">
        <v>42741</v>
      </c>
      <c r="E154" s="58">
        <v>2396</v>
      </c>
      <c r="F154" s="61">
        <v>556.79999999999995</v>
      </c>
      <c r="G154" s="1"/>
      <c r="H154" s="25"/>
      <c r="I154" s="196" t="s">
        <v>853</v>
      </c>
      <c r="J154" s="1"/>
      <c r="K154" s="8"/>
      <c r="L154" s="27"/>
    </row>
    <row r="155" spans="1:19" outlineLevel="1" x14ac:dyDescent="0.25">
      <c r="A155" s="11"/>
      <c r="B155" s="11"/>
      <c r="C155" s="58" t="s">
        <v>395</v>
      </c>
      <c r="D155" s="70">
        <v>42753</v>
      </c>
      <c r="E155" s="58">
        <v>2439</v>
      </c>
      <c r="F155" s="61">
        <v>3028.76</v>
      </c>
      <c r="G155" s="1"/>
      <c r="H155" s="25"/>
      <c r="I155" s="195" t="s">
        <v>854</v>
      </c>
      <c r="J155" s="1"/>
      <c r="K155" s="8"/>
      <c r="L155" s="27"/>
    </row>
    <row r="156" spans="1:19" x14ac:dyDescent="0.25">
      <c r="A156" s="18" t="s">
        <v>176</v>
      </c>
      <c r="B156" s="18" t="s">
        <v>177</v>
      </c>
      <c r="C156" s="28"/>
      <c r="D156" s="51"/>
      <c r="E156" s="28"/>
      <c r="F156" s="31"/>
      <c r="G156" s="20">
        <f>+F157</f>
        <v>2610</v>
      </c>
      <c r="H156" s="25">
        <f>+G156/1.16*0.16</f>
        <v>360</v>
      </c>
      <c r="I156" s="25"/>
      <c r="J156" s="1"/>
      <c r="K156" s="1"/>
      <c r="L156" s="1"/>
    </row>
    <row r="157" spans="1:19" outlineLevel="1" x14ac:dyDescent="0.25">
      <c r="A157" s="53"/>
      <c r="B157" s="53"/>
      <c r="C157" s="58" t="s">
        <v>396</v>
      </c>
      <c r="D157" s="70">
        <v>42766</v>
      </c>
      <c r="E157" s="58">
        <v>892</v>
      </c>
      <c r="F157" s="61">
        <v>2610</v>
      </c>
      <c r="G157" s="20" t="s">
        <v>397</v>
      </c>
      <c r="H157" s="25"/>
      <c r="I157" s="197" t="s">
        <v>855</v>
      </c>
      <c r="J157" s="58"/>
      <c r="K157" s="58"/>
      <c r="L157" s="58"/>
    </row>
    <row r="158" spans="1:19" x14ac:dyDescent="0.25">
      <c r="A158" s="18" t="s">
        <v>178</v>
      </c>
      <c r="B158" s="18" t="s">
        <v>179</v>
      </c>
      <c r="C158" s="28"/>
      <c r="D158" s="51"/>
      <c r="E158" s="28"/>
      <c r="F158" s="31"/>
      <c r="G158" s="20">
        <f>+F159</f>
        <v>5848</v>
      </c>
      <c r="H158" s="25">
        <f>+G158/1.16*0.16</f>
        <v>806.62068965517244</v>
      </c>
      <c r="I158" s="25"/>
    </row>
    <row r="159" spans="1:19" outlineLevel="1" x14ac:dyDescent="0.25">
      <c r="A159" s="1"/>
      <c r="B159" s="1"/>
      <c r="C159" s="58" t="s">
        <v>398</v>
      </c>
      <c r="D159" s="70">
        <v>42765</v>
      </c>
      <c r="E159" s="58">
        <v>28405307</v>
      </c>
      <c r="F159" s="61">
        <v>5848</v>
      </c>
      <c r="G159" s="1" t="s">
        <v>399</v>
      </c>
      <c r="H159" s="1"/>
      <c r="I159" s="198" t="s">
        <v>856</v>
      </c>
    </row>
    <row r="160" spans="1:19" x14ac:dyDescent="0.25">
      <c r="A160" s="18" t="s">
        <v>181</v>
      </c>
      <c r="B160" s="18" t="s">
        <v>182</v>
      </c>
      <c r="C160" s="28"/>
      <c r="D160" s="51"/>
      <c r="E160" s="28"/>
      <c r="F160" s="31"/>
      <c r="G160" s="20">
        <f>+SUM(F161:F165)</f>
        <v>67744</v>
      </c>
      <c r="H160" s="25">
        <f>+G160/1.16*0.16</f>
        <v>9344.0000000000018</v>
      </c>
      <c r="I160" s="25"/>
    </row>
    <row r="161" spans="1:9" outlineLevel="1" x14ac:dyDescent="0.25">
      <c r="A161" s="1"/>
      <c r="B161" s="1"/>
      <c r="C161" s="76" t="s">
        <v>400</v>
      </c>
      <c r="D161" s="314">
        <v>42758</v>
      </c>
      <c r="E161" s="76">
        <v>555</v>
      </c>
      <c r="F161" s="77">
        <v>22272</v>
      </c>
      <c r="G161" s="86" t="s">
        <v>405</v>
      </c>
      <c r="H161" s="1"/>
      <c r="I161" s="199" t="s">
        <v>857</v>
      </c>
    </row>
    <row r="162" spans="1:9" outlineLevel="1" x14ac:dyDescent="0.25">
      <c r="A162" s="1"/>
      <c r="B162" s="1"/>
      <c r="C162" s="76" t="s">
        <v>401</v>
      </c>
      <c r="D162" s="314">
        <v>42758</v>
      </c>
      <c r="E162" s="76">
        <v>556</v>
      </c>
      <c r="F162" s="77">
        <v>5336</v>
      </c>
      <c r="G162" s="86" t="s">
        <v>405</v>
      </c>
      <c r="H162" s="1"/>
      <c r="I162" s="200" t="s">
        <v>858</v>
      </c>
    </row>
    <row r="163" spans="1:9" outlineLevel="1" x14ac:dyDescent="0.25">
      <c r="A163" s="1"/>
      <c r="B163" s="1"/>
      <c r="C163" s="76" t="s">
        <v>402</v>
      </c>
      <c r="D163" s="314">
        <v>42758</v>
      </c>
      <c r="E163" s="76">
        <v>560</v>
      </c>
      <c r="F163" s="77">
        <v>10904</v>
      </c>
      <c r="G163" s="86" t="s">
        <v>405</v>
      </c>
      <c r="H163" s="1"/>
      <c r="I163" s="201" t="s">
        <v>859</v>
      </c>
    </row>
    <row r="164" spans="1:9" outlineLevel="1" x14ac:dyDescent="0.25">
      <c r="A164" s="1"/>
      <c r="B164" s="1"/>
      <c r="C164" s="76" t="s">
        <v>403</v>
      </c>
      <c r="D164" s="314">
        <v>42758</v>
      </c>
      <c r="E164" s="76">
        <v>561</v>
      </c>
      <c r="F164" s="77">
        <v>23200</v>
      </c>
      <c r="G164" s="86" t="s">
        <v>405</v>
      </c>
      <c r="H164" s="1"/>
      <c r="I164" s="202" t="s">
        <v>860</v>
      </c>
    </row>
    <row r="165" spans="1:9" s="86" customFormat="1" outlineLevel="1" x14ac:dyDescent="0.25">
      <c r="A165" s="1"/>
      <c r="B165" s="1"/>
      <c r="C165" s="76" t="s">
        <v>404</v>
      </c>
      <c r="D165" s="314">
        <v>42766</v>
      </c>
      <c r="E165" s="76">
        <v>576</v>
      </c>
      <c r="F165" s="77">
        <v>6032</v>
      </c>
      <c r="G165" s="1"/>
      <c r="H165" s="1"/>
      <c r="I165" s="201" t="s">
        <v>861</v>
      </c>
    </row>
    <row r="166" spans="1:9" ht="18" customHeight="1" x14ac:dyDescent="0.25">
      <c r="A166" s="18" t="s">
        <v>406</v>
      </c>
      <c r="B166" s="18" t="s">
        <v>407</v>
      </c>
      <c r="C166" s="58"/>
      <c r="D166" s="70"/>
      <c r="E166" s="58"/>
      <c r="F166" s="61"/>
      <c r="G166" s="20">
        <f>+F167</f>
        <v>15080</v>
      </c>
      <c r="H166" s="25">
        <f>+G166/1.16*0.16</f>
        <v>2080</v>
      </c>
      <c r="I166" s="1"/>
    </row>
    <row r="167" spans="1:9" outlineLevel="1" x14ac:dyDescent="0.25">
      <c r="A167" s="1"/>
      <c r="B167" s="1"/>
      <c r="C167" s="58" t="s">
        <v>408</v>
      </c>
      <c r="D167" s="70">
        <v>42766</v>
      </c>
      <c r="E167" s="58" t="s">
        <v>409</v>
      </c>
      <c r="F167" s="61">
        <v>15080</v>
      </c>
      <c r="G167" s="1" t="s">
        <v>410</v>
      </c>
      <c r="H167" s="1"/>
      <c r="I167" s="203" t="s">
        <v>862</v>
      </c>
    </row>
    <row r="168" spans="1:9" x14ac:dyDescent="0.25">
      <c r="A168" s="18" t="s">
        <v>188</v>
      </c>
      <c r="B168" s="18" t="s">
        <v>189</v>
      </c>
      <c r="C168" s="58"/>
      <c r="D168" s="70"/>
      <c r="E168" s="58"/>
      <c r="F168" s="61"/>
      <c r="G168" s="20">
        <f>+SUM(F169:F177)</f>
        <v>46632</v>
      </c>
      <c r="H168" s="25">
        <f>+G168/1.16*0.16</f>
        <v>6432</v>
      </c>
    </row>
    <row r="169" spans="1:9" outlineLevel="1" x14ac:dyDescent="0.25">
      <c r="A169" s="53"/>
      <c r="B169" s="53"/>
      <c r="C169" s="76" t="s">
        <v>411</v>
      </c>
      <c r="D169" s="314">
        <v>42760</v>
      </c>
      <c r="E169" s="76">
        <v>51</v>
      </c>
      <c r="F169" s="77">
        <v>6380</v>
      </c>
      <c r="G169" s="86" t="s">
        <v>419</v>
      </c>
      <c r="H169" s="58"/>
      <c r="I169" s="204" t="s">
        <v>863</v>
      </c>
    </row>
    <row r="170" spans="1:9" outlineLevel="1" x14ac:dyDescent="0.25">
      <c r="A170" s="53"/>
      <c r="B170" s="53"/>
      <c r="C170" s="76" t="s">
        <v>412</v>
      </c>
      <c r="D170" s="314">
        <v>42761</v>
      </c>
      <c r="E170" s="76">
        <v>50</v>
      </c>
      <c r="F170" s="77">
        <v>4060</v>
      </c>
      <c r="G170" s="86" t="s">
        <v>419</v>
      </c>
      <c r="H170" s="58"/>
      <c r="I170" s="205" t="s">
        <v>864</v>
      </c>
    </row>
    <row r="171" spans="1:9" outlineLevel="1" x14ac:dyDescent="0.25">
      <c r="A171" s="53"/>
      <c r="B171" s="53"/>
      <c r="C171" s="76" t="s">
        <v>206</v>
      </c>
      <c r="D171" s="314">
        <v>42761</v>
      </c>
      <c r="E171" s="76">
        <v>62</v>
      </c>
      <c r="F171" s="77">
        <v>8120</v>
      </c>
      <c r="G171" s="86" t="s">
        <v>419</v>
      </c>
      <c r="H171" s="58"/>
      <c r="I171" s="206" t="s">
        <v>865</v>
      </c>
    </row>
    <row r="172" spans="1:9" outlineLevel="1" x14ac:dyDescent="0.25">
      <c r="A172" s="53"/>
      <c r="B172" s="53"/>
      <c r="C172" s="76" t="s">
        <v>413</v>
      </c>
      <c r="D172" s="314">
        <v>42761</v>
      </c>
      <c r="E172" s="76">
        <v>59</v>
      </c>
      <c r="F172" s="77">
        <v>4524</v>
      </c>
      <c r="G172" s="86" t="s">
        <v>419</v>
      </c>
      <c r="H172" s="58"/>
      <c r="I172" s="207" t="s">
        <v>866</v>
      </c>
    </row>
    <row r="173" spans="1:9" outlineLevel="1" x14ac:dyDescent="0.25">
      <c r="A173" s="53"/>
      <c r="B173" s="53"/>
      <c r="C173" s="76" t="s">
        <v>414</v>
      </c>
      <c r="D173" s="314">
        <v>42761</v>
      </c>
      <c r="E173" s="76">
        <v>57</v>
      </c>
      <c r="F173" s="77">
        <v>2088</v>
      </c>
      <c r="G173" s="86" t="s">
        <v>419</v>
      </c>
      <c r="H173" s="58"/>
      <c r="I173" s="208" t="s">
        <v>867</v>
      </c>
    </row>
    <row r="174" spans="1:9" outlineLevel="1" x14ac:dyDescent="0.25">
      <c r="A174" s="53"/>
      <c r="B174" s="53"/>
      <c r="C174" s="76" t="s">
        <v>415</v>
      </c>
      <c r="D174" s="314">
        <v>42761</v>
      </c>
      <c r="E174" s="76">
        <v>55</v>
      </c>
      <c r="F174" s="77">
        <v>2900</v>
      </c>
      <c r="G174" s="86" t="s">
        <v>419</v>
      </c>
      <c r="H174" s="58"/>
      <c r="I174" s="209" t="s">
        <v>868</v>
      </c>
    </row>
    <row r="175" spans="1:9" outlineLevel="1" x14ac:dyDescent="0.25">
      <c r="A175" s="1"/>
      <c r="B175" s="1"/>
      <c r="C175" s="76" t="s">
        <v>416</v>
      </c>
      <c r="D175" s="314">
        <v>42761</v>
      </c>
      <c r="E175" s="76">
        <v>53</v>
      </c>
      <c r="F175" s="77">
        <v>10440</v>
      </c>
      <c r="G175" s="86" t="s">
        <v>419</v>
      </c>
      <c r="H175" s="1"/>
      <c r="I175" s="211" t="s">
        <v>869</v>
      </c>
    </row>
    <row r="176" spans="1:9" outlineLevel="1" x14ac:dyDescent="0.25">
      <c r="A176" s="1"/>
      <c r="B176" s="1"/>
      <c r="C176" s="76" t="s">
        <v>417</v>
      </c>
      <c r="D176" s="314">
        <v>42761</v>
      </c>
      <c r="E176" s="76">
        <v>54</v>
      </c>
      <c r="F176" s="77">
        <v>2900</v>
      </c>
      <c r="G176" s="86" t="s">
        <v>419</v>
      </c>
      <c r="H176" s="1"/>
      <c r="I176" s="210" t="s">
        <v>870</v>
      </c>
    </row>
    <row r="177" spans="1:9" outlineLevel="1" x14ac:dyDescent="0.25">
      <c r="A177" s="1"/>
      <c r="B177" s="1"/>
      <c r="C177" s="76" t="s">
        <v>418</v>
      </c>
      <c r="D177" s="314">
        <v>42761</v>
      </c>
      <c r="E177" s="76">
        <v>52</v>
      </c>
      <c r="F177" s="77">
        <v>5220</v>
      </c>
      <c r="G177" s="86" t="s">
        <v>419</v>
      </c>
      <c r="H177" s="1"/>
      <c r="I177" s="212" t="s">
        <v>871</v>
      </c>
    </row>
    <row r="178" spans="1:9" x14ac:dyDescent="0.25">
      <c r="A178" s="18" t="s">
        <v>190</v>
      </c>
      <c r="B178" s="18" t="s">
        <v>191</v>
      </c>
      <c r="C178" s="58"/>
      <c r="D178" s="70"/>
      <c r="E178" s="58"/>
      <c r="F178" s="61"/>
      <c r="G178" s="20">
        <f>+F179</f>
        <v>8241.32</v>
      </c>
      <c r="H178" s="25">
        <f>+G178/1.16*0.16</f>
        <v>1136.7337931034483</v>
      </c>
    </row>
    <row r="179" spans="1:9" outlineLevel="1" x14ac:dyDescent="0.25">
      <c r="A179" s="1"/>
      <c r="B179" s="1"/>
      <c r="C179" s="58" t="s">
        <v>420</v>
      </c>
      <c r="D179" s="70">
        <v>42742</v>
      </c>
      <c r="E179" s="58">
        <v>8634</v>
      </c>
      <c r="F179" s="61">
        <v>8241.32</v>
      </c>
      <c r="G179" s="1" t="s">
        <v>421</v>
      </c>
      <c r="H179" s="1"/>
      <c r="I179" s="213" t="s">
        <v>872</v>
      </c>
    </row>
    <row r="180" spans="1:9" x14ac:dyDescent="0.25">
      <c r="A180" s="18" t="s">
        <v>192</v>
      </c>
      <c r="B180" s="18" t="s">
        <v>193</v>
      </c>
      <c r="C180" s="58"/>
      <c r="D180" s="70"/>
      <c r="E180" s="58"/>
      <c r="F180" s="61"/>
      <c r="G180" s="20">
        <f>+SUM(F181:F182)</f>
        <v>106628.56</v>
      </c>
      <c r="H180" s="25">
        <f>+G180/1.16*0.16</f>
        <v>14707.387586206896</v>
      </c>
    </row>
    <row r="181" spans="1:9" outlineLevel="1" x14ac:dyDescent="0.25">
      <c r="A181" s="1"/>
      <c r="B181" s="1"/>
      <c r="C181" s="387">
        <v>3561</v>
      </c>
      <c r="D181" s="314">
        <v>42736</v>
      </c>
      <c r="E181" s="76" t="s">
        <v>422</v>
      </c>
      <c r="F181" s="77">
        <v>100000</v>
      </c>
      <c r="G181" s="1"/>
      <c r="H181" s="1"/>
    </row>
    <row r="182" spans="1:9" ht="15.75" customHeight="1" outlineLevel="1" x14ac:dyDescent="0.25">
      <c r="A182" s="1"/>
      <c r="B182" s="1"/>
      <c r="C182" s="387">
        <v>3541</v>
      </c>
      <c r="D182" s="314">
        <v>42766</v>
      </c>
      <c r="E182" s="76" t="s">
        <v>423</v>
      </c>
      <c r="F182" s="77">
        <v>6628.56</v>
      </c>
      <c r="G182" s="1"/>
      <c r="H182" s="1"/>
    </row>
    <row r="183" spans="1:9" x14ac:dyDescent="0.25">
      <c r="A183" s="18" t="s">
        <v>194</v>
      </c>
      <c r="B183" s="18" t="s">
        <v>195</v>
      </c>
      <c r="C183" s="58"/>
      <c r="D183" s="70"/>
      <c r="E183" s="58"/>
      <c r="F183" s="491"/>
      <c r="G183" s="391">
        <f>+SUM(F184:F191)</f>
        <v>3074</v>
      </c>
      <c r="H183" s="494">
        <f>+G183/1.16*0.16</f>
        <v>424</v>
      </c>
    </row>
    <row r="184" spans="1:9" outlineLevel="1" x14ac:dyDescent="0.25">
      <c r="A184" s="53"/>
      <c r="B184" s="53"/>
      <c r="C184" s="488" t="s">
        <v>200</v>
      </c>
      <c r="D184" s="490">
        <v>42733</v>
      </c>
      <c r="E184" s="488">
        <v>866</v>
      </c>
      <c r="F184" s="488">
        <v>406</v>
      </c>
      <c r="G184" s="20"/>
      <c r="H184" s="25"/>
      <c r="I184" s="223" t="s">
        <v>882</v>
      </c>
    </row>
    <row r="185" spans="1:9" outlineLevel="1" x14ac:dyDescent="0.25">
      <c r="A185" s="53"/>
      <c r="B185" s="53"/>
      <c r="C185" s="76" t="s">
        <v>424</v>
      </c>
      <c r="D185" s="314">
        <v>42754</v>
      </c>
      <c r="E185" s="76" t="s">
        <v>425</v>
      </c>
      <c r="F185" s="76">
        <v>232</v>
      </c>
      <c r="G185" s="20"/>
      <c r="H185" s="25"/>
      <c r="I185" s="215" t="s">
        <v>874</v>
      </c>
    </row>
    <row r="186" spans="1:9" outlineLevel="1" x14ac:dyDescent="0.25">
      <c r="A186" s="53"/>
      <c r="B186" s="53"/>
      <c r="C186" s="76" t="s">
        <v>426</v>
      </c>
      <c r="D186" s="314">
        <v>42756</v>
      </c>
      <c r="E186" s="76" t="s">
        <v>427</v>
      </c>
      <c r="F186" s="442">
        <v>406</v>
      </c>
      <c r="G186" s="20"/>
      <c r="H186" s="25"/>
      <c r="I186" s="216"/>
    </row>
    <row r="187" spans="1:9" outlineLevel="1" x14ac:dyDescent="0.25">
      <c r="A187" s="53"/>
      <c r="B187" s="53"/>
      <c r="C187" s="76" t="s">
        <v>428</v>
      </c>
      <c r="D187" s="314">
        <v>42758</v>
      </c>
      <c r="E187" s="76" t="s">
        <v>429</v>
      </c>
      <c r="F187" s="76">
        <v>406</v>
      </c>
      <c r="G187" s="20"/>
      <c r="H187" s="25"/>
      <c r="I187" s="217" t="s">
        <v>875</v>
      </c>
    </row>
    <row r="188" spans="1:9" outlineLevel="1" x14ac:dyDescent="0.25">
      <c r="A188" s="53"/>
      <c r="B188" s="53"/>
      <c r="C188" s="76" t="s">
        <v>430</v>
      </c>
      <c r="D188" s="314">
        <v>42758</v>
      </c>
      <c r="E188" s="76" t="s">
        <v>431</v>
      </c>
      <c r="F188" s="76">
        <v>406</v>
      </c>
      <c r="G188" s="20"/>
      <c r="H188" s="25"/>
      <c r="I188" s="218" t="s">
        <v>876</v>
      </c>
    </row>
    <row r="189" spans="1:9" outlineLevel="1" x14ac:dyDescent="0.25">
      <c r="A189" s="53"/>
      <c r="B189" s="53"/>
      <c r="C189" s="76" t="s">
        <v>432</v>
      </c>
      <c r="D189" s="314">
        <v>42758</v>
      </c>
      <c r="E189" s="76" t="s">
        <v>433</v>
      </c>
      <c r="F189" s="76">
        <v>406</v>
      </c>
      <c r="G189" s="20"/>
      <c r="H189" s="25"/>
      <c r="I189" s="219" t="s">
        <v>877</v>
      </c>
    </row>
    <row r="190" spans="1:9" outlineLevel="1" x14ac:dyDescent="0.25">
      <c r="A190" s="53"/>
      <c r="B190" s="53"/>
      <c r="C190" s="76" t="s">
        <v>434</v>
      </c>
      <c r="D190" s="314">
        <v>42760</v>
      </c>
      <c r="E190" s="76" t="s">
        <v>435</v>
      </c>
      <c r="F190" s="76">
        <v>406</v>
      </c>
      <c r="G190" s="20"/>
      <c r="H190" s="25"/>
      <c r="I190" s="220" t="s">
        <v>878</v>
      </c>
    </row>
    <row r="191" spans="1:9" outlineLevel="1" x14ac:dyDescent="0.25">
      <c r="A191" s="53"/>
      <c r="B191" s="53"/>
      <c r="C191" s="76" t="s">
        <v>436</v>
      </c>
      <c r="D191" s="314">
        <v>42766</v>
      </c>
      <c r="E191" s="76" t="s">
        <v>437</v>
      </c>
      <c r="F191" s="76">
        <v>406</v>
      </c>
      <c r="G191" s="20"/>
      <c r="H191" s="25"/>
      <c r="I191" s="222" t="s">
        <v>879</v>
      </c>
    </row>
    <row r="192" spans="1:9" x14ac:dyDescent="0.25">
      <c r="A192" s="18" t="s">
        <v>204</v>
      </c>
      <c r="B192" s="18" t="s">
        <v>205</v>
      </c>
      <c r="C192" s="58"/>
      <c r="D192" s="58"/>
      <c r="E192" s="58"/>
      <c r="F192" s="58"/>
      <c r="G192" s="20">
        <f>+SUM(F193:F202)</f>
        <v>11136</v>
      </c>
      <c r="H192" s="25">
        <f>+G192/1.16*0.16</f>
        <v>1536</v>
      </c>
    </row>
    <row r="193" spans="1:9" outlineLevel="1" x14ac:dyDescent="0.25">
      <c r="A193" s="1"/>
      <c r="B193" s="1"/>
      <c r="C193" s="76" t="s">
        <v>438</v>
      </c>
      <c r="D193" s="314">
        <v>42738</v>
      </c>
      <c r="E193" s="76">
        <v>1101</v>
      </c>
      <c r="F193" s="77">
        <v>1044</v>
      </c>
      <c r="G193" s="1"/>
      <c r="H193" s="1"/>
      <c r="I193" s="221" t="s">
        <v>849</v>
      </c>
    </row>
    <row r="194" spans="1:9" outlineLevel="1" x14ac:dyDescent="0.25">
      <c r="A194" s="1"/>
      <c r="B194" s="1"/>
      <c r="C194" s="76" t="s">
        <v>439</v>
      </c>
      <c r="D194" s="314">
        <v>42741</v>
      </c>
      <c r="E194" s="76">
        <v>1100</v>
      </c>
      <c r="F194" s="77">
        <v>1276</v>
      </c>
      <c r="G194" s="1"/>
      <c r="H194" s="1"/>
    </row>
    <row r="195" spans="1:9" outlineLevel="1" x14ac:dyDescent="0.25">
      <c r="A195" s="1"/>
      <c r="B195" s="1"/>
      <c r="C195" s="76" t="s">
        <v>440</v>
      </c>
      <c r="D195" s="314">
        <v>42742</v>
      </c>
      <c r="E195" s="76">
        <v>1116</v>
      </c>
      <c r="F195" s="77">
        <v>1276</v>
      </c>
      <c r="G195" s="1"/>
      <c r="H195" s="1"/>
    </row>
    <row r="196" spans="1:9" outlineLevel="1" x14ac:dyDescent="0.25">
      <c r="A196" s="1"/>
      <c r="B196" s="1"/>
      <c r="C196" s="76" t="s">
        <v>441</v>
      </c>
      <c r="D196" s="314">
        <v>42744</v>
      </c>
      <c r="E196" s="76">
        <v>1117</v>
      </c>
      <c r="F196" s="77">
        <v>1276</v>
      </c>
      <c r="G196" s="1"/>
      <c r="H196" s="1"/>
    </row>
    <row r="197" spans="1:9" outlineLevel="1" x14ac:dyDescent="0.25">
      <c r="A197" s="1"/>
      <c r="B197" s="1"/>
      <c r="C197" s="76" t="s">
        <v>442</v>
      </c>
      <c r="D197" s="314">
        <v>42744</v>
      </c>
      <c r="E197" s="76">
        <v>1102</v>
      </c>
      <c r="F197" s="77">
        <v>1276</v>
      </c>
      <c r="G197" s="1"/>
      <c r="H197" s="1"/>
    </row>
    <row r="198" spans="1:9" outlineLevel="1" x14ac:dyDescent="0.25">
      <c r="A198" s="1"/>
      <c r="B198" s="1"/>
      <c r="C198" s="76" t="s">
        <v>443</v>
      </c>
      <c r="D198" s="314">
        <v>42752</v>
      </c>
      <c r="E198" s="76">
        <v>1118</v>
      </c>
      <c r="F198" s="77">
        <v>1276</v>
      </c>
      <c r="G198" s="1"/>
      <c r="H198" s="1"/>
    </row>
    <row r="199" spans="1:9" outlineLevel="1" x14ac:dyDescent="0.25">
      <c r="A199" s="1"/>
      <c r="B199" s="1"/>
      <c r="C199" s="76" t="s">
        <v>444</v>
      </c>
      <c r="D199" s="314">
        <v>42753</v>
      </c>
      <c r="E199" s="76">
        <v>1137</v>
      </c>
      <c r="F199" s="76">
        <v>522</v>
      </c>
      <c r="G199" s="1"/>
      <c r="H199" s="1"/>
    </row>
    <row r="200" spans="1:9" outlineLevel="1" x14ac:dyDescent="0.25">
      <c r="A200" s="1"/>
      <c r="B200" s="1"/>
      <c r="C200" s="76" t="s">
        <v>445</v>
      </c>
      <c r="D200" s="314">
        <v>42753</v>
      </c>
      <c r="E200" s="76">
        <v>1138</v>
      </c>
      <c r="F200" s="76">
        <v>638</v>
      </c>
      <c r="G200" s="1"/>
      <c r="H200" s="1"/>
    </row>
    <row r="201" spans="1:9" outlineLevel="1" x14ac:dyDescent="0.25">
      <c r="A201" s="1"/>
      <c r="B201" s="1"/>
      <c r="C201" s="76" t="s">
        <v>446</v>
      </c>
      <c r="D201" s="314">
        <v>42759</v>
      </c>
      <c r="E201" s="76">
        <v>1136</v>
      </c>
      <c r="F201" s="77">
        <v>1276</v>
      </c>
      <c r="G201" s="1"/>
      <c r="H201" s="1"/>
    </row>
    <row r="202" spans="1:9" outlineLevel="1" x14ac:dyDescent="0.25">
      <c r="A202" s="1"/>
      <c r="B202" s="1"/>
      <c r="C202" s="76" t="s">
        <v>447</v>
      </c>
      <c r="D202" s="314">
        <v>42766</v>
      </c>
      <c r="E202" s="76">
        <v>1146</v>
      </c>
      <c r="F202" s="77">
        <v>1276</v>
      </c>
      <c r="G202" s="1"/>
      <c r="H202" s="1"/>
    </row>
    <row r="203" spans="1:9" x14ac:dyDescent="0.25">
      <c r="A203" s="18" t="s">
        <v>207</v>
      </c>
      <c r="B203" s="18" t="s">
        <v>208</v>
      </c>
      <c r="C203" s="58"/>
      <c r="D203" s="58"/>
      <c r="E203" s="58"/>
      <c r="F203" s="58"/>
      <c r="G203" s="20">
        <f>+F204</f>
        <v>208.8</v>
      </c>
      <c r="H203" s="25">
        <f>+G203/1.16*0.16</f>
        <v>28.800000000000004</v>
      </c>
    </row>
    <row r="204" spans="1:9" outlineLevel="1" x14ac:dyDescent="0.25">
      <c r="A204" s="53"/>
      <c r="B204" s="53"/>
      <c r="C204" s="58" t="s">
        <v>448</v>
      </c>
      <c r="D204" s="70">
        <v>42766</v>
      </c>
      <c r="E204" s="58" t="s">
        <v>449</v>
      </c>
      <c r="F204" s="58">
        <v>208.8</v>
      </c>
      <c r="G204" s="1"/>
      <c r="H204" s="1"/>
    </row>
    <row r="205" spans="1:9" x14ac:dyDescent="0.25">
      <c r="A205" s="18" t="s">
        <v>209</v>
      </c>
      <c r="B205" s="18" t="s">
        <v>210</v>
      </c>
      <c r="C205" s="58"/>
      <c r="D205" s="58"/>
      <c r="E205" s="58"/>
      <c r="F205" s="58"/>
      <c r="G205" s="20">
        <f>+SUM(F206:F209)</f>
        <v>510584</v>
      </c>
      <c r="H205" s="25">
        <f>+G205/1.16*0.16</f>
        <v>70425.379310344826</v>
      </c>
    </row>
    <row r="206" spans="1:9" outlineLevel="1" x14ac:dyDescent="0.25">
      <c r="A206" s="53"/>
      <c r="B206" s="53"/>
      <c r="C206" s="76" t="s">
        <v>200</v>
      </c>
      <c r="D206" s="314">
        <v>42765</v>
      </c>
      <c r="E206" s="76" t="s">
        <v>450</v>
      </c>
      <c r="F206" s="77">
        <v>121700</v>
      </c>
      <c r="G206" s="1"/>
      <c r="H206" s="1"/>
      <c r="I206" s="224" t="s">
        <v>883</v>
      </c>
    </row>
    <row r="207" spans="1:9" s="86" customFormat="1" outlineLevel="1" x14ac:dyDescent="0.25">
      <c r="A207" s="53"/>
      <c r="B207" s="53"/>
      <c r="C207" s="76" t="s">
        <v>451</v>
      </c>
      <c r="D207" s="314">
        <v>42766</v>
      </c>
      <c r="E207" s="76" t="s">
        <v>452</v>
      </c>
      <c r="F207" s="77">
        <v>145174</v>
      </c>
      <c r="G207" s="1"/>
      <c r="H207" s="1"/>
      <c r="I207" s="225" t="s">
        <v>884</v>
      </c>
    </row>
    <row r="208" spans="1:9" s="86" customFormat="1" outlineLevel="1" x14ac:dyDescent="0.25">
      <c r="A208" s="53"/>
      <c r="B208" s="53"/>
      <c r="C208" s="76" t="s">
        <v>453</v>
      </c>
      <c r="D208" s="314">
        <v>42766</v>
      </c>
      <c r="E208" s="76" t="s">
        <v>454</v>
      </c>
      <c r="F208" s="77">
        <v>128171</v>
      </c>
      <c r="G208" s="1"/>
      <c r="H208" s="1"/>
      <c r="I208" s="226" t="s">
        <v>885</v>
      </c>
    </row>
    <row r="209" spans="1:9" s="86" customFormat="1" outlineLevel="1" x14ac:dyDescent="0.25">
      <c r="A209" s="53"/>
      <c r="B209" s="53"/>
      <c r="C209" s="76" t="s">
        <v>455</v>
      </c>
      <c r="D209" s="314">
        <v>42766</v>
      </c>
      <c r="E209" s="76" t="s">
        <v>456</v>
      </c>
      <c r="F209" s="77">
        <v>115539</v>
      </c>
      <c r="G209" s="1"/>
      <c r="H209" s="1"/>
      <c r="I209" s="227" t="s">
        <v>886</v>
      </c>
    </row>
    <row r="210" spans="1:9" x14ac:dyDescent="0.25">
      <c r="A210" s="18" t="s">
        <v>211</v>
      </c>
      <c r="B210" s="18" t="s">
        <v>212</v>
      </c>
      <c r="C210" s="58"/>
      <c r="D210" s="58"/>
      <c r="E210" s="58"/>
      <c r="F210" s="58"/>
      <c r="G210" s="20">
        <f>+F211</f>
        <v>8107.99</v>
      </c>
      <c r="H210" s="25">
        <f>+G210/1.16*0.16</f>
        <v>1118.3434482758621</v>
      </c>
      <c r="I210" s="86" t="s">
        <v>339</v>
      </c>
    </row>
    <row r="211" spans="1:9" outlineLevel="1" x14ac:dyDescent="0.25">
      <c r="A211" s="53"/>
      <c r="B211" s="53"/>
      <c r="C211" s="58" t="s">
        <v>213</v>
      </c>
      <c r="D211" s="70">
        <v>42597</v>
      </c>
      <c r="E211" s="58" t="s">
        <v>214</v>
      </c>
      <c r="F211" s="61">
        <v>8107.99</v>
      </c>
      <c r="G211" s="1"/>
      <c r="H211" s="1"/>
    </row>
    <row r="212" spans="1:9" x14ac:dyDescent="0.25">
      <c r="A212" s="18" t="s">
        <v>215</v>
      </c>
      <c r="B212" s="18" t="s">
        <v>216</v>
      </c>
      <c r="C212" s="58"/>
      <c r="D212" s="70"/>
      <c r="E212" s="58"/>
      <c r="F212" s="61"/>
      <c r="G212" s="20">
        <f>+SUM(F213:F215)</f>
        <v>10733.95</v>
      </c>
      <c r="H212" s="25">
        <f>+G212/1.16*0.16</f>
        <v>1480.544827586207</v>
      </c>
      <c r="I212" s="228"/>
    </row>
    <row r="213" spans="1:9" outlineLevel="1" x14ac:dyDescent="0.25">
      <c r="A213" s="1"/>
      <c r="B213" s="1"/>
      <c r="C213" s="76" t="s">
        <v>457</v>
      </c>
      <c r="D213" s="314">
        <v>42741</v>
      </c>
      <c r="E213" s="76" t="s">
        <v>458</v>
      </c>
      <c r="F213" s="77">
        <v>3929.85</v>
      </c>
      <c r="G213" s="86" t="s">
        <v>463</v>
      </c>
      <c r="H213" s="1"/>
      <c r="I213" s="229" t="s">
        <v>887</v>
      </c>
    </row>
    <row r="214" spans="1:9" outlineLevel="1" x14ac:dyDescent="0.25">
      <c r="A214" s="1"/>
      <c r="B214" s="1"/>
      <c r="C214" s="76" t="s">
        <v>459</v>
      </c>
      <c r="D214" s="314">
        <v>42753</v>
      </c>
      <c r="E214" s="76" t="s">
        <v>460</v>
      </c>
      <c r="F214" s="77">
        <v>3315.05</v>
      </c>
      <c r="G214" s="86" t="s">
        <v>463</v>
      </c>
      <c r="H214" s="1"/>
      <c r="I214" s="229" t="s">
        <v>888</v>
      </c>
    </row>
    <row r="215" spans="1:9" outlineLevel="1" x14ac:dyDescent="0.25">
      <c r="A215" s="1"/>
      <c r="B215" s="1"/>
      <c r="C215" s="76" t="s">
        <v>461</v>
      </c>
      <c r="D215" s="314">
        <v>42763</v>
      </c>
      <c r="E215" s="76" t="s">
        <v>462</v>
      </c>
      <c r="F215" s="77">
        <v>3489.05</v>
      </c>
      <c r="G215" s="86" t="s">
        <v>464</v>
      </c>
      <c r="H215" s="1"/>
      <c r="I215" s="230" t="s">
        <v>889</v>
      </c>
    </row>
    <row r="216" spans="1:9" s="86" customFormat="1" x14ac:dyDescent="0.25">
      <c r="A216" s="18" t="s">
        <v>465</v>
      </c>
      <c r="B216" s="18" t="s">
        <v>466</v>
      </c>
      <c r="C216" s="76"/>
      <c r="D216" s="314"/>
      <c r="E216" s="76"/>
      <c r="F216" s="77"/>
      <c r="G216" s="20">
        <f>+SUM(F217:F218)</f>
        <v>34724.370000000003</v>
      </c>
      <c r="H216" s="25">
        <f>+G216/1.16*0.16</f>
        <v>4789.5682758620696</v>
      </c>
    </row>
    <row r="217" spans="1:9" s="86" customFormat="1" outlineLevel="1" x14ac:dyDescent="0.25">
      <c r="A217" s="1"/>
      <c r="B217" s="1"/>
      <c r="C217" s="76" t="s">
        <v>467</v>
      </c>
      <c r="D217" s="314">
        <v>42766</v>
      </c>
      <c r="E217" s="76" t="s">
        <v>468</v>
      </c>
      <c r="F217" s="77">
        <v>34724.370000000003</v>
      </c>
      <c r="H217" s="1"/>
      <c r="I217" s="231" t="s">
        <v>890</v>
      </c>
    </row>
    <row r="218" spans="1:9" x14ac:dyDescent="0.25">
      <c r="A218" s="18" t="s">
        <v>217</v>
      </c>
      <c r="B218" s="18" t="s">
        <v>218</v>
      </c>
      <c r="C218" s="58"/>
      <c r="D218" s="70"/>
      <c r="E218" s="58"/>
      <c r="F218" s="61"/>
      <c r="G218" s="20">
        <f>+SUM(F219:F220)</f>
        <v>5220</v>
      </c>
      <c r="H218" s="25">
        <f>+G218/1.16*0.16</f>
        <v>720</v>
      </c>
    </row>
    <row r="219" spans="1:9" outlineLevel="1" x14ac:dyDescent="0.25">
      <c r="A219" s="1"/>
      <c r="B219" s="1"/>
      <c r="C219" s="58" t="s">
        <v>219</v>
      </c>
      <c r="D219" s="70">
        <v>42734</v>
      </c>
      <c r="E219" s="58">
        <v>295</v>
      </c>
      <c r="F219" s="61">
        <v>4060</v>
      </c>
      <c r="G219" s="1"/>
      <c r="H219" s="1"/>
      <c r="I219" s="233" t="s">
        <v>892</v>
      </c>
    </row>
    <row r="220" spans="1:9" outlineLevel="1" x14ac:dyDescent="0.25">
      <c r="A220" s="1"/>
      <c r="B220" s="1"/>
      <c r="C220" s="58" t="s">
        <v>469</v>
      </c>
      <c r="D220" s="70">
        <v>42766</v>
      </c>
      <c r="E220" s="58" t="s">
        <v>470</v>
      </c>
      <c r="F220" s="61">
        <v>1160</v>
      </c>
      <c r="G220" s="1"/>
      <c r="H220" s="1"/>
      <c r="I220" s="232" t="s">
        <v>891</v>
      </c>
    </row>
    <row r="221" spans="1:9" x14ac:dyDescent="0.25">
      <c r="A221" s="18" t="s">
        <v>220</v>
      </c>
      <c r="B221" s="18" t="s">
        <v>221</v>
      </c>
      <c r="C221" s="58"/>
      <c r="D221" s="70"/>
      <c r="E221" s="58"/>
      <c r="F221" s="61"/>
      <c r="G221" s="20">
        <f>+SUM(F222:F227)</f>
        <v>41150.44</v>
      </c>
      <c r="H221" s="25">
        <f>+G221/1.16*0.16</f>
        <v>5675.9227586206898</v>
      </c>
    </row>
    <row r="222" spans="1:9" outlineLevel="1" x14ac:dyDescent="0.25">
      <c r="A222" s="1"/>
      <c r="B222" s="1"/>
      <c r="C222" s="76" t="s">
        <v>471</v>
      </c>
      <c r="D222" s="314">
        <v>42738</v>
      </c>
      <c r="E222" s="76" t="s">
        <v>472</v>
      </c>
      <c r="F222" s="76">
        <v>850.05</v>
      </c>
      <c r="G222" s="1"/>
      <c r="H222" s="1"/>
      <c r="I222" s="234" t="s">
        <v>893</v>
      </c>
    </row>
    <row r="223" spans="1:9" outlineLevel="1" x14ac:dyDescent="0.25">
      <c r="A223" s="1"/>
      <c r="B223" s="1"/>
      <c r="C223" s="76" t="s">
        <v>473</v>
      </c>
      <c r="D223" s="314">
        <v>42751</v>
      </c>
      <c r="E223" s="76" t="s">
        <v>474</v>
      </c>
      <c r="F223" s="77">
        <v>3500</v>
      </c>
      <c r="G223" s="1"/>
      <c r="H223" s="1"/>
      <c r="I223" s="235" t="s">
        <v>894</v>
      </c>
    </row>
    <row r="224" spans="1:9" outlineLevel="1" x14ac:dyDescent="0.25">
      <c r="A224" s="1"/>
      <c r="B224" s="1"/>
      <c r="C224" s="76" t="s">
        <v>475</v>
      </c>
      <c r="D224" s="314">
        <v>42752</v>
      </c>
      <c r="E224" s="76" t="s">
        <v>476</v>
      </c>
      <c r="F224" s="77">
        <v>13900</v>
      </c>
      <c r="G224" s="1"/>
      <c r="H224" s="1"/>
      <c r="I224" s="236" t="s">
        <v>895</v>
      </c>
    </row>
    <row r="225" spans="1:10" s="86" customFormat="1" outlineLevel="1" x14ac:dyDescent="0.25">
      <c r="A225" s="1"/>
      <c r="B225" s="1"/>
      <c r="C225" s="76" t="s">
        <v>477</v>
      </c>
      <c r="D225" s="314">
        <v>42761</v>
      </c>
      <c r="E225" s="76" t="s">
        <v>478</v>
      </c>
      <c r="F225" s="77">
        <v>6900.03</v>
      </c>
      <c r="G225" s="1"/>
      <c r="H225" s="1"/>
      <c r="I225" s="316" t="s">
        <v>1035</v>
      </c>
    </row>
    <row r="226" spans="1:10" s="86" customFormat="1" outlineLevel="1" x14ac:dyDescent="0.25">
      <c r="A226" s="1"/>
      <c r="B226" s="1"/>
      <c r="C226" s="76" t="s">
        <v>479</v>
      </c>
      <c r="D226" s="314">
        <v>42762</v>
      </c>
      <c r="E226" s="76" t="s">
        <v>480</v>
      </c>
      <c r="F226" s="77">
        <v>6000</v>
      </c>
      <c r="G226" s="1"/>
      <c r="H226" s="1"/>
      <c r="I226" s="316" t="s">
        <v>1036</v>
      </c>
    </row>
    <row r="227" spans="1:10" s="86" customFormat="1" outlineLevel="1" x14ac:dyDescent="0.25">
      <c r="A227" s="1"/>
      <c r="B227" s="1"/>
      <c r="C227" s="76" t="s">
        <v>481</v>
      </c>
      <c r="D227" s="314">
        <v>42763</v>
      </c>
      <c r="E227" s="76" t="s">
        <v>482</v>
      </c>
      <c r="F227" s="77">
        <v>10000.36</v>
      </c>
      <c r="G227" s="1"/>
      <c r="H227" s="1"/>
      <c r="I227" s="316" t="s">
        <v>1037</v>
      </c>
    </row>
    <row r="228" spans="1:10" x14ac:dyDescent="0.25">
      <c r="A228" s="18" t="s">
        <v>222</v>
      </c>
      <c r="B228" s="18" t="s">
        <v>223</v>
      </c>
      <c r="C228" s="58"/>
      <c r="D228" s="70"/>
      <c r="E228" s="58"/>
      <c r="F228" s="61"/>
      <c r="G228" s="20">
        <f>+SUM(F229:F231)</f>
        <v>5214</v>
      </c>
      <c r="H228" s="25">
        <f>+G228/1.16*0.16</f>
        <v>719.17241379310349</v>
      </c>
    </row>
    <row r="229" spans="1:10" outlineLevel="1" x14ac:dyDescent="0.25">
      <c r="A229" s="1"/>
      <c r="B229" s="1"/>
      <c r="C229" s="58" t="s">
        <v>224</v>
      </c>
      <c r="D229" s="70">
        <v>42689</v>
      </c>
      <c r="E229" s="58" t="s">
        <v>225</v>
      </c>
      <c r="F229" s="58">
        <v>110</v>
      </c>
      <c r="G229" s="1"/>
      <c r="H229" s="1"/>
    </row>
    <row r="230" spans="1:10" outlineLevel="1" x14ac:dyDescent="0.25">
      <c r="A230" s="1"/>
      <c r="B230" s="1"/>
      <c r="C230" s="58" t="s">
        <v>483</v>
      </c>
      <c r="D230" s="70">
        <v>42738</v>
      </c>
      <c r="E230" s="58" t="s">
        <v>484</v>
      </c>
      <c r="F230" s="61">
        <v>2552</v>
      </c>
      <c r="G230" s="1"/>
      <c r="H230" s="1"/>
      <c r="I230" s="237" t="s">
        <v>896</v>
      </c>
    </row>
    <row r="231" spans="1:10" outlineLevel="1" x14ac:dyDescent="0.25">
      <c r="A231" s="1"/>
      <c r="B231" s="1"/>
      <c r="C231" s="58" t="s">
        <v>486</v>
      </c>
      <c r="D231" s="70">
        <v>42762</v>
      </c>
      <c r="E231" s="58" t="s">
        <v>485</v>
      </c>
      <c r="F231" s="61">
        <v>2552</v>
      </c>
      <c r="G231" s="1"/>
      <c r="H231" s="1"/>
      <c r="I231" s="238" t="s">
        <v>897</v>
      </c>
    </row>
    <row r="232" spans="1:10" x14ac:dyDescent="0.25">
      <c r="A232" s="18" t="s">
        <v>226</v>
      </c>
      <c r="B232" s="18" t="s">
        <v>227</v>
      </c>
      <c r="C232" s="58"/>
      <c r="D232" s="70"/>
      <c r="E232" s="58"/>
      <c r="F232" s="61"/>
      <c r="G232" s="20">
        <v>580</v>
      </c>
      <c r="H232" s="25">
        <f>+G232/1.16*0.16</f>
        <v>80.000000000000014</v>
      </c>
      <c r="I232" s="86"/>
    </row>
    <row r="233" spans="1:10" outlineLevel="1" x14ac:dyDescent="0.25">
      <c r="A233" s="1"/>
      <c r="B233" s="1"/>
      <c r="C233" s="58" t="s">
        <v>228</v>
      </c>
      <c r="D233" s="70">
        <v>42697</v>
      </c>
      <c r="E233" s="58">
        <v>41</v>
      </c>
      <c r="F233" s="58">
        <v>580</v>
      </c>
      <c r="G233" s="1"/>
      <c r="H233" s="1"/>
      <c r="I233" s="239" t="s">
        <v>898</v>
      </c>
    </row>
    <row r="234" spans="1:10" x14ac:dyDescent="0.25">
      <c r="A234" s="18" t="s">
        <v>229</v>
      </c>
      <c r="B234" s="18" t="s">
        <v>230</v>
      </c>
      <c r="C234" s="58"/>
      <c r="D234" s="70"/>
      <c r="E234" s="58"/>
      <c r="F234" s="58"/>
      <c r="G234" s="20">
        <f>+SUM(F235:F241)</f>
        <v>27492</v>
      </c>
      <c r="H234" s="25">
        <f>+G234/1.16*0.16</f>
        <v>3792</v>
      </c>
    </row>
    <row r="235" spans="1:10" ht="15.75" customHeight="1" outlineLevel="1" x14ac:dyDescent="0.25">
      <c r="A235" s="1"/>
      <c r="B235" s="1"/>
      <c r="C235" s="58" t="s">
        <v>231</v>
      </c>
      <c r="D235" s="70">
        <v>42733</v>
      </c>
      <c r="E235" s="58">
        <v>19</v>
      </c>
      <c r="F235" s="61">
        <v>5220</v>
      </c>
      <c r="G235" s="1"/>
      <c r="H235" s="1"/>
      <c r="I235" s="244" t="s">
        <v>899</v>
      </c>
      <c r="J235" s="366">
        <f>34452-G234</f>
        <v>6960</v>
      </c>
    </row>
    <row r="236" spans="1:10" outlineLevel="1" x14ac:dyDescent="0.25">
      <c r="A236" s="1"/>
      <c r="B236" s="1"/>
      <c r="C236" s="76" t="s">
        <v>487</v>
      </c>
      <c r="D236" s="314">
        <v>42758</v>
      </c>
      <c r="E236" s="442">
        <v>29</v>
      </c>
      <c r="F236" s="441">
        <v>3480</v>
      </c>
      <c r="G236" s="1"/>
      <c r="H236" s="88"/>
      <c r="I236" s="245" t="s">
        <v>900</v>
      </c>
    </row>
    <row r="237" spans="1:10" outlineLevel="1" x14ac:dyDescent="0.25">
      <c r="A237" s="1"/>
      <c r="B237" s="1"/>
      <c r="C237" s="76" t="s">
        <v>488</v>
      </c>
      <c r="D237" s="314">
        <v>42759</v>
      </c>
      <c r="E237" s="76">
        <v>42</v>
      </c>
      <c r="F237" s="77">
        <v>1740</v>
      </c>
      <c r="G237" s="1"/>
      <c r="H237" s="88"/>
      <c r="I237" s="246" t="s">
        <v>901</v>
      </c>
    </row>
    <row r="238" spans="1:10" outlineLevel="1" x14ac:dyDescent="0.25">
      <c r="A238" s="1"/>
      <c r="B238" s="1"/>
      <c r="C238" s="76" t="s">
        <v>489</v>
      </c>
      <c r="D238" s="314">
        <v>42760</v>
      </c>
      <c r="E238" s="442">
        <v>27</v>
      </c>
      <c r="F238" s="441">
        <v>2088</v>
      </c>
      <c r="G238" s="1"/>
      <c r="H238" s="88"/>
      <c r="I238" s="250" t="s">
        <v>905</v>
      </c>
    </row>
    <row r="239" spans="1:10" outlineLevel="1" x14ac:dyDescent="0.25">
      <c r="A239" s="1"/>
      <c r="B239" s="1"/>
      <c r="C239" s="76" t="s">
        <v>490</v>
      </c>
      <c r="D239" s="314">
        <v>42760</v>
      </c>
      <c r="E239" s="76">
        <v>43</v>
      </c>
      <c r="F239" s="77">
        <v>4060</v>
      </c>
      <c r="G239" s="1"/>
      <c r="H239" s="88"/>
      <c r="I239" s="247" t="s">
        <v>902</v>
      </c>
    </row>
    <row r="240" spans="1:10" s="86" customFormat="1" outlineLevel="1" x14ac:dyDescent="0.25">
      <c r="A240" s="1"/>
      <c r="B240" s="1"/>
      <c r="C240" s="76" t="s">
        <v>491</v>
      </c>
      <c r="D240" s="314">
        <v>42765</v>
      </c>
      <c r="E240" s="76">
        <v>44</v>
      </c>
      <c r="F240" s="77">
        <v>1624</v>
      </c>
      <c r="G240" s="1"/>
      <c r="H240" s="88"/>
      <c r="I240" s="248" t="s">
        <v>903</v>
      </c>
    </row>
    <row r="241" spans="1:9" s="86" customFormat="1" outlineLevel="1" x14ac:dyDescent="0.25">
      <c r="A241" s="1"/>
      <c r="B241" s="1"/>
      <c r="C241" s="76" t="s">
        <v>492</v>
      </c>
      <c r="D241" s="314">
        <v>42766</v>
      </c>
      <c r="E241" s="76">
        <v>55</v>
      </c>
      <c r="F241" s="77">
        <v>9280</v>
      </c>
      <c r="G241" s="1"/>
      <c r="H241" s="88"/>
      <c r="I241" s="249" t="s">
        <v>904</v>
      </c>
    </row>
    <row r="242" spans="1:9" x14ac:dyDescent="0.25">
      <c r="A242" s="18" t="s">
        <v>232</v>
      </c>
      <c r="B242" s="18" t="s">
        <v>233</v>
      </c>
      <c r="C242" s="58"/>
      <c r="D242" s="70"/>
      <c r="E242" s="58"/>
      <c r="F242" s="61"/>
      <c r="G242" s="20">
        <f>+SUM(F243:F254)</f>
        <v>13688</v>
      </c>
      <c r="H242" s="25">
        <f>+G242/1.16*0.16</f>
        <v>1888</v>
      </c>
    </row>
    <row r="243" spans="1:9" outlineLevel="1" x14ac:dyDescent="0.25">
      <c r="A243" s="1"/>
      <c r="B243" s="1"/>
      <c r="C243" s="76" t="s">
        <v>493</v>
      </c>
      <c r="D243" s="314">
        <v>42738</v>
      </c>
      <c r="E243" s="76" t="s">
        <v>494</v>
      </c>
      <c r="F243" s="76">
        <v>986</v>
      </c>
      <c r="G243" s="86"/>
      <c r="H243" s="1"/>
      <c r="I243" s="251" t="s">
        <v>906</v>
      </c>
    </row>
    <row r="244" spans="1:9" outlineLevel="1" x14ac:dyDescent="0.25">
      <c r="A244" s="1"/>
      <c r="B244" s="1"/>
      <c r="C244" s="76" t="s">
        <v>495</v>
      </c>
      <c r="D244" s="314">
        <v>42742</v>
      </c>
      <c r="E244" s="76" t="s">
        <v>496</v>
      </c>
      <c r="F244" s="77">
        <v>1044</v>
      </c>
      <c r="G244" s="88"/>
      <c r="H244" s="1"/>
      <c r="I244" s="252" t="s">
        <v>907</v>
      </c>
    </row>
    <row r="245" spans="1:9" s="86" customFormat="1" outlineLevel="1" x14ac:dyDescent="0.25">
      <c r="A245" s="1"/>
      <c r="B245" s="1"/>
      <c r="C245" s="76" t="s">
        <v>497</v>
      </c>
      <c r="D245" s="314">
        <v>42744</v>
      </c>
      <c r="E245" s="76" t="s">
        <v>498</v>
      </c>
      <c r="F245" s="77">
        <v>1044</v>
      </c>
      <c r="G245" s="88"/>
      <c r="H245" s="1"/>
      <c r="I245" s="253" t="s">
        <v>908</v>
      </c>
    </row>
    <row r="246" spans="1:9" s="86" customFormat="1" outlineLevel="1" x14ac:dyDescent="0.25">
      <c r="A246" s="1"/>
      <c r="B246" s="1"/>
      <c r="C246" s="76" t="s">
        <v>499</v>
      </c>
      <c r="D246" s="314">
        <v>42752</v>
      </c>
      <c r="E246" s="76" t="s">
        <v>500</v>
      </c>
      <c r="F246" s="77">
        <v>1044</v>
      </c>
      <c r="G246" s="88"/>
      <c r="H246" s="1"/>
      <c r="I246" s="254" t="s">
        <v>909</v>
      </c>
    </row>
    <row r="247" spans="1:9" s="86" customFormat="1" outlineLevel="1" x14ac:dyDescent="0.25">
      <c r="A247" s="1"/>
      <c r="B247" s="1"/>
      <c r="C247" s="76" t="s">
        <v>501</v>
      </c>
      <c r="D247" s="314">
        <v>42752</v>
      </c>
      <c r="E247" s="76" t="s">
        <v>502</v>
      </c>
      <c r="F247" s="77">
        <v>1044</v>
      </c>
      <c r="G247" s="88"/>
      <c r="H247" s="1"/>
      <c r="I247" s="257" t="s">
        <v>909</v>
      </c>
    </row>
    <row r="248" spans="1:9" s="86" customFormat="1" outlineLevel="1" x14ac:dyDescent="0.25">
      <c r="A248" s="1"/>
      <c r="B248" s="1"/>
      <c r="C248" s="76" t="s">
        <v>503</v>
      </c>
      <c r="D248" s="314">
        <v>42752</v>
      </c>
      <c r="E248" s="76" t="s">
        <v>504</v>
      </c>
      <c r="F248" s="77">
        <v>1044</v>
      </c>
      <c r="G248" s="88"/>
      <c r="H248" s="1"/>
      <c r="I248" s="256" t="s">
        <v>910</v>
      </c>
    </row>
    <row r="249" spans="1:9" s="86" customFormat="1" outlineLevel="1" x14ac:dyDescent="0.25">
      <c r="A249" s="1"/>
      <c r="B249" s="1"/>
      <c r="C249" s="76" t="s">
        <v>505</v>
      </c>
      <c r="D249" s="314">
        <v>42753</v>
      </c>
      <c r="E249" s="76" t="s">
        <v>506</v>
      </c>
      <c r="F249" s="77">
        <v>1044</v>
      </c>
      <c r="G249" s="88"/>
      <c r="H249" s="1"/>
      <c r="I249" s="255" t="s">
        <v>911</v>
      </c>
    </row>
    <row r="250" spans="1:9" s="86" customFormat="1" outlineLevel="1" x14ac:dyDescent="0.25">
      <c r="A250" s="1"/>
      <c r="B250" s="1"/>
      <c r="C250" s="76" t="s">
        <v>507</v>
      </c>
      <c r="D250" s="314">
        <v>42753</v>
      </c>
      <c r="E250" s="76" t="s">
        <v>508</v>
      </c>
      <c r="F250" s="77">
        <v>1972</v>
      </c>
      <c r="G250" s="88"/>
      <c r="H250" s="1"/>
      <c r="I250" s="258" t="s">
        <v>912</v>
      </c>
    </row>
    <row r="251" spans="1:9" s="86" customFormat="1" outlineLevel="1" x14ac:dyDescent="0.25">
      <c r="A251" s="1"/>
      <c r="B251" s="1"/>
      <c r="C251" s="76" t="s">
        <v>509</v>
      </c>
      <c r="D251" s="314">
        <v>42753</v>
      </c>
      <c r="E251" s="76" t="s">
        <v>510</v>
      </c>
      <c r="F251" s="77">
        <v>1334</v>
      </c>
      <c r="G251" s="88"/>
      <c r="H251" s="1"/>
      <c r="I251" s="259" t="s">
        <v>913</v>
      </c>
    </row>
    <row r="252" spans="1:9" s="86" customFormat="1" outlineLevel="1" x14ac:dyDescent="0.25">
      <c r="A252" s="1"/>
      <c r="B252" s="1"/>
      <c r="C252" s="76" t="s">
        <v>511</v>
      </c>
      <c r="D252" s="314">
        <v>42756</v>
      </c>
      <c r="E252" s="76" t="s">
        <v>512</v>
      </c>
      <c r="F252" s="77">
        <v>1044</v>
      </c>
      <c r="G252" s="88"/>
      <c r="H252" s="1"/>
      <c r="I252" s="260" t="s">
        <v>914</v>
      </c>
    </row>
    <row r="253" spans="1:9" s="86" customFormat="1" outlineLevel="1" x14ac:dyDescent="0.25">
      <c r="A253" s="1"/>
      <c r="B253" s="1"/>
      <c r="C253" s="76" t="s">
        <v>513</v>
      </c>
      <c r="D253" s="314">
        <v>42759</v>
      </c>
      <c r="E253" s="76" t="s">
        <v>514</v>
      </c>
      <c r="F253" s="77">
        <v>1044</v>
      </c>
      <c r="G253" s="88"/>
      <c r="H253" s="1"/>
      <c r="I253" s="261" t="s">
        <v>915</v>
      </c>
    </row>
    <row r="254" spans="1:9" outlineLevel="1" x14ac:dyDescent="0.25">
      <c r="A254" s="1"/>
      <c r="B254" s="1"/>
      <c r="C254" s="76" t="s">
        <v>515</v>
      </c>
      <c r="D254" s="314">
        <v>42763</v>
      </c>
      <c r="E254" s="76" t="s">
        <v>516</v>
      </c>
      <c r="F254" s="77">
        <v>1044</v>
      </c>
      <c r="G254" s="88"/>
      <c r="H254" s="1"/>
      <c r="I254" s="262" t="s">
        <v>916</v>
      </c>
    </row>
    <row r="255" spans="1:9" x14ac:dyDescent="0.25">
      <c r="A255" s="18" t="s">
        <v>517</v>
      </c>
      <c r="B255" s="18" t="s">
        <v>518</v>
      </c>
      <c r="C255" s="58"/>
      <c r="D255" s="70"/>
      <c r="E255" s="58"/>
      <c r="F255" s="61"/>
      <c r="G255" s="20">
        <f>+F256</f>
        <v>259000</v>
      </c>
      <c r="H255" s="25">
        <f>+G255/1.16*0.16</f>
        <v>35724.137931034486</v>
      </c>
    </row>
    <row r="256" spans="1:9" outlineLevel="1" x14ac:dyDescent="0.25">
      <c r="A256" s="1"/>
      <c r="B256" s="1"/>
      <c r="C256" s="58" t="s">
        <v>519</v>
      </c>
      <c r="D256" s="70">
        <v>42766</v>
      </c>
      <c r="E256" s="58" t="s">
        <v>520</v>
      </c>
      <c r="F256" s="61">
        <v>259000</v>
      </c>
      <c r="G256" s="1"/>
      <c r="H256" s="1"/>
    </row>
    <row r="257" spans="1:9" x14ac:dyDescent="0.25">
      <c r="A257" s="18" t="s">
        <v>521</v>
      </c>
      <c r="B257" s="18" t="s">
        <v>522</v>
      </c>
      <c r="C257" s="58"/>
      <c r="D257" s="70"/>
      <c r="E257" s="58"/>
      <c r="F257" s="61"/>
      <c r="G257" s="20">
        <f>+F258</f>
        <v>-48347.67</v>
      </c>
      <c r="H257" s="25">
        <f>+G257/1.16*0.16</f>
        <v>-6668.6441379310345</v>
      </c>
    </row>
    <row r="258" spans="1:9" outlineLevel="1" x14ac:dyDescent="0.25">
      <c r="A258" s="1"/>
      <c r="B258" s="1"/>
      <c r="C258" s="58" t="s">
        <v>523</v>
      </c>
      <c r="D258" s="70">
        <v>42754</v>
      </c>
      <c r="E258" s="58" t="s">
        <v>524</v>
      </c>
      <c r="F258" s="61">
        <v>-48347.67</v>
      </c>
      <c r="G258" s="1"/>
      <c r="H258" s="1"/>
      <c r="I258" s="264"/>
    </row>
    <row r="259" spans="1:9" s="488" customFormat="1" outlineLevel="1" x14ac:dyDescent="0.25">
      <c r="A259" s="18" t="s">
        <v>4458</v>
      </c>
      <c r="B259" s="18" t="s">
        <v>4548</v>
      </c>
      <c r="C259" s="550"/>
      <c r="D259" s="551"/>
      <c r="E259" s="550"/>
      <c r="F259" s="552"/>
      <c r="G259" s="20">
        <f>+F260</f>
        <v>9911.1200000000008</v>
      </c>
      <c r="H259" s="25">
        <f>+G259/1.16*0.16</f>
        <v>1367.051034482759</v>
      </c>
      <c r="I259" s="311"/>
    </row>
    <row r="260" spans="1:9" s="488" customFormat="1" outlineLevel="1" x14ac:dyDescent="0.25">
      <c r="A260" s="241"/>
      <c r="B260" s="241"/>
      <c r="C260" s="550" t="s">
        <v>4549</v>
      </c>
      <c r="D260" s="551">
        <v>43119</v>
      </c>
      <c r="E260" s="550" t="s">
        <v>4550</v>
      </c>
      <c r="F260" s="552">
        <v>9911.1200000000008</v>
      </c>
      <c r="G260" s="241"/>
      <c r="H260" s="241"/>
      <c r="I260" s="311"/>
    </row>
    <row r="261" spans="1:9" s="86" customFormat="1" x14ac:dyDescent="0.25">
      <c r="A261" s="18" t="s">
        <v>525</v>
      </c>
      <c r="B261" s="18" t="s">
        <v>526</v>
      </c>
      <c r="C261" s="58"/>
      <c r="D261" s="70"/>
      <c r="E261" s="58"/>
      <c r="F261" s="61"/>
      <c r="G261" s="20">
        <f>+F262</f>
        <v>-52175</v>
      </c>
      <c r="H261" s="25">
        <f>+G261/1.16*0.16</f>
        <v>-7196.5517241379321</v>
      </c>
    </row>
    <row r="262" spans="1:9" s="86" customFormat="1" outlineLevel="1" x14ac:dyDescent="0.25">
      <c r="A262" s="1"/>
      <c r="B262" s="1"/>
      <c r="C262" s="58" t="s">
        <v>527</v>
      </c>
      <c r="D262" s="70">
        <v>42765</v>
      </c>
      <c r="E262" s="58" t="s">
        <v>528</v>
      </c>
      <c r="F262" s="61">
        <v>-52175</v>
      </c>
      <c r="G262" s="1"/>
      <c r="H262" s="1"/>
    </row>
    <row r="263" spans="1:9" s="86" customFormat="1" x14ac:dyDescent="0.25">
      <c r="A263" s="18" t="s">
        <v>529</v>
      </c>
      <c r="B263" s="18" t="s">
        <v>530</v>
      </c>
      <c r="C263" s="58"/>
      <c r="D263" s="70"/>
      <c r="E263" s="58"/>
      <c r="F263" s="61"/>
      <c r="G263" s="20">
        <f>+F264</f>
        <v>5100</v>
      </c>
      <c r="H263" s="25">
        <f>+G263/1.16*0.16</f>
        <v>703.44827586206895</v>
      </c>
      <c r="I263" s="265" t="s">
        <v>917</v>
      </c>
    </row>
    <row r="264" spans="1:9" s="86" customFormat="1" outlineLevel="1" x14ac:dyDescent="0.25">
      <c r="A264" s="1"/>
      <c r="B264" s="1"/>
      <c r="C264" s="58" t="s">
        <v>531</v>
      </c>
      <c r="D264" s="70">
        <v>42765</v>
      </c>
      <c r="E264" s="58" t="s">
        <v>532</v>
      </c>
      <c r="F264" s="61">
        <v>5100</v>
      </c>
      <c r="G264" s="1" t="s">
        <v>533</v>
      </c>
      <c r="H264" s="1"/>
    </row>
    <row r="265" spans="1:9" s="86" customFormat="1" x14ac:dyDescent="0.25">
      <c r="A265" s="18" t="s">
        <v>534</v>
      </c>
      <c r="B265" s="18" t="s">
        <v>535</v>
      </c>
      <c r="C265" s="58"/>
      <c r="D265" s="70"/>
      <c r="E265" s="58"/>
      <c r="F265" s="61"/>
      <c r="G265" s="20">
        <f>+F266</f>
        <v>200000</v>
      </c>
      <c r="H265" s="25">
        <f>+G265/1.16*0.16</f>
        <v>27586.206896551728</v>
      </c>
    </row>
    <row r="266" spans="1:9" outlineLevel="1" x14ac:dyDescent="0.25">
      <c r="A266" s="1"/>
      <c r="B266" s="1"/>
      <c r="C266" s="58" t="s">
        <v>536</v>
      </c>
      <c r="D266" s="70">
        <v>42766</v>
      </c>
      <c r="E266" s="58" t="s">
        <v>537</v>
      </c>
      <c r="F266" s="61">
        <v>200000</v>
      </c>
      <c r="G266" s="1" t="s">
        <v>538</v>
      </c>
      <c r="H266" s="1"/>
      <c r="I266" s="266" t="s">
        <v>918</v>
      </c>
    </row>
    <row r="267" spans="1:9" s="86" customFormat="1" x14ac:dyDescent="0.25">
      <c r="A267" s="18" t="s">
        <v>539</v>
      </c>
      <c r="B267" s="18" t="s">
        <v>540</v>
      </c>
      <c r="C267" s="1"/>
      <c r="D267" s="19"/>
      <c r="E267" s="1"/>
      <c r="F267" s="26"/>
      <c r="G267" s="20">
        <f>+F268</f>
        <v>283000</v>
      </c>
      <c r="H267" s="25">
        <f>+G267/1.16*0.16</f>
        <v>39034.482758620696</v>
      </c>
    </row>
    <row r="268" spans="1:9" s="86" customFormat="1" outlineLevel="1" x14ac:dyDescent="0.25">
      <c r="A268" s="1"/>
      <c r="B268" s="1"/>
      <c r="C268" s="1" t="s">
        <v>541</v>
      </c>
      <c r="D268" s="19">
        <v>42766</v>
      </c>
      <c r="E268" s="1" t="s">
        <v>542</v>
      </c>
      <c r="F268" s="26">
        <v>283000</v>
      </c>
      <c r="G268" s="1" t="s">
        <v>543</v>
      </c>
      <c r="H268" s="1"/>
      <c r="I268" s="267" t="s">
        <v>919</v>
      </c>
    </row>
    <row r="269" spans="1:9" x14ac:dyDescent="0.25">
      <c r="A269" s="1"/>
      <c r="B269" s="1"/>
      <c r="C269" s="1"/>
      <c r="D269" s="19"/>
      <c r="E269" s="1"/>
      <c r="F269" s="26"/>
      <c r="G269" s="1"/>
      <c r="H269" s="1"/>
    </row>
    <row r="270" spans="1:9" x14ac:dyDescent="0.25">
      <c r="A270" s="1"/>
      <c r="B270" s="1"/>
      <c r="C270" s="1"/>
      <c r="D270" s="1"/>
      <c r="E270" s="62" t="s">
        <v>234</v>
      </c>
      <c r="F270" s="1"/>
      <c r="G270" s="63">
        <f>+SUM(G8:G267)</f>
        <v>2780201.7200000007</v>
      </c>
      <c r="H270" s="1"/>
    </row>
    <row r="271" spans="1:9" x14ac:dyDescent="0.25">
      <c r="A271" s="1"/>
      <c r="B271" s="1"/>
      <c r="C271" s="1"/>
      <c r="D271" s="1"/>
      <c r="E271" s="62" t="s">
        <v>235</v>
      </c>
      <c r="F271" s="1"/>
      <c r="G271" s="63">
        <v>-2780231.82</v>
      </c>
      <c r="H271" s="1"/>
    </row>
    <row r="272" spans="1:9" x14ac:dyDescent="0.25">
      <c r="E272" s="62" t="s">
        <v>236</v>
      </c>
      <c r="F272" s="1"/>
      <c r="G272" s="63">
        <f>+G270+G271</f>
        <v>-30.09999999916181</v>
      </c>
    </row>
  </sheetData>
  <pageMargins left="0.70866141732283472" right="0.70866141732283472" top="0.74803149606299213" bottom="0.74803149606299213" header="0.31496062992125984" footer="0.31496062992125984"/>
  <pageSetup scale="50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K16" sqref="K16"/>
    </sheetView>
  </sheetViews>
  <sheetFormatPr baseColWidth="10" defaultRowHeight="15" x14ac:dyDescent="0.25"/>
  <cols>
    <col min="1" max="1" width="36.7109375" bestFit="1" customWidth="1"/>
    <col min="3" max="3" width="13.28515625" customWidth="1"/>
    <col min="6" max="6" width="11.5703125" bestFit="1" customWidth="1"/>
  </cols>
  <sheetData>
    <row r="1" spans="1:6" x14ac:dyDescent="0.25">
      <c r="A1" s="102" t="s">
        <v>544</v>
      </c>
    </row>
    <row r="2" spans="1:6" x14ac:dyDescent="0.25">
      <c r="A2" s="86" t="s">
        <v>546</v>
      </c>
      <c r="B2">
        <v>491.79</v>
      </c>
    </row>
    <row r="5" spans="1:6" x14ac:dyDescent="0.25">
      <c r="A5" s="102" t="s">
        <v>272</v>
      </c>
    </row>
    <row r="6" spans="1:6" x14ac:dyDescent="0.25">
      <c r="A6" s="86" t="s">
        <v>547</v>
      </c>
      <c r="B6">
        <v>1200</v>
      </c>
      <c r="C6" s="41" t="s">
        <v>53</v>
      </c>
    </row>
    <row r="7" spans="1:6" x14ac:dyDescent="0.25">
      <c r="A7" s="86" t="s">
        <v>111</v>
      </c>
      <c r="B7">
        <v>12600</v>
      </c>
      <c r="C7" s="86" t="s">
        <v>553</v>
      </c>
    </row>
    <row r="8" spans="1:6" x14ac:dyDescent="0.25">
      <c r="A8" s="86" t="s">
        <v>558</v>
      </c>
      <c r="B8">
        <v>17760</v>
      </c>
      <c r="C8" s="86" t="s">
        <v>568</v>
      </c>
    </row>
    <row r="11" spans="1:6" x14ac:dyDescent="0.25">
      <c r="A11" s="102" t="s">
        <v>545</v>
      </c>
    </row>
    <row r="12" spans="1:6" x14ac:dyDescent="0.25">
      <c r="A12" s="98" t="s">
        <v>549</v>
      </c>
      <c r="B12" s="1" t="s">
        <v>73</v>
      </c>
      <c r="C12" s="19">
        <v>42505</v>
      </c>
      <c r="D12" s="1" t="s">
        <v>74</v>
      </c>
      <c r="E12" s="26">
        <v>1000</v>
      </c>
    </row>
    <row r="13" spans="1:6" x14ac:dyDescent="0.25">
      <c r="B13" s="1" t="s">
        <v>75</v>
      </c>
      <c r="C13" s="19">
        <v>42704</v>
      </c>
      <c r="D13" s="1">
        <v>323</v>
      </c>
      <c r="E13" s="1">
        <v>232</v>
      </c>
      <c r="F13" s="98">
        <f>+E13</f>
        <v>232</v>
      </c>
    </row>
    <row r="14" spans="1:6" x14ac:dyDescent="0.25">
      <c r="A14" s="103" t="s">
        <v>550</v>
      </c>
      <c r="B14" s="104" t="s">
        <v>86</v>
      </c>
      <c r="C14" s="105">
        <v>42412</v>
      </c>
      <c r="D14" s="104" t="s">
        <v>87</v>
      </c>
      <c r="E14" s="106">
        <v>241933.04</v>
      </c>
      <c r="F14" s="96"/>
    </row>
    <row r="15" spans="1:6" x14ac:dyDescent="0.25">
      <c r="B15" s="1" t="s">
        <v>88</v>
      </c>
      <c r="C15" s="19">
        <v>42426</v>
      </c>
      <c r="D15" s="1" t="s">
        <v>20</v>
      </c>
      <c r="E15" s="26">
        <v>-4344.32</v>
      </c>
      <c r="F15" s="99">
        <f>+E14+E15</f>
        <v>237588.72</v>
      </c>
    </row>
    <row r="16" spans="1:6" x14ac:dyDescent="0.25">
      <c r="A16" s="103" t="s">
        <v>551</v>
      </c>
      <c r="B16" s="104" t="s">
        <v>96</v>
      </c>
      <c r="C16" s="105">
        <v>42573</v>
      </c>
      <c r="D16" s="104">
        <v>279948</v>
      </c>
      <c r="E16" s="104">
        <v>700</v>
      </c>
      <c r="F16" s="96"/>
    </row>
    <row r="17" spans="1:6" x14ac:dyDescent="0.25">
      <c r="B17" s="1" t="s">
        <v>97</v>
      </c>
      <c r="C17" s="19">
        <v>42574</v>
      </c>
      <c r="D17" s="1">
        <v>279972</v>
      </c>
      <c r="E17" s="1">
        <v>591</v>
      </c>
      <c r="F17" s="98">
        <f>+E16+E17</f>
        <v>1291</v>
      </c>
    </row>
    <row r="18" spans="1:6" x14ac:dyDescent="0.25">
      <c r="A18" s="103" t="s">
        <v>552</v>
      </c>
      <c r="B18" s="104" t="s">
        <v>108</v>
      </c>
      <c r="C18" s="105">
        <v>42544</v>
      </c>
      <c r="D18" s="104" t="s">
        <v>109</v>
      </c>
      <c r="E18" s="104">
        <v>270.12</v>
      </c>
      <c r="F18" s="103">
        <f>+E18</f>
        <v>270.12</v>
      </c>
    </row>
    <row r="19" spans="1:6" x14ac:dyDescent="0.25">
      <c r="A19" s="103" t="s">
        <v>554</v>
      </c>
      <c r="B19" s="107" t="s">
        <v>118</v>
      </c>
      <c r="C19" s="108">
        <v>42503</v>
      </c>
      <c r="D19" s="107" t="s">
        <v>119</v>
      </c>
      <c r="E19" s="107">
        <v>313.19999999999993</v>
      </c>
      <c r="F19" s="103">
        <f>+E19</f>
        <v>313.19999999999993</v>
      </c>
    </row>
    <row r="20" spans="1:6" x14ac:dyDescent="0.25">
      <c r="A20" s="103" t="s">
        <v>555</v>
      </c>
      <c r="B20" s="104" t="s">
        <v>132</v>
      </c>
      <c r="C20" s="105">
        <v>42693</v>
      </c>
      <c r="D20" s="104">
        <v>15446</v>
      </c>
      <c r="E20" s="106">
        <v>3800.02</v>
      </c>
      <c r="F20" s="96"/>
    </row>
    <row r="21" spans="1:6" x14ac:dyDescent="0.25">
      <c r="B21" s="1" t="s">
        <v>133</v>
      </c>
      <c r="C21" s="19">
        <v>42697</v>
      </c>
      <c r="D21" s="1">
        <v>15571</v>
      </c>
      <c r="E21" s="26">
        <v>2670</v>
      </c>
    </row>
    <row r="22" spans="1:6" x14ac:dyDescent="0.25">
      <c r="B22" s="1" t="s">
        <v>134</v>
      </c>
      <c r="C22" s="19">
        <v>42679</v>
      </c>
      <c r="D22" s="1">
        <v>15448</v>
      </c>
      <c r="E22" s="26">
        <v>304.38</v>
      </c>
      <c r="F22" s="99">
        <f>+E20+E21+E22</f>
        <v>6774.4000000000005</v>
      </c>
    </row>
    <row r="23" spans="1:6" x14ac:dyDescent="0.25">
      <c r="A23" s="103" t="s">
        <v>556</v>
      </c>
      <c r="B23" s="104" t="s">
        <v>143</v>
      </c>
      <c r="C23" s="105">
        <v>42545</v>
      </c>
      <c r="D23" s="104">
        <v>3829082</v>
      </c>
      <c r="E23" s="104">
        <v>348</v>
      </c>
      <c r="F23" s="103">
        <f>+E23</f>
        <v>348</v>
      </c>
    </row>
    <row r="24" spans="1:6" x14ac:dyDescent="0.25">
      <c r="A24" s="103" t="s">
        <v>557</v>
      </c>
      <c r="B24" s="104" t="s">
        <v>145</v>
      </c>
      <c r="C24" s="105">
        <v>42510</v>
      </c>
      <c r="D24" s="104">
        <v>619</v>
      </c>
      <c r="E24" s="104">
        <v>347.99</v>
      </c>
      <c r="F24" s="96"/>
    </row>
    <row r="25" spans="1:6" x14ac:dyDescent="0.25">
      <c r="B25" s="1" t="s">
        <v>146</v>
      </c>
      <c r="C25" s="19">
        <v>42510</v>
      </c>
      <c r="D25" s="1">
        <v>620</v>
      </c>
      <c r="E25" s="1">
        <v>347.99</v>
      </c>
    </row>
    <row r="26" spans="1:6" x14ac:dyDescent="0.25">
      <c r="B26" s="1" t="s">
        <v>147</v>
      </c>
      <c r="C26" s="19">
        <v>42542</v>
      </c>
      <c r="D26" s="1">
        <v>681</v>
      </c>
      <c r="E26" s="1">
        <v>350</v>
      </c>
    </row>
    <row r="27" spans="1:6" x14ac:dyDescent="0.25">
      <c r="B27" s="1" t="s">
        <v>148</v>
      </c>
      <c r="C27" s="19">
        <v>42542</v>
      </c>
      <c r="D27" s="1">
        <v>651</v>
      </c>
      <c r="E27" s="1">
        <v>350.56</v>
      </c>
    </row>
    <row r="28" spans="1:6" x14ac:dyDescent="0.25">
      <c r="B28" s="1" t="s">
        <v>149</v>
      </c>
      <c r="C28" s="19">
        <v>42551</v>
      </c>
      <c r="D28" s="1" t="s">
        <v>150</v>
      </c>
      <c r="E28" s="1">
        <v>-363.08</v>
      </c>
    </row>
    <row r="29" spans="1:6" x14ac:dyDescent="0.25">
      <c r="B29" s="1" t="s">
        <v>151</v>
      </c>
      <c r="C29" s="19">
        <v>42573</v>
      </c>
      <c r="D29" s="1">
        <v>748</v>
      </c>
      <c r="E29" s="1">
        <v>348</v>
      </c>
    </row>
    <row r="30" spans="1:6" x14ac:dyDescent="0.25">
      <c r="B30" s="1" t="s">
        <v>47</v>
      </c>
      <c r="C30" s="19">
        <v>42581</v>
      </c>
      <c r="D30" s="1">
        <v>652</v>
      </c>
      <c r="E30" s="1">
        <v>350.56</v>
      </c>
    </row>
    <row r="31" spans="1:6" x14ac:dyDescent="0.25">
      <c r="B31" s="1" t="s">
        <v>152</v>
      </c>
      <c r="C31" s="19">
        <v>42591</v>
      </c>
      <c r="D31" s="1"/>
      <c r="E31" s="1">
        <v>348</v>
      </c>
      <c r="F31" s="98">
        <f>+SUM(E24:E31)</f>
        <v>2080.02</v>
      </c>
    </row>
    <row r="32" spans="1:6" x14ac:dyDescent="0.25">
      <c r="A32" s="103" t="s">
        <v>154</v>
      </c>
      <c r="B32" s="104" t="s">
        <v>155</v>
      </c>
      <c r="C32" s="105">
        <v>42703</v>
      </c>
      <c r="D32" s="104">
        <v>377</v>
      </c>
      <c r="E32" s="106">
        <v>44800</v>
      </c>
      <c r="F32" s="109">
        <f t="shared" ref="F32:F37" si="0">+E32</f>
        <v>44800</v>
      </c>
    </row>
    <row r="33" spans="1:6" x14ac:dyDescent="0.25">
      <c r="A33" s="103" t="s">
        <v>559</v>
      </c>
      <c r="B33" s="104" t="s">
        <v>180</v>
      </c>
      <c r="C33" s="105">
        <v>42473</v>
      </c>
      <c r="D33" s="104">
        <v>33015</v>
      </c>
      <c r="E33" s="106">
        <v>1099.7</v>
      </c>
      <c r="F33" s="109">
        <f t="shared" si="0"/>
        <v>1099.7</v>
      </c>
    </row>
    <row r="34" spans="1:6" x14ac:dyDescent="0.25">
      <c r="A34" s="103" t="s">
        <v>560</v>
      </c>
      <c r="B34" s="104" t="s">
        <v>185</v>
      </c>
      <c r="C34" s="105">
        <v>42474</v>
      </c>
      <c r="D34" s="104" t="s">
        <v>186</v>
      </c>
      <c r="E34" s="106">
        <v>2822.02</v>
      </c>
      <c r="F34" s="109">
        <f t="shared" si="0"/>
        <v>2822.02</v>
      </c>
    </row>
    <row r="35" spans="1:6" x14ac:dyDescent="0.25">
      <c r="A35" s="103" t="s">
        <v>201</v>
      </c>
      <c r="B35" s="104" t="s">
        <v>202</v>
      </c>
      <c r="C35" s="105">
        <v>42572</v>
      </c>
      <c r="D35" s="104" t="s">
        <v>203</v>
      </c>
      <c r="E35" s="104">
        <v>406</v>
      </c>
      <c r="F35" s="103">
        <f t="shared" si="0"/>
        <v>406</v>
      </c>
    </row>
    <row r="36" spans="1:6" x14ac:dyDescent="0.25">
      <c r="A36" s="103" t="s">
        <v>561</v>
      </c>
      <c r="B36" s="104" t="s">
        <v>213</v>
      </c>
      <c r="C36" s="105">
        <v>42597</v>
      </c>
      <c r="D36" s="104" t="s">
        <v>214</v>
      </c>
      <c r="E36" s="106">
        <v>8107.99</v>
      </c>
      <c r="F36" s="109">
        <f t="shared" si="0"/>
        <v>8107.99</v>
      </c>
    </row>
    <row r="37" spans="1:6" x14ac:dyDescent="0.25">
      <c r="A37" s="103" t="s">
        <v>562</v>
      </c>
      <c r="B37" s="104" t="s">
        <v>228</v>
      </c>
      <c r="C37" s="105">
        <v>42697</v>
      </c>
      <c r="D37" s="104">
        <v>41</v>
      </c>
      <c r="E37" s="104">
        <v>580</v>
      </c>
      <c r="F37" s="109">
        <f t="shared" si="0"/>
        <v>580</v>
      </c>
    </row>
    <row r="38" spans="1:6" x14ac:dyDescent="0.25">
      <c r="A38" s="103" t="s">
        <v>566</v>
      </c>
      <c r="B38" s="110" t="s">
        <v>29</v>
      </c>
      <c r="C38" s="111">
        <v>42094</v>
      </c>
      <c r="D38" s="110" t="s">
        <v>30</v>
      </c>
      <c r="E38" s="112">
        <v>187500</v>
      </c>
      <c r="F38" s="96"/>
    </row>
    <row r="39" spans="1:6" x14ac:dyDescent="0.25">
      <c r="B39" s="22" t="s">
        <v>31</v>
      </c>
      <c r="C39" s="23">
        <v>42106</v>
      </c>
      <c r="D39" s="22" t="s">
        <v>32</v>
      </c>
      <c r="E39" s="32">
        <v>105757.35</v>
      </c>
    </row>
    <row r="40" spans="1:6" x14ac:dyDescent="0.25">
      <c r="B40" s="1" t="s">
        <v>33</v>
      </c>
      <c r="C40" s="19">
        <v>42459</v>
      </c>
      <c r="D40" s="1" t="s">
        <v>34</v>
      </c>
      <c r="E40" s="26">
        <v>11310</v>
      </c>
    </row>
    <row r="41" spans="1:6" x14ac:dyDescent="0.25">
      <c r="B41" s="1" t="s">
        <v>35</v>
      </c>
      <c r="C41" s="19">
        <v>42459</v>
      </c>
      <c r="D41" s="1" t="s">
        <v>36</v>
      </c>
      <c r="E41" s="26">
        <v>6963.83</v>
      </c>
    </row>
    <row r="42" spans="1:6" x14ac:dyDescent="0.25">
      <c r="B42" s="1" t="s">
        <v>37</v>
      </c>
      <c r="C42" s="19">
        <v>42459</v>
      </c>
      <c r="D42" s="1" t="s">
        <v>38</v>
      </c>
      <c r="E42" s="26">
        <v>8120</v>
      </c>
    </row>
    <row r="43" spans="1:6" x14ac:dyDescent="0.25">
      <c r="B43" s="1" t="s">
        <v>39</v>
      </c>
      <c r="C43" s="19">
        <v>42459</v>
      </c>
      <c r="D43" s="1" t="s">
        <v>40</v>
      </c>
      <c r="E43" s="26">
        <v>40571</v>
      </c>
    </row>
    <row r="44" spans="1:6" x14ac:dyDescent="0.25">
      <c r="B44" s="1" t="s">
        <v>41</v>
      </c>
      <c r="C44" s="19">
        <v>42521</v>
      </c>
      <c r="D44" s="1" t="s">
        <v>42</v>
      </c>
      <c r="E44" s="26">
        <v>-270</v>
      </c>
      <c r="F44" s="101">
        <f>+SUM(E38:E44)</f>
        <v>359952.18</v>
      </c>
    </row>
  </sheetData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55"/>
  <sheetViews>
    <sheetView topLeftCell="A77" workbookViewId="0">
      <selection activeCell="B89" sqref="B89"/>
    </sheetView>
  </sheetViews>
  <sheetFormatPr baseColWidth="10" defaultRowHeight="15" outlineLevelRow="1" x14ac:dyDescent="0.25"/>
  <cols>
    <col min="1" max="1" width="12.42578125" style="86" bestFit="1" customWidth="1"/>
    <col min="2" max="2" width="32.28515625" style="86" customWidth="1"/>
    <col min="3" max="6" width="11.42578125" style="86"/>
    <col min="7" max="7" width="12.28515625" style="86" bestFit="1" customWidth="1"/>
    <col min="8" max="8" width="11.42578125" style="86"/>
    <col min="9" max="9" width="35.28515625" style="86" customWidth="1"/>
    <col min="10" max="16384" width="11.42578125" style="86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1"/>
      <c r="K2" s="8"/>
      <c r="L2" s="6"/>
    </row>
    <row r="3" spans="1:12" x14ac:dyDescent="0.25">
      <c r="A3" s="2"/>
      <c r="B3" s="3"/>
      <c r="C3" s="10" t="s">
        <v>569</v>
      </c>
      <c r="D3" s="9"/>
      <c r="E3" s="6"/>
      <c r="F3" s="7"/>
      <c r="G3" s="8"/>
      <c r="H3" s="5"/>
      <c r="I3" s="5"/>
      <c r="J3" s="1"/>
      <c r="K3" s="8"/>
      <c r="L3" s="6"/>
    </row>
    <row r="4" spans="1:12" x14ac:dyDescent="0.25">
      <c r="A4" s="2"/>
      <c r="B4" s="3"/>
      <c r="C4" s="6"/>
      <c r="D4" s="9"/>
      <c r="E4" s="6"/>
      <c r="F4" s="7"/>
      <c r="G4" s="8"/>
      <c r="H4" s="5"/>
      <c r="I4" s="5"/>
      <c r="J4" s="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1"/>
      <c r="D8" s="19"/>
      <c r="E8" s="1"/>
      <c r="F8" s="1"/>
      <c r="G8" s="20">
        <v>0</v>
      </c>
      <c r="H8" s="20"/>
      <c r="I8" s="5"/>
      <c r="J8" s="1"/>
      <c r="K8" s="8"/>
      <c r="L8" s="6"/>
    </row>
    <row r="9" spans="1:12" x14ac:dyDescent="0.25">
      <c r="A9" s="18" t="s">
        <v>12</v>
      </c>
      <c r="B9" s="18" t="s">
        <v>13</v>
      </c>
      <c r="C9" s="1"/>
      <c r="D9" s="19"/>
      <c r="E9" s="1"/>
      <c r="F9" s="1"/>
      <c r="G9" s="20">
        <f>+SUM(F10:F10)</f>
        <v>2578</v>
      </c>
      <c r="H9" s="25">
        <f>+G9/1.16*0.16</f>
        <v>355.58620689655174</v>
      </c>
      <c r="I9" s="5"/>
      <c r="J9" s="1"/>
      <c r="K9" s="8"/>
      <c r="L9" s="6"/>
    </row>
    <row r="10" spans="1:12" outlineLevel="1" x14ac:dyDescent="0.25">
      <c r="A10" s="6"/>
      <c r="B10" s="6"/>
      <c r="C10" s="76" t="s">
        <v>570</v>
      </c>
      <c r="D10" s="314">
        <v>42794</v>
      </c>
      <c r="E10" s="76" t="s">
        <v>571</v>
      </c>
      <c r="F10" s="77">
        <v>2578</v>
      </c>
      <c r="G10" s="21"/>
      <c r="H10" s="25"/>
      <c r="I10" s="5" t="s">
        <v>788</v>
      </c>
      <c r="J10" s="1"/>
      <c r="K10" s="8"/>
      <c r="L10" s="6"/>
    </row>
    <row r="11" spans="1:12" x14ac:dyDescent="0.25">
      <c r="A11" s="18" t="s">
        <v>14</v>
      </c>
      <c r="B11" s="18" t="s">
        <v>15</v>
      </c>
      <c r="C11" s="58"/>
      <c r="D11" s="70"/>
      <c r="E11" s="58"/>
      <c r="F11" s="58"/>
      <c r="G11" s="20">
        <f>+SUM(F12:F21)</f>
        <v>9114.91</v>
      </c>
      <c r="H11" s="25">
        <f>+G11/1.16*0.16</f>
        <v>1257.2289655172415</v>
      </c>
      <c r="I11" s="93"/>
      <c r="J11" s="1"/>
      <c r="K11" s="8"/>
      <c r="L11" s="6"/>
    </row>
    <row r="12" spans="1:12" outlineLevel="1" x14ac:dyDescent="0.25">
      <c r="A12" s="53"/>
      <c r="B12" s="64" t="s">
        <v>16</v>
      </c>
      <c r="C12" s="58" t="s">
        <v>17</v>
      </c>
      <c r="D12" s="58"/>
      <c r="E12" s="58"/>
      <c r="F12" s="32">
        <v>0.11</v>
      </c>
      <c r="G12" s="20"/>
      <c r="H12" s="25"/>
      <c r="I12" s="5"/>
      <c r="J12" s="1"/>
      <c r="K12" s="8"/>
      <c r="L12" s="6"/>
    </row>
    <row r="13" spans="1:12" outlineLevel="1" x14ac:dyDescent="0.25">
      <c r="A13" s="53"/>
      <c r="B13" s="53"/>
      <c r="C13" s="58" t="s">
        <v>18</v>
      </c>
      <c r="D13" s="70">
        <v>42451</v>
      </c>
      <c r="E13" s="58">
        <v>5651070</v>
      </c>
      <c r="F13" s="61">
        <v>1836</v>
      </c>
      <c r="G13" s="78" t="s">
        <v>252</v>
      </c>
      <c r="H13" s="25"/>
      <c r="I13" s="5"/>
      <c r="J13" s="1"/>
      <c r="K13" s="8"/>
      <c r="L13" s="6"/>
    </row>
    <row r="14" spans="1:12" outlineLevel="1" x14ac:dyDescent="0.25">
      <c r="A14" s="53"/>
      <c r="B14" s="53"/>
      <c r="C14" s="58" t="s">
        <v>19</v>
      </c>
      <c r="D14" s="70">
        <v>42524</v>
      </c>
      <c r="E14" s="58" t="s">
        <v>20</v>
      </c>
      <c r="F14" s="58">
        <v>-39.4</v>
      </c>
      <c r="G14" s="20"/>
      <c r="H14" s="25"/>
      <c r="I14" s="5"/>
      <c r="J14" s="1"/>
      <c r="K14" s="8"/>
      <c r="L14" s="6"/>
    </row>
    <row r="15" spans="1:12" outlineLevel="1" x14ac:dyDescent="0.25">
      <c r="A15" s="53"/>
      <c r="B15" s="53"/>
      <c r="C15" s="58" t="s">
        <v>21</v>
      </c>
      <c r="D15" s="70">
        <v>42612</v>
      </c>
      <c r="E15" s="58" t="s">
        <v>22</v>
      </c>
      <c r="F15" s="58">
        <v>-252.5</v>
      </c>
      <c r="G15" s="20"/>
      <c r="H15" s="25"/>
      <c r="I15" s="5"/>
      <c r="J15" s="1"/>
      <c r="K15" s="8"/>
      <c r="L15" s="6"/>
    </row>
    <row r="16" spans="1:12" outlineLevel="1" x14ac:dyDescent="0.25">
      <c r="A16" s="6"/>
      <c r="B16" s="6"/>
      <c r="C16" s="76" t="s">
        <v>249</v>
      </c>
      <c r="D16" s="314">
        <v>42635</v>
      </c>
      <c r="E16" s="76" t="s">
        <v>250</v>
      </c>
      <c r="F16" s="61">
        <v>-2036</v>
      </c>
      <c r="G16" s="74" t="s">
        <v>251</v>
      </c>
      <c r="H16" s="25"/>
      <c r="I16" s="5"/>
      <c r="J16" s="1"/>
      <c r="K16" s="8"/>
      <c r="L16" s="6"/>
    </row>
    <row r="17" spans="1:12" outlineLevel="1" x14ac:dyDescent="0.25">
      <c r="A17" s="6"/>
      <c r="B17" s="6"/>
      <c r="C17" s="76" t="s">
        <v>572</v>
      </c>
      <c r="D17" s="314">
        <v>42775</v>
      </c>
      <c r="E17" s="76">
        <v>6500390</v>
      </c>
      <c r="F17" s="77">
        <v>3018.7</v>
      </c>
      <c r="G17" s="21"/>
      <c r="H17" s="25"/>
      <c r="I17" s="269" t="s">
        <v>920</v>
      </c>
      <c r="J17" s="1"/>
      <c r="K17" s="8"/>
      <c r="L17" s="6"/>
    </row>
    <row r="18" spans="1:12" outlineLevel="1" x14ac:dyDescent="0.25">
      <c r="A18" s="6"/>
      <c r="B18" s="6"/>
      <c r="C18" s="76" t="s">
        <v>573</v>
      </c>
      <c r="D18" s="314">
        <v>42775</v>
      </c>
      <c r="E18" s="76">
        <v>6497212</v>
      </c>
      <c r="F18" s="77">
        <v>2116</v>
      </c>
      <c r="G18" s="21"/>
      <c r="H18" s="25"/>
      <c r="I18" s="270" t="s">
        <v>921</v>
      </c>
      <c r="J18" s="1"/>
      <c r="K18" s="8"/>
      <c r="L18" s="6"/>
    </row>
    <row r="19" spans="1:12" outlineLevel="1" x14ac:dyDescent="0.25">
      <c r="A19" s="6"/>
      <c r="B19" s="6"/>
      <c r="C19" s="86" t="s">
        <v>574</v>
      </c>
      <c r="D19" s="87">
        <v>42775</v>
      </c>
      <c r="E19" s="86">
        <v>6512477</v>
      </c>
      <c r="F19" s="86">
        <v>418.5</v>
      </c>
      <c r="G19" s="21"/>
      <c r="H19" s="25"/>
      <c r="I19" s="271" t="s">
        <v>922</v>
      </c>
      <c r="J19" s="1"/>
      <c r="K19" s="8"/>
      <c r="L19" s="6"/>
    </row>
    <row r="20" spans="1:12" outlineLevel="1" x14ac:dyDescent="0.25">
      <c r="A20" s="6"/>
      <c r="B20" s="6"/>
      <c r="C20" s="86" t="s">
        <v>575</v>
      </c>
      <c r="D20" s="87">
        <v>42787</v>
      </c>
      <c r="E20" s="86">
        <v>6551016</v>
      </c>
      <c r="F20" s="88">
        <v>2645</v>
      </c>
      <c r="G20" s="21"/>
      <c r="H20" s="25"/>
      <c r="I20" s="272" t="s">
        <v>923</v>
      </c>
      <c r="J20" s="1"/>
      <c r="K20" s="8"/>
      <c r="L20" s="6"/>
    </row>
    <row r="21" spans="1:12" outlineLevel="1" x14ac:dyDescent="0.25">
      <c r="A21" s="6"/>
      <c r="B21" s="6"/>
      <c r="C21" s="86" t="s">
        <v>576</v>
      </c>
      <c r="D21" s="87">
        <v>42787</v>
      </c>
      <c r="E21" s="86">
        <v>6551018</v>
      </c>
      <c r="F21" s="88">
        <v>1408.5</v>
      </c>
      <c r="G21" s="21"/>
      <c r="H21" s="25"/>
      <c r="I21" s="273" t="s">
        <v>924</v>
      </c>
      <c r="J21" s="1"/>
      <c r="K21" s="8"/>
      <c r="L21" s="6"/>
    </row>
    <row r="22" spans="1:12" outlineLevel="1" x14ac:dyDescent="0.25">
      <c r="A22" s="6"/>
      <c r="B22" s="6"/>
      <c r="D22" s="87"/>
      <c r="F22" s="88"/>
      <c r="H22" s="21"/>
      <c r="I22" s="25"/>
      <c r="J22" s="26"/>
      <c r="K22" s="8"/>
      <c r="L22" s="27"/>
    </row>
    <row r="23" spans="1:12" outlineLevel="1" x14ac:dyDescent="0.25">
      <c r="A23" s="6"/>
      <c r="B23" s="6"/>
      <c r="D23" s="87"/>
      <c r="F23" s="88"/>
      <c r="H23" s="21"/>
      <c r="I23" s="25"/>
      <c r="J23" s="26"/>
      <c r="K23" s="8"/>
      <c r="L23" s="27"/>
    </row>
    <row r="24" spans="1:12" x14ac:dyDescent="0.25">
      <c r="A24" s="18" t="s">
        <v>27</v>
      </c>
      <c r="B24" s="18" t="s">
        <v>28</v>
      </c>
      <c r="C24" s="28"/>
      <c r="D24" s="29"/>
      <c r="E24" s="30"/>
      <c r="F24" s="31"/>
      <c r="G24" s="20">
        <f>+SUM(F25:F26)</f>
        <v>646998.82000000007</v>
      </c>
      <c r="H24" s="25">
        <f>+G24/1.16*0.16</f>
        <v>89241.216551724152</v>
      </c>
      <c r="I24" s="25"/>
      <c r="J24" s="26"/>
      <c r="K24" s="8"/>
      <c r="L24" s="27"/>
    </row>
    <row r="25" spans="1:12" outlineLevel="1" x14ac:dyDescent="0.25">
      <c r="A25" s="3"/>
      <c r="B25" s="3"/>
      <c r="C25" s="76" t="s">
        <v>577</v>
      </c>
      <c r="D25" s="314">
        <v>42794</v>
      </c>
      <c r="E25" s="76" t="s">
        <v>578</v>
      </c>
      <c r="F25" s="77">
        <v>452839.7</v>
      </c>
      <c r="G25" s="33"/>
      <c r="H25" s="72"/>
      <c r="I25" s="1"/>
      <c r="J25" s="1"/>
      <c r="K25" s="1"/>
      <c r="L25" s="1"/>
    </row>
    <row r="26" spans="1:12" outlineLevel="1" x14ac:dyDescent="0.25">
      <c r="A26" s="3"/>
      <c r="B26" s="3"/>
      <c r="C26" s="76" t="s">
        <v>579</v>
      </c>
      <c r="D26" s="314">
        <v>42794</v>
      </c>
      <c r="E26" s="76" t="s">
        <v>580</v>
      </c>
      <c r="F26" s="77">
        <v>194159.12</v>
      </c>
      <c r="G26" s="33"/>
      <c r="H26" s="25"/>
      <c r="I26" s="1"/>
      <c r="J26" s="19"/>
      <c r="K26" s="1"/>
      <c r="L26" s="26"/>
    </row>
    <row r="27" spans="1:12" x14ac:dyDescent="0.25">
      <c r="A27" s="18" t="s">
        <v>43</v>
      </c>
      <c r="B27" s="18" t="s">
        <v>44</v>
      </c>
      <c r="C27" s="58"/>
      <c r="D27" s="70"/>
      <c r="E27" s="58"/>
      <c r="F27" s="61"/>
      <c r="G27" s="20">
        <f>+F28</f>
        <v>19307.68</v>
      </c>
      <c r="H27" s="25">
        <f>+G27/1.16*0.16</f>
        <v>2663.1282758620691</v>
      </c>
      <c r="I27" s="1"/>
      <c r="J27" s="19"/>
      <c r="K27" s="1"/>
      <c r="L27" s="26"/>
    </row>
    <row r="28" spans="1:12" outlineLevel="1" x14ac:dyDescent="0.25">
      <c r="A28" s="3"/>
      <c r="B28" s="3"/>
      <c r="C28" s="76" t="s">
        <v>581</v>
      </c>
      <c r="D28" s="314">
        <v>42794</v>
      </c>
      <c r="E28" s="76">
        <v>1296997</v>
      </c>
      <c r="F28" s="77">
        <v>19307.68</v>
      </c>
      <c r="H28" s="25"/>
      <c r="I28" s="274" t="s">
        <v>925</v>
      </c>
      <c r="J28" s="19"/>
      <c r="K28" s="1"/>
      <c r="L28" s="26"/>
    </row>
    <row r="29" spans="1:12" x14ac:dyDescent="0.25">
      <c r="A29" s="18" t="s">
        <v>45</v>
      </c>
      <c r="B29" s="18" t="s">
        <v>46</v>
      </c>
      <c r="C29" s="45"/>
      <c r="D29" s="46"/>
      <c r="E29" s="45"/>
      <c r="F29" s="381"/>
      <c r="G29" s="20">
        <f>+SUM(F30:F32)</f>
        <v>19202.43</v>
      </c>
      <c r="H29" s="25">
        <f>+G29/1.16*0.16</f>
        <v>2648.6110344827589</v>
      </c>
      <c r="I29" s="25"/>
      <c r="J29" s="26"/>
      <c r="K29" s="8"/>
      <c r="L29" s="27"/>
    </row>
    <row r="30" spans="1:12" outlineLevel="1" x14ac:dyDescent="0.25">
      <c r="A30" s="3"/>
      <c r="B30" s="3"/>
      <c r="C30" s="76" t="s">
        <v>582</v>
      </c>
      <c r="D30" s="314">
        <v>42768</v>
      </c>
      <c r="E30" s="76" t="s">
        <v>583</v>
      </c>
      <c r="F30" s="77">
        <v>6412.07</v>
      </c>
      <c r="H30" s="25"/>
      <c r="I30" s="275" t="s">
        <v>926</v>
      </c>
      <c r="J30" s="26"/>
      <c r="K30" s="8"/>
      <c r="L30" s="27"/>
    </row>
    <row r="31" spans="1:12" outlineLevel="1" x14ac:dyDescent="0.25">
      <c r="A31" s="3"/>
      <c r="B31" s="3"/>
      <c r="C31" s="76" t="s">
        <v>584</v>
      </c>
      <c r="D31" s="314">
        <v>42768</v>
      </c>
      <c r="E31" s="76" t="s">
        <v>585</v>
      </c>
      <c r="F31" s="77">
        <v>2999.09</v>
      </c>
      <c r="H31" s="25"/>
      <c r="I31" s="277" t="s">
        <v>927</v>
      </c>
      <c r="J31" s="26"/>
      <c r="K31" s="8"/>
      <c r="L31" s="27"/>
    </row>
    <row r="32" spans="1:12" outlineLevel="1" x14ac:dyDescent="0.25">
      <c r="A32" s="3"/>
      <c r="B32" s="3"/>
      <c r="C32" s="76" t="s">
        <v>586</v>
      </c>
      <c r="D32" s="314">
        <v>42783</v>
      </c>
      <c r="E32" s="76" t="s">
        <v>587</v>
      </c>
      <c r="F32" s="77">
        <v>9791.27</v>
      </c>
      <c r="H32" s="25"/>
      <c r="I32" s="276" t="s">
        <v>928</v>
      </c>
      <c r="J32" s="26"/>
      <c r="K32" s="8"/>
      <c r="L32" s="27"/>
    </row>
    <row r="33" spans="1:13" x14ac:dyDescent="0.25">
      <c r="A33" s="42" t="s">
        <v>56</v>
      </c>
      <c r="B33" s="42" t="s">
        <v>57</v>
      </c>
      <c r="C33" s="45"/>
      <c r="D33" s="46"/>
      <c r="E33" s="45"/>
      <c r="F33" s="381"/>
      <c r="G33" s="37">
        <v>328500</v>
      </c>
      <c r="H33" s="25">
        <f>+G33/1.16*0.16</f>
        <v>45310.34482758621</v>
      </c>
      <c r="I33" s="41"/>
      <c r="J33" s="41"/>
      <c r="K33" s="8"/>
      <c r="L33" s="27"/>
    </row>
    <row r="34" spans="1:13" outlineLevel="1" x14ac:dyDescent="0.25">
      <c r="A34" s="44"/>
      <c r="B34" s="44"/>
      <c r="C34" s="58" t="s">
        <v>58</v>
      </c>
      <c r="D34" s="70">
        <v>42730</v>
      </c>
      <c r="E34" s="58" t="s">
        <v>59</v>
      </c>
      <c r="F34" s="61">
        <v>328500</v>
      </c>
      <c r="G34" s="37"/>
      <c r="H34" s="25"/>
      <c r="I34" s="41"/>
      <c r="J34" s="41"/>
      <c r="K34" s="8"/>
      <c r="L34" s="27"/>
    </row>
    <row r="35" spans="1:13" x14ac:dyDescent="0.25">
      <c r="A35" s="18" t="s">
        <v>63</v>
      </c>
      <c r="B35" s="18" t="s">
        <v>64</v>
      </c>
      <c r="C35" s="318"/>
      <c r="D35" s="319"/>
      <c r="E35" s="318"/>
      <c r="F35" s="320"/>
      <c r="G35" s="37">
        <f>+SUM(F36:F37)</f>
        <v>120.01</v>
      </c>
      <c r="H35" s="25">
        <f>+G35/1.16*0.16</f>
        <v>16.553103448275866</v>
      </c>
      <c r="I35" s="48"/>
      <c r="J35" s="68"/>
      <c r="K35" s="8"/>
      <c r="L35" s="67"/>
    </row>
    <row r="36" spans="1:13" outlineLevel="1" x14ac:dyDescent="0.25">
      <c r="A36" s="53"/>
      <c r="B36" s="53"/>
      <c r="C36" s="58" t="s">
        <v>282</v>
      </c>
      <c r="D36" s="70">
        <v>42753</v>
      </c>
      <c r="E36" s="58">
        <v>145171</v>
      </c>
      <c r="F36" s="58">
        <v>70.010000000000005</v>
      </c>
      <c r="G36" s="47"/>
      <c r="H36" s="47"/>
      <c r="I36" s="48" t="s">
        <v>929</v>
      </c>
      <c r="J36" s="68"/>
      <c r="K36" s="8"/>
      <c r="L36" s="67"/>
    </row>
    <row r="37" spans="1:13" outlineLevel="1" x14ac:dyDescent="0.25">
      <c r="A37" s="53"/>
      <c r="B37" s="53"/>
      <c r="C37" s="58" t="s">
        <v>283</v>
      </c>
      <c r="D37" s="70">
        <v>42760</v>
      </c>
      <c r="E37" s="58">
        <v>145569</v>
      </c>
      <c r="F37" s="58">
        <v>50</v>
      </c>
      <c r="G37" s="47"/>
      <c r="H37" s="47"/>
      <c r="I37" s="48" t="s">
        <v>929</v>
      </c>
      <c r="J37" s="68"/>
      <c r="K37" s="8"/>
      <c r="L37" s="67"/>
    </row>
    <row r="38" spans="1:13" x14ac:dyDescent="0.25">
      <c r="A38" s="18" t="s">
        <v>67</v>
      </c>
      <c r="B38" s="18" t="s">
        <v>68</v>
      </c>
      <c r="C38" s="28"/>
      <c r="D38" s="29"/>
      <c r="E38" s="30"/>
      <c r="F38" s="31"/>
      <c r="G38" s="49">
        <f>+SUM(F39:F39)</f>
        <v>12768.12</v>
      </c>
      <c r="H38" s="25">
        <f>+G38/1.16*0.16</f>
        <v>1761.1200000000003</v>
      </c>
      <c r="I38" s="71" t="s">
        <v>285</v>
      </c>
      <c r="J38" s="1"/>
      <c r="K38" s="8" t="s">
        <v>319</v>
      </c>
      <c r="L38" s="27"/>
    </row>
    <row r="39" spans="1:13" outlineLevel="1" x14ac:dyDescent="0.25">
      <c r="A39" s="3"/>
      <c r="B39" s="3"/>
      <c r="C39" s="58" t="s">
        <v>588</v>
      </c>
      <c r="D39" s="70">
        <v>42786</v>
      </c>
      <c r="E39" s="58" t="s">
        <v>589</v>
      </c>
      <c r="F39" s="61">
        <v>12768.12</v>
      </c>
      <c r="G39" s="47"/>
      <c r="H39" s="25"/>
      <c r="I39" s="279" t="s">
        <v>930</v>
      </c>
      <c r="J39" s="1"/>
      <c r="K39" s="8"/>
      <c r="L39" s="27"/>
    </row>
    <row r="40" spans="1:13" x14ac:dyDescent="0.25">
      <c r="A40" s="18" t="s">
        <v>69</v>
      </c>
      <c r="B40" s="18" t="s">
        <v>70</v>
      </c>
      <c r="C40" s="58"/>
      <c r="D40" s="70"/>
      <c r="E40" s="58"/>
      <c r="F40" s="61"/>
      <c r="G40" s="65">
        <f>+F41</f>
        <v>1540</v>
      </c>
      <c r="H40" s="25">
        <f>+G40/1.16*0.16</f>
        <v>212.41379310344831</v>
      </c>
      <c r="I40" s="25"/>
      <c r="J40" s="1"/>
      <c r="K40" s="8"/>
      <c r="L40" s="27"/>
    </row>
    <row r="41" spans="1:13" outlineLevel="1" x14ac:dyDescent="0.25">
      <c r="A41" s="53"/>
      <c r="B41" s="53"/>
      <c r="C41" s="58" t="s">
        <v>590</v>
      </c>
      <c r="D41" s="70">
        <v>42789</v>
      </c>
      <c r="E41" s="58" t="s">
        <v>591</v>
      </c>
      <c r="F41" s="61">
        <v>1540</v>
      </c>
      <c r="G41" s="65"/>
      <c r="H41" s="25"/>
      <c r="I41" s="280" t="s">
        <v>931</v>
      </c>
      <c r="J41" s="1"/>
      <c r="K41" s="8"/>
      <c r="L41" s="27"/>
    </row>
    <row r="42" spans="1:13" x14ac:dyDescent="0.25">
      <c r="A42" s="18" t="s">
        <v>71</v>
      </c>
      <c r="B42" s="18" t="s">
        <v>72</v>
      </c>
      <c r="C42" s="28"/>
      <c r="D42" s="29"/>
      <c r="E42" s="52"/>
      <c r="F42" s="31"/>
      <c r="G42" s="37">
        <f>+SUM(F43:F43)</f>
        <v>232</v>
      </c>
      <c r="H42" s="25">
        <f>+G42/1.16*0.16</f>
        <v>32</v>
      </c>
      <c r="I42" s="71" t="s">
        <v>289</v>
      </c>
      <c r="J42" s="1"/>
      <c r="K42" s="8" t="s">
        <v>319</v>
      </c>
      <c r="L42" s="27"/>
    </row>
    <row r="43" spans="1:13" outlineLevel="1" x14ac:dyDescent="0.25">
      <c r="A43" s="3"/>
      <c r="B43" s="3"/>
      <c r="C43" s="58" t="s">
        <v>75</v>
      </c>
      <c r="D43" s="70">
        <v>42704</v>
      </c>
      <c r="E43" s="58">
        <v>323</v>
      </c>
      <c r="F43" s="58">
        <v>232</v>
      </c>
      <c r="G43" s="50"/>
      <c r="H43" s="25"/>
      <c r="I43" s="25"/>
      <c r="J43" s="1"/>
      <c r="K43" s="8"/>
      <c r="L43" s="27"/>
    </row>
    <row r="44" spans="1:13" x14ac:dyDescent="0.25">
      <c r="A44" s="18" t="s">
        <v>76</v>
      </c>
      <c r="B44" s="18" t="s">
        <v>77</v>
      </c>
      <c r="C44" s="51"/>
      <c r="D44" s="29"/>
      <c r="E44" s="52"/>
      <c r="F44" s="31"/>
      <c r="G44" s="37">
        <f>+F45</f>
        <v>500</v>
      </c>
      <c r="H44" s="25">
        <f>+G44/1.16*0.16</f>
        <v>68.965517241379317</v>
      </c>
      <c r="I44" s="25"/>
      <c r="J44" s="1"/>
      <c r="K44" s="8"/>
      <c r="L44" s="27"/>
    </row>
    <row r="45" spans="1:13" outlineLevel="1" x14ac:dyDescent="0.25">
      <c r="A45" s="3"/>
      <c r="B45" s="11"/>
      <c r="C45" s="58" t="s">
        <v>290</v>
      </c>
      <c r="D45" s="70">
        <v>42754</v>
      </c>
      <c r="E45" s="58" t="s">
        <v>291</v>
      </c>
      <c r="F45" s="58">
        <v>500</v>
      </c>
      <c r="G45" s="37"/>
      <c r="H45" s="25"/>
      <c r="I45" s="280" t="s">
        <v>791</v>
      </c>
      <c r="J45" s="1"/>
      <c r="K45" s="8"/>
      <c r="L45" s="27"/>
    </row>
    <row r="46" spans="1:13" x14ac:dyDescent="0.25">
      <c r="A46" s="18" t="s">
        <v>78</v>
      </c>
      <c r="B46" s="18" t="s">
        <v>79</v>
      </c>
      <c r="C46" s="58"/>
      <c r="D46" s="70"/>
      <c r="E46" s="58"/>
      <c r="F46" s="61"/>
      <c r="G46" s="37">
        <f>+F47</f>
        <v>4640</v>
      </c>
      <c r="H46" s="25">
        <f>+G46/1.16*0.16</f>
        <v>640.00000000000011</v>
      </c>
      <c r="I46" s="25"/>
      <c r="J46" s="1"/>
      <c r="K46" s="8"/>
      <c r="L46" s="27"/>
      <c r="M46" s="1"/>
    </row>
    <row r="47" spans="1:13" outlineLevel="1" x14ac:dyDescent="0.25">
      <c r="A47" s="3"/>
      <c r="B47" s="11"/>
      <c r="C47" s="58" t="s">
        <v>592</v>
      </c>
      <c r="D47" s="115">
        <v>42767</v>
      </c>
      <c r="E47" s="58">
        <v>1053</v>
      </c>
      <c r="F47" s="58">
        <v>4640</v>
      </c>
      <c r="G47" s="37" t="s">
        <v>293</v>
      </c>
      <c r="H47" s="25"/>
      <c r="I47" s="281" t="s">
        <v>932</v>
      </c>
      <c r="J47" s="1"/>
      <c r="K47" s="8"/>
      <c r="L47" s="27"/>
      <c r="M47" s="1"/>
    </row>
    <row r="48" spans="1:13" x14ac:dyDescent="0.25">
      <c r="A48" s="18" t="s">
        <v>80</v>
      </c>
      <c r="B48" s="18" t="s">
        <v>81</v>
      </c>
      <c r="C48" s="28"/>
      <c r="D48" s="29"/>
      <c r="E48" s="30"/>
      <c r="F48" s="31"/>
      <c r="G48" s="20">
        <f>+SUM(F49:F53)</f>
        <v>124778.48</v>
      </c>
      <c r="H48" s="25">
        <f>+G48/1.16*0.16</f>
        <v>17210.824827586206</v>
      </c>
      <c r="I48" s="25" t="s">
        <v>304</v>
      </c>
      <c r="J48" s="26"/>
      <c r="K48" s="22"/>
      <c r="L48" s="23"/>
      <c r="M48" s="22"/>
    </row>
    <row r="49" spans="1:13" outlineLevel="1" x14ac:dyDescent="0.25">
      <c r="A49" s="53"/>
      <c r="B49" s="53"/>
      <c r="C49" s="76" t="s">
        <v>322</v>
      </c>
      <c r="D49" s="314">
        <v>42775</v>
      </c>
      <c r="E49" s="76" t="s">
        <v>593</v>
      </c>
      <c r="F49" s="77">
        <v>25579.9</v>
      </c>
      <c r="G49" s="58"/>
      <c r="H49" s="25"/>
      <c r="I49" s="282" t="s">
        <v>933</v>
      </c>
      <c r="J49" s="61"/>
      <c r="K49" s="45"/>
      <c r="L49" s="46"/>
      <c r="M49" s="45"/>
    </row>
    <row r="50" spans="1:13" outlineLevel="1" x14ac:dyDescent="0.25">
      <c r="A50" s="53"/>
      <c r="B50" s="53"/>
      <c r="C50" s="76" t="s">
        <v>594</v>
      </c>
      <c r="D50" s="314">
        <v>42775</v>
      </c>
      <c r="E50" s="76" t="s">
        <v>595</v>
      </c>
      <c r="F50" s="77">
        <v>21757.19</v>
      </c>
      <c r="G50" s="1"/>
      <c r="H50" s="25"/>
      <c r="I50" s="283" t="s">
        <v>934</v>
      </c>
      <c r="J50" s="26"/>
      <c r="K50" s="22"/>
      <c r="L50" s="23"/>
      <c r="M50" s="22"/>
    </row>
    <row r="51" spans="1:13" outlineLevel="1" x14ac:dyDescent="0.25">
      <c r="A51" s="53"/>
      <c r="B51" s="53"/>
      <c r="C51" s="76" t="s">
        <v>596</v>
      </c>
      <c r="D51" s="314">
        <v>42793</v>
      </c>
      <c r="E51" s="76" t="s">
        <v>597</v>
      </c>
      <c r="F51" s="77">
        <v>33863.4</v>
      </c>
      <c r="G51" s="1"/>
      <c r="H51" s="25"/>
      <c r="I51" s="284" t="s">
        <v>935</v>
      </c>
      <c r="J51" s="26"/>
      <c r="K51" s="22"/>
      <c r="L51" s="23"/>
      <c r="M51" s="22"/>
    </row>
    <row r="52" spans="1:13" outlineLevel="1" x14ac:dyDescent="0.25">
      <c r="A52" s="53"/>
      <c r="B52" s="53"/>
      <c r="C52" s="76" t="s">
        <v>41</v>
      </c>
      <c r="D52" s="314">
        <v>42793</v>
      </c>
      <c r="E52" s="76" t="s">
        <v>598</v>
      </c>
      <c r="F52" s="77">
        <v>21722.04</v>
      </c>
      <c r="G52" s="1"/>
      <c r="H52" s="1"/>
      <c r="I52" s="285" t="s">
        <v>936</v>
      </c>
      <c r="J52" s="26"/>
      <c r="K52" s="22"/>
      <c r="L52" s="23"/>
      <c r="M52" s="22"/>
    </row>
    <row r="53" spans="1:13" outlineLevel="1" x14ac:dyDescent="0.25">
      <c r="A53" s="53"/>
      <c r="B53" s="53"/>
      <c r="C53" s="76" t="s">
        <v>599</v>
      </c>
      <c r="D53" s="314">
        <v>42793</v>
      </c>
      <c r="E53" s="76" t="s">
        <v>600</v>
      </c>
      <c r="F53" s="77">
        <v>21855.95</v>
      </c>
      <c r="G53" s="1"/>
      <c r="H53" s="1"/>
      <c r="I53" s="286" t="s">
        <v>937</v>
      </c>
      <c r="J53" s="26"/>
      <c r="K53" s="22"/>
      <c r="L53" s="23"/>
      <c r="M53" s="22"/>
    </row>
    <row r="54" spans="1:13" x14ac:dyDescent="0.25">
      <c r="A54" s="18" t="s">
        <v>82</v>
      </c>
      <c r="B54" s="18" t="s">
        <v>83</v>
      </c>
      <c r="C54" s="58"/>
      <c r="D54" s="70"/>
      <c r="E54" s="58"/>
      <c r="F54" s="61"/>
      <c r="G54" s="20">
        <f>+SUM(F55:F57)</f>
        <v>6140.3099999999995</v>
      </c>
      <c r="H54" s="25">
        <f>+G54/1.16*0.16</f>
        <v>846.9393103448275</v>
      </c>
      <c r="I54" s="25"/>
      <c r="J54" s="26"/>
      <c r="K54" s="22"/>
      <c r="L54" s="23"/>
      <c r="M54" s="22"/>
    </row>
    <row r="55" spans="1:13" outlineLevel="1" x14ac:dyDescent="0.25">
      <c r="A55" s="53"/>
      <c r="B55" s="53"/>
      <c r="C55" s="76" t="s">
        <v>601</v>
      </c>
      <c r="D55" s="314">
        <v>42767</v>
      </c>
      <c r="E55" s="76">
        <v>1324</v>
      </c>
      <c r="F55" s="77">
        <v>2840.29</v>
      </c>
      <c r="G55" s="20"/>
      <c r="H55" s="25"/>
      <c r="I55" s="287" t="s">
        <v>938</v>
      </c>
      <c r="J55" s="26"/>
      <c r="K55" s="22"/>
      <c r="L55" s="23"/>
      <c r="M55" s="22"/>
    </row>
    <row r="56" spans="1:13" outlineLevel="1" x14ac:dyDescent="0.25">
      <c r="A56" s="53"/>
      <c r="B56" s="53"/>
      <c r="C56" s="76" t="s">
        <v>602</v>
      </c>
      <c r="D56" s="314">
        <v>42786</v>
      </c>
      <c r="E56" s="76">
        <v>1374</v>
      </c>
      <c r="F56" s="77">
        <v>2300</v>
      </c>
      <c r="G56" s="20"/>
      <c r="H56" s="25"/>
      <c r="I56" s="288" t="s">
        <v>939</v>
      </c>
      <c r="J56" s="26"/>
      <c r="K56" s="22"/>
      <c r="L56" s="23"/>
      <c r="M56" s="22"/>
    </row>
    <row r="57" spans="1:13" outlineLevel="1" x14ac:dyDescent="0.25">
      <c r="A57" s="53"/>
      <c r="B57" s="53"/>
      <c r="C57" s="76" t="s">
        <v>603</v>
      </c>
      <c r="D57" s="314">
        <v>42789</v>
      </c>
      <c r="E57" s="76">
        <v>1403</v>
      </c>
      <c r="F57" s="77">
        <v>1000.02</v>
      </c>
      <c r="G57" s="20"/>
      <c r="H57" s="25"/>
      <c r="I57" s="288" t="s">
        <v>940</v>
      </c>
      <c r="J57" s="26"/>
      <c r="K57" s="22"/>
      <c r="L57" s="23"/>
      <c r="M57" s="22"/>
    </row>
    <row r="58" spans="1:13" x14ac:dyDescent="0.25">
      <c r="A58" s="54" t="s">
        <v>84</v>
      </c>
      <c r="B58" s="18" t="s">
        <v>85</v>
      </c>
      <c r="C58" s="28"/>
      <c r="D58" s="29"/>
      <c r="E58" s="30"/>
      <c r="F58" s="31"/>
      <c r="G58" s="49">
        <v>237588.72</v>
      </c>
      <c r="H58" s="25">
        <f>+G58/1.16*0.16</f>
        <v>32770.857931034487</v>
      </c>
      <c r="I58" s="94" t="s">
        <v>339</v>
      </c>
      <c r="J58" s="26"/>
      <c r="K58" s="8" t="s">
        <v>319</v>
      </c>
      <c r="L58" s="27"/>
      <c r="M58" s="1"/>
    </row>
    <row r="59" spans="1:13" outlineLevel="1" x14ac:dyDescent="0.25">
      <c r="A59" s="55"/>
      <c r="B59" s="3"/>
      <c r="C59" s="58" t="s">
        <v>86</v>
      </c>
      <c r="D59" s="70">
        <v>42412</v>
      </c>
      <c r="E59" s="58" t="s">
        <v>87</v>
      </c>
      <c r="F59" s="61">
        <v>241933.04</v>
      </c>
      <c r="G59" s="49"/>
      <c r="H59" s="25"/>
      <c r="I59" s="25"/>
      <c r="J59" s="26"/>
      <c r="K59" s="8"/>
      <c r="L59" s="27"/>
      <c r="M59" s="1"/>
    </row>
    <row r="60" spans="1:13" outlineLevel="1" x14ac:dyDescent="0.25">
      <c r="A60" s="55"/>
      <c r="B60" s="3"/>
      <c r="C60" s="58" t="s">
        <v>88</v>
      </c>
      <c r="D60" s="70">
        <v>42426</v>
      </c>
      <c r="E60" s="58" t="s">
        <v>20</v>
      </c>
      <c r="F60" s="61">
        <v>-4344.32</v>
      </c>
      <c r="G60" s="49"/>
      <c r="H60" s="25"/>
      <c r="I60" s="25" t="s">
        <v>89</v>
      </c>
      <c r="J60" s="26"/>
      <c r="K60" s="8"/>
      <c r="L60" s="27"/>
      <c r="M60" s="1"/>
    </row>
    <row r="61" spans="1:13" x14ac:dyDescent="0.25">
      <c r="A61" s="54" t="s">
        <v>90</v>
      </c>
      <c r="B61" s="18" t="s">
        <v>91</v>
      </c>
      <c r="C61" s="45"/>
      <c r="D61" s="46"/>
      <c r="E61" s="70"/>
      <c r="F61" s="58"/>
      <c r="G61" s="49">
        <f>+F62</f>
        <v>5899.78</v>
      </c>
      <c r="H61" s="25">
        <f>+G61/1.16*0.16</f>
        <v>813.76275862068974</v>
      </c>
      <c r="I61" s="25"/>
      <c r="J61" s="26"/>
      <c r="K61" s="8"/>
      <c r="L61" s="27"/>
      <c r="M61" s="1"/>
    </row>
    <row r="62" spans="1:13" outlineLevel="1" x14ac:dyDescent="0.25">
      <c r="A62" s="113"/>
      <c r="B62" s="53"/>
      <c r="C62" s="325" t="s">
        <v>604</v>
      </c>
      <c r="D62" s="46">
        <v>42793</v>
      </c>
      <c r="E62" s="388">
        <v>218411</v>
      </c>
      <c r="F62" s="58">
        <v>5899.78</v>
      </c>
      <c r="G62" s="49"/>
      <c r="H62" s="25"/>
      <c r="I62" s="289" t="s">
        <v>941</v>
      </c>
      <c r="J62" s="26"/>
      <c r="K62" s="8"/>
      <c r="L62" s="27"/>
      <c r="M62" s="1"/>
    </row>
    <row r="63" spans="1:13" x14ac:dyDescent="0.25">
      <c r="A63" s="54" t="s">
        <v>92</v>
      </c>
      <c r="B63" s="18" t="s">
        <v>93</v>
      </c>
      <c r="C63" s="58"/>
      <c r="D63" s="70"/>
      <c r="E63" s="58"/>
      <c r="F63" s="61"/>
      <c r="G63" s="49">
        <f>+SUM(F64:F64)</f>
        <v>24592</v>
      </c>
      <c r="H63" s="25">
        <f>+G63/1.16*0.16</f>
        <v>3392</v>
      </c>
      <c r="I63" s="25"/>
      <c r="J63" s="26"/>
      <c r="K63" s="8"/>
      <c r="L63" s="27"/>
      <c r="M63" s="1"/>
    </row>
    <row r="64" spans="1:13" outlineLevel="1" x14ac:dyDescent="0.25">
      <c r="A64" s="11"/>
      <c r="B64" s="11"/>
      <c r="C64" s="76" t="s">
        <v>605</v>
      </c>
      <c r="D64" s="314">
        <v>42773</v>
      </c>
      <c r="E64" s="76" t="s">
        <v>606</v>
      </c>
      <c r="F64" s="77">
        <v>24592</v>
      </c>
      <c r="G64" s="56"/>
      <c r="H64" s="25"/>
      <c r="I64" s="290" t="s">
        <v>942</v>
      </c>
      <c r="J64" s="26"/>
      <c r="K64" s="8"/>
      <c r="L64" s="27"/>
      <c r="M64" s="1"/>
    </row>
    <row r="65" spans="1:13" x14ac:dyDescent="0.25">
      <c r="A65" s="18" t="s">
        <v>94</v>
      </c>
      <c r="B65" s="18" t="s">
        <v>95</v>
      </c>
      <c r="C65" s="58"/>
      <c r="D65" s="58"/>
      <c r="E65" s="58"/>
      <c r="F65" s="58"/>
      <c r="G65" s="49">
        <f>+SUM(F66:F66)</f>
        <v>450</v>
      </c>
      <c r="H65" s="25">
        <f>+G65/1.16*0.16</f>
        <v>62.068965517241388</v>
      </c>
      <c r="I65" s="91" t="s">
        <v>320</v>
      </c>
      <c r="J65" s="1"/>
      <c r="K65" s="8"/>
      <c r="L65" s="27"/>
      <c r="M65" s="1"/>
    </row>
    <row r="66" spans="1:13" outlineLevel="1" x14ac:dyDescent="0.25">
      <c r="A66" s="11"/>
      <c r="B66" s="11"/>
      <c r="C66" s="58" t="s">
        <v>607</v>
      </c>
      <c r="D66" s="70">
        <v>42794</v>
      </c>
      <c r="E66" s="58">
        <v>317119</v>
      </c>
      <c r="F66" s="58">
        <v>450</v>
      </c>
      <c r="G66" s="1"/>
      <c r="H66" s="57"/>
      <c r="I66" s="291" t="s">
        <v>943</v>
      </c>
      <c r="J66" s="1"/>
      <c r="K66" s="8"/>
      <c r="L66" s="27"/>
      <c r="M66" s="1"/>
    </row>
    <row r="67" spans="1:13" x14ac:dyDescent="0.25">
      <c r="A67" s="42" t="s">
        <v>98</v>
      </c>
      <c r="B67" s="42" t="s">
        <v>99</v>
      </c>
      <c r="C67" s="28"/>
      <c r="D67" s="29"/>
      <c r="E67" s="46"/>
      <c r="F67" s="45"/>
      <c r="G67" s="20">
        <f>+SUM(F68:F76)</f>
        <v>7016.6799999999994</v>
      </c>
      <c r="H67" s="25">
        <f>+G67/1.16*0.16</f>
        <v>967.81793103448274</v>
      </c>
      <c r="I67" s="71" t="s">
        <v>329</v>
      </c>
      <c r="J67" s="26"/>
      <c r="K67" s="8" t="s">
        <v>319</v>
      </c>
      <c r="L67" s="27"/>
    </row>
    <row r="68" spans="1:13" outlineLevel="1" x14ac:dyDescent="0.25">
      <c r="A68" s="11"/>
      <c r="B68" s="11"/>
      <c r="C68" s="76" t="s">
        <v>296</v>
      </c>
      <c r="D68" s="314">
        <v>42775</v>
      </c>
      <c r="E68" s="76">
        <v>27299</v>
      </c>
      <c r="F68" s="76">
        <v>320.97000000000003</v>
      </c>
      <c r="G68" s="1"/>
      <c r="H68" s="25"/>
      <c r="I68" s="292" t="s">
        <v>944</v>
      </c>
      <c r="J68" s="26"/>
      <c r="K68" s="8"/>
      <c r="L68" s="27"/>
    </row>
    <row r="69" spans="1:13" outlineLevel="1" x14ac:dyDescent="0.25">
      <c r="A69" s="11"/>
      <c r="B69" s="11"/>
      <c r="C69" s="76" t="s">
        <v>613</v>
      </c>
      <c r="D69" s="314">
        <v>42775</v>
      </c>
      <c r="E69" s="76">
        <v>27305</v>
      </c>
      <c r="F69" s="77">
        <v>1258.21</v>
      </c>
      <c r="G69" s="1"/>
      <c r="H69" s="25"/>
      <c r="I69" s="293" t="s">
        <v>945</v>
      </c>
      <c r="J69" s="26"/>
      <c r="K69" s="8"/>
      <c r="L69" s="27"/>
    </row>
    <row r="70" spans="1:13" outlineLevel="1" x14ac:dyDescent="0.25">
      <c r="A70" s="11"/>
      <c r="B70" s="11"/>
      <c r="C70" s="76" t="s">
        <v>612</v>
      </c>
      <c r="D70" s="314">
        <v>42775</v>
      </c>
      <c r="E70" s="76">
        <v>27307</v>
      </c>
      <c r="F70" s="76">
        <v>686.06</v>
      </c>
      <c r="G70" s="1"/>
      <c r="H70" s="1"/>
      <c r="I70" s="294" t="s">
        <v>946</v>
      </c>
      <c r="J70" s="1"/>
      <c r="K70" s="1"/>
      <c r="L70" s="1"/>
    </row>
    <row r="71" spans="1:13" outlineLevel="1" x14ac:dyDescent="0.25">
      <c r="A71" s="11"/>
      <c r="B71" s="11"/>
      <c r="C71" s="76" t="s">
        <v>611</v>
      </c>
      <c r="D71" s="314">
        <v>42775</v>
      </c>
      <c r="E71" s="76">
        <v>27308</v>
      </c>
      <c r="F71" s="76">
        <v>341</v>
      </c>
      <c r="G71" s="1"/>
      <c r="H71" s="1"/>
      <c r="I71" s="295" t="s">
        <v>947</v>
      </c>
      <c r="J71" s="1"/>
      <c r="K71" s="1"/>
      <c r="L71" s="1"/>
    </row>
    <row r="72" spans="1:13" outlineLevel="1" x14ac:dyDescent="0.25">
      <c r="A72" s="11"/>
      <c r="B72" s="11"/>
      <c r="C72" s="76" t="s">
        <v>610</v>
      </c>
      <c r="D72" s="314">
        <v>42775</v>
      </c>
      <c r="E72" s="76">
        <v>27306</v>
      </c>
      <c r="F72" s="76">
        <v>656.01</v>
      </c>
      <c r="G72" s="1"/>
      <c r="H72" s="1"/>
      <c r="I72" s="296" t="s">
        <v>948</v>
      </c>
      <c r="J72" s="1"/>
      <c r="K72" s="1"/>
      <c r="L72" s="1"/>
    </row>
    <row r="73" spans="1:13" outlineLevel="1" x14ac:dyDescent="0.25">
      <c r="A73" s="11"/>
      <c r="B73" s="11"/>
      <c r="C73" s="76" t="s">
        <v>609</v>
      </c>
      <c r="D73" s="314">
        <v>42780</v>
      </c>
      <c r="E73" s="76">
        <v>27487</v>
      </c>
      <c r="F73" s="76">
        <v>642.48</v>
      </c>
      <c r="G73" s="1"/>
      <c r="H73" s="1"/>
      <c r="I73" s="297" t="s">
        <v>949</v>
      </c>
      <c r="J73" s="1"/>
      <c r="K73" s="1"/>
      <c r="L73" s="1"/>
    </row>
    <row r="74" spans="1:13" outlineLevel="1" x14ac:dyDescent="0.25">
      <c r="A74" s="11"/>
      <c r="B74" s="11"/>
      <c r="C74" s="76" t="s">
        <v>608</v>
      </c>
      <c r="D74" s="314">
        <v>42786</v>
      </c>
      <c r="E74" s="76">
        <v>27537</v>
      </c>
      <c r="F74" s="76">
        <v>325</v>
      </c>
      <c r="G74" s="1"/>
      <c r="H74" s="1"/>
      <c r="I74" s="298" t="s">
        <v>950</v>
      </c>
      <c r="J74" s="1"/>
      <c r="K74" s="1"/>
      <c r="L74" s="1"/>
    </row>
    <row r="75" spans="1:13" outlineLevel="1" x14ac:dyDescent="0.25">
      <c r="A75" s="11"/>
      <c r="B75" s="11"/>
      <c r="C75" s="76" t="s">
        <v>614</v>
      </c>
      <c r="D75" s="314">
        <v>42786</v>
      </c>
      <c r="E75" s="76">
        <v>27538</v>
      </c>
      <c r="F75" s="76">
        <v>336.95</v>
      </c>
      <c r="G75" s="1"/>
      <c r="H75" s="1"/>
      <c r="I75" s="299" t="s">
        <v>951</v>
      </c>
      <c r="J75" s="1"/>
      <c r="K75" s="1"/>
      <c r="L75" s="1"/>
    </row>
    <row r="76" spans="1:13" outlineLevel="1" x14ac:dyDescent="0.25">
      <c r="A76" s="11"/>
      <c r="B76" s="11"/>
      <c r="C76" s="76" t="s">
        <v>615</v>
      </c>
      <c r="D76" s="314">
        <v>42786</v>
      </c>
      <c r="E76" s="76">
        <v>27536</v>
      </c>
      <c r="F76" s="77">
        <v>2450</v>
      </c>
      <c r="G76" s="1"/>
      <c r="H76" s="1"/>
      <c r="I76" s="300" t="s">
        <v>952</v>
      </c>
      <c r="J76" s="1"/>
      <c r="K76" s="1"/>
      <c r="L76" s="1"/>
    </row>
    <row r="77" spans="1:13" x14ac:dyDescent="0.25">
      <c r="A77" s="42" t="s">
        <v>100</v>
      </c>
      <c r="B77" s="42" t="s">
        <v>101</v>
      </c>
      <c r="C77" s="58"/>
      <c r="D77" s="58"/>
      <c r="E77" s="58"/>
      <c r="F77" s="58"/>
      <c r="G77" s="20">
        <f>+SUM(F78:F80)</f>
        <v>6451.34</v>
      </c>
      <c r="H77" s="25">
        <f>+G77/1.16*0.16</f>
        <v>889.84000000000015</v>
      </c>
      <c r="I77" s="1"/>
      <c r="J77" s="1"/>
      <c r="K77" s="1"/>
      <c r="L77" s="1"/>
    </row>
    <row r="78" spans="1:13" outlineLevel="1" x14ac:dyDescent="0.25">
      <c r="A78" s="11"/>
      <c r="B78" s="11"/>
      <c r="C78" s="76" t="s">
        <v>616</v>
      </c>
      <c r="D78" s="314">
        <v>42774</v>
      </c>
      <c r="E78" s="76">
        <v>17774</v>
      </c>
      <c r="F78" s="77">
        <v>2289.84</v>
      </c>
      <c r="G78" s="1"/>
      <c r="H78" s="1"/>
      <c r="I78" s="301" t="s">
        <v>953</v>
      </c>
      <c r="J78" s="1"/>
      <c r="K78" s="1"/>
      <c r="L78" s="1"/>
    </row>
    <row r="79" spans="1:13" outlineLevel="1" x14ac:dyDescent="0.25">
      <c r="A79" s="11"/>
      <c r="B79" s="11"/>
      <c r="C79" s="76" t="s">
        <v>617</v>
      </c>
      <c r="D79" s="314">
        <v>42783</v>
      </c>
      <c r="E79" s="76">
        <v>17864</v>
      </c>
      <c r="F79" s="77">
        <v>2082.7800000000002</v>
      </c>
      <c r="G79" s="1"/>
      <c r="H79" s="1"/>
      <c r="I79" s="302" t="s">
        <v>954</v>
      </c>
      <c r="J79" s="1"/>
      <c r="K79" s="1"/>
      <c r="L79" s="1"/>
    </row>
    <row r="80" spans="1:13" outlineLevel="1" x14ac:dyDescent="0.25">
      <c r="A80" s="11"/>
      <c r="B80" s="11"/>
      <c r="C80" s="76" t="s">
        <v>618</v>
      </c>
      <c r="D80" s="314">
        <v>42794</v>
      </c>
      <c r="E80" s="76">
        <v>17964</v>
      </c>
      <c r="F80" s="77">
        <v>2078.7199999999998</v>
      </c>
      <c r="G80" s="1"/>
      <c r="H80" s="1"/>
      <c r="I80" s="303" t="s">
        <v>955</v>
      </c>
      <c r="J80" s="1"/>
      <c r="K80" s="1"/>
      <c r="L80" s="1"/>
    </row>
    <row r="81" spans="1:16" x14ac:dyDescent="0.25">
      <c r="A81" s="18" t="s">
        <v>102</v>
      </c>
      <c r="B81" s="18" t="s">
        <v>103</v>
      </c>
      <c r="C81" s="28"/>
      <c r="D81" s="29"/>
      <c r="E81" s="30"/>
      <c r="F81" s="31"/>
      <c r="G81" s="20">
        <f>+SUM(F82:F82)</f>
        <v>7944.14</v>
      </c>
      <c r="H81" s="25">
        <f>+G81/1.16*0.16</f>
        <v>1095.7434482758622</v>
      </c>
      <c r="I81" s="71" t="s">
        <v>335</v>
      </c>
      <c r="J81" s="26"/>
      <c r="K81" s="8" t="s">
        <v>319</v>
      </c>
      <c r="L81" s="53"/>
    </row>
    <row r="82" spans="1:16" outlineLevel="1" x14ac:dyDescent="0.25">
      <c r="A82" s="6"/>
      <c r="B82" s="6"/>
      <c r="C82" s="76" t="s">
        <v>401</v>
      </c>
      <c r="D82" s="314">
        <v>42789</v>
      </c>
      <c r="E82" s="76" t="s">
        <v>619</v>
      </c>
      <c r="F82" s="77">
        <v>7944.14</v>
      </c>
      <c r="G82" s="40"/>
      <c r="H82" s="59"/>
      <c r="I82" s="304" t="s">
        <v>956</v>
      </c>
      <c r="J82" s="26"/>
      <c r="K82" s="8"/>
      <c r="L82" s="27"/>
    </row>
    <row r="83" spans="1:16" x14ac:dyDescent="0.25">
      <c r="A83" s="18" t="s">
        <v>104</v>
      </c>
      <c r="B83" s="18" t="s">
        <v>105</v>
      </c>
      <c r="C83" s="45"/>
      <c r="D83" s="46"/>
      <c r="E83" s="45"/>
      <c r="F83" s="58"/>
      <c r="G83" s="20">
        <f>+F84</f>
        <v>13791.69</v>
      </c>
      <c r="H83" s="25">
        <f>+G83/1.16*0.16</f>
        <v>1902.3020689655175</v>
      </c>
      <c r="I83" s="1"/>
      <c r="J83" s="1"/>
      <c r="K83" s="1"/>
      <c r="L83" s="1"/>
      <c r="M83" s="1"/>
      <c r="N83" s="1"/>
      <c r="O83" s="1"/>
      <c r="P83" s="1"/>
    </row>
    <row r="84" spans="1:16" outlineLevel="1" x14ac:dyDescent="0.25">
      <c r="A84" s="11"/>
      <c r="B84" s="11"/>
      <c r="C84" s="58" t="s">
        <v>338</v>
      </c>
      <c r="D84" s="70">
        <v>42766</v>
      </c>
      <c r="E84" s="58">
        <v>230106</v>
      </c>
      <c r="F84" s="61">
        <v>13791.69</v>
      </c>
      <c r="G84" s="21"/>
      <c r="H84" s="25"/>
      <c r="I84" s="304" t="s">
        <v>819</v>
      </c>
      <c r="J84" s="1"/>
      <c r="K84" s="1"/>
      <c r="L84" s="1"/>
      <c r="M84" s="1"/>
      <c r="N84" s="1"/>
      <c r="O84" s="1"/>
      <c r="P84" s="1"/>
    </row>
    <row r="85" spans="1:16" x14ac:dyDescent="0.25">
      <c r="A85" s="18" t="s">
        <v>106</v>
      </c>
      <c r="B85" s="18" t="s">
        <v>107</v>
      </c>
      <c r="C85" s="58"/>
      <c r="D85" s="70"/>
      <c r="E85" s="58"/>
      <c r="F85" s="58"/>
      <c r="G85" s="20">
        <f>+SUM(F86:F88)</f>
        <v>1012.6500000000001</v>
      </c>
      <c r="H85" s="25">
        <f>+G85/1.16*0.16</f>
        <v>139.67586206896556</v>
      </c>
      <c r="I85" s="92" t="s">
        <v>339</v>
      </c>
      <c r="J85" s="26"/>
      <c r="K85" s="8"/>
      <c r="L85" s="27"/>
      <c r="M85" s="1"/>
      <c r="N85" s="1"/>
      <c r="O85" s="1"/>
      <c r="P85" s="1"/>
    </row>
    <row r="86" spans="1:16" outlineLevel="1" x14ac:dyDescent="0.25">
      <c r="A86" s="53"/>
      <c r="B86" s="53"/>
      <c r="C86" s="58" t="s">
        <v>108</v>
      </c>
      <c r="D86" s="70">
        <v>42544</v>
      </c>
      <c r="E86" s="58" t="s">
        <v>109</v>
      </c>
      <c r="F86" s="58">
        <v>270.12</v>
      </c>
      <c r="G86" s="1"/>
      <c r="H86" s="1"/>
      <c r="I86" s="240" t="s">
        <v>820</v>
      </c>
      <c r="J86" s="26"/>
      <c r="K86" s="8"/>
      <c r="L86" s="27"/>
      <c r="M86" s="1"/>
      <c r="N86" s="1"/>
      <c r="O86" s="1"/>
      <c r="P86" s="1"/>
    </row>
    <row r="87" spans="1:16" outlineLevel="1" x14ac:dyDescent="0.25">
      <c r="A87" s="53"/>
      <c r="B87" s="53"/>
      <c r="C87" s="58" t="s">
        <v>620</v>
      </c>
      <c r="D87" s="70">
        <v>42794</v>
      </c>
      <c r="E87" s="58" t="s">
        <v>621</v>
      </c>
      <c r="F87" s="58">
        <v>155.05000000000001</v>
      </c>
      <c r="G87" s="1"/>
      <c r="H87" s="1"/>
      <c r="I87" s="306" t="s">
        <v>957</v>
      </c>
      <c r="J87" s="26"/>
      <c r="K87" s="8"/>
      <c r="L87" s="27"/>
      <c r="M87" s="1"/>
      <c r="N87" s="1"/>
      <c r="O87" s="1"/>
      <c r="P87" s="1"/>
    </row>
    <row r="88" spans="1:16" outlineLevel="1" x14ac:dyDescent="0.25">
      <c r="A88" s="53"/>
      <c r="B88" s="53"/>
      <c r="C88" s="58" t="s">
        <v>622</v>
      </c>
      <c r="D88" s="70">
        <v>42794</v>
      </c>
      <c r="E88" s="58" t="s">
        <v>623</v>
      </c>
      <c r="F88" s="58">
        <v>587.48</v>
      </c>
      <c r="G88" s="1"/>
      <c r="H88" s="1"/>
      <c r="I88" s="305" t="s">
        <v>958</v>
      </c>
      <c r="J88" s="26"/>
      <c r="K88" s="8"/>
      <c r="L88" s="27"/>
      <c r="M88" s="1"/>
      <c r="N88" s="1"/>
      <c r="O88" s="1"/>
      <c r="P88" s="1"/>
    </row>
    <row r="89" spans="1:16" x14ac:dyDescent="0.25">
      <c r="A89" s="18" t="s">
        <v>116</v>
      </c>
      <c r="B89" s="18" t="s">
        <v>117</v>
      </c>
      <c r="C89" s="58"/>
      <c r="D89" s="58"/>
      <c r="E89" s="58"/>
      <c r="F89" s="61" t="s">
        <v>48</v>
      </c>
      <c r="G89" s="49">
        <f>+SUM(F90:F91)</f>
        <v>2989.32</v>
      </c>
      <c r="H89" s="25">
        <f>+G89/1.16*0.16</f>
        <v>412.32000000000011</v>
      </c>
      <c r="I89" s="92" t="s">
        <v>342</v>
      </c>
      <c r="J89" s="26"/>
      <c r="K89" s="8"/>
      <c r="L89" s="27"/>
      <c r="M89" s="1"/>
      <c r="N89" s="1"/>
      <c r="O89" s="1"/>
      <c r="P89" s="1"/>
    </row>
    <row r="90" spans="1:16" outlineLevel="1" x14ac:dyDescent="0.25">
      <c r="A90" s="53"/>
      <c r="B90" s="53"/>
      <c r="C90" s="382" t="s">
        <v>118</v>
      </c>
      <c r="D90" s="383">
        <v>42503</v>
      </c>
      <c r="E90" s="382" t="s">
        <v>119</v>
      </c>
      <c r="F90" s="382">
        <v>-52.2</v>
      </c>
      <c r="G90" s="49"/>
      <c r="H90" s="25"/>
      <c r="I90" s="72" t="s">
        <v>120</v>
      </c>
      <c r="J90" s="61"/>
      <c r="K90" s="8"/>
      <c r="L90" s="56"/>
      <c r="M90" s="58"/>
      <c r="N90" s="58"/>
      <c r="O90" s="58"/>
      <c r="P90" s="58"/>
    </row>
    <row r="91" spans="1:16" outlineLevel="1" x14ac:dyDescent="0.25">
      <c r="A91" s="11"/>
      <c r="B91" s="11"/>
      <c r="C91" s="58" t="s">
        <v>624</v>
      </c>
      <c r="D91" s="70">
        <v>42794</v>
      </c>
      <c r="E91" s="58" t="s">
        <v>625</v>
      </c>
      <c r="F91" s="61">
        <v>3041.52</v>
      </c>
      <c r="G91" s="21"/>
      <c r="H91" s="25"/>
      <c r="I91" s="308" t="s">
        <v>959</v>
      </c>
      <c r="J91" s="1"/>
      <c r="K91" s="1"/>
      <c r="L91" s="1"/>
      <c r="M91" s="1"/>
      <c r="N91" s="1"/>
      <c r="O91" s="1"/>
      <c r="P91" s="1"/>
    </row>
    <row r="92" spans="1:16" x14ac:dyDescent="0.25">
      <c r="A92" s="18" t="s">
        <v>121</v>
      </c>
      <c r="B92" s="18" t="s">
        <v>122</v>
      </c>
      <c r="C92" s="58"/>
      <c r="D92" s="70"/>
      <c r="E92" s="58"/>
      <c r="F92" s="61"/>
      <c r="G92" s="20">
        <f>+SUM(F93:F98)</f>
        <v>27028</v>
      </c>
      <c r="H92" s="25">
        <f>+G92/1.16*0.16</f>
        <v>3728</v>
      </c>
      <c r="I92" s="25"/>
      <c r="J92" s="26"/>
      <c r="K92" s="8"/>
      <c r="L92" s="27"/>
    </row>
    <row r="93" spans="1:16" s="307" customFormat="1" x14ac:dyDescent="0.25">
      <c r="A93" s="53"/>
      <c r="B93" s="53"/>
      <c r="C93" s="58"/>
      <c r="D93" s="70" t="s">
        <v>543</v>
      </c>
      <c r="E93" s="58" t="s">
        <v>833</v>
      </c>
      <c r="F93" s="61">
        <v>0</v>
      </c>
      <c r="G93" s="20"/>
      <c r="H93" s="25"/>
      <c r="I93" s="25"/>
      <c r="J93" s="26"/>
      <c r="K93" s="8"/>
      <c r="L93" s="27"/>
    </row>
    <row r="94" spans="1:16" outlineLevel="1" x14ac:dyDescent="0.25">
      <c r="A94" s="53"/>
      <c r="B94" s="53"/>
      <c r="C94" s="76" t="s">
        <v>123</v>
      </c>
      <c r="D94" s="314">
        <v>42733</v>
      </c>
      <c r="E94" s="76">
        <v>473</v>
      </c>
      <c r="F94" s="77">
        <v>1276</v>
      </c>
      <c r="G94" s="21"/>
      <c r="H94" s="25"/>
      <c r="I94" s="244" t="s">
        <v>830</v>
      </c>
      <c r="J94" s="26"/>
      <c r="K94" s="8"/>
      <c r="L94" s="27"/>
    </row>
    <row r="95" spans="1:16" outlineLevel="1" x14ac:dyDescent="0.25">
      <c r="A95" s="53"/>
      <c r="B95" s="53"/>
      <c r="C95" s="76" t="s">
        <v>124</v>
      </c>
      <c r="D95" s="314">
        <v>42733</v>
      </c>
      <c r="E95" s="76">
        <v>480</v>
      </c>
      <c r="F95" s="76">
        <v>232</v>
      </c>
      <c r="G95" s="21"/>
      <c r="H95" s="25"/>
      <c r="I95" s="244" t="s">
        <v>831</v>
      </c>
      <c r="J95" s="26"/>
      <c r="K95" s="8"/>
      <c r="L95" s="27"/>
    </row>
    <row r="96" spans="1:16" outlineLevel="1" x14ac:dyDescent="0.25">
      <c r="A96" s="53"/>
      <c r="B96" s="53"/>
      <c r="C96" s="76" t="s">
        <v>125</v>
      </c>
      <c r="D96" s="314">
        <v>42733</v>
      </c>
      <c r="E96" s="76">
        <v>483</v>
      </c>
      <c r="F96" s="77">
        <v>9860</v>
      </c>
      <c r="G96" s="21"/>
      <c r="H96" s="25"/>
      <c r="I96" s="243" t="s">
        <v>832</v>
      </c>
      <c r="J96" s="26"/>
      <c r="K96" s="8"/>
      <c r="L96" s="27"/>
    </row>
    <row r="97" spans="1:12" outlineLevel="1" x14ac:dyDescent="0.25">
      <c r="A97" s="53"/>
      <c r="B97" s="53"/>
      <c r="C97" s="76" t="s">
        <v>626</v>
      </c>
      <c r="D97" s="314">
        <v>42790</v>
      </c>
      <c r="E97" s="76" t="s">
        <v>627</v>
      </c>
      <c r="F97" s="77">
        <v>6380</v>
      </c>
      <c r="G97" s="114"/>
      <c r="H97" s="25"/>
      <c r="I97" s="309" t="s">
        <v>960</v>
      </c>
      <c r="J97" s="26"/>
      <c r="K97" s="8"/>
      <c r="L97" s="27"/>
    </row>
    <row r="98" spans="1:12" outlineLevel="1" x14ac:dyDescent="0.25">
      <c r="A98" s="53"/>
      <c r="B98" s="53"/>
      <c r="C98" s="76" t="s">
        <v>628</v>
      </c>
      <c r="D98" s="314">
        <v>42793</v>
      </c>
      <c r="E98" s="76" t="s">
        <v>629</v>
      </c>
      <c r="F98" s="77">
        <v>9280</v>
      </c>
      <c r="H98" s="25"/>
      <c r="I98" s="310" t="s">
        <v>961</v>
      </c>
      <c r="J98" s="26"/>
      <c r="K98" s="8"/>
      <c r="L98" s="27"/>
    </row>
    <row r="99" spans="1:12" x14ac:dyDescent="0.25">
      <c r="A99" s="18" t="s">
        <v>630</v>
      </c>
      <c r="B99" s="18" t="s">
        <v>631</v>
      </c>
      <c r="C99" s="76"/>
      <c r="D99" s="314"/>
      <c r="E99" s="76"/>
      <c r="F99" s="77"/>
      <c r="G99" s="20">
        <f>+F100</f>
        <v>2320</v>
      </c>
      <c r="H99" s="25">
        <f>+G99/1.16*0.16</f>
        <v>320.00000000000006</v>
      </c>
      <c r="I99" s="25"/>
      <c r="J99" s="26"/>
      <c r="K99" s="8"/>
      <c r="L99" s="27"/>
    </row>
    <row r="100" spans="1:12" outlineLevel="1" x14ac:dyDescent="0.25">
      <c r="A100" s="53"/>
      <c r="B100" s="53"/>
      <c r="C100" s="76" t="s">
        <v>632</v>
      </c>
      <c r="D100" s="314">
        <v>42786</v>
      </c>
      <c r="E100" s="76">
        <v>642</v>
      </c>
      <c r="F100" s="77">
        <v>2320</v>
      </c>
      <c r="H100" s="25"/>
      <c r="I100" s="25" t="s">
        <v>962</v>
      </c>
      <c r="J100" s="26"/>
      <c r="K100" s="8"/>
      <c r="L100" s="27"/>
    </row>
    <row r="101" spans="1:12" x14ac:dyDescent="0.25">
      <c r="A101" s="18" t="s">
        <v>126</v>
      </c>
      <c r="B101" s="18" t="s">
        <v>127</v>
      </c>
      <c r="C101" s="58"/>
      <c r="D101" s="58"/>
      <c r="E101" s="58"/>
      <c r="F101" s="58"/>
      <c r="G101" s="20">
        <f>+SUM(F102:F102)</f>
        <v>8526</v>
      </c>
      <c r="H101" s="25">
        <f>+G101/1.16*0.16</f>
        <v>1176.0000000000002</v>
      </c>
      <c r="I101" s="25"/>
      <c r="J101" s="26"/>
      <c r="K101" s="8"/>
      <c r="L101" s="27"/>
    </row>
    <row r="102" spans="1:12" outlineLevel="1" x14ac:dyDescent="0.25">
      <c r="A102" s="11"/>
      <c r="B102" s="11"/>
      <c r="C102" s="76" t="s">
        <v>633</v>
      </c>
      <c r="D102" s="314">
        <v>42794</v>
      </c>
      <c r="E102" s="76" t="s">
        <v>634</v>
      </c>
      <c r="F102" s="76">
        <v>8526</v>
      </c>
      <c r="G102" s="21"/>
      <c r="H102" s="25"/>
      <c r="I102" s="311" t="s">
        <v>963</v>
      </c>
      <c r="J102" s="26"/>
      <c r="K102" s="8"/>
      <c r="L102" s="27"/>
    </row>
    <row r="103" spans="1:12" x14ac:dyDescent="0.25">
      <c r="A103" s="18" t="s">
        <v>128</v>
      </c>
      <c r="B103" s="18" t="s">
        <v>129</v>
      </c>
      <c r="C103" s="58"/>
      <c r="D103" s="70"/>
      <c r="E103" s="58"/>
      <c r="F103" s="32"/>
      <c r="G103" s="20">
        <v>4391.7700000000004</v>
      </c>
      <c r="H103" s="25">
        <f>+G103/1.16*0.16</f>
        <v>605.76137931034498</v>
      </c>
      <c r="I103" s="25"/>
      <c r="J103" s="26"/>
      <c r="K103" s="8"/>
      <c r="L103" s="27"/>
    </row>
    <row r="104" spans="1:12" outlineLevel="1" x14ac:dyDescent="0.25">
      <c r="A104" s="53"/>
      <c r="B104" s="53"/>
      <c r="C104" s="58" t="s">
        <v>635</v>
      </c>
      <c r="D104" s="70">
        <v>42789</v>
      </c>
      <c r="E104" s="58">
        <v>2498</v>
      </c>
      <c r="F104" s="61">
        <v>4391.7700000000004</v>
      </c>
      <c r="G104" s="60"/>
      <c r="H104" s="25"/>
      <c r="I104" s="312" t="s">
        <v>964</v>
      </c>
      <c r="J104" s="26"/>
      <c r="K104" s="8"/>
      <c r="L104" s="27"/>
    </row>
    <row r="105" spans="1:12" x14ac:dyDescent="0.25">
      <c r="A105" s="18" t="s">
        <v>130</v>
      </c>
      <c r="B105" s="18" t="s">
        <v>131</v>
      </c>
      <c r="C105" s="28"/>
      <c r="D105" s="29"/>
      <c r="E105" s="30"/>
      <c r="F105" s="31"/>
      <c r="G105" s="20">
        <f>+SUM(F106:F112)</f>
        <v>18094.41</v>
      </c>
      <c r="H105" s="25">
        <f>+G105/1.16*0.16</f>
        <v>2495.7806896551724</v>
      </c>
      <c r="I105" s="25"/>
      <c r="J105" s="1"/>
      <c r="K105" s="8"/>
      <c r="L105" s="27"/>
    </row>
    <row r="106" spans="1:12" outlineLevel="1" x14ac:dyDescent="0.25">
      <c r="A106" s="53"/>
      <c r="B106" s="53"/>
      <c r="C106" s="58" t="s">
        <v>132</v>
      </c>
      <c r="D106" s="70">
        <v>42693</v>
      </c>
      <c r="E106" s="58">
        <v>15446</v>
      </c>
      <c r="F106" s="61">
        <v>3800.02</v>
      </c>
      <c r="G106" s="20"/>
      <c r="H106" s="25"/>
      <c r="I106" s="243" t="s">
        <v>836</v>
      </c>
      <c r="J106" s="1"/>
      <c r="K106" s="8"/>
      <c r="L106" s="27"/>
    </row>
    <row r="107" spans="1:12" outlineLevel="1" x14ac:dyDescent="0.25">
      <c r="A107" s="53"/>
      <c r="B107" s="53"/>
      <c r="C107" s="58" t="s">
        <v>133</v>
      </c>
      <c r="D107" s="70">
        <v>42697</v>
      </c>
      <c r="E107" s="58">
        <v>15571</v>
      </c>
      <c r="F107" s="61">
        <v>2670</v>
      </c>
      <c r="G107" s="20"/>
      <c r="H107" s="25"/>
      <c r="I107" s="243" t="s">
        <v>837</v>
      </c>
      <c r="J107" s="1"/>
      <c r="K107" s="8"/>
      <c r="L107" s="27"/>
    </row>
    <row r="108" spans="1:12" outlineLevel="1" x14ac:dyDescent="0.25">
      <c r="A108" s="53"/>
      <c r="B108" s="53"/>
      <c r="C108" s="58" t="s">
        <v>134</v>
      </c>
      <c r="D108" s="70">
        <v>42679</v>
      </c>
      <c r="E108" s="58">
        <v>15448</v>
      </c>
      <c r="F108" s="61">
        <v>304.38</v>
      </c>
      <c r="G108" s="20"/>
      <c r="H108" s="25"/>
      <c r="I108" s="244" t="s">
        <v>838</v>
      </c>
      <c r="J108" s="1"/>
      <c r="K108" s="8"/>
      <c r="L108" s="27"/>
    </row>
    <row r="109" spans="1:12" outlineLevel="1" x14ac:dyDescent="0.25">
      <c r="A109" s="53"/>
      <c r="B109" s="53"/>
      <c r="C109" s="76" t="s">
        <v>636</v>
      </c>
      <c r="D109" s="314">
        <v>42768</v>
      </c>
      <c r="E109" s="76">
        <v>16489</v>
      </c>
      <c r="F109" s="77">
        <v>3619.99</v>
      </c>
      <c r="G109" s="20"/>
      <c r="H109" s="25"/>
      <c r="I109" s="311" t="s">
        <v>965</v>
      </c>
      <c r="J109" s="1"/>
      <c r="K109" s="8"/>
      <c r="L109" s="27"/>
    </row>
    <row r="110" spans="1:12" outlineLevel="1" x14ac:dyDescent="0.25">
      <c r="A110" s="53"/>
      <c r="B110" s="53"/>
      <c r="C110" s="76" t="s">
        <v>637</v>
      </c>
      <c r="D110" s="314">
        <v>42768</v>
      </c>
      <c r="E110" s="76">
        <v>16488</v>
      </c>
      <c r="F110" s="77">
        <v>5600.02</v>
      </c>
      <c r="G110" s="20"/>
      <c r="H110" s="25"/>
      <c r="I110" s="311" t="s">
        <v>966</v>
      </c>
      <c r="J110" s="1"/>
      <c r="K110" s="8"/>
      <c r="L110" s="27"/>
    </row>
    <row r="111" spans="1:12" outlineLevel="1" x14ac:dyDescent="0.25">
      <c r="A111" s="53"/>
      <c r="B111" s="53"/>
      <c r="C111" s="76" t="s">
        <v>638</v>
      </c>
      <c r="D111" s="314">
        <v>42769</v>
      </c>
      <c r="E111" s="76">
        <v>16529</v>
      </c>
      <c r="F111" s="77">
        <v>1050</v>
      </c>
      <c r="G111" s="20"/>
      <c r="H111" s="25"/>
      <c r="I111" s="311" t="s">
        <v>967</v>
      </c>
      <c r="J111" s="1"/>
      <c r="K111" s="8"/>
      <c r="L111" s="27"/>
    </row>
    <row r="112" spans="1:12" outlineLevel="1" x14ac:dyDescent="0.25">
      <c r="A112" s="53"/>
      <c r="B112" s="53"/>
      <c r="C112" s="76" t="s">
        <v>639</v>
      </c>
      <c r="D112" s="314">
        <v>42777</v>
      </c>
      <c r="E112" s="76">
        <v>16606</v>
      </c>
      <c r="F112" s="77">
        <v>1050</v>
      </c>
      <c r="G112" s="20"/>
      <c r="H112" s="25"/>
      <c r="I112" s="312" t="s">
        <v>968</v>
      </c>
      <c r="J112" s="1"/>
      <c r="K112" s="8"/>
      <c r="L112" s="27"/>
    </row>
    <row r="113" spans="1:12" x14ac:dyDescent="0.25">
      <c r="A113" s="18" t="s">
        <v>135</v>
      </c>
      <c r="B113" s="18" t="s">
        <v>136</v>
      </c>
      <c r="C113" s="58"/>
      <c r="D113" s="58"/>
      <c r="E113" s="58"/>
      <c r="F113" s="58"/>
      <c r="G113" s="20">
        <f>+SUM(F114:F122)</f>
        <v>39092</v>
      </c>
      <c r="H113" s="25">
        <f>+G113/1.16*0.16</f>
        <v>5392</v>
      </c>
      <c r="I113" s="71" t="s">
        <v>335</v>
      </c>
      <c r="J113" s="1"/>
      <c r="K113" s="1" t="s">
        <v>319</v>
      </c>
      <c r="L113" s="27"/>
    </row>
    <row r="114" spans="1:12" s="307" customFormat="1" outlineLevel="1" x14ac:dyDescent="0.25">
      <c r="A114" s="53"/>
      <c r="B114" s="53"/>
      <c r="C114" s="76" t="s">
        <v>138</v>
      </c>
      <c r="D114" s="314">
        <v>42733</v>
      </c>
      <c r="E114" s="76">
        <v>586</v>
      </c>
      <c r="F114" s="77">
        <v>4640</v>
      </c>
      <c r="G114" s="20"/>
      <c r="H114" s="25"/>
      <c r="I114" s="71"/>
      <c r="J114" s="241"/>
      <c r="K114" s="241"/>
      <c r="L114" s="27"/>
    </row>
    <row r="115" spans="1:12" outlineLevel="1" x14ac:dyDescent="0.25">
      <c r="A115" s="3"/>
      <c r="B115" s="3"/>
      <c r="C115" s="76" t="s">
        <v>139</v>
      </c>
      <c r="D115" s="314">
        <v>42734</v>
      </c>
      <c r="E115" s="76" t="s">
        <v>140</v>
      </c>
      <c r="F115" s="77">
        <v>3248</v>
      </c>
      <c r="G115" s="20"/>
      <c r="H115" s="25"/>
      <c r="I115" s="25"/>
      <c r="J115" s="1"/>
      <c r="K115" s="8"/>
      <c r="L115" s="27"/>
    </row>
    <row r="116" spans="1:12" outlineLevel="1" x14ac:dyDescent="0.25">
      <c r="A116" s="11"/>
      <c r="B116" s="11"/>
      <c r="C116" s="76" t="s">
        <v>641</v>
      </c>
      <c r="D116" s="314">
        <v>42784</v>
      </c>
      <c r="E116" s="76">
        <v>622</v>
      </c>
      <c r="F116" s="77">
        <v>1508</v>
      </c>
      <c r="G116" s="20"/>
      <c r="H116" s="25"/>
      <c r="I116" s="311" t="s">
        <v>969</v>
      </c>
      <c r="J116" s="1"/>
      <c r="K116" s="1"/>
      <c r="L116" s="1"/>
    </row>
    <row r="117" spans="1:12" outlineLevel="1" x14ac:dyDescent="0.25">
      <c r="A117" s="11"/>
      <c r="B117" s="11"/>
      <c r="C117" s="76" t="s">
        <v>642</v>
      </c>
      <c r="D117" s="314">
        <v>42786</v>
      </c>
      <c r="E117" s="76">
        <v>621</v>
      </c>
      <c r="F117" s="77">
        <v>3712</v>
      </c>
      <c r="G117" s="20"/>
      <c r="H117" s="25"/>
      <c r="I117" s="312" t="s">
        <v>970</v>
      </c>
      <c r="J117" s="1"/>
      <c r="K117" s="1"/>
      <c r="L117" s="1"/>
    </row>
    <row r="118" spans="1:12" outlineLevel="1" x14ac:dyDescent="0.25">
      <c r="A118" s="11"/>
      <c r="B118" s="11"/>
      <c r="C118" s="76" t="s">
        <v>643</v>
      </c>
      <c r="D118" s="314">
        <v>42787</v>
      </c>
      <c r="E118" s="76">
        <v>641</v>
      </c>
      <c r="F118" s="77">
        <v>11600</v>
      </c>
      <c r="G118" s="20"/>
      <c r="H118" s="25"/>
      <c r="I118" s="312" t="s">
        <v>971</v>
      </c>
      <c r="J118" s="1"/>
      <c r="K118" s="1"/>
      <c r="L118" s="1"/>
    </row>
    <row r="119" spans="1:12" outlineLevel="1" x14ac:dyDescent="0.25">
      <c r="A119" s="11"/>
      <c r="B119" s="11"/>
      <c r="C119" s="76" t="s">
        <v>644</v>
      </c>
      <c r="D119" s="314">
        <v>42788</v>
      </c>
      <c r="E119" s="76">
        <v>640</v>
      </c>
      <c r="F119" s="77">
        <v>2088</v>
      </c>
      <c r="G119" s="20"/>
      <c r="H119" s="25"/>
      <c r="I119" s="312" t="s">
        <v>972</v>
      </c>
      <c r="J119" s="1"/>
      <c r="K119" s="1"/>
      <c r="L119" s="1"/>
    </row>
    <row r="120" spans="1:12" outlineLevel="1" x14ac:dyDescent="0.25">
      <c r="A120" s="11"/>
      <c r="B120" s="11"/>
      <c r="C120" s="76" t="s">
        <v>645</v>
      </c>
      <c r="D120" s="314">
        <v>42794</v>
      </c>
      <c r="E120" s="76">
        <v>643</v>
      </c>
      <c r="F120" s="77">
        <v>9280</v>
      </c>
      <c r="G120" s="20"/>
      <c r="H120" s="25"/>
      <c r="I120" s="312" t="s">
        <v>973</v>
      </c>
      <c r="J120" s="1"/>
      <c r="K120" s="1"/>
      <c r="L120" s="1"/>
    </row>
    <row r="121" spans="1:12" outlineLevel="1" x14ac:dyDescent="0.25">
      <c r="A121" s="11"/>
      <c r="B121" s="11"/>
      <c r="C121" s="76" t="s">
        <v>646</v>
      </c>
      <c r="D121" s="314">
        <v>42794</v>
      </c>
      <c r="E121" s="76">
        <v>656</v>
      </c>
      <c r="F121" s="77">
        <v>2088</v>
      </c>
      <c r="G121" s="20"/>
      <c r="H121" s="25"/>
      <c r="I121" s="311" t="s">
        <v>975</v>
      </c>
      <c r="J121" s="1"/>
      <c r="K121" s="1"/>
      <c r="L121" s="1"/>
    </row>
    <row r="122" spans="1:12" outlineLevel="1" x14ac:dyDescent="0.25">
      <c r="A122" s="11"/>
      <c r="B122" s="11"/>
      <c r="C122" s="76" t="s">
        <v>647</v>
      </c>
      <c r="D122" s="314">
        <v>42794</v>
      </c>
      <c r="E122" s="76">
        <v>651</v>
      </c>
      <c r="F122" s="76">
        <v>928</v>
      </c>
      <c r="G122" s="20"/>
      <c r="H122" s="25"/>
      <c r="I122" s="312" t="s">
        <v>974</v>
      </c>
      <c r="J122" s="1"/>
      <c r="K122" s="1"/>
      <c r="L122" s="1"/>
    </row>
    <row r="123" spans="1:12" x14ac:dyDescent="0.25">
      <c r="A123" s="18" t="s">
        <v>141</v>
      </c>
      <c r="B123" s="18" t="s">
        <v>142</v>
      </c>
      <c r="C123" s="28"/>
      <c r="D123" s="29"/>
      <c r="E123" s="52"/>
      <c r="F123" s="31"/>
      <c r="G123" s="20">
        <f>+SUM(F124:F126)</f>
        <v>3944</v>
      </c>
      <c r="H123" s="25">
        <f>+G123/1.16*0.16</f>
        <v>544.00000000000011</v>
      </c>
      <c r="I123" s="25"/>
      <c r="J123" s="1"/>
      <c r="K123" s="1"/>
      <c r="L123" s="1"/>
    </row>
    <row r="124" spans="1:12" s="307" customFormat="1" outlineLevel="1" x14ac:dyDescent="0.25">
      <c r="A124" s="53"/>
      <c r="B124" s="53"/>
      <c r="C124" s="384" t="s">
        <v>143</v>
      </c>
      <c r="D124" s="385">
        <v>42545</v>
      </c>
      <c r="E124" s="384">
        <v>3829082</v>
      </c>
      <c r="F124" s="384">
        <v>348</v>
      </c>
      <c r="G124" s="20"/>
      <c r="H124" s="25"/>
      <c r="I124" s="244"/>
      <c r="J124" s="241"/>
      <c r="K124" s="241"/>
      <c r="L124" s="241"/>
    </row>
    <row r="125" spans="1:12" s="307" customFormat="1" outlineLevel="1" x14ac:dyDescent="0.25">
      <c r="A125" s="53"/>
      <c r="B125" s="53"/>
      <c r="C125" s="384" t="s">
        <v>848</v>
      </c>
      <c r="D125" s="385">
        <v>42703</v>
      </c>
      <c r="E125" s="384">
        <v>4072623</v>
      </c>
      <c r="F125" s="386">
        <v>3480</v>
      </c>
      <c r="G125" s="20"/>
      <c r="H125" s="25"/>
      <c r="I125" s="244" t="s">
        <v>850</v>
      </c>
      <c r="J125" s="241"/>
      <c r="K125" s="241"/>
      <c r="L125" s="241"/>
    </row>
    <row r="126" spans="1:12" outlineLevel="1" x14ac:dyDescent="0.25">
      <c r="A126" s="11"/>
      <c r="B126" s="11"/>
      <c r="C126" s="58" t="s">
        <v>382</v>
      </c>
      <c r="D126" s="70">
        <v>42760</v>
      </c>
      <c r="E126" s="58">
        <v>4070233</v>
      </c>
      <c r="F126" s="58">
        <v>116</v>
      </c>
      <c r="G126" s="20"/>
      <c r="H126" s="25"/>
      <c r="I126" s="25" t="s">
        <v>849</v>
      </c>
      <c r="J126" s="22"/>
      <c r="K126" s="23"/>
      <c r="L126" s="22"/>
    </row>
    <row r="127" spans="1:12" x14ac:dyDescent="0.25">
      <c r="A127" s="18" t="s">
        <v>384</v>
      </c>
      <c r="B127" s="18" t="s">
        <v>385</v>
      </c>
      <c r="C127" s="58"/>
      <c r="D127" s="70"/>
      <c r="E127" s="58"/>
      <c r="F127" s="58"/>
      <c r="G127" s="20">
        <f>+SUM(F128:F128)</f>
        <v>-37931.53</v>
      </c>
      <c r="H127" s="25">
        <f>+G127/1.16*0.16</f>
        <v>-5231.9351724137932</v>
      </c>
      <c r="I127" s="71" t="s">
        <v>389</v>
      </c>
      <c r="J127" s="22"/>
      <c r="K127" s="100" t="s">
        <v>548</v>
      </c>
      <c r="L127" s="22"/>
    </row>
    <row r="128" spans="1:12" outlineLevel="1" x14ac:dyDescent="0.25">
      <c r="A128" s="11"/>
      <c r="B128" s="11"/>
      <c r="C128" s="58" t="s">
        <v>386</v>
      </c>
      <c r="D128" s="70">
        <v>42738</v>
      </c>
      <c r="E128" s="58" t="s">
        <v>387</v>
      </c>
      <c r="F128" s="58">
        <v>-37931.53</v>
      </c>
      <c r="G128" s="20"/>
      <c r="H128" s="25" t="s">
        <v>388</v>
      </c>
      <c r="I128" s="25"/>
      <c r="J128" s="22"/>
      <c r="K128" s="23"/>
      <c r="L128" s="22"/>
    </row>
    <row r="129" spans="1:19" x14ac:dyDescent="0.25">
      <c r="A129" s="18" t="s">
        <v>648</v>
      </c>
      <c r="B129" s="18" t="s">
        <v>649</v>
      </c>
      <c r="C129" s="45"/>
      <c r="D129" s="46"/>
      <c r="E129" s="45"/>
      <c r="F129" s="32"/>
      <c r="G129" s="20">
        <f>+F130</f>
        <v>96397.16</v>
      </c>
      <c r="H129" s="25">
        <f>+G129/1.16*0.16</f>
        <v>13296.160000000003</v>
      </c>
      <c r="I129" s="25"/>
      <c r="J129" s="1"/>
      <c r="K129" s="8"/>
      <c r="L129" s="27"/>
    </row>
    <row r="130" spans="1:19" outlineLevel="1" x14ac:dyDescent="0.25">
      <c r="A130" s="11"/>
      <c r="B130" s="11"/>
      <c r="C130" s="325" t="s">
        <v>650</v>
      </c>
      <c r="D130" s="46">
        <v>42794</v>
      </c>
      <c r="E130" s="325" t="s">
        <v>651</v>
      </c>
      <c r="F130" s="32">
        <v>96397.16</v>
      </c>
      <c r="G130" s="20"/>
      <c r="H130" s="25"/>
      <c r="I130" s="311" t="s">
        <v>976</v>
      </c>
      <c r="J130" s="1"/>
      <c r="K130" s="8"/>
      <c r="L130" s="27"/>
    </row>
    <row r="131" spans="1:19" x14ac:dyDescent="0.25">
      <c r="A131" s="18" t="s">
        <v>652</v>
      </c>
      <c r="B131" s="18" t="s">
        <v>653</v>
      </c>
      <c r="C131" s="28"/>
      <c r="D131" s="29"/>
      <c r="E131" s="52"/>
      <c r="F131" s="31"/>
      <c r="G131" s="20">
        <f>+SUM(F132:F135)</f>
        <v>4359.8</v>
      </c>
      <c r="H131" s="25">
        <f>+G131/1.16*0.16</f>
        <v>601.35172413793111</v>
      </c>
      <c r="I131" s="25"/>
      <c r="J131" s="1"/>
      <c r="K131" s="8"/>
      <c r="L131" s="27"/>
    </row>
    <row r="132" spans="1:19" outlineLevel="1" x14ac:dyDescent="0.25">
      <c r="A132" s="11"/>
      <c r="B132" s="11"/>
      <c r="C132" s="76" t="s">
        <v>654</v>
      </c>
      <c r="D132" s="314">
        <v>42780</v>
      </c>
      <c r="E132" s="76" t="s">
        <v>655</v>
      </c>
      <c r="F132" s="76">
        <v>900.69</v>
      </c>
      <c r="G132" s="50"/>
      <c r="H132" s="25"/>
      <c r="I132" s="311" t="s">
        <v>977</v>
      </c>
      <c r="J132" s="1"/>
      <c r="K132" s="8"/>
      <c r="L132" s="27"/>
    </row>
    <row r="133" spans="1:19" outlineLevel="1" x14ac:dyDescent="0.25">
      <c r="A133" s="11"/>
      <c r="B133" s="11"/>
      <c r="C133" s="76" t="s">
        <v>656</v>
      </c>
      <c r="D133" s="314">
        <v>42780</v>
      </c>
      <c r="E133" s="76" t="s">
        <v>657</v>
      </c>
      <c r="F133" s="76">
        <v>696</v>
      </c>
      <c r="G133" s="50"/>
      <c r="H133" s="25"/>
      <c r="I133" s="312" t="s">
        <v>978</v>
      </c>
      <c r="J133" s="1"/>
      <c r="K133" s="8"/>
      <c r="L133" s="27"/>
    </row>
    <row r="134" spans="1:19" outlineLevel="1" x14ac:dyDescent="0.25">
      <c r="A134" s="11"/>
      <c r="B134" s="11"/>
      <c r="C134" s="76" t="s">
        <v>658</v>
      </c>
      <c r="D134" s="314">
        <v>42780</v>
      </c>
      <c r="E134" s="76" t="s">
        <v>659</v>
      </c>
      <c r="F134" s="77">
        <v>2277.66</v>
      </c>
      <c r="G134" s="50"/>
      <c r="H134" s="25"/>
      <c r="I134" s="312" t="s">
        <v>979</v>
      </c>
      <c r="J134" s="1"/>
      <c r="K134" s="8"/>
      <c r="L134" s="27"/>
    </row>
    <row r="135" spans="1:19" outlineLevel="1" x14ac:dyDescent="0.25">
      <c r="A135" s="11"/>
      <c r="B135" s="11"/>
      <c r="C135" s="76" t="s">
        <v>660</v>
      </c>
      <c r="D135" s="314">
        <v>42780</v>
      </c>
      <c r="E135" s="76" t="s">
        <v>661</v>
      </c>
      <c r="F135" s="76">
        <v>485.45</v>
      </c>
      <c r="G135" s="50"/>
      <c r="H135" s="25"/>
      <c r="I135" s="312" t="s">
        <v>980</v>
      </c>
      <c r="J135" s="1"/>
      <c r="K135" s="8"/>
      <c r="L135" s="27"/>
    </row>
    <row r="136" spans="1:19" x14ac:dyDescent="0.25">
      <c r="A136" s="18" t="s">
        <v>153</v>
      </c>
      <c r="B136" s="18" t="s">
        <v>154</v>
      </c>
      <c r="C136" s="28"/>
      <c r="D136" s="29"/>
      <c r="E136" s="52"/>
      <c r="F136" s="31"/>
      <c r="G136" s="20">
        <v>44800</v>
      </c>
      <c r="H136" s="25">
        <f>+G136/1.16*0.16</f>
        <v>6179.3103448275861</v>
      </c>
      <c r="I136" s="25"/>
      <c r="J136" s="1"/>
      <c r="K136" s="8"/>
      <c r="L136" s="27"/>
    </row>
    <row r="137" spans="1:19" outlineLevel="1" x14ac:dyDescent="0.25">
      <c r="A137" s="11"/>
      <c r="B137" s="11"/>
      <c r="C137" s="58" t="s">
        <v>155</v>
      </c>
      <c r="D137" s="70">
        <v>42703</v>
      </c>
      <c r="E137" s="58">
        <v>377</v>
      </c>
      <c r="F137" s="61">
        <v>44800</v>
      </c>
      <c r="G137" s="50"/>
      <c r="H137" s="25"/>
      <c r="I137" s="244" t="s">
        <v>851</v>
      </c>
      <c r="J137" s="1"/>
      <c r="K137" s="8"/>
      <c r="L137" s="27"/>
    </row>
    <row r="138" spans="1:19" x14ac:dyDescent="0.25">
      <c r="A138" s="18" t="s">
        <v>159</v>
      </c>
      <c r="B138" s="18" t="s">
        <v>160</v>
      </c>
      <c r="C138" s="28"/>
      <c r="D138" s="29"/>
      <c r="E138" s="52"/>
      <c r="F138" s="58"/>
      <c r="G138" s="20">
        <f>+SUM(F139:F143)</f>
        <v>-12760</v>
      </c>
      <c r="H138" s="25">
        <f>+G138/1.16*0.16</f>
        <v>-1760</v>
      </c>
      <c r="I138" s="25" t="s">
        <v>171</v>
      </c>
      <c r="J138" s="1"/>
      <c r="K138" s="8" t="s">
        <v>112</v>
      </c>
      <c r="L138" s="27"/>
      <c r="M138" s="1"/>
      <c r="N138" s="1"/>
      <c r="O138" s="1"/>
      <c r="P138" s="1"/>
      <c r="Q138" s="1"/>
      <c r="R138" s="1"/>
      <c r="S138" s="1"/>
    </row>
    <row r="139" spans="1:19" ht="15.75" customHeight="1" outlineLevel="1" x14ac:dyDescent="0.25">
      <c r="A139" s="53"/>
      <c r="B139" s="53"/>
      <c r="C139" s="58" t="s">
        <v>161</v>
      </c>
      <c r="D139" s="70">
        <v>42068</v>
      </c>
      <c r="E139" s="58" t="s">
        <v>162</v>
      </c>
      <c r="F139" s="32">
        <v>464</v>
      </c>
      <c r="G139" s="20"/>
      <c r="H139" s="25"/>
      <c r="I139" s="25"/>
      <c r="J139" s="58"/>
      <c r="K139" s="8"/>
      <c r="L139" s="56"/>
      <c r="M139" s="58"/>
      <c r="N139" s="58"/>
      <c r="O139" s="58"/>
      <c r="P139" s="58"/>
      <c r="Q139" s="58"/>
      <c r="R139" s="58"/>
      <c r="S139" s="58"/>
    </row>
    <row r="140" spans="1:19" outlineLevel="1" x14ac:dyDescent="0.25">
      <c r="A140" s="53"/>
      <c r="B140" s="53"/>
      <c r="C140" s="58" t="s">
        <v>163</v>
      </c>
      <c r="D140" s="70">
        <v>42172</v>
      </c>
      <c r="E140" s="58" t="s">
        <v>164</v>
      </c>
      <c r="F140" s="32">
        <v>4408</v>
      </c>
      <c r="G140" s="20"/>
      <c r="H140" s="25"/>
      <c r="I140" s="25"/>
      <c r="J140" s="58"/>
      <c r="K140" s="8"/>
      <c r="L140" s="56"/>
      <c r="M140" s="58"/>
      <c r="N140" s="58"/>
      <c r="O140" s="58"/>
      <c r="P140" s="58"/>
      <c r="Q140" s="58"/>
      <c r="R140" s="58"/>
      <c r="S140" s="58"/>
    </row>
    <row r="141" spans="1:19" outlineLevel="1" x14ac:dyDescent="0.25">
      <c r="A141" s="53"/>
      <c r="B141" s="53"/>
      <c r="C141" s="58" t="s">
        <v>165</v>
      </c>
      <c r="D141" s="70">
        <v>42247</v>
      </c>
      <c r="E141" s="58" t="s">
        <v>166</v>
      </c>
      <c r="F141" s="32">
        <v>4408</v>
      </c>
      <c r="G141" s="20"/>
      <c r="H141" s="25"/>
      <c r="I141" s="25"/>
      <c r="J141" s="58"/>
      <c r="K141" s="8"/>
      <c r="L141" s="56"/>
      <c r="M141" s="58"/>
      <c r="N141" s="58"/>
      <c r="O141" s="58"/>
      <c r="P141" s="58"/>
      <c r="Q141" s="58"/>
      <c r="R141" s="58"/>
      <c r="S141" s="58"/>
    </row>
    <row r="142" spans="1:19" outlineLevel="1" x14ac:dyDescent="0.25">
      <c r="A142" s="53"/>
      <c r="B142" s="53"/>
      <c r="C142" s="58" t="s">
        <v>167</v>
      </c>
      <c r="D142" s="70">
        <v>42247</v>
      </c>
      <c r="E142" s="58" t="s">
        <v>168</v>
      </c>
      <c r="F142" s="32">
        <v>4408</v>
      </c>
      <c r="G142" s="20"/>
      <c r="H142" s="25"/>
      <c r="I142" s="25"/>
      <c r="J142" s="58"/>
      <c r="K142" s="8"/>
      <c r="L142" s="56"/>
      <c r="M142" s="58"/>
      <c r="N142" s="58"/>
      <c r="O142" s="58"/>
      <c r="P142" s="58"/>
      <c r="Q142" s="58"/>
      <c r="R142" s="58"/>
      <c r="S142" s="58"/>
    </row>
    <row r="143" spans="1:19" outlineLevel="1" x14ac:dyDescent="0.25">
      <c r="A143" s="53"/>
      <c r="B143" s="53"/>
      <c r="C143" s="58" t="s">
        <v>169</v>
      </c>
      <c r="D143" s="70">
        <v>42487</v>
      </c>
      <c r="E143" s="58" t="s">
        <v>20</v>
      </c>
      <c r="F143" s="61">
        <v>-26448</v>
      </c>
      <c r="G143" s="20"/>
      <c r="H143" s="71" t="s">
        <v>170</v>
      </c>
      <c r="I143" s="71" t="s">
        <v>171</v>
      </c>
      <c r="J143" s="58"/>
      <c r="K143" s="8"/>
      <c r="L143" s="56"/>
      <c r="M143" s="58"/>
      <c r="N143" s="58"/>
      <c r="O143" s="58"/>
      <c r="P143" s="58"/>
      <c r="Q143" s="58"/>
      <c r="R143" s="58"/>
      <c r="S143" s="58"/>
    </row>
    <row r="144" spans="1:19" x14ac:dyDescent="0.25">
      <c r="A144" s="18" t="s">
        <v>172</v>
      </c>
      <c r="B144" s="18" t="s">
        <v>173</v>
      </c>
      <c r="C144" s="58"/>
      <c r="D144" s="70"/>
      <c r="E144" s="58"/>
      <c r="F144" s="58"/>
      <c r="G144" s="20">
        <f>+SUM(F145:F145)</f>
        <v>11600</v>
      </c>
      <c r="H144" s="25">
        <f>+G144/1.16*0.16</f>
        <v>1600</v>
      </c>
      <c r="I144" s="71" t="s">
        <v>281</v>
      </c>
      <c r="J144" s="1"/>
      <c r="K144" s="1" t="s">
        <v>319</v>
      </c>
      <c r="L144" s="1"/>
      <c r="M144" s="1"/>
      <c r="N144" s="1"/>
      <c r="O144" s="1"/>
      <c r="P144" s="1"/>
      <c r="Q144" s="1"/>
      <c r="R144" s="1"/>
      <c r="S144" s="1"/>
    </row>
    <row r="145" spans="1:19" outlineLevel="1" x14ac:dyDescent="0.25">
      <c r="A145" s="11"/>
      <c r="B145" s="11"/>
      <c r="C145" s="58" t="s">
        <v>662</v>
      </c>
      <c r="D145" s="70">
        <v>42784</v>
      </c>
      <c r="E145" s="58">
        <v>370</v>
      </c>
      <c r="F145" s="32">
        <v>11600</v>
      </c>
      <c r="G145" s="20"/>
      <c r="H145" s="25"/>
      <c r="I145" s="312" t="s">
        <v>981</v>
      </c>
      <c r="J145" s="1"/>
      <c r="K145" s="11"/>
      <c r="L145" s="11"/>
      <c r="M145" s="1"/>
      <c r="N145" s="19"/>
      <c r="O145" s="1"/>
      <c r="P145" s="26"/>
      <c r="Q145" s="20"/>
      <c r="R145" s="25"/>
      <c r="S145" s="25"/>
    </row>
    <row r="146" spans="1:19" x14ac:dyDescent="0.25">
      <c r="A146" s="18" t="s">
        <v>174</v>
      </c>
      <c r="B146" s="18" t="s">
        <v>175</v>
      </c>
      <c r="C146" s="58"/>
      <c r="D146" s="70"/>
      <c r="E146" s="58"/>
      <c r="F146" s="58"/>
      <c r="G146" s="20">
        <f>+SUM(F147:F149)</f>
        <v>4832.5600000000004</v>
      </c>
      <c r="H146" s="25">
        <f>+G146/1.16*0.16</f>
        <v>666.56000000000017</v>
      </c>
      <c r="I146" s="1"/>
      <c r="J146" s="1"/>
      <c r="K146" s="8"/>
      <c r="L146" s="27"/>
    </row>
    <row r="147" spans="1:19" outlineLevel="1" x14ac:dyDescent="0.25">
      <c r="A147" s="11"/>
      <c r="B147" s="11"/>
      <c r="C147" s="76" t="s">
        <v>663</v>
      </c>
      <c r="D147" s="314">
        <v>42780</v>
      </c>
      <c r="E147" s="76">
        <v>2518</v>
      </c>
      <c r="F147" s="77">
        <v>2006.8</v>
      </c>
      <c r="G147" s="1"/>
      <c r="H147" s="25"/>
      <c r="I147" s="312" t="s">
        <v>982</v>
      </c>
      <c r="J147" s="1"/>
      <c r="K147" s="8"/>
      <c r="L147" s="27"/>
    </row>
    <row r="148" spans="1:19" outlineLevel="1" x14ac:dyDescent="0.25">
      <c r="A148" s="11"/>
      <c r="B148" s="11"/>
      <c r="C148" s="76" t="s">
        <v>664</v>
      </c>
      <c r="D148" s="314">
        <v>42786</v>
      </c>
      <c r="E148" s="76">
        <v>2538</v>
      </c>
      <c r="F148" s="77">
        <v>2442.96</v>
      </c>
      <c r="G148" s="1"/>
      <c r="H148" s="25"/>
      <c r="I148" s="311" t="s">
        <v>983</v>
      </c>
      <c r="J148" s="1"/>
      <c r="K148" s="8"/>
      <c r="L148" s="27"/>
    </row>
    <row r="149" spans="1:19" outlineLevel="1" x14ac:dyDescent="0.25">
      <c r="A149" s="11"/>
      <c r="B149" s="11"/>
      <c r="C149" s="76" t="s">
        <v>347</v>
      </c>
      <c r="D149" s="314">
        <v>42793</v>
      </c>
      <c r="E149" s="76">
        <v>2558</v>
      </c>
      <c r="F149" s="76">
        <v>382.8</v>
      </c>
      <c r="G149" s="1"/>
      <c r="H149" s="25"/>
      <c r="I149" s="312" t="s">
        <v>984</v>
      </c>
      <c r="J149" s="1"/>
      <c r="K149" s="8"/>
      <c r="L149" s="27"/>
    </row>
    <row r="150" spans="1:19" x14ac:dyDescent="0.25">
      <c r="A150" s="18" t="s">
        <v>176</v>
      </c>
      <c r="B150" s="18" t="s">
        <v>177</v>
      </c>
      <c r="C150" s="28"/>
      <c r="D150" s="51"/>
      <c r="E150" s="28"/>
      <c r="F150" s="31"/>
      <c r="G150" s="20">
        <f>+F151</f>
        <v>2610</v>
      </c>
      <c r="H150" s="25">
        <f>+G150/1.16*0.16</f>
        <v>360</v>
      </c>
      <c r="I150" s="25"/>
      <c r="J150" s="1"/>
      <c r="K150" s="1"/>
      <c r="L150" s="1"/>
    </row>
    <row r="151" spans="1:19" outlineLevel="1" x14ac:dyDescent="0.25">
      <c r="A151" s="53"/>
      <c r="B151" s="53"/>
      <c r="C151" s="58" t="s">
        <v>665</v>
      </c>
      <c r="D151" s="70">
        <v>42793</v>
      </c>
      <c r="E151" s="58" t="s">
        <v>666</v>
      </c>
      <c r="F151" s="61">
        <v>2610</v>
      </c>
      <c r="G151" s="20"/>
      <c r="H151" s="25"/>
      <c r="I151" s="312" t="s">
        <v>985</v>
      </c>
      <c r="J151" s="58"/>
      <c r="K151" s="58"/>
      <c r="L151" s="58"/>
    </row>
    <row r="152" spans="1:19" x14ac:dyDescent="0.25">
      <c r="A152" s="18" t="s">
        <v>181</v>
      </c>
      <c r="B152" s="18" t="s">
        <v>182</v>
      </c>
      <c r="C152" s="28"/>
      <c r="D152" s="51"/>
      <c r="E152" s="28"/>
      <c r="F152" s="31"/>
      <c r="G152" s="20">
        <f>+SUM(F153:F155)</f>
        <v>30392</v>
      </c>
      <c r="H152" s="25">
        <f>+G152/1.16*0.16</f>
        <v>4192</v>
      </c>
      <c r="I152" s="25"/>
    </row>
    <row r="153" spans="1:19" outlineLevel="1" x14ac:dyDescent="0.25">
      <c r="A153" s="1"/>
      <c r="B153" s="1"/>
      <c r="C153" s="76" t="s">
        <v>404</v>
      </c>
      <c r="D153" s="314">
        <v>42766</v>
      </c>
      <c r="E153" s="76">
        <v>576</v>
      </c>
      <c r="F153" s="77">
        <v>6032</v>
      </c>
      <c r="H153" s="1"/>
      <c r="I153" s="311" t="s">
        <v>861</v>
      </c>
    </row>
    <row r="154" spans="1:19" outlineLevel="1" x14ac:dyDescent="0.25">
      <c r="A154" s="1"/>
      <c r="B154" s="1"/>
      <c r="C154" s="76" t="s">
        <v>667</v>
      </c>
      <c r="D154" s="314">
        <v>42781</v>
      </c>
      <c r="E154" s="76">
        <v>585</v>
      </c>
      <c r="F154" s="77">
        <v>8236</v>
      </c>
      <c r="H154" s="1"/>
      <c r="I154" s="312" t="s">
        <v>986</v>
      </c>
    </row>
    <row r="155" spans="1:19" outlineLevel="1" x14ac:dyDescent="0.25">
      <c r="A155" s="1"/>
      <c r="B155" s="1"/>
      <c r="C155" s="76" t="s">
        <v>668</v>
      </c>
      <c r="D155" s="314">
        <v>42794</v>
      </c>
      <c r="E155" s="76">
        <v>614</v>
      </c>
      <c r="F155" s="77">
        <v>16124</v>
      </c>
      <c r="H155" s="1"/>
      <c r="I155" s="312" t="s">
        <v>987</v>
      </c>
    </row>
    <row r="156" spans="1:19" x14ac:dyDescent="0.25">
      <c r="A156" s="18" t="s">
        <v>183</v>
      </c>
      <c r="B156" s="18" t="s">
        <v>184</v>
      </c>
      <c r="C156" s="58"/>
      <c r="D156" s="58"/>
      <c r="E156" s="58"/>
      <c r="F156" s="58"/>
      <c r="G156" s="20">
        <f>+F157</f>
        <v>27842.32</v>
      </c>
      <c r="H156" s="25">
        <f>+G156/1.16*0.16</f>
        <v>3840.32</v>
      </c>
      <c r="I156" s="1"/>
    </row>
    <row r="157" spans="1:19" s="76" customFormat="1" outlineLevel="1" x14ac:dyDescent="0.25">
      <c r="A157" s="53"/>
      <c r="B157" s="53"/>
      <c r="C157" s="58" t="s">
        <v>669</v>
      </c>
      <c r="D157" s="115">
        <v>42786</v>
      </c>
      <c r="E157" s="58">
        <v>1506</v>
      </c>
      <c r="F157" s="58">
        <v>27842.32</v>
      </c>
      <c r="G157" s="20"/>
      <c r="H157" s="25"/>
      <c r="I157" s="311" t="s">
        <v>988</v>
      </c>
    </row>
    <row r="158" spans="1:19" ht="18" customHeight="1" x14ac:dyDescent="0.25">
      <c r="A158" s="18" t="s">
        <v>406</v>
      </c>
      <c r="B158" s="18" t="s">
        <v>407</v>
      </c>
      <c r="C158" s="58"/>
      <c r="D158" s="70"/>
      <c r="E158" s="58"/>
      <c r="F158" s="61"/>
      <c r="G158" s="20">
        <f>+F159</f>
        <v>31760</v>
      </c>
      <c r="H158" s="25">
        <f>+G158/1.16*0.16</f>
        <v>4380.6896551724139</v>
      </c>
      <c r="I158" s="1"/>
    </row>
    <row r="159" spans="1:19" outlineLevel="1" x14ac:dyDescent="0.25">
      <c r="A159" s="1"/>
      <c r="B159" s="1"/>
      <c r="C159" s="58" t="s">
        <v>670</v>
      </c>
      <c r="D159" s="70">
        <v>42793</v>
      </c>
      <c r="E159" s="58" t="s">
        <v>671</v>
      </c>
      <c r="F159" s="61">
        <v>31760</v>
      </c>
      <c r="G159" s="1"/>
      <c r="H159" s="1"/>
      <c r="I159" s="312" t="s">
        <v>989</v>
      </c>
    </row>
    <row r="160" spans="1:19" x14ac:dyDescent="0.25">
      <c r="A160" s="18" t="s">
        <v>188</v>
      </c>
      <c r="B160" s="18" t="s">
        <v>189</v>
      </c>
      <c r="C160" s="58"/>
      <c r="D160" s="70"/>
      <c r="E160" s="58"/>
      <c r="F160" s="61"/>
      <c r="G160" s="20">
        <f>+SUM(F161:F161)</f>
        <v>5684</v>
      </c>
      <c r="H160" s="25">
        <f>+G160/1.16*0.16</f>
        <v>784</v>
      </c>
    </row>
    <row r="161" spans="1:9" outlineLevel="1" x14ac:dyDescent="0.25">
      <c r="A161" s="53"/>
      <c r="B161" s="53"/>
      <c r="C161" s="76" t="s">
        <v>288</v>
      </c>
      <c r="D161" s="314">
        <v>42787</v>
      </c>
      <c r="E161" s="76">
        <v>66</v>
      </c>
      <c r="F161" s="77">
        <v>5684</v>
      </c>
      <c r="H161" s="58"/>
      <c r="I161" s="311" t="s">
        <v>990</v>
      </c>
    </row>
    <row r="162" spans="1:9" x14ac:dyDescent="0.25">
      <c r="A162" s="18" t="s">
        <v>192</v>
      </c>
      <c r="B162" s="18" t="s">
        <v>193</v>
      </c>
      <c r="C162" s="58"/>
      <c r="D162" s="70"/>
      <c r="E162" s="58"/>
      <c r="F162" s="61"/>
      <c r="G162" s="20">
        <f>+SUM(F163:F165)</f>
        <v>206628.56</v>
      </c>
      <c r="H162" s="25">
        <f>+G162/1.16*0.16</f>
        <v>28500.491034482759</v>
      </c>
    </row>
    <row r="163" spans="1:9" outlineLevel="1" x14ac:dyDescent="0.25">
      <c r="A163" s="1"/>
      <c r="B163" s="1"/>
      <c r="C163" s="387">
        <v>3561</v>
      </c>
      <c r="D163" s="314">
        <v>42736</v>
      </c>
      <c r="E163" s="76" t="s">
        <v>422</v>
      </c>
      <c r="F163" s="77">
        <v>100000</v>
      </c>
      <c r="G163" s="1"/>
      <c r="H163" s="1"/>
    </row>
    <row r="164" spans="1:9" ht="15.75" customHeight="1" outlineLevel="1" x14ac:dyDescent="0.25">
      <c r="A164" s="1"/>
      <c r="B164" s="1"/>
      <c r="C164" s="387">
        <v>3541</v>
      </c>
      <c r="D164" s="314">
        <v>42766</v>
      </c>
      <c r="E164" s="76" t="s">
        <v>423</v>
      </c>
      <c r="F164" s="77">
        <v>6628.56</v>
      </c>
      <c r="G164" s="1"/>
      <c r="H164" s="1"/>
      <c r="I164" s="214" t="s">
        <v>873</v>
      </c>
    </row>
    <row r="165" spans="1:9" ht="15.75" customHeight="1" outlineLevel="1" x14ac:dyDescent="0.25">
      <c r="A165" s="1"/>
      <c r="B165" s="1"/>
      <c r="C165" s="76" t="s">
        <v>672</v>
      </c>
      <c r="D165" s="314">
        <v>42767</v>
      </c>
      <c r="E165" s="76" t="s">
        <v>422</v>
      </c>
      <c r="F165" s="77">
        <v>100000</v>
      </c>
      <c r="G165" s="1"/>
      <c r="H165" s="1"/>
    </row>
    <row r="166" spans="1:9" x14ac:dyDescent="0.25">
      <c r="A166" s="18" t="s">
        <v>673</v>
      </c>
      <c r="B166" s="18" t="s">
        <v>674</v>
      </c>
      <c r="C166" s="58"/>
      <c r="D166" s="70"/>
      <c r="E166" s="58"/>
      <c r="F166" s="61"/>
      <c r="G166" s="20">
        <f>+F167</f>
        <v>600</v>
      </c>
      <c r="H166" s="25">
        <f>+G166/1.16*0.16</f>
        <v>82.758620689655189</v>
      </c>
    </row>
    <row r="167" spans="1:9" outlineLevel="1" x14ac:dyDescent="0.25">
      <c r="A167" s="53"/>
      <c r="B167" s="53"/>
      <c r="C167" s="58" t="s">
        <v>675</v>
      </c>
      <c r="D167" s="70">
        <v>42794</v>
      </c>
      <c r="E167" s="58" t="s">
        <v>676</v>
      </c>
      <c r="F167" s="61">
        <v>600</v>
      </c>
      <c r="G167" s="20"/>
      <c r="H167" s="25"/>
      <c r="I167" s="312" t="s">
        <v>991</v>
      </c>
    </row>
    <row r="168" spans="1:9" x14ac:dyDescent="0.25">
      <c r="A168" s="18" t="s">
        <v>194</v>
      </c>
      <c r="B168" s="18" t="s">
        <v>195</v>
      </c>
      <c r="C168" s="58"/>
      <c r="D168" s="70"/>
      <c r="E168" s="58"/>
      <c r="F168" s="61"/>
      <c r="G168" s="20">
        <f>+SUM(F169:F175)</f>
        <v>2726</v>
      </c>
      <c r="H168" s="25">
        <f>+G168/1.16*0.16</f>
        <v>376</v>
      </c>
    </row>
    <row r="169" spans="1:9" outlineLevel="1" x14ac:dyDescent="0.25">
      <c r="A169" s="53"/>
      <c r="B169" s="53"/>
      <c r="C169" s="58" t="s">
        <v>200</v>
      </c>
      <c r="D169" s="70">
        <v>42733</v>
      </c>
      <c r="E169" s="58">
        <v>866</v>
      </c>
      <c r="F169" s="58">
        <v>406</v>
      </c>
      <c r="G169" s="20"/>
      <c r="H169" s="25"/>
      <c r="I169" s="243" t="s">
        <v>882</v>
      </c>
    </row>
    <row r="170" spans="1:9" outlineLevel="1" x14ac:dyDescent="0.25">
      <c r="A170" s="53"/>
      <c r="B170" s="53"/>
      <c r="C170" s="76" t="s">
        <v>677</v>
      </c>
      <c r="D170" s="314">
        <v>42767</v>
      </c>
      <c r="E170" s="76" t="s">
        <v>678</v>
      </c>
      <c r="F170" s="76">
        <v>348</v>
      </c>
      <c r="G170" s="20"/>
      <c r="H170" s="25"/>
      <c r="I170" s="312" t="s">
        <v>992</v>
      </c>
    </row>
    <row r="171" spans="1:9" outlineLevel="1" x14ac:dyDescent="0.25">
      <c r="A171" s="53"/>
      <c r="B171" s="53"/>
      <c r="C171" s="76" t="s">
        <v>679</v>
      </c>
      <c r="D171" s="314">
        <v>42779</v>
      </c>
      <c r="E171" s="76" t="s">
        <v>680</v>
      </c>
      <c r="F171" s="76">
        <v>348</v>
      </c>
      <c r="G171" s="20"/>
      <c r="H171" s="25"/>
      <c r="I171" s="312" t="s">
        <v>993</v>
      </c>
    </row>
    <row r="172" spans="1:9" outlineLevel="1" x14ac:dyDescent="0.25">
      <c r="A172" s="53"/>
      <c r="B172" s="53"/>
      <c r="C172" s="76" t="s">
        <v>681</v>
      </c>
      <c r="D172" s="314">
        <v>42788</v>
      </c>
      <c r="E172" s="76" t="s">
        <v>682</v>
      </c>
      <c r="F172" s="76">
        <v>406</v>
      </c>
      <c r="G172" s="20"/>
      <c r="H172" s="25"/>
      <c r="I172" s="312" t="s">
        <v>994</v>
      </c>
    </row>
    <row r="173" spans="1:9" outlineLevel="1" x14ac:dyDescent="0.25">
      <c r="A173" s="53"/>
      <c r="B173" s="53"/>
      <c r="C173" s="76" t="s">
        <v>683</v>
      </c>
      <c r="D173" s="314">
        <v>42794</v>
      </c>
      <c r="E173" s="76" t="s">
        <v>684</v>
      </c>
      <c r="F173" s="76">
        <v>406</v>
      </c>
      <c r="G173" s="20"/>
      <c r="H173" s="25"/>
      <c r="I173" s="311" t="s">
        <v>995</v>
      </c>
    </row>
    <row r="174" spans="1:9" outlineLevel="1" x14ac:dyDescent="0.25">
      <c r="A174" s="53"/>
      <c r="B174" s="53"/>
      <c r="C174" s="76" t="s">
        <v>4558</v>
      </c>
      <c r="D174" s="314">
        <v>42794</v>
      </c>
      <c r="E174" s="76" t="s">
        <v>4559</v>
      </c>
      <c r="F174" s="76">
        <v>406</v>
      </c>
      <c r="G174" s="20"/>
      <c r="H174" s="25"/>
      <c r="I174" s="312"/>
    </row>
    <row r="175" spans="1:9" ht="15" customHeight="1" outlineLevel="1" x14ac:dyDescent="0.25">
      <c r="A175" s="53"/>
      <c r="B175" s="53"/>
      <c r="C175" s="114" t="s">
        <v>436</v>
      </c>
      <c r="D175" s="495">
        <v>42766</v>
      </c>
      <c r="E175" s="114" t="s">
        <v>437</v>
      </c>
      <c r="F175" s="114">
        <v>406</v>
      </c>
      <c r="G175" s="20"/>
      <c r="H175" s="25"/>
      <c r="I175" s="312" t="s">
        <v>996</v>
      </c>
    </row>
    <row r="176" spans="1:9" x14ac:dyDescent="0.25">
      <c r="A176" s="18" t="s">
        <v>204</v>
      </c>
      <c r="B176" s="18" t="s">
        <v>205</v>
      </c>
      <c r="C176" s="58"/>
      <c r="D176" s="58"/>
      <c r="E176" s="58"/>
      <c r="F176" s="58"/>
      <c r="G176" s="20">
        <f>+SUM(F177:F181)</f>
        <v>3596</v>
      </c>
      <c r="H176" s="25">
        <f>+G176/1.16*0.16</f>
        <v>496</v>
      </c>
    </row>
    <row r="177" spans="1:9" outlineLevel="1" x14ac:dyDescent="0.25">
      <c r="A177" s="1"/>
      <c r="B177" s="1"/>
      <c r="C177" s="76" t="s">
        <v>447</v>
      </c>
      <c r="D177" s="314">
        <v>42766</v>
      </c>
      <c r="E177" s="76">
        <v>1146</v>
      </c>
      <c r="F177" s="77">
        <v>1276</v>
      </c>
      <c r="G177" s="1"/>
      <c r="H177" s="1"/>
    </row>
    <row r="178" spans="1:9" outlineLevel="1" x14ac:dyDescent="0.25">
      <c r="A178" s="1"/>
      <c r="B178" s="1"/>
      <c r="C178" s="76" t="s">
        <v>687</v>
      </c>
      <c r="D178" s="314">
        <v>42768</v>
      </c>
      <c r="E178" s="76">
        <v>1155</v>
      </c>
      <c r="F178" s="76">
        <v>232</v>
      </c>
      <c r="G178" s="1"/>
      <c r="H178" s="1"/>
    </row>
    <row r="179" spans="1:9" outlineLevel="1" x14ac:dyDescent="0.25">
      <c r="A179" s="1"/>
      <c r="B179" s="1"/>
      <c r="C179" s="76" t="s">
        <v>688</v>
      </c>
      <c r="D179" s="314">
        <v>42774</v>
      </c>
      <c r="E179" s="76">
        <v>1156</v>
      </c>
      <c r="F179" s="76">
        <v>580</v>
      </c>
      <c r="G179" s="1"/>
      <c r="H179" s="1"/>
    </row>
    <row r="180" spans="1:9" outlineLevel="1" x14ac:dyDescent="0.25">
      <c r="A180" s="1"/>
      <c r="B180" s="1"/>
      <c r="C180" s="76" t="s">
        <v>689</v>
      </c>
      <c r="D180" s="314">
        <v>42774</v>
      </c>
      <c r="E180" s="76">
        <v>1158</v>
      </c>
      <c r="F180" s="76">
        <v>232</v>
      </c>
      <c r="G180" s="1"/>
      <c r="H180" s="1"/>
    </row>
    <row r="181" spans="1:9" outlineLevel="1" x14ac:dyDescent="0.25">
      <c r="A181" s="1"/>
      <c r="B181" s="1"/>
      <c r="C181" s="76" t="s">
        <v>690</v>
      </c>
      <c r="D181" s="314">
        <v>42774</v>
      </c>
      <c r="E181" s="76">
        <v>1147</v>
      </c>
      <c r="F181" s="77">
        <v>1276</v>
      </c>
      <c r="G181" s="1"/>
      <c r="H181" s="1"/>
    </row>
    <row r="182" spans="1:9" x14ac:dyDescent="0.25">
      <c r="A182" s="18" t="s">
        <v>207</v>
      </c>
      <c r="B182" s="18" t="s">
        <v>208</v>
      </c>
      <c r="C182" s="58"/>
      <c r="D182" s="58"/>
      <c r="E182" s="58"/>
      <c r="F182" s="58"/>
      <c r="G182" s="20">
        <f>+SUM(F183:F185)</f>
        <v>139</v>
      </c>
      <c r="H182" s="25">
        <f>+G182/1.16*0.16</f>
        <v>19.172413793103448</v>
      </c>
    </row>
    <row r="183" spans="1:9" outlineLevel="1" x14ac:dyDescent="0.25">
      <c r="A183" s="53"/>
      <c r="B183" s="53"/>
      <c r="C183" s="76" t="s">
        <v>691</v>
      </c>
      <c r="D183" s="314">
        <v>42794</v>
      </c>
      <c r="E183" s="76" t="s">
        <v>692</v>
      </c>
      <c r="F183" s="76">
        <v>621</v>
      </c>
      <c r="G183" s="1"/>
      <c r="H183" s="1"/>
    </row>
    <row r="184" spans="1:9" outlineLevel="1" x14ac:dyDescent="0.25">
      <c r="A184" s="53"/>
      <c r="B184" s="53"/>
      <c r="C184" s="76" t="s">
        <v>47</v>
      </c>
      <c r="D184" s="314">
        <v>42794</v>
      </c>
      <c r="E184" s="76" t="s">
        <v>693</v>
      </c>
      <c r="F184" s="76">
        <v>218</v>
      </c>
      <c r="G184" s="1"/>
      <c r="H184" s="1"/>
    </row>
    <row r="185" spans="1:9" outlineLevel="1" x14ac:dyDescent="0.25">
      <c r="A185" s="53"/>
      <c r="B185" s="53"/>
      <c r="C185" s="76" t="s">
        <v>694</v>
      </c>
      <c r="D185" s="314">
        <v>42794</v>
      </c>
      <c r="E185" s="76" t="s">
        <v>695</v>
      </c>
      <c r="F185" s="76">
        <v>-700</v>
      </c>
      <c r="G185" s="1"/>
      <c r="H185" s="1"/>
    </row>
    <row r="186" spans="1:9" x14ac:dyDescent="0.25">
      <c r="A186" s="18" t="s">
        <v>209</v>
      </c>
      <c r="B186" s="18" t="s">
        <v>210</v>
      </c>
      <c r="C186" s="58"/>
      <c r="D186" s="58"/>
      <c r="E186" s="58"/>
      <c r="F186" s="58"/>
      <c r="G186" s="20">
        <f>+SUM(F187:F187)</f>
        <v>163464</v>
      </c>
      <c r="H186" s="25">
        <f>+G186/1.16*0.16</f>
        <v>22546.758620689656</v>
      </c>
    </row>
    <row r="187" spans="1:9" outlineLevel="1" x14ac:dyDescent="0.25">
      <c r="A187" s="53"/>
      <c r="B187" s="53"/>
      <c r="C187" s="76" t="s">
        <v>696</v>
      </c>
      <c r="D187" s="314">
        <v>42774</v>
      </c>
      <c r="E187" s="76" t="s">
        <v>697</v>
      </c>
      <c r="F187" s="77">
        <v>163464</v>
      </c>
      <c r="G187" s="1"/>
      <c r="H187" s="1"/>
      <c r="I187" s="312" t="s">
        <v>997</v>
      </c>
    </row>
    <row r="188" spans="1:9" x14ac:dyDescent="0.25">
      <c r="A188" s="18" t="s">
        <v>211</v>
      </c>
      <c r="B188" s="18" t="s">
        <v>212</v>
      </c>
      <c r="C188" s="58"/>
      <c r="D188" s="58"/>
      <c r="E188" s="58"/>
      <c r="F188" s="58"/>
      <c r="G188" s="20">
        <f>+F189</f>
        <v>8107.99</v>
      </c>
      <c r="H188" s="25">
        <f>+G188/1.16*0.16</f>
        <v>1118.3434482758621</v>
      </c>
      <c r="I188" s="86" t="s">
        <v>339</v>
      </c>
    </row>
    <row r="189" spans="1:9" outlineLevel="1" x14ac:dyDescent="0.25">
      <c r="A189" s="53"/>
      <c r="B189" s="53"/>
      <c r="C189" s="58" t="s">
        <v>213</v>
      </c>
      <c r="D189" s="70">
        <v>42597</v>
      </c>
      <c r="E189" s="58" t="s">
        <v>214</v>
      </c>
      <c r="F189" s="61">
        <v>8107.99</v>
      </c>
      <c r="G189" s="1"/>
      <c r="H189" s="1"/>
    </row>
    <row r="190" spans="1:9" x14ac:dyDescent="0.25">
      <c r="A190" s="18" t="s">
        <v>215</v>
      </c>
      <c r="B190" s="18" t="s">
        <v>216</v>
      </c>
      <c r="C190" s="58"/>
      <c r="D190" s="70"/>
      <c r="E190" s="58"/>
      <c r="F190" s="61"/>
      <c r="G190" s="20">
        <f>+SUM(F191:F192)</f>
        <v>7978.94</v>
      </c>
      <c r="H190" s="25">
        <f>+G190/1.16*0.16</f>
        <v>1100.5434482758621</v>
      </c>
    </row>
    <row r="191" spans="1:9" outlineLevel="1" x14ac:dyDescent="0.25">
      <c r="A191" s="1"/>
      <c r="B191" s="1"/>
      <c r="C191" s="76" t="s">
        <v>698</v>
      </c>
      <c r="D191" s="314">
        <v>42780</v>
      </c>
      <c r="E191" s="76" t="s">
        <v>699</v>
      </c>
      <c r="F191" s="77">
        <v>3989.47</v>
      </c>
      <c r="H191" s="1"/>
      <c r="I191" s="312" t="s">
        <v>998</v>
      </c>
    </row>
    <row r="192" spans="1:9" outlineLevel="1" x14ac:dyDescent="0.25">
      <c r="A192" s="1"/>
      <c r="B192" s="1"/>
      <c r="C192" s="76" t="s">
        <v>700</v>
      </c>
      <c r="D192" s="314">
        <v>42793</v>
      </c>
      <c r="E192" s="76" t="s">
        <v>701</v>
      </c>
      <c r="F192" s="77">
        <v>3989.47</v>
      </c>
      <c r="H192" s="1"/>
      <c r="I192" s="312" t="s">
        <v>999</v>
      </c>
    </row>
    <row r="193" spans="1:9" x14ac:dyDescent="0.25">
      <c r="A193" s="18" t="s">
        <v>217</v>
      </c>
      <c r="B193" s="18" t="s">
        <v>218</v>
      </c>
      <c r="C193" s="58"/>
      <c r="D193" s="70"/>
      <c r="E193" s="58"/>
      <c r="F193" s="61"/>
      <c r="G193" s="20">
        <f>+SUM(F194:F197)</f>
        <v>24360</v>
      </c>
      <c r="H193" s="25">
        <f>+G193/1.16*0.16</f>
        <v>3360</v>
      </c>
    </row>
    <row r="194" spans="1:9" outlineLevel="1" x14ac:dyDescent="0.25">
      <c r="A194" s="1"/>
      <c r="B194" s="1"/>
      <c r="C194" s="58" t="s">
        <v>219</v>
      </c>
      <c r="D194" s="70">
        <v>42734</v>
      </c>
      <c r="E194" s="58">
        <v>295</v>
      </c>
      <c r="F194" s="61">
        <v>4060</v>
      </c>
      <c r="G194" s="1"/>
      <c r="H194" s="1"/>
      <c r="I194" s="243" t="s">
        <v>892</v>
      </c>
    </row>
    <row r="195" spans="1:9" outlineLevel="1" x14ac:dyDescent="0.25">
      <c r="A195" s="1"/>
      <c r="B195" s="1"/>
      <c r="C195" s="387" t="s">
        <v>705</v>
      </c>
      <c r="D195" s="314">
        <v>42789</v>
      </c>
      <c r="E195" s="76" t="s">
        <v>702</v>
      </c>
      <c r="F195" s="77">
        <v>11600</v>
      </c>
      <c r="G195" s="1"/>
      <c r="H195" s="1"/>
      <c r="I195" s="311" t="s">
        <v>1000</v>
      </c>
    </row>
    <row r="196" spans="1:9" outlineLevel="1" x14ac:dyDescent="0.25">
      <c r="A196" s="1"/>
      <c r="B196" s="1"/>
      <c r="C196" s="387" t="s">
        <v>706</v>
      </c>
      <c r="D196" s="314">
        <v>42790</v>
      </c>
      <c r="E196" s="76" t="s">
        <v>703</v>
      </c>
      <c r="F196" s="77">
        <v>4060</v>
      </c>
      <c r="G196" s="1"/>
      <c r="H196" s="1"/>
      <c r="I196" s="311" t="s">
        <v>1001</v>
      </c>
    </row>
    <row r="197" spans="1:9" outlineLevel="1" x14ac:dyDescent="0.25">
      <c r="A197" s="1"/>
      <c r="B197" s="1"/>
      <c r="C197" s="387" t="s">
        <v>707</v>
      </c>
      <c r="D197" s="314">
        <v>42790</v>
      </c>
      <c r="E197" s="76" t="s">
        <v>704</v>
      </c>
      <c r="F197" s="77">
        <v>4640</v>
      </c>
      <c r="G197" s="1"/>
      <c r="H197" s="1"/>
      <c r="I197" s="312" t="s">
        <v>1002</v>
      </c>
    </row>
    <row r="198" spans="1:9" x14ac:dyDescent="0.25">
      <c r="A198" s="18" t="s">
        <v>220</v>
      </c>
      <c r="B198" s="18" t="s">
        <v>221</v>
      </c>
      <c r="C198" s="58"/>
      <c r="D198" s="70"/>
      <c r="E198" s="58"/>
      <c r="F198" s="61"/>
      <c r="G198" s="20">
        <f>+SUM(F199:F204)</f>
        <v>43584.01</v>
      </c>
      <c r="H198" s="25">
        <f>+G198/1.16*0.16</f>
        <v>6011.5875862068979</v>
      </c>
    </row>
    <row r="199" spans="1:9" outlineLevel="1" x14ac:dyDescent="0.25">
      <c r="A199" s="1"/>
      <c r="B199" s="1"/>
      <c r="C199" s="76" t="s">
        <v>708</v>
      </c>
      <c r="D199" s="314">
        <v>42768</v>
      </c>
      <c r="E199" s="76" t="s">
        <v>709</v>
      </c>
      <c r="F199" s="77">
        <v>11600</v>
      </c>
      <c r="G199" s="1"/>
      <c r="H199" s="1"/>
      <c r="I199" s="311" t="s">
        <v>1003</v>
      </c>
    </row>
    <row r="200" spans="1:9" outlineLevel="1" x14ac:dyDescent="0.25">
      <c r="A200" s="1"/>
      <c r="B200" s="1"/>
      <c r="C200" s="76" t="s">
        <v>710</v>
      </c>
      <c r="D200" s="314">
        <v>42768</v>
      </c>
      <c r="E200" s="76" t="s">
        <v>711</v>
      </c>
      <c r="F200" s="77">
        <v>6728</v>
      </c>
      <c r="G200" s="1"/>
      <c r="H200" s="1"/>
      <c r="I200" s="311" t="s">
        <v>1004</v>
      </c>
    </row>
    <row r="201" spans="1:9" outlineLevel="1" x14ac:dyDescent="0.25">
      <c r="A201" s="1"/>
      <c r="B201" s="1"/>
      <c r="C201" s="76" t="s">
        <v>712</v>
      </c>
      <c r="D201" s="314">
        <v>42777</v>
      </c>
      <c r="E201" s="76" t="s">
        <v>713</v>
      </c>
      <c r="F201" s="77">
        <v>6500</v>
      </c>
      <c r="G201" s="1"/>
      <c r="H201" s="1"/>
      <c r="I201" s="312" t="s">
        <v>1005</v>
      </c>
    </row>
    <row r="202" spans="1:9" outlineLevel="1" x14ac:dyDescent="0.25">
      <c r="A202" s="1"/>
      <c r="B202" s="1"/>
      <c r="C202" s="76" t="s">
        <v>714</v>
      </c>
      <c r="D202" s="314">
        <v>42780</v>
      </c>
      <c r="E202" s="76" t="s">
        <v>715</v>
      </c>
      <c r="F202" s="77">
        <v>5300.01</v>
      </c>
      <c r="G202" s="1"/>
      <c r="H202" s="1"/>
      <c r="I202" s="312" t="s">
        <v>1006</v>
      </c>
    </row>
    <row r="203" spans="1:9" outlineLevel="1" x14ac:dyDescent="0.25">
      <c r="A203" s="1"/>
      <c r="B203" s="1"/>
      <c r="C203" s="76" t="s">
        <v>716</v>
      </c>
      <c r="D203" s="314">
        <v>42783</v>
      </c>
      <c r="E203" s="76" t="s">
        <v>717</v>
      </c>
      <c r="F203" s="77">
        <v>3364</v>
      </c>
      <c r="G203" s="1"/>
      <c r="H203" s="1"/>
      <c r="I203" s="312" t="s">
        <v>1007</v>
      </c>
    </row>
    <row r="204" spans="1:9" outlineLevel="1" x14ac:dyDescent="0.25">
      <c r="A204" s="1"/>
      <c r="B204" s="1"/>
      <c r="C204" s="76" t="s">
        <v>343</v>
      </c>
      <c r="D204" s="314">
        <v>42790</v>
      </c>
      <c r="E204" s="76" t="s">
        <v>718</v>
      </c>
      <c r="F204" s="77">
        <v>10092</v>
      </c>
      <c r="G204" s="1"/>
      <c r="H204" s="1"/>
      <c r="I204" s="312" t="s">
        <v>1008</v>
      </c>
    </row>
    <row r="205" spans="1:9" x14ac:dyDescent="0.25">
      <c r="A205" s="18" t="s">
        <v>222</v>
      </c>
      <c r="B205" s="18" t="s">
        <v>223</v>
      </c>
      <c r="C205" s="58"/>
      <c r="D205" s="70"/>
      <c r="E205" s="58"/>
      <c r="F205" s="61"/>
      <c r="G205" s="20">
        <f>+SUM(F206:F207)</f>
        <v>2662</v>
      </c>
      <c r="H205" s="25">
        <f>+G205/1.16*0.16</f>
        <v>367.17241379310349</v>
      </c>
    </row>
    <row r="206" spans="1:9" outlineLevel="1" x14ac:dyDescent="0.25">
      <c r="A206" s="1"/>
      <c r="B206" s="1"/>
      <c r="C206" s="58" t="s">
        <v>224</v>
      </c>
      <c r="D206" s="70">
        <v>42689</v>
      </c>
      <c r="E206" s="58" t="s">
        <v>225</v>
      </c>
      <c r="F206" s="58">
        <v>110</v>
      </c>
      <c r="G206" s="1"/>
      <c r="H206" s="1"/>
    </row>
    <row r="207" spans="1:9" outlineLevel="1" x14ac:dyDescent="0.25">
      <c r="A207" s="1"/>
      <c r="B207" s="1"/>
      <c r="C207" s="58" t="s">
        <v>719</v>
      </c>
      <c r="D207" s="70">
        <v>42756</v>
      </c>
      <c r="E207" s="58" t="s">
        <v>720</v>
      </c>
      <c r="F207" s="61">
        <v>2552</v>
      </c>
      <c r="G207" s="1"/>
      <c r="H207" s="1"/>
      <c r="I207" s="312" t="s">
        <v>1009</v>
      </c>
    </row>
    <row r="208" spans="1:9" x14ac:dyDescent="0.25">
      <c r="A208" s="18" t="s">
        <v>721</v>
      </c>
      <c r="B208" s="18" t="s">
        <v>722</v>
      </c>
      <c r="C208" s="58"/>
      <c r="D208" s="70"/>
      <c r="E208" s="58"/>
      <c r="F208" s="61"/>
      <c r="G208" s="20">
        <f>+F209</f>
        <v>3505.4</v>
      </c>
      <c r="H208" s="25">
        <f>+G208/1.16*0.16</f>
        <v>483.50344827586213</v>
      </c>
    </row>
    <row r="209" spans="1:16384" outlineLevel="1" x14ac:dyDescent="0.25">
      <c r="A209" s="53"/>
      <c r="B209" s="53"/>
      <c r="C209" s="58" t="s">
        <v>723</v>
      </c>
      <c r="D209" s="70">
        <v>42794</v>
      </c>
      <c r="E209" s="58">
        <v>207295438</v>
      </c>
      <c r="F209" s="61">
        <v>3505.4</v>
      </c>
      <c r="G209" s="20"/>
      <c r="H209" s="25"/>
      <c r="I209" s="312" t="s">
        <v>1010</v>
      </c>
    </row>
    <row r="210" spans="1:16384" x14ac:dyDescent="0.25">
      <c r="A210" s="18" t="s">
        <v>226</v>
      </c>
      <c r="B210" s="18" t="s">
        <v>227</v>
      </c>
      <c r="C210" s="58"/>
      <c r="D210" s="70"/>
      <c r="E210" s="58"/>
      <c r="F210" s="61"/>
      <c r="G210" s="20">
        <v>580</v>
      </c>
      <c r="H210" s="25">
        <f>+G210/1.16*0.16</f>
        <v>80.000000000000014</v>
      </c>
      <c r="I210" s="86" t="s">
        <v>339</v>
      </c>
    </row>
    <row r="211" spans="1:16384" outlineLevel="1" x14ac:dyDescent="0.25">
      <c r="A211" s="1"/>
      <c r="B211" s="1"/>
      <c r="C211" s="58" t="s">
        <v>228</v>
      </c>
      <c r="D211" s="70">
        <v>42697</v>
      </c>
      <c r="E211" s="58">
        <v>41</v>
      </c>
      <c r="F211" s="58">
        <v>580</v>
      </c>
      <c r="G211" s="1"/>
      <c r="H211" s="1"/>
      <c r="I211" s="243" t="s">
        <v>898</v>
      </c>
    </row>
    <row r="212" spans="1:16384" x14ac:dyDescent="0.25">
      <c r="A212" s="18" t="s">
        <v>229</v>
      </c>
      <c r="B212" s="18" t="s">
        <v>230</v>
      </c>
      <c r="C212" s="58"/>
      <c r="D212" s="70"/>
      <c r="E212" s="58"/>
      <c r="F212" s="58"/>
      <c r="G212" s="20">
        <f>+SUM(F213:F218)</f>
        <v>24012</v>
      </c>
      <c r="H212" s="25">
        <f>+G212/1.16*0.16</f>
        <v>3312</v>
      </c>
    </row>
    <row r="213" spans="1:16384" ht="15.75" customHeight="1" outlineLevel="1" x14ac:dyDescent="0.25">
      <c r="A213" s="1"/>
      <c r="B213" s="1"/>
      <c r="C213" s="58" t="s">
        <v>231</v>
      </c>
      <c r="D213" s="70">
        <v>42733</v>
      </c>
      <c r="E213" s="58">
        <v>19</v>
      </c>
      <c r="F213" s="61">
        <v>5220</v>
      </c>
      <c r="G213" s="1"/>
      <c r="H213" s="1"/>
      <c r="I213" s="244" t="s">
        <v>899</v>
      </c>
    </row>
    <row r="214" spans="1:16384" outlineLevel="1" x14ac:dyDescent="0.25">
      <c r="A214" s="1"/>
      <c r="B214" s="1"/>
      <c r="C214" s="76" t="s">
        <v>724</v>
      </c>
      <c r="D214" s="314">
        <v>42781</v>
      </c>
      <c r="E214" s="76">
        <v>77</v>
      </c>
      <c r="F214" s="77">
        <v>1392</v>
      </c>
      <c r="G214" s="1"/>
      <c r="H214" s="88"/>
      <c r="I214" s="311" t="s">
        <v>1011</v>
      </c>
    </row>
    <row r="215" spans="1:16384" outlineLevel="1" x14ac:dyDescent="0.25">
      <c r="A215" s="1"/>
      <c r="B215" s="1"/>
      <c r="C215" s="76" t="s">
        <v>725</v>
      </c>
      <c r="D215" s="314">
        <v>42789</v>
      </c>
      <c r="E215" s="76">
        <v>69</v>
      </c>
      <c r="F215" s="77">
        <v>5220</v>
      </c>
      <c r="G215" s="1"/>
      <c r="H215" s="88"/>
      <c r="I215" s="312" t="s">
        <v>1012</v>
      </c>
    </row>
    <row r="216" spans="1:16384" outlineLevel="1" x14ac:dyDescent="0.25">
      <c r="A216" s="1"/>
      <c r="B216" s="1"/>
      <c r="C216" s="76" t="s">
        <v>726</v>
      </c>
      <c r="D216" s="314">
        <v>42791</v>
      </c>
      <c r="E216" s="76">
        <v>86</v>
      </c>
      <c r="F216" s="77">
        <v>8120</v>
      </c>
      <c r="G216" s="1"/>
      <c r="H216" s="88"/>
      <c r="I216" s="311" t="s">
        <v>1013</v>
      </c>
    </row>
    <row r="217" spans="1:16384" outlineLevel="1" x14ac:dyDescent="0.25">
      <c r="A217" s="1"/>
      <c r="B217" s="1"/>
      <c r="C217" s="76" t="s">
        <v>727</v>
      </c>
      <c r="D217" s="314">
        <v>42793</v>
      </c>
      <c r="E217" s="76">
        <v>84</v>
      </c>
      <c r="F217" s="77">
        <v>1160</v>
      </c>
      <c r="G217" s="1"/>
      <c r="H217" s="88"/>
      <c r="I217" s="311" t="s">
        <v>1014</v>
      </c>
    </row>
    <row r="218" spans="1:16384" outlineLevel="1" x14ac:dyDescent="0.25">
      <c r="A218" s="1"/>
      <c r="B218" s="1"/>
      <c r="C218" s="76" t="s">
        <v>728</v>
      </c>
      <c r="D218" s="314">
        <v>42794</v>
      </c>
      <c r="E218" s="76">
        <v>70</v>
      </c>
      <c r="F218" s="77">
        <v>2900</v>
      </c>
      <c r="G218" s="1"/>
      <c r="H218" s="88"/>
      <c r="I218" s="312" t="s">
        <v>1015</v>
      </c>
    </row>
    <row r="219" spans="1:16384" s="359" customFormat="1" ht="12.75" outlineLevel="1" x14ac:dyDescent="0.2">
      <c r="A219" s="18" t="s">
        <v>1845</v>
      </c>
      <c r="B219" s="18" t="s">
        <v>1846</v>
      </c>
      <c r="C219" s="58"/>
      <c r="D219" s="70"/>
      <c r="E219" s="58"/>
      <c r="F219" s="58"/>
      <c r="G219" s="20">
        <f>+F220</f>
        <v>9860</v>
      </c>
      <c r="H219" s="25">
        <f>+G219/1.16*0.16</f>
        <v>1360</v>
      </c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  <c r="AA219" s="358"/>
      <c r="AB219" s="358"/>
      <c r="AC219" s="358"/>
      <c r="AD219" s="358"/>
      <c r="AE219" s="358"/>
      <c r="AF219" s="358"/>
      <c r="AG219" s="358"/>
      <c r="AH219" s="358"/>
      <c r="AI219" s="358"/>
      <c r="AJ219" s="358"/>
      <c r="AK219" s="358"/>
      <c r="AL219" s="358"/>
      <c r="AM219" s="358"/>
      <c r="AN219" s="358"/>
      <c r="AO219" s="358"/>
      <c r="AP219" s="358"/>
      <c r="AQ219" s="358"/>
      <c r="AR219" s="358"/>
      <c r="AS219" s="358"/>
      <c r="AT219" s="358"/>
      <c r="AU219" s="358"/>
      <c r="AV219" s="358"/>
      <c r="AW219" s="358"/>
      <c r="AX219" s="358"/>
      <c r="AY219" s="358"/>
      <c r="AZ219" s="358"/>
      <c r="BA219" s="358"/>
      <c r="BB219" s="358"/>
      <c r="BC219" s="358"/>
      <c r="BD219" s="358"/>
      <c r="BE219" s="358"/>
      <c r="BF219" s="358"/>
      <c r="BG219" s="358"/>
      <c r="BH219" s="358"/>
      <c r="BI219" s="358"/>
      <c r="BJ219" s="358"/>
      <c r="BK219" s="358"/>
      <c r="BL219" s="358"/>
      <c r="BM219" s="358"/>
      <c r="BN219" s="358"/>
      <c r="BO219" s="358"/>
      <c r="BP219" s="358"/>
      <c r="BQ219" s="358"/>
      <c r="BR219" s="358"/>
      <c r="BS219" s="358"/>
      <c r="BT219" s="358"/>
      <c r="BU219" s="358"/>
      <c r="BV219" s="358"/>
      <c r="BW219" s="358"/>
      <c r="BX219" s="358"/>
      <c r="BY219" s="358"/>
      <c r="BZ219" s="358"/>
      <c r="CA219" s="358"/>
      <c r="CB219" s="358"/>
      <c r="CC219" s="358"/>
      <c r="CD219" s="358"/>
      <c r="CE219" s="358"/>
      <c r="CF219" s="358"/>
      <c r="CG219" s="358"/>
      <c r="CH219" s="358"/>
      <c r="CI219" s="358"/>
      <c r="CJ219" s="358"/>
      <c r="CK219" s="358"/>
      <c r="CL219" s="358"/>
      <c r="CM219" s="358"/>
      <c r="CN219" s="358"/>
      <c r="CO219" s="358"/>
      <c r="CP219" s="358"/>
      <c r="CQ219" s="358"/>
      <c r="CR219" s="358"/>
      <c r="CS219" s="358"/>
      <c r="CT219" s="358"/>
      <c r="CU219" s="358"/>
      <c r="CV219" s="358"/>
      <c r="CW219" s="358"/>
      <c r="CX219" s="358"/>
      <c r="CY219" s="358"/>
      <c r="CZ219" s="358"/>
      <c r="DA219" s="358"/>
      <c r="DB219" s="358"/>
      <c r="DC219" s="358"/>
      <c r="DD219" s="358"/>
      <c r="DE219" s="358"/>
      <c r="DF219" s="358"/>
      <c r="DG219" s="358"/>
      <c r="DH219" s="358"/>
      <c r="DI219" s="358"/>
      <c r="DJ219" s="358"/>
      <c r="DK219" s="358"/>
      <c r="DL219" s="358"/>
      <c r="DM219" s="358"/>
      <c r="DN219" s="358"/>
      <c r="DO219" s="358"/>
      <c r="DP219" s="358"/>
      <c r="DQ219" s="358"/>
      <c r="DR219" s="358"/>
      <c r="DS219" s="358"/>
      <c r="DT219" s="358"/>
      <c r="DU219" s="358"/>
      <c r="DV219" s="358"/>
      <c r="DW219" s="358"/>
      <c r="DX219" s="358"/>
      <c r="DY219" s="358"/>
      <c r="DZ219" s="358"/>
      <c r="EA219" s="358"/>
      <c r="EB219" s="358"/>
      <c r="EC219" s="358"/>
      <c r="ED219" s="358"/>
      <c r="EE219" s="358"/>
      <c r="EF219" s="358"/>
      <c r="EG219" s="358"/>
      <c r="EH219" s="358"/>
      <c r="EI219" s="358"/>
      <c r="EJ219" s="358"/>
      <c r="EK219" s="358"/>
      <c r="EL219" s="358"/>
      <c r="EM219" s="358"/>
      <c r="EN219" s="358"/>
      <c r="EO219" s="358"/>
      <c r="EP219" s="358"/>
      <c r="EQ219" s="358"/>
      <c r="ER219" s="358"/>
      <c r="ES219" s="358"/>
      <c r="ET219" s="358"/>
      <c r="EU219" s="358"/>
      <c r="EV219" s="358"/>
      <c r="EW219" s="358"/>
      <c r="EX219" s="358"/>
      <c r="EY219" s="358"/>
      <c r="EZ219" s="358"/>
      <c r="FA219" s="358"/>
      <c r="FB219" s="358"/>
      <c r="FC219" s="358"/>
      <c r="FD219" s="358"/>
      <c r="FE219" s="358"/>
      <c r="FF219" s="358"/>
      <c r="FG219" s="358"/>
      <c r="FH219" s="358"/>
      <c r="FI219" s="358"/>
      <c r="FJ219" s="358"/>
      <c r="FK219" s="358"/>
      <c r="FL219" s="358"/>
      <c r="FM219" s="358"/>
      <c r="FN219" s="358"/>
      <c r="FO219" s="358"/>
      <c r="FP219" s="358"/>
      <c r="FQ219" s="358"/>
      <c r="FR219" s="358"/>
      <c r="FS219" s="358"/>
      <c r="FT219" s="358"/>
      <c r="FU219" s="358"/>
      <c r="FV219" s="358"/>
      <c r="FW219" s="358"/>
      <c r="FX219" s="358"/>
      <c r="FY219" s="358"/>
      <c r="FZ219" s="358"/>
      <c r="GA219" s="358"/>
      <c r="GB219" s="358"/>
      <c r="GC219" s="358"/>
      <c r="GD219" s="358"/>
      <c r="GE219" s="358"/>
      <c r="GF219" s="358"/>
      <c r="GG219" s="358"/>
      <c r="GH219" s="358"/>
      <c r="GI219" s="358"/>
      <c r="GJ219" s="358"/>
      <c r="GK219" s="358"/>
      <c r="GL219" s="358"/>
      <c r="GM219" s="358"/>
      <c r="GN219" s="358"/>
      <c r="GO219" s="358"/>
      <c r="GP219" s="358"/>
      <c r="GQ219" s="358"/>
      <c r="GR219" s="358"/>
      <c r="GS219" s="358"/>
      <c r="GT219" s="358"/>
      <c r="GU219" s="358"/>
      <c r="GV219" s="358"/>
      <c r="GW219" s="358"/>
      <c r="GX219" s="358"/>
      <c r="GY219" s="358"/>
      <c r="GZ219" s="358"/>
      <c r="HA219" s="358"/>
      <c r="HB219" s="358"/>
      <c r="HC219" s="358"/>
      <c r="HD219" s="358"/>
      <c r="HE219" s="358"/>
      <c r="HF219" s="358"/>
      <c r="HG219" s="358"/>
      <c r="HH219" s="358"/>
      <c r="HI219" s="358"/>
      <c r="HJ219" s="358"/>
      <c r="HK219" s="358"/>
      <c r="HL219" s="358"/>
      <c r="HM219" s="358"/>
      <c r="HN219" s="358"/>
      <c r="HO219" s="358"/>
      <c r="HP219" s="358"/>
      <c r="HQ219" s="358"/>
      <c r="HR219" s="358"/>
      <c r="HS219" s="358"/>
      <c r="HT219" s="358"/>
      <c r="HU219" s="358"/>
      <c r="HV219" s="358"/>
      <c r="HW219" s="358"/>
      <c r="HX219" s="358"/>
      <c r="HY219" s="358"/>
      <c r="HZ219" s="358"/>
      <c r="IA219" s="358"/>
      <c r="IB219" s="358"/>
      <c r="IC219" s="358"/>
      <c r="ID219" s="358"/>
      <c r="IE219" s="358"/>
      <c r="IF219" s="358"/>
      <c r="IG219" s="358"/>
      <c r="IH219" s="358"/>
      <c r="II219" s="358"/>
      <c r="IJ219" s="358"/>
      <c r="IK219" s="358"/>
      <c r="IL219" s="358"/>
      <c r="IM219" s="358"/>
      <c r="IN219" s="358"/>
      <c r="IO219" s="358"/>
      <c r="IP219" s="358"/>
      <c r="IQ219" s="358"/>
      <c r="IR219" s="358"/>
      <c r="IS219" s="358"/>
      <c r="IT219" s="358"/>
      <c r="IU219" s="358"/>
      <c r="IV219" s="358"/>
      <c r="IW219" s="358"/>
      <c r="IX219" s="358"/>
      <c r="IY219" s="358"/>
      <c r="IZ219" s="358"/>
      <c r="JA219" s="358"/>
      <c r="JB219" s="358"/>
      <c r="JC219" s="358"/>
      <c r="JD219" s="358"/>
      <c r="JE219" s="358"/>
      <c r="JF219" s="358"/>
      <c r="JG219" s="358"/>
      <c r="JH219" s="358"/>
      <c r="JI219" s="358"/>
      <c r="JJ219" s="358"/>
      <c r="JK219" s="358"/>
      <c r="JL219" s="358"/>
      <c r="JM219" s="358"/>
      <c r="JN219" s="358"/>
      <c r="JO219" s="358"/>
      <c r="JP219" s="358"/>
      <c r="JQ219" s="358"/>
      <c r="JR219" s="358"/>
      <c r="JS219" s="358"/>
      <c r="JT219" s="358"/>
      <c r="JU219" s="358"/>
      <c r="JV219" s="358"/>
      <c r="JW219" s="358"/>
      <c r="JX219" s="358"/>
      <c r="JY219" s="358"/>
      <c r="JZ219" s="358"/>
      <c r="KA219" s="358"/>
      <c r="KB219" s="358"/>
      <c r="KC219" s="358"/>
      <c r="KD219" s="358"/>
      <c r="KE219" s="358"/>
      <c r="KF219" s="358"/>
      <c r="KG219" s="358"/>
      <c r="KH219" s="358"/>
      <c r="KI219" s="358"/>
      <c r="KJ219" s="358"/>
      <c r="KK219" s="358"/>
      <c r="KL219" s="358"/>
      <c r="KM219" s="358"/>
      <c r="KN219" s="358"/>
      <c r="KO219" s="358"/>
      <c r="KP219" s="358"/>
      <c r="KQ219" s="358"/>
      <c r="KR219" s="358"/>
      <c r="KS219" s="358"/>
      <c r="KT219" s="358"/>
      <c r="KU219" s="358"/>
      <c r="KV219" s="358"/>
      <c r="KW219" s="358"/>
      <c r="KX219" s="358"/>
      <c r="KY219" s="358"/>
      <c r="KZ219" s="358"/>
      <c r="LA219" s="358"/>
      <c r="LB219" s="358"/>
      <c r="LC219" s="358"/>
      <c r="LD219" s="358"/>
      <c r="LE219" s="358"/>
      <c r="LF219" s="358"/>
      <c r="LG219" s="358"/>
      <c r="LH219" s="358"/>
      <c r="LI219" s="358"/>
      <c r="LJ219" s="358"/>
      <c r="LK219" s="358"/>
      <c r="LL219" s="358"/>
      <c r="LM219" s="358"/>
      <c r="LN219" s="358"/>
      <c r="LO219" s="358"/>
      <c r="LP219" s="358"/>
      <c r="LQ219" s="358"/>
      <c r="LR219" s="358"/>
      <c r="LS219" s="358"/>
      <c r="LT219" s="358"/>
      <c r="LU219" s="358"/>
      <c r="LV219" s="358"/>
      <c r="LW219" s="358"/>
      <c r="LX219" s="358"/>
      <c r="LY219" s="358"/>
      <c r="LZ219" s="358"/>
      <c r="MA219" s="358"/>
      <c r="MB219" s="358"/>
      <c r="MC219" s="358"/>
      <c r="MD219" s="358"/>
      <c r="ME219" s="358"/>
      <c r="MF219" s="358"/>
      <c r="MG219" s="358"/>
      <c r="MH219" s="358"/>
      <c r="MI219" s="358"/>
      <c r="MJ219" s="358"/>
      <c r="MK219" s="358"/>
      <c r="ML219" s="358"/>
      <c r="MM219" s="358"/>
      <c r="MN219" s="358"/>
      <c r="MO219" s="358"/>
      <c r="MP219" s="358"/>
      <c r="MQ219" s="358"/>
      <c r="MR219" s="358"/>
      <c r="MS219" s="358"/>
      <c r="MT219" s="358"/>
      <c r="MU219" s="358"/>
      <c r="MV219" s="358"/>
      <c r="MW219" s="358"/>
      <c r="MX219" s="358"/>
      <c r="MY219" s="358"/>
      <c r="MZ219" s="358"/>
      <c r="NA219" s="358"/>
      <c r="NB219" s="358"/>
      <c r="NC219" s="358"/>
      <c r="ND219" s="358"/>
      <c r="NE219" s="358"/>
      <c r="NF219" s="358"/>
      <c r="NG219" s="358"/>
      <c r="NH219" s="358"/>
      <c r="NI219" s="358"/>
      <c r="NJ219" s="358"/>
      <c r="NK219" s="358"/>
      <c r="NL219" s="358"/>
      <c r="NM219" s="358"/>
      <c r="NN219" s="358"/>
      <c r="NO219" s="358"/>
      <c r="NP219" s="358"/>
      <c r="NQ219" s="358"/>
      <c r="NR219" s="358"/>
      <c r="NS219" s="358"/>
      <c r="NT219" s="358"/>
      <c r="NU219" s="358"/>
      <c r="NV219" s="358"/>
      <c r="NW219" s="358"/>
      <c r="NX219" s="358"/>
      <c r="NY219" s="358"/>
      <c r="NZ219" s="358"/>
      <c r="OA219" s="358"/>
      <c r="OB219" s="358"/>
      <c r="OC219" s="358"/>
      <c r="OD219" s="358"/>
      <c r="OE219" s="358"/>
      <c r="OF219" s="358"/>
      <c r="OG219" s="358"/>
      <c r="OH219" s="358"/>
      <c r="OI219" s="358"/>
      <c r="OJ219" s="358"/>
      <c r="OK219" s="358"/>
      <c r="OL219" s="358"/>
      <c r="OM219" s="358"/>
      <c r="ON219" s="358"/>
      <c r="OO219" s="358"/>
      <c r="OP219" s="358"/>
      <c r="OQ219" s="358"/>
      <c r="OR219" s="358"/>
      <c r="OS219" s="358"/>
      <c r="OT219" s="358"/>
      <c r="OU219" s="358"/>
      <c r="OV219" s="358"/>
      <c r="OW219" s="358"/>
      <c r="OX219" s="358"/>
      <c r="OY219" s="358"/>
      <c r="OZ219" s="358"/>
      <c r="PA219" s="358"/>
      <c r="PB219" s="358"/>
      <c r="PC219" s="358"/>
      <c r="PD219" s="358"/>
      <c r="PE219" s="358"/>
      <c r="PF219" s="358"/>
      <c r="PG219" s="358"/>
      <c r="PH219" s="358"/>
      <c r="PI219" s="358"/>
      <c r="PJ219" s="358"/>
      <c r="PK219" s="358"/>
      <c r="PL219" s="358"/>
      <c r="PM219" s="358"/>
      <c r="PN219" s="358"/>
      <c r="PO219" s="358"/>
      <c r="PP219" s="358"/>
      <c r="PQ219" s="358"/>
      <c r="PR219" s="358"/>
      <c r="PS219" s="358"/>
      <c r="PT219" s="358"/>
      <c r="PU219" s="358"/>
      <c r="PV219" s="358"/>
      <c r="PW219" s="358"/>
      <c r="PX219" s="358"/>
      <c r="PY219" s="358"/>
      <c r="PZ219" s="358"/>
      <c r="QA219" s="358"/>
      <c r="QB219" s="358"/>
      <c r="QC219" s="358"/>
      <c r="QD219" s="358"/>
      <c r="QE219" s="358"/>
      <c r="QF219" s="358"/>
      <c r="QG219" s="358"/>
      <c r="QH219" s="358"/>
      <c r="QI219" s="358"/>
      <c r="QJ219" s="358"/>
      <c r="QK219" s="358"/>
      <c r="QL219" s="358"/>
      <c r="QM219" s="358"/>
      <c r="QN219" s="358"/>
      <c r="QO219" s="358"/>
      <c r="QP219" s="358"/>
      <c r="QQ219" s="358"/>
      <c r="QR219" s="358"/>
      <c r="QS219" s="358"/>
      <c r="QT219" s="358"/>
      <c r="QU219" s="358"/>
      <c r="QV219" s="358"/>
      <c r="QW219" s="358"/>
      <c r="QX219" s="358"/>
      <c r="QY219" s="358"/>
      <c r="QZ219" s="358"/>
      <c r="RA219" s="358"/>
      <c r="RB219" s="358"/>
      <c r="RC219" s="358"/>
      <c r="RD219" s="358"/>
      <c r="RE219" s="358"/>
      <c r="RF219" s="358"/>
      <c r="RG219" s="358"/>
      <c r="RH219" s="358"/>
      <c r="RI219" s="358"/>
      <c r="RJ219" s="358"/>
      <c r="RK219" s="358"/>
      <c r="RL219" s="358"/>
      <c r="RM219" s="358"/>
      <c r="RN219" s="358"/>
      <c r="RO219" s="358"/>
      <c r="RP219" s="358"/>
      <c r="RQ219" s="358"/>
      <c r="RR219" s="358"/>
      <c r="RS219" s="358"/>
      <c r="RT219" s="358"/>
      <c r="RU219" s="358"/>
      <c r="RV219" s="358"/>
      <c r="RW219" s="358"/>
      <c r="RX219" s="358"/>
      <c r="RY219" s="358"/>
      <c r="RZ219" s="358"/>
      <c r="SA219" s="358"/>
      <c r="SB219" s="358"/>
      <c r="SC219" s="358"/>
      <c r="SD219" s="358"/>
      <c r="SE219" s="358"/>
      <c r="SF219" s="358"/>
      <c r="SG219" s="358"/>
      <c r="SH219" s="358"/>
      <c r="SI219" s="358"/>
      <c r="SJ219" s="358"/>
      <c r="SK219" s="358"/>
      <c r="SL219" s="358"/>
      <c r="SM219" s="358"/>
      <c r="SN219" s="358"/>
      <c r="SO219" s="358"/>
      <c r="SP219" s="358"/>
      <c r="SQ219" s="358"/>
      <c r="SR219" s="358"/>
      <c r="SS219" s="358"/>
      <c r="ST219" s="358"/>
      <c r="SU219" s="358"/>
      <c r="SV219" s="358"/>
      <c r="SW219" s="358"/>
      <c r="SX219" s="358"/>
      <c r="SY219" s="358"/>
      <c r="SZ219" s="358"/>
      <c r="TA219" s="358"/>
      <c r="TB219" s="358"/>
      <c r="TC219" s="358"/>
      <c r="TD219" s="358"/>
      <c r="TE219" s="358"/>
      <c r="TF219" s="358"/>
      <c r="TG219" s="358"/>
      <c r="TH219" s="358"/>
      <c r="TI219" s="358"/>
      <c r="TJ219" s="358"/>
      <c r="TK219" s="358"/>
      <c r="TL219" s="358"/>
      <c r="TM219" s="358"/>
      <c r="TN219" s="358"/>
      <c r="TO219" s="358"/>
      <c r="TP219" s="358"/>
      <c r="TQ219" s="358"/>
      <c r="TR219" s="358"/>
      <c r="TS219" s="358"/>
      <c r="TT219" s="358"/>
      <c r="TU219" s="358"/>
      <c r="TV219" s="358"/>
      <c r="TW219" s="358"/>
      <c r="TX219" s="358"/>
      <c r="TY219" s="358"/>
      <c r="TZ219" s="358"/>
      <c r="UA219" s="358"/>
      <c r="UB219" s="358"/>
      <c r="UC219" s="358"/>
      <c r="UD219" s="358"/>
      <c r="UE219" s="358"/>
      <c r="UF219" s="358"/>
      <c r="UG219" s="358"/>
      <c r="UH219" s="358"/>
      <c r="UI219" s="358"/>
      <c r="UJ219" s="358"/>
      <c r="UK219" s="358"/>
      <c r="UL219" s="358"/>
      <c r="UM219" s="358"/>
      <c r="UN219" s="358"/>
      <c r="UO219" s="358"/>
      <c r="UP219" s="358"/>
      <c r="UQ219" s="358"/>
      <c r="UR219" s="358"/>
      <c r="US219" s="358"/>
      <c r="UT219" s="358"/>
      <c r="UU219" s="358"/>
      <c r="UV219" s="358"/>
      <c r="UW219" s="358"/>
      <c r="UX219" s="358"/>
      <c r="UY219" s="358"/>
      <c r="UZ219" s="358"/>
      <c r="VA219" s="358"/>
      <c r="VB219" s="358"/>
      <c r="VC219" s="358"/>
      <c r="VD219" s="358"/>
      <c r="VE219" s="358"/>
      <c r="VF219" s="358"/>
      <c r="VG219" s="358"/>
      <c r="VH219" s="358"/>
      <c r="VI219" s="358"/>
      <c r="VJ219" s="358"/>
      <c r="VK219" s="358"/>
      <c r="VL219" s="358"/>
      <c r="VM219" s="358"/>
      <c r="VN219" s="358"/>
      <c r="VO219" s="358"/>
      <c r="VP219" s="358"/>
      <c r="VQ219" s="358"/>
      <c r="VR219" s="358"/>
      <c r="VS219" s="358"/>
      <c r="VT219" s="358"/>
      <c r="VU219" s="358"/>
      <c r="VV219" s="358"/>
      <c r="VW219" s="358"/>
      <c r="VX219" s="358"/>
      <c r="VY219" s="358"/>
      <c r="VZ219" s="358"/>
      <c r="WA219" s="358"/>
      <c r="WB219" s="358"/>
      <c r="WC219" s="358"/>
      <c r="WD219" s="358"/>
      <c r="WE219" s="358"/>
      <c r="WF219" s="358"/>
      <c r="WG219" s="358"/>
      <c r="WH219" s="358"/>
      <c r="WI219" s="358"/>
      <c r="WJ219" s="358"/>
      <c r="WK219" s="358"/>
      <c r="WL219" s="358"/>
      <c r="WM219" s="358"/>
      <c r="WN219" s="358"/>
      <c r="WO219" s="358"/>
      <c r="WP219" s="358"/>
      <c r="WQ219" s="358"/>
      <c r="WR219" s="358"/>
      <c r="WS219" s="358"/>
      <c r="WT219" s="358"/>
      <c r="WU219" s="358"/>
      <c r="WV219" s="358"/>
      <c r="WW219" s="358"/>
      <c r="WX219" s="358"/>
      <c r="WY219" s="358"/>
      <c r="WZ219" s="358"/>
      <c r="XA219" s="358"/>
      <c r="XB219" s="358"/>
      <c r="XC219" s="358"/>
      <c r="XD219" s="358"/>
      <c r="XE219" s="358"/>
      <c r="XF219" s="358"/>
      <c r="XG219" s="358"/>
      <c r="XH219" s="358"/>
      <c r="XI219" s="358"/>
      <c r="XJ219" s="358"/>
      <c r="XK219" s="358"/>
      <c r="XL219" s="358"/>
      <c r="XM219" s="358"/>
      <c r="XN219" s="358"/>
      <c r="XO219" s="358"/>
      <c r="XP219" s="358"/>
      <c r="XQ219" s="358"/>
      <c r="XR219" s="358"/>
      <c r="XS219" s="358"/>
      <c r="XT219" s="358"/>
      <c r="XU219" s="358"/>
      <c r="XV219" s="358"/>
      <c r="XW219" s="358"/>
      <c r="XX219" s="358"/>
      <c r="XY219" s="358"/>
      <c r="XZ219" s="358"/>
      <c r="YA219" s="358"/>
      <c r="YB219" s="358"/>
      <c r="YC219" s="358"/>
      <c r="YD219" s="358"/>
      <c r="YE219" s="358"/>
      <c r="YF219" s="358"/>
      <c r="YG219" s="358"/>
      <c r="YH219" s="358"/>
      <c r="YI219" s="358"/>
      <c r="YJ219" s="358"/>
      <c r="YK219" s="358"/>
      <c r="YL219" s="358"/>
      <c r="YM219" s="358"/>
      <c r="YN219" s="358"/>
      <c r="YO219" s="358"/>
      <c r="YP219" s="358"/>
      <c r="YQ219" s="358"/>
      <c r="YR219" s="358"/>
      <c r="YS219" s="358"/>
      <c r="YT219" s="358"/>
      <c r="YU219" s="358"/>
      <c r="YV219" s="358"/>
      <c r="YW219" s="358"/>
      <c r="YX219" s="358"/>
      <c r="YY219" s="358"/>
      <c r="YZ219" s="358"/>
      <c r="ZA219" s="358"/>
      <c r="ZB219" s="358"/>
      <c r="ZC219" s="358"/>
      <c r="ZD219" s="358"/>
      <c r="ZE219" s="358"/>
      <c r="ZF219" s="358"/>
      <c r="ZG219" s="358"/>
      <c r="ZH219" s="358"/>
      <c r="ZI219" s="358"/>
      <c r="ZJ219" s="358"/>
      <c r="ZK219" s="358"/>
      <c r="ZL219" s="358"/>
      <c r="ZM219" s="358"/>
      <c r="ZN219" s="358"/>
      <c r="ZO219" s="358"/>
      <c r="ZP219" s="358"/>
      <c r="ZQ219" s="358"/>
      <c r="ZR219" s="358"/>
      <c r="ZS219" s="358"/>
      <c r="ZT219" s="358"/>
      <c r="ZU219" s="358"/>
      <c r="ZV219" s="358"/>
      <c r="ZW219" s="358"/>
      <c r="ZX219" s="358"/>
      <c r="ZY219" s="358"/>
      <c r="ZZ219" s="358"/>
      <c r="AAA219" s="358"/>
      <c r="AAB219" s="358"/>
      <c r="AAC219" s="358"/>
      <c r="AAD219" s="358"/>
      <c r="AAE219" s="358"/>
      <c r="AAF219" s="358"/>
      <c r="AAG219" s="358"/>
      <c r="AAH219" s="358"/>
      <c r="AAI219" s="358"/>
      <c r="AAJ219" s="358"/>
      <c r="AAK219" s="358"/>
      <c r="AAL219" s="358"/>
      <c r="AAM219" s="358"/>
      <c r="AAN219" s="358"/>
      <c r="AAO219" s="358"/>
      <c r="AAP219" s="358"/>
      <c r="AAQ219" s="358"/>
      <c r="AAR219" s="358"/>
      <c r="AAS219" s="358"/>
      <c r="AAT219" s="358"/>
      <c r="AAU219" s="358"/>
      <c r="AAV219" s="358"/>
      <c r="AAW219" s="358"/>
      <c r="AAX219" s="358"/>
      <c r="AAY219" s="358"/>
      <c r="AAZ219" s="358"/>
      <c r="ABA219" s="358"/>
      <c r="ABB219" s="358"/>
      <c r="ABC219" s="358"/>
      <c r="ABD219" s="358"/>
      <c r="ABE219" s="358"/>
      <c r="ABF219" s="358"/>
      <c r="ABG219" s="358"/>
      <c r="ABH219" s="358"/>
      <c r="ABI219" s="358"/>
      <c r="ABJ219" s="358"/>
      <c r="ABK219" s="358"/>
      <c r="ABL219" s="358"/>
      <c r="ABM219" s="358"/>
      <c r="ABN219" s="358"/>
      <c r="ABO219" s="358"/>
      <c r="ABP219" s="358"/>
      <c r="ABQ219" s="358"/>
      <c r="ABR219" s="358"/>
      <c r="ABS219" s="358"/>
      <c r="ABT219" s="358"/>
      <c r="ABU219" s="358"/>
      <c r="ABV219" s="358"/>
      <c r="ABW219" s="358"/>
      <c r="ABX219" s="358"/>
      <c r="ABY219" s="358"/>
      <c r="ABZ219" s="358"/>
      <c r="ACA219" s="358"/>
      <c r="ACB219" s="358"/>
      <c r="ACC219" s="358"/>
      <c r="ACD219" s="358"/>
      <c r="ACE219" s="358"/>
      <c r="ACF219" s="358"/>
      <c r="ACG219" s="358"/>
      <c r="ACH219" s="358"/>
      <c r="ACI219" s="358"/>
      <c r="ACJ219" s="358"/>
      <c r="ACK219" s="358"/>
      <c r="ACL219" s="358"/>
      <c r="ACM219" s="358"/>
      <c r="ACN219" s="358"/>
      <c r="ACO219" s="358"/>
      <c r="ACP219" s="358"/>
      <c r="ACQ219" s="358"/>
      <c r="ACR219" s="358"/>
      <c r="ACS219" s="358"/>
      <c r="ACT219" s="358"/>
      <c r="ACU219" s="358"/>
      <c r="ACV219" s="358"/>
      <c r="ACW219" s="358"/>
      <c r="ACX219" s="358"/>
      <c r="ACY219" s="358"/>
      <c r="ACZ219" s="358"/>
      <c r="ADA219" s="358"/>
      <c r="ADB219" s="358"/>
      <c r="ADC219" s="358"/>
      <c r="ADD219" s="358"/>
      <c r="ADE219" s="358"/>
      <c r="ADF219" s="358"/>
      <c r="ADG219" s="358"/>
      <c r="ADH219" s="358"/>
      <c r="ADI219" s="358"/>
      <c r="ADJ219" s="358"/>
      <c r="ADK219" s="358"/>
      <c r="ADL219" s="358"/>
      <c r="ADM219" s="358"/>
      <c r="ADN219" s="358"/>
      <c r="ADO219" s="358"/>
      <c r="ADP219" s="358"/>
      <c r="ADQ219" s="358"/>
      <c r="ADR219" s="358"/>
      <c r="ADS219" s="358"/>
      <c r="ADT219" s="358"/>
      <c r="ADU219" s="358"/>
      <c r="ADV219" s="358"/>
      <c r="ADW219" s="358"/>
      <c r="ADX219" s="358"/>
      <c r="ADY219" s="358"/>
      <c r="ADZ219" s="358"/>
      <c r="AEA219" s="358"/>
      <c r="AEB219" s="358"/>
      <c r="AEC219" s="358"/>
      <c r="AED219" s="358"/>
      <c r="AEE219" s="358"/>
      <c r="AEF219" s="358"/>
      <c r="AEG219" s="358"/>
      <c r="AEH219" s="358"/>
      <c r="AEI219" s="358"/>
      <c r="AEJ219" s="358"/>
      <c r="AEK219" s="358"/>
      <c r="AEL219" s="358"/>
      <c r="AEM219" s="358"/>
      <c r="AEN219" s="358"/>
      <c r="AEO219" s="358"/>
      <c r="AEP219" s="358"/>
      <c r="AEQ219" s="358"/>
      <c r="AER219" s="358"/>
      <c r="AES219" s="358"/>
      <c r="AET219" s="358"/>
      <c r="AEU219" s="358"/>
      <c r="AEV219" s="358"/>
      <c r="AEW219" s="358"/>
      <c r="AEX219" s="358"/>
      <c r="AEY219" s="358"/>
      <c r="AEZ219" s="358"/>
      <c r="AFA219" s="358"/>
      <c r="AFB219" s="358"/>
      <c r="AFC219" s="358"/>
      <c r="AFD219" s="358"/>
      <c r="AFE219" s="358"/>
      <c r="AFF219" s="358"/>
      <c r="AFG219" s="358"/>
      <c r="AFH219" s="358"/>
      <c r="AFI219" s="358"/>
      <c r="AFJ219" s="358"/>
      <c r="AFK219" s="358"/>
      <c r="AFL219" s="358"/>
      <c r="AFM219" s="358"/>
      <c r="AFN219" s="358"/>
      <c r="AFO219" s="358"/>
      <c r="AFP219" s="358"/>
      <c r="AFQ219" s="358"/>
      <c r="AFR219" s="358"/>
      <c r="AFS219" s="358"/>
      <c r="AFT219" s="358"/>
      <c r="AFU219" s="358"/>
      <c r="AFV219" s="358"/>
      <c r="AFW219" s="358"/>
      <c r="AFX219" s="358"/>
      <c r="AFY219" s="358"/>
      <c r="AFZ219" s="358"/>
      <c r="AGA219" s="358"/>
      <c r="AGB219" s="358"/>
      <c r="AGC219" s="358"/>
      <c r="AGD219" s="358"/>
      <c r="AGE219" s="358"/>
      <c r="AGF219" s="358"/>
      <c r="AGG219" s="358"/>
      <c r="AGH219" s="358"/>
      <c r="AGI219" s="358"/>
      <c r="AGJ219" s="358"/>
      <c r="AGK219" s="358"/>
      <c r="AGL219" s="358"/>
      <c r="AGM219" s="358"/>
      <c r="AGN219" s="358"/>
      <c r="AGO219" s="358"/>
      <c r="AGP219" s="358"/>
      <c r="AGQ219" s="358"/>
      <c r="AGR219" s="358"/>
      <c r="AGS219" s="358"/>
      <c r="AGT219" s="358"/>
      <c r="AGU219" s="358"/>
      <c r="AGV219" s="358"/>
      <c r="AGW219" s="358"/>
      <c r="AGX219" s="358"/>
      <c r="AGY219" s="358"/>
      <c r="AGZ219" s="358"/>
      <c r="AHA219" s="358"/>
      <c r="AHB219" s="358"/>
      <c r="AHC219" s="358"/>
      <c r="AHD219" s="358"/>
      <c r="AHE219" s="358"/>
      <c r="AHF219" s="358"/>
      <c r="AHG219" s="358"/>
      <c r="AHH219" s="358"/>
      <c r="AHI219" s="358"/>
      <c r="AHJ219" s="358"/>
      <c r="AHK219" s="358"/>
      <c r="AHL219" s="358"/>
      <c r="AHM219" s="358"/>
      <c r="AHN219" s="358"/>
      <c r="AHO219" s="358"/>
      <c r="AHP219" s="358"/>
      <c r="AHQ219" s="358"/>
      <c r="AHR219" s="358"/>
      <c r="AHS219" s="358"/>
      <c r="AHT219" s="358"/>
      <c r="AHU219" s="358"/>
      <c r="AHV219" s="358"/>
      <c r="AHW219" s="358"/>
      <c r="AHX219" s="358"/>
      <c r="AHY219" s="358"/>
      <c r="AHZ219" s="358"/>
      <c r="AIA219" s="358"/>
      <c r="AIB219" s="358"/>
      <c r="AIC219" s="358"/>
      <c r="AID219" s="358"/>
      <c r="AIE219" s="358"/>
      <c r="AIF219" s="358"/>
      <c r="AIG219" s="358"/>
      <c r="AIH219" s="358"/>
      <c r="AII219" s="358"/>
      <c r="AIJ219" s="358"/>
      <c r="AIK219" s="358"/>
      <c r="AIL219" s="358"/>
      <c r="AIM219" s="358"/>
      <c r="AIN219" s="358"/>
      <c r="AIO219" s="358"/>
      <c r="AIP219" s="358"/>
      <c r="AIQ219" s="358"/>
      <c r="AIR219" s="358"/>
      <c r="AIS219" s="358"/>
      <c r="AIT219" s="358"/>
      <c r="AIU219" s="358"/>
      <c r="AIV219" s="358"/>
      <c r="AIW219" s="358"/>
      <c r="AIX219" s="358"/>
      <c r="AIY219" s="358"/>
      <c r="AIZ219" s="358"/>
      <c r="AJA219" s="358"/>
      <c r="AJB219" s="358"/>
      <c r="AJC219" s="358"/>
      <c r="AJD219" s="358"/>
      <c r="AJE219" s="358"/>
      <c r="AJF219" s="358"/>
      <c r="AJG219" s="358"/>
      <c r="AJH219" s="358"/>
      <c r="AJI219" s="358"/>
      <c r="AJJ219" s="358"/>
      <c r="AJK219" s="358"/>
      <c r="AJL219" s="358"/>
      <c r="AJM219" s="358"/>
      <c r="AJN219" s="358"/>
      <c r="AJO219" s="358"/>
      <c r="AJP219" s="358"/>
      <c r="AJQ219" s="358"/>
      <c r="AJR219" s="358"/>
      <c r="AJS219" s="358"/>
      <c r="AJT219" s="358"/>
      <c r="AJU219" s="358"/>
      <c r="AJV219" s="358"/>
      <c r="AJW219" s="358"/>
      <c r="AJX219" s="358"/>
      <c r="AJY219" s="358"/>
      <c r="AJZ219" s="358"/>
      <c r="AKA219" s="358"/>
      <c r="AKB219" s="358"/>
      <c r="AKC219" s="358"/>
      <c r="AKD219" s="358"/>
      <c r="AKE219" s="358"/>
      <c r="AKF219" s="358"/>
      <c r="AKG219" s="358"/>
      <c r="AKH219" s="358"/>
      <c r="AKI219" s="358"/>
      <c r="AKJ219" s="358"/>
      <c r="AKK219" s="358"/>
      <c r="AKL219" s="358"/>
      <c r="AKM219" s="358"/>
      <c r="AKN219" s="358"/>
      <c r="AKO219" s="358"/>
      <c r="AKP219" s="358"/>
      <c r="AKQ219" s="358"/>
      <c r="AKR219" s="358"/>
      <c r="AKS219" s="358"/>
      <c r="AKT219" s="358"/>
      <c r="AKU219" s="358"/>
      <c r="AKV219" s="358"/>
      <c r="AKW219" s="358"/>
      <c r="AKX219" s="358"/>
      <c r="AKY219" s="358"/>
      <c r="AKZ219" s="358"/>
      <c r="ALA219" s="358"/>
      <c r="ALB219" s="358"/>
      <c r="ALC219" s="358"/>
      <c r="ALD219" s="358"/>
      <c r="ALE219" s="358"/>
      <c r="ALF219" s="358"/>
      <c r="ALG219" s="358"/>
      <c r="ALH219" s="358"/>
      <c r="ALI219" s="358"/>
      <c r="ALJ219" s="358"/>
      <c r="ALK219" s="358"/>
      <c r="ALL219" s="358"/>
      <c r="ALM219" s="358"/>
      <c r="ALN219" s="358"/>
      <c r="ALO219" s="358"/>
      <c r="ALP219" s="358"/>
      <c r="ALQ219" s="358"/>
      <c r="ALR219" s="358"/>
      <c r="ALS219" s="358"/>
      <c r="ALT219" s="358"/>
      <c r="ALU219" s="358"/>
      <c r="ALV219" s="358"/>
      <c r="ALW219" s="358"/>
      <c r="ALX219" s="358"/>
      <c r="ALY219" s="358"/>
      <c r="ALZ219" s="358"/>
      <c r="AMA219" s="358"/>
      <c r="AMB219" s="358"/>
      <c r="AMC219" s="358"/>
      <c r="AMD219" s="358"/>
      <c r="AME219" s="358"/>
      <c r="AMF219" s="358"/>
      <c r="AMG219" s="358"/>
      <c r="AMH219" s="358"/>
      <c r="AMI219" s="358"/>
      <c r="AMJ219" s="358"/>
      <c r="AMK219" s="358"/>
      <c r="AML219" s="358"/>
      <c r="AMM219" s="358"/>
      <c r="AMN219" s="358"/>
      <c r="AMO219" s="358"/>
      <c r="AMP219" s="358"/>
      <c r="AMQ219" s="358"/>
      <c r="AMR219" s="358"/>
      <c r="AMS219" s="358"/>
      <c r="AMT219" s="358"/>
      <c r="AMU219" s="358"/>
      <c r="AMV219" s="358"/>
      <c r="AMW219" s="358"/>
      <c r="AMX219" s="358"/>
      <c r="AMY219" s="358"/>
      <c r="AMZ219" s="358"/>
      <c r="ANA219" s="358"/>
      <c r="ANB219" s="358"/>
      <c r="ANC219" s="358"/>
      <c r="AND219" s="358"/>
      <c r="ANE219" s="358"/>
      <c r="ANF219" s="358"/>
      <c r="ANG219" s="358"/>
      <c r="ANH219" s="358"/>
      <c r="ANI219" s="358"/>
      <c r="ANJ219" s="358"/>
      <c r="ANK219" s="358"/>
      <c r="ANL219" s="358"/>
      <c r="ANM219" s="358"/>
      <c r="ANN219" s="358"/>
      <c r="ANO219" s="358"/>
      <c r="ANP219" s="358"/>
      <c r="ANQ219" s="358"/>
      <c r="ANR219" s="358"/>
      <c r="ANS219" s="358"/>
      <c r="ANT219" s="358"/>
      <c r="ANU219" s="358"/>
      <c r="ANV219" s="358"/>
      <c r="ANW219" s="358"/>
      <c r="ANX219" s="358"/>
      <c r="ANY219" s="358"/>
      <c r="ANZ219" s="358"/>
      <c r="AOA219" s="358"/>
      <c r="AOB219" s="358"/>
      <c r="AOC219" s="358"/>
      <c r="AOD219" s="358"/>
      <c r="AOE219" s="358"/>
      <c r="AOF219" s="358"/>
      <c r="AOG219" s="358"/>
      <c r="AOH219" s="358"/>
      <c r="AOI219" s="358"/>
      <c r="AOJ219" s="358"/>
      <c r="AOK219" s="358"/>
      <c r="AOL219" s="358"/>
      <c r="AOM219" s="358"/>
      <c r="AON219" s="358"/>
      <c r="AOO219" s="358"/>
      <c r="AOP219" s="358"/>
      <c r="AOQ219" s="358"/>
      <c r="AOR219" s="358"/>
      <c r="AOS219" s="358"/>
      <c r="AOT219" s="358"/>
      <c r="AOU219" s="358"/>
      <c r="AOV219" s="358"/>
      <c r="AOW219" s="358"/>
      <c r="AOX219" s="358"/>
      <c r="AOY219" s="358"/>
      <c r="AOZ219" s="358"/>
      <c r="APA219" s="358"/>
      <c r="APB219" s="358"/>
      <c r="APC219" s="358"/>
      <c r="APD219" s="358"/>
      <c r="APE219" s="358"/>
      <c r="APF219" s="358"/>
      <c r="APG219" s="358"/>
      <c r="APH219" s="358"/>
      <c r="API219" s="358"/>
      <c r="APJ219" s="358"/>
      <c r="APK219" s="358"/>
      <c r="APL219" s="358"/>
      <c r="APM219" s="358"/>
      <c r="APN219" s="358"/>
      <c r="APO219" s="358"/>
      <c r="APP219" s="358"/>
      <c r="APQ219" s="358"/>
      <c r="APR219" s="358"/>
      <c r="APS219" s="358"/>
      <c r="APT219" s="358"/>
      <c r="APU219" s="358"/>
      <c r="APV219" s="358"/>
      <c r="APW219" s="358"/>
      <c r="APX219" s="358"/>
      <c r="APY219" s="358"/>
      <c r="APZ219" s="358"/>
      <c r="AQA219" s="358"/>
      <c r="AQB219" s="358"/>
      <c r="AQC219" s="358"/>
      <c r="AQD219" s="358"/>
      <c r="AQE219" s="358"/>
      <c r="AQF219" s="358"/>
      <c r="AQG219" s="358"/>
      <c r="AQH219" s="358"/>
      <c r="AQI219" s="358"/>
      <c r="AQJ219" s="358"/>
      <c r="AQK219" s="358"/>
      <c r="AQL219" s="358"/>
      <c r="AQM219" s="358"/>
      <c r="AQN219" s="358"/>
      <c r="AQO219" s="358"/>
      <c r="AQP219" s="358"/>
      <c r="AQQ219" s="358"/>
      <c r="AQR219" s="358"/>
      <c r="AQS219" s="358"/>
      <c r="AQT219" s="358"/>
      <c r="AQU219" s="358"/>
      <c r="AQV219" s="358"/>
      <c r="AQW219" s="358"/>
      <c r="AQX219" s="358"/>
      <c r="AQY219" s="358"/>
      <c r="AQZ219" s="358"/>
      <c r="ARA219" s="358"/>
      <c r="ARB219" s="358"/>
      <c r="ARC219" s="358"/>
      <c r="ARD219" s="358"/>
      <c r="ARE219" s="358"/>
      <c r="ARF219" s="358"/>
      <c r="ARG219" s="358"/>
      <c r="ARH219" s="358"/>
      <c r="ARI219" s="358"/>
      <c r="ARJ219" s="358"/>
      <c r="ARK219" s="358"/>
      <c r="ARL219" s="358"/>
      <c r="ARM219" s="358"/>
      <c r="ARN219" s="358"/>
      <c r="ARO219" s="358"/>
      <c r="ARP219" s="358"/>
      <c r="ARQ219" s="358"/>
      <c r="ARR219" s="358"/>
      <c r="ARS219" s="358"/>
      <c r="ART219" s="358"/>
      <c r="ARU219" s="358"/>
      <c r="ARV219" s="358"/>
      <c r="ARW219" s="358"/>
      <c r="ARX219" s="358"/>
      <c r="ARY219" s="358"/>
      <c r="ARZ219" s="358"/>
      <c r="ASA219" s="358"/>
      <c r="ASB219" s="358"/>
      <c r="ASC219" s="358"/>
      <c r="ASD219" s="358"/>
      <c r="ASE219" s="358"/>
      <c r="ASF219" s="358"/>
      <c r="ASG219" s="358"/>
      <c r="ASH219" s="358"/>
      <c r="ASI219" s="358"/>
      <c r="ASJ219" s="358"/>
      <c r="ASK219" s="358"/>
      <c r="ASL219" s="358"/>
      <c r="ASM219" s="358"/>
      <c r="ASN219" s="358"/>
      <c r="ASO219" s="358"/>
      <c r="ASP219" s="358"/>
      <c r="ASQ219" s="358"/>
      <c r="ASR219" s="358"/>
      <c r="ASS219" s="358"/>
      <c r="AST219" s="358"/>
      <c r="ASU219" s="358"/>
      <c r="ASV219" s="358"/>
      <c r="ASW219" s="358"/>
      <c r="ASX219" s="358"/>
      <c r="ASY219" s="358"/>
      <c r="ASZ219" s="358"/>
      <c r="ATA219" s="358"/>
      <c r="ATB219" s="358"/>
      <c r="ATC219" s="358"/>
      <c r="ATD219" s="358"/>
      <c r="ATE219" s="358"/>
      <c r="ATF219" s="358"/>
      <c r="ATG219" s="358"/>
      <c r="ATH219" s="358"/>
      <c r="ATI219" s="358"/>
      <c r="ATJ219" s="358"/>
      <c r="ATK219" s="358"/>
      <c r="ATL219" s="358"/>
      <c r="ATM219" s="358"/>
      <c r="ATN219" s="358"/>
      <c r="ATO219" s="358"/>
      <c r="ATP219" s="358"/>
      <c r="ATQ219" s="358"/>
      <c r="ATR219" s="358"/>
      <c r="ATS219" s="358"/>
      <c r="ATT219" s="358"/>
      <c r="ATU219" s="358"/>
      <c r="ATV219" s="358"/>
      <c r="ATW219" s="358"/>
      <c r="ATX219" s="358"/>
      <c r="ATY219" s="358"/>
      <c r="ATZ219" s="358"/>
      <c r="AUA219" s="358"/>
      <c r="AUB219" s="358"/>
      <c r="AUC219" s="358"/>
      <c r="AUD219" s="358"/>
      <c r="AUE219" s="358"/>
      <c r="AUF219" s="358"/>
      <c r="AUG219" s="358"/>
      <c r="AUH219" s="358"/>
      <c r="AUI219" s="358"/>
      <c r="AUJ219" s="358"/>
      <c r="AUK219" s="358"/>
      <c r="AUL219" s="358"/>
      <c r="AUM219" s="358"/>
      <c r="AUN219" s="358"/>
      <c r="AUO219" s="358"/>
      <c r="AUP219" s="358"/>
      <c r="AUQ219" s="358"/>
      <c r="AUR219" s="358"/>
      <c r="AUS219" s="358"/>
      <c r="AUT219" s="358"/>
      <c r="AUU219" s="358"/>
      <c r="AUV219" s="358"/>
      <c r="AUW219" s="358"/>
      <c r="AUX219" s="358"/>
      <c r="AUY219" s="358"/>
      <c r="AUZ219" s="358"/>
      <c r="AVA219" s="358"/>
      <c r="AVB219" s="358"/>
      <c r="AVC219" s="358"/>
      <c r="AVD219" s="358"/>
      <c r="AVE219" s="358"/>
      <c r="AVF219" s="358"/>
      <c r="AVG219" s="358"/>
      <c r="AVH219" s="358"/>
      <c r="AVI219" s="358"/>
      <c r="AVJ219" s="358"/>
      <c r="AVK219" s="358"/>
      <c r="AVL219" s="358"/>
      <c r="AVM219" s="358"/>
      <c r="AVN219" s="358"/>
      <c r="AVO219" s="358"/>
      <c r="AVP219" s="358"/>
      <c r="AVQ219" s="358"/>
      <c r="AVR219" s="358"/>
      <c r="AVS219" s="358"/>
      <c r="AVT219" s="358"/>
      <c r="AVU219" s="358"/>
      <c r="AVV219" s="358"/>
      <c r="AVW219" s="358"/>
      <c r="AVX219" s="358"/>
      <c r="AVY219" s="358"/>
      <c r="AVZ219" s="358"/>
      <c r="AWA219" s="358"/>
      <c r="AWB219" s="358"/>
      <c r="AWC219" s="358"/>
      <c r="AWD219" s="358"/>
      <c r="AWE219" s="358"/>
      <c r="AWF219" s="358"/>
      <c r="AWG219" s="358"/>
      <c r="AWH219" s="358"/>
      <c r="AWI219" s="358"/>
      <c r="AWJ219" s="358"/>
      <c r="AWK219" s="358"/>
      <c r="AWL219" s="358"/>
      <c r="AWM219" s="358"/>
      <c r="AWN219" s="358"/>
      <c r="AWO219" s="358"/>
      <c r="AWP219" s="358"/>
      <c r="AWQ219" s="358"/>
      <c r="AWR219" s="358"/>
      <c r="AWS219" s="358"/>
      <c r="AWT219" s="358"/>
      <c r="AWU219" s="358"/>
      <c r="AWV219" s="358"/>
      <c r="AWW219" s="358"/>
      <c r="AWX219" s="358"/>
      <c r="AWY219" s="358"/>
      <c r="AWZ219" s="358"/>
      <c r="AXA219" s="358"/>
      <c r="AXB219" s="358"/>
      <c r="AXC219" s="358"/>
      <c r="AXD219" s="358"/>
      <c r="AXE219" s="358"/>
      <c r="AXF219" s="358"/>
      <c r="AXG219" s="358"/>
      <c r="AXH219" s="358"/>
      <c r="AXI219" s="358"/>
      <c r="AXJ219" s="358"/>
      <c r="AXK219" s="358"/>
      <c r="AXL219" s="358"/>
      <c r="AXM219" s="358"/>
      <c r="AXN219" s="358"/>
      <c r="AXO219" s="358"/>
      <c r="AXP219" s="358"/>
      <c r="AXQ219" s="358"/>
      <c r="AXR219" s="358"/>
      <c r="AXS219" s="358"/>
      <c r="AXT219" s="358"/>
      <c r="AXU219" s="358"/>
      <c r="AXV219" s="358"/>
      <c r="AXW219" s="358"/>
      <c r="AXX219" s="358"/>
      <c r="AXY219" s="358"/>
      <c r="AXZ219" s="358"/>
      <c r="AYA219" s="358"/>
      <c r="AYB219" s="358"/>
      <c r="AYC219" s="358"/>
      <c r="AYD219" s="358"/>
      <c r="AYE219" s="358"/>
      <c r="AYF219" s="358"/>
      <c r="AYG219" s="358"/>
      <c r="AYH219" s="358"/>
      <c r="AYI219" s="358"/>
      <c r="AYJ219" s="358"/>
      <c r="AYK219" s="358"/>
      <c r="AYL219" s="358"/>
      <c r="AYM219" s="358"/>
      <c r="AYN219" s="358"/>
      <c r="AYO219" s="358"/>
      <c r="AYP219" s="358"/>
      <c r="AYQ219" s="358"/>
      <c r="AYR219" s="358"/>
      <c r="AYS219" s="358"/>
      <c r="AYT219" s="358"/>
      <c r="AYU219" s="358"/>
      <c r="AYV219" s="358"/>
      <c r="AYW219" s="358"/>
      <c r="AYX219" s="358"/>
      <c r="AYY219" s="358"/>
      <c r="AYZ219" s="358"/>
      <c r="AZA219" s="358"/>
      <c r="AZB219" s="358"/>
      <c r="AZC219" s="358"/>
      <c r="AZD219" s="358"/>
      <c r="AZE219" s="358"/>
      <c r="AZF219" s="358"/>
      <c r="AZG219" s="358"/>
      <c r="AZH219" s="358"/>
      <c r="AZI219" s="358"/>
      <c r="AZJ219" s="358"/>
      <c r="AZK219" s="358"/>
      <c r="AZL219" s="358"/>
      <c r="AZM219" s="358"/>
      <c r="AZN219" s="358"/>
      <c r="AZO219" s="358"/>
      <c r="AZP219" s="358"/>
      <c r="AZQ219" s="358"/>
      <c r="AZR219" s="358"/>
      <c r="AZS219" s="358"/>
      <c r="AZT219" s="358"/>
      <c r="AZU219" s="358"/>
      <c r="AZV219" s="358"/>
      <c r="AZW219" s="358"/>
      <c r="AZX219" s="358"/>
      <c r="AZY219" s="358"/>
      <c r="AZZ219" s="358"/>
      <c r="BAA219" s="358"/>
      <c r="BAB219" s="358"/>
      <c r="BAC219" s="358"/>
      <c r="BAD219" s="358"/>
      <c r="BAE219" s="358"/>
      <c r="BAF219" s="358"/>
      <c r="BAG219" s="358"/>
      <c r="BAH219" s="358"/>
      <c r="BAI219" s="358"/>
      <c r="BAJ219" s="358"/>
      <c r="BAK219" s="358"/>
      <c r="BAL219" s="358"/>
      <c r="BAM219" s="358"/>
      <c r="BAN219" s="358"/>
      <c r="BAO219" s="358"/>
      <c r="BAP219" s="358"/>
      <c r="BAQ219" s="358"/>
      <c r="BAR219" s="358"/>
      <c r="BAS219" s="358"/>
      <c r="BAT219" s="358"/>
      <c r="BAU219" s="358"/>
      <c r="BAV219" s="358"/>
      <c r="BAW219" s="358"/>
      <c r="BAX219" s="358"/>
      <c r="BAY219" s="358"/>
      <c r="BAZ219" s="358"/>
      <c r="BBA219" s="358"/>
      <c r="BBB219" s="358"/>
      <c r="BBC219" s="358"/>
      <c r="BBD219" s="358"/>
      <c r="BBE219" s="358"/>
      <c r="BBF219" s="358"/>
      <c r="BBG219" s="358"/>
      <c r="BBH219" s="358"/>
      <c r="BBI219" s="358"/>
      <c r="BBJ219" s="358"/>
      <c r="BBK219" s="358"/>
      <c r="BBL219" s="358"/>
      <c r="BBM219" s="358"/>
      <c r="BBN219" s="358"/>
      <c r="BBO219" s="358"/>
      <c r="BBP219" s="358"/>
      <c r="BBQ219" s="358"/>
      <c r="BBR219" s="358"/>
      <c r="BBS219" s="358"/>
      <c r="BBT219" s="358"/>
      <c r="BBU219" s="358"/>
      <c r="BBV219" s="358"/>
      <c r="BBW219" s="358"/>
      <c r="BBX219" s="358"/>
      <c r="BBY219" s="358"/>
      <c r="BBZ219" s="358"/>
      <c r="BCA219" s="358"/>
      <c r="BCB219" s="358"/>
      <c r="BCC219" s="358"/>
      <c r="BCD219" s="358"/>
      <c r="BCE219" s="358"/>
      <c r="BCF219" s="358"/>
      <c r="BCG219" s="358"/>
      <c r="BCH219" s="358"/>
      <c r="BCI219" s="358"/>
      <c r="BCJ219" s="358"/>
      <c r="BCK219" s="358"/>
      <c r="BCL219" s="358"/>
      <c r="BCM219" s="358"/>
      <c r="BCN219" s="358"/>
      <c r="BCO219" s="358"/>
      <c r="BCP219" s="358"/>
      <c r="BCQ219" s="358"/>
      <c r="BCR219" s="358"/>
      <c r="BCS219" s="358"/>
      <c r="BCT219" s="358"/>
      <c r="BCU219" s="358"/>
      <c r="BCV219" s="358"/>
      <c r="BCW219" s="358"/>
      <c r="BCX219" s="358"/>
      <c r="BCY219" s="358"/>
      <c r="BCZ219" s="358"/>
      <c r="BDA219" s="358"/>
      <c r="BDB219" s="358"/>
      <c r="BDC219" s="358"/>
      <c r="BDD219" s="358"/>
      <c r="BDE219" s="358"/>
      <c r="BDF219" s="358"/>
      <c r="BDG219" s="358"/>
      <c r="BDH219" s="358"/>
      <c r="BDI219" s="358"/>
      <c r="BDJ219" s="358"/>
      <c r="BDK219" s="358"/>
      <c r="BDL219" s="358"/>
      <c r="BDM219" s="358"/>
      <c r="BDN219" s="358"/>
      <c r="BDO219" s="358"/>
      <c r="BDP219" s="358"/>
      <c r="BDQ219" s="358"/>
      <c r="BDR219" s="358"/>
      <c r="BDS219" s="358"/>
      <c r="BDT219" s="358"/>
      <c r="BDU219" s="358"/>
      <c r="BDV219" s="358"/>
      <c r="BDW219" s="358"/>
      <c r="BDX219" s="358"/>
      <c r="BDY219" s="358"/>
      <c r="BDZ219" s="358"/>
      <c r="BEA219" s="358"/>
      <c r="BEB219" s="358"/>
      <c r="BEC219" s="358"/>
      <c r="BED219" s="358"/>
      <c r="BEE219" s="358"/>
      <c r="BEF219" s="358"/>
      <c r="BEG219" s="358"/>
      <c r="BEH219" s="358"/>
      <c r="BEI219" s="358"/>
      <c r="BEJ219" s="358"/>
      <c r="BEK219" s="358"/>
      <c r="BEL219" s="358"/>
      <c r="BEM219" s="358"/>
      <c r="BEN219" s="358"/>
      <c r="BEO219" s="358"/>
      <c r="BEP219" s="358"/>
      <c r="BEQ219" s="358"/>
      <c r="BER219" s="358"/>
      <c r="BES219" s="358"/>
      <c r="BET219" s="358"/>
      <c r="BEU219" s="358"/>
      <c r="BEV219" s="358"/>
      <c r="BEW219" s="358"/>
      <c r="BEX219" s="358"/>
      <c r="BEY219" s="358"/>
      <c r="BEZ219" s="358"/>
      <c r="BFA219" s="358"/>
      <c r="BFB219" s="358"/>
      <c r="BFC219" s="358"/>
      <c r="BFD219" s="358"/>
      <c r="BFE219" s="358"/>
      <c r="BFF219" s="358"/>
      <c r="BFG219" s="358"/>
      <c r="BFH219" s="358"/>
      <c r="BFI219" s="358"/>
      <c r="BFJ219" s="358"/>
      <c r="BFK219" s="358"/>
      <c r="BFL219" s="358"/>
      <c r="BFM219" s="358"/>
      <c r="BFN219" s="358"/>
      <c r="BFO219" s="358"/>
      <c r="BFP219" s="358"/>
      <c r="BFQ219" s="358"/>
      <c r="BFR219" s="358"/>
      <c r="BFS219" s="358"/>
      <c r="BFT219" s="358"/>
      <c r="BFU219" s="358"/>
      <c r="BFV219" s="358"/>
      <c r="BFW219" s="358"/>
      <c r="BFX219" s="358"/>
      <c r="BFY219" s="358"/>
      <c r="BFZ219" s="358"/>
      <c r="BGA219" s="358"/>
      <c r="BGB219" s="358"/>
      <c r="BGC219" s="358"/>
      <c r="BGD219" s="358"/>
      <c r="BGE219" s="358"/>
      <c r="BGF219" s="358"/>
      <c r="BGG219" s="358"/>
      <c r="BGH219" s="358"/>
      <c r="BGI219" s="358"/>
      <c r="BGJ219" s="358"/>
      <c r="BGK219" s="358"/>
      <c r="BGL219" s="358"/>
      <c r="BGM219" s="358"/>
      <c r="BGN219" s="358"/>
      <c r="BGO219" s="358"/>
      <c r="BGP219" s="358"/>
      <c r="BGQ219" s="358"/>
      <c r="BGR219" s="358"/>
      <c r="BGS219" s="358"/>
      <c r="BGT219" s="358"/>
      <c r="BGU219" s="358"/>
      <c r="BGV219" s="358"/>
      <c r="BGW219" s="358"/>
      <c r="BGX219" s="358"/>
      <c r="BGY219" s="358"/>
      <c r="BGZ219" s="358"/>
      <c r="BHA219" s="358"/>
      <c r="BHB219" s="358"/>
      <c r="BHC219" s="358"/>
      <c r="BHD219" s="358"/>
      <c r="BHE219" s="358"/>
      <c r="BHF219" s="358"/>
      <c r="BHG219" s="358"/>
      <c r="BHH219" s="358"/>
      <c r="BHI219" s="358"/>
      <c r="BHJ219" s="358"/>
      <c r="BHK219" s="358"/>
      <c r="BHL219" s="358"/>
      <c r="BHM219" s="358"/>
      <c r="BHN219" s="358"/>
      <c r="BHO219" s="358"/>
      <c r="BHP219" s="358"/>
      <c r="BHQ219" s="358"/>
      <c r="BHR219" s="358"/>
      <c r="BHS219" s="358"/>
      <c r="BHT219" s="358"/>
      <c r="BHU219" s="358"/>
      <c r="BHV219" s="358"/>
      <c r="BHW219" s="358"/>
      <c r="BHX219" s="358"/>
      <c r="BHY219" s="358"/>
      <c r="BHZ219" s="358"/>
      <c r="BIA219" s="358"/>
      <c r="BIB219" s="358"/>
      <c r="BIC219" s="358"/>
      <c r="BID219" s="358"/>
      <c r="BIE219" s="358"/>
      <c r="BIF219" s="358"/>
      <c r="BIG219" s="358"/>
      <c r="BIH219" s="358"/>
      <c r="BII219" s="358"/>
      <c r="BIJ219" s="358"/>
      <c r="BIK219" s="358"/>
      <c r="BIL219" s="358"/>
      <c r="BIM219" s="358"/>
      <c r="BIN219" s="358"/>
      <c r="BIO219" s="358"/>
      <c r="BIP219" s="358"/>
      <c r="BIQ219" s="358"/>
      <c r="BIR219" s="358"/>
      <c r="BIS219" s="358"/>
      <c r="BIT219" s="358"/>
      <c r="BIU219" s="358"/>
      <c r="BIV219" s="358"/>
      <c r="BIW219" s="358"/>
      <c r="BIX219" s="358"/>
      <c r="BIY219" s="358"/>
      <c r="BIZ219" s="358"/>
      <c r="BJA219" s="358"/>
      <c r="BJB219" s="358"/>
      <c r="BJC219" s="358"/>
      <c r="BJD219" s="358"/>
      <c r="BJE219" s="358"/>
      <c r="BJF219" s="358"/>
      <c r="BJG219" s="358"/>
      <c r="BJH219" s="358"/>
      <c r="BJI219" s="358"/>
      <c r="BJJ219" s="358"/>
      <c r="BJK219" s="358"/>
      <c r="BJL219" s="358"/>
      <c r="BJM219" s="358"/>
      <c r="BJN219" s="358"/>
      <c r="BJO219" s="358"/>
      <c r="BJP219" s="358"/>
      <c r="BJQ219" s="358"/>
      <c r="BJR219" s="358"/>
      <c r="BJS219" s="358"/>
      <c r="BJT219" s="358"/>
      <c r="BJU219" s="358"/>
      <c r="BJV219" s="358"/>
      <c r="BJW219" s="358"/>
      <c r="BJX219" s="358"/>
      <c r="BJY219" s="358"/>
      <c r="BJZ219" s="358"/>
      <c r="BKA219" s="358"/>
      <c r="BKB219" s="358"/>
      <c r="BKC219" s="358"/>
      <c r="BKD219" s="358"/>
      <c r="BKE219" s="358"/>
      <c r="BKF219" s="358"/>
      <c r="BKG219" s="358"/>
      <c r="BKH219" s="358"/>
      <c r="BKI219" s="358"/>
      <c r="BKJ219" s="358"/>
      <c r="BKK219" s="358"/>
      <c r="BKL219" s="358"/>
      <c r="BKM219" s="358"/>
      <c r="BKN219" s="358"/>
      <c r="BKO219" s="358"/>
      <c r="BKP219" s="358"/>
      <c r="BKQ219" s="358"/>
      <c r="BKR219" s="358"/>
      <c r="BKS219" s="358"/>
      <c r="BKT219" s="358"/>
      <c r="BKU219" s="358"/>
      <c r="BKV219" s="358"/>
      <c r="BKW219" s="358"/>
      <c r="BKX219" s="358"/>
      <c r="BKY219" s="358"/>
      <c r="BKZ219" s="358"/>
      <c r="BLA219" s="358"/>
      <c r="BLB219" s="358"/>
      <c r="BLC219" s="358"/>
      <c r="BLD219" s="358"/>
      <c r="BLE219" s="358"/>
      <c r="BLF219" s="358"/>
      <c r="BLG219" s="358"/>
      <c r="BLH219" s="358"/>
      <c r="BLI219" s="358"/>
      <c r="BLJ219" s="358"/>
      <c r="BLK219" s="358"/>
      <c r="BLL219" s="358"/>
      <c r="BLM219" s="358"/>
      <c r="BLN219" s="358"/>
      <c r="BLO219" s="358"/>
      <c r="BLP219" s="358"/>
      <c r="BLQ219" s="358"/>
      <c r="BLR219" s="358"/>
      <c r="BLS219" s="358"/>
      <c r="BLT219" s="358"/>
      <c r="BLU219" s="358"/>
      <c r="BLV219" s="358"/>
      <c r="BLW219" s="358"/>
      <c r="BLX219" s="358"/>
      <c r="BLY219" s="358"/>
      <c r="BLZ219" s="358"/>
      <c r="BMA219" s="358"/>
      <c r="BMB219" s="358"/>
      <c r="BMC219" s="358"/>
      <c r="BMD219" s="358"/>
      <c r="BME219" s="358"/>
      <c r="BMF219" s="358"/>
      <c r="BMG219" s="358"/>
      <c r="BMH219" s="358"/>
      <c r="BMI219" s="358"/>
      <c r="BMJ219" s="358"/>
      <c r="BMK219" s="358"/>
      <c r="BML219" s="358"/>
      <c r="BMM219" s="358"/>
      <c r="BMN219" s="358"/>
      <c r="BMO219" s="358"/>
      <c r="BMP219" s="358"/>
      <c r="BMQ219" s="358"/>
      <c r="BMR219" s="358"/>
      <c r="BMS219" s="358"/>
      <c r="BMT219" s="358"/>
      <c r="BMU219" s="358"/>
      <c r="BMV219" s="358"/>
      <c r="BMW219" s="358"/>
      <c r="BMX219" s="358"/>
      <c r="BMY219" s="358"/>
      <c r="BMZ219" s="358"/>
      <c r="BNA219" s="358"/>
      <c r="BNB219" s="358"/>
      <c r="BNC219" s="358"/>
      <c r="BND219" s="358"/>
      <c r="BNE219" s="358"/>
      <c r="BNF219" s="358"/>
      <c r="BNG219" s="358"/>
      <c r="BNH219" s="358"/>
      <c r="BNI219" s="358"/>
      <c r="BNJ219" s="358"/>
      <c r="BNK219" s="358"/>
      <c r="BNL219" s="358"/>
      <c r="BNM219" s="358"/>
      <c r="BNN219" s="358"/>
      <c r="BNO219" s="358"/>
      <c r="BNP219" s="358"/>
      <c r="BNQ219" s="358"/>
      <c r="BNR219" s="358"/>
      <c r="BNS219" s="358"/>
      <c r="BNT219" s="358"/>
      <c r="BNU219" s="358"/>
      <c r="BNV219" s="358"/>
      <c r="BNW219" s="358"/>
      <c r="BNX219" s="358"/>
      <c r="BNY219" s="358"/>
      <c r="BNZ219" s="358"/>
      <c r="BOA219" s="358"/>
      <c r="BOB219" s="358"/>
      <c r="BOC219" s="358"/>
      <c r="BOD219" s="358"/>
      <c r="BOE219" s="358"/>
      <c r="BOF219" s="358"/>
      <c r="BOG219" s="358"/>
      <c r="BOH219" s="358"/>
      <c r="BOI219" s="358"/>
      <c r="BOJ219" s="358"/>
      <c r="BOK219" s="358"/>
      <c r="BOL219" s="358"/>
      <c r="BOM219" s="358"/>
      <c r="BON219" s="358"/>
      <c r="BOO219" s="358"/>
      <c r="BOP219" s="358"/>
      <c r="BOQ219" s="358"/>
      <c r="BOR219" s="358"/>
      <c r="BOS219" s="358"/>
      <c r="BOT219" s="358"/>
      <c r="BOU219" s="358"/>
      <c r="BOV219" s="358"/>
      <c r="BOW219" s="358"/>
      <c r="BOX219" s="358"/>
      <c r="BOY219" s="358"/>
      <c r="BOZ219" s="358"/>
      <c r="BPA219" s="358"/>
      <c r="BPB219" s="358"/>
      <c r="BPC219" s="358"/>
      <c r="BPD219" s="358"/>
      <c r="BPE219" s="358"/>
      <c r="BPF219" s="358"/>
      <c r="BPG219" s="358"/>
      <c r="BPH219" s="358"/>
      <c r="BPI219" s="358"/>
      <c r="BPJ219" s="358"/>
      <c r="BPK219" s="358"/>
      <c r="BPL219" s="358"/>
      <c r="BPM219" s="358"/>
      <c r="BPN219" s="358"/>
      <c r="BPO219" s="358"/>
      <c r="BPP219" s="358"/>
      <c r="BPQ219" s="358"/>
      <c r="BPR219" s="358"/>
      <c r="BPS219" s="358"/>
      <c r="BPT219" s="358"/>
      <c r="BPU219" s="358"/>
      <c r="BPV219" s="358"/>
      <c r="BPW219" s="358"/>
      <c r="BPX219" s="358"/>
      <c r="BPY219" s="358"/>
      <c r="BPZ219" s="358"/>
      <c r="BQA219" s="358"/>
      <c r="BQB219" s="358"/>
      <c r="BQC219" s="358"/>
      <c r="BQD219" s="358"/>
      <c r="BQE219" s="358"/>
      <c r="BQF219" s="358"/>
      <c r="BQG219" s="358"/>
      <c r="BQH219" s="358"/>
      <c r="BQI219" s="358"/>
      <c r="BQJ219" s="358"/>
      <c r="BQK219" s="358"/>
      <c r="BQL219" s="358"/>
      <c r="BQM219" s="358"/>
      <c r="BQN219" s="358"/>
      <c r="BQO219" s="358"/>
      <c r="BQP219" s="358"/>
      <c r="BQQ219" s="358"/>
      <c r="BQR219" s="358"/>
      <c r="BQS219" s="358"/>
      <c r="BQT219" s="358"/>
      <c r="BQU219" s="358"/>
      <c r="BQV219" s="358"/>
      <c r="BQW219" s="358"/>
      <c r="BQX219" s="358"/>
      <c r="BQY219" s="358"/>
      <c r="BQZ219" s="358"/>
      <c r="BRA219" s="358"/>
      <c r="BRB219" s="358"/>
      <c r="BRC219" s="358"/>
      <c r="BRD219" s="358"/>
      <c r="BRE219" s="358"/>
      <c r="BRF219" s="358"/>
      <c r="BRG219" s="358"/>
      <c r="BRH219" s="358"/>
      <c r="BRI219" s="358"/>
      <c r="BRJ219" s="358"/>
      <c r="BRK219" s="358"/>
      <c r="BRL219" s="358"/>
      <c r="BRM219" s="358"/>
      <c r="BRN219" s="358"/>
      <c r="BRO219" s="358"/>
      <c r="BRP219" s="358"/>
      <c r="BRQ219" s="358"/>
      <c r="BRR219" s="358"/>
      <c r="BRS219" s="358"/>
      <c r="BRT219" s="358"/>
      <c r="BRU219" s="358"/>
      <c r="BRV219" s="358"/>
      <c r="BRW219" s="358"/>
      <c r="BRX219" s="358"/>
      <c r="BRY219" s="358"/>
      <c r="BRZ219" s="358"/>
      <c r="BSA219" s="358"/>
      <c r="BSB219" s="358"/>
      <c r="BSC219" s="358"/>
      <c r="BSD219" s="358"/>
      <c r="BSE219" s="358"/>
      <c r="BSF219" s="358"/>
      <c r="BSG219" s="358"/>
      <c r="BSH219" s="358"/>
      <c r="BSI219" s="358"/>
      <c r="BSJ219" s="358"/>
      <c r="BSK219" s="358"/>
      <c r="BSL219" s="358"/>
      <c r="BSM219" s="358"/>
      <c r="BSN219" s="358"/>
      <c r="BSO219" s="358"/>
      <c r="BSP219" s="358"/>
      <c r="BSQ219" s="358"/>
      <c r="BSR219" s="358"/>
      <c r="BSS219" s="358"/>
      <c r="BST219" s="358"/>
      <c r="BSU219" s="358"/>
      <c r="BSV219" s="358"/>
      <c r="BSW219" s="358"/>
      <c r="BSX219" s="358"/>
      <c r="BSY219" s="358"/>
      <c r="BSZ219" s="358"/>
      <c r="BTA219" s="358"/>
      <c r="BTB219" s="358"/>
      <c r="BTC219" s="358"/>
      <c r="BTD219" s="358"/>
      <c r="BTE219" s="358"/>
      <c r="BTF219" s="358"/>
      <c r="BTG219" s="358"/>
      <c r="BTH219" s="358"/>
      <c r="BTI219" s="358"/>
      <c r="BTJ219" s="358"/>
      <c r="BTK219" s="358"/>
      <c r="BTL219" s="358"/>
      <c r="BTM219" s="358"/>
      <c r="BTN219" s="358"/>
      <c r="BTO219" s="358"/>
      <c r="BTP219" s="358"/>
      <c r="BTQ219" s="358"/>
      <c r="BTR219" s="358"/>
      <c r="BTS219" s="358"/>
      <c r="BTT219" s="358"/>
      <c r="BTU219" s="358"/>
      <c r="BTV219" s="358"/>
      <c r="BTW219" s="358"/>
      <c r="BTX219" s="358"/>
      <c r="BTY219" s="358"/>
      <c r="BTZ219" s="358"/>
      <c r="BUA219" s="358"/>
      <c r="BUB219" s="358"/>
      <c r="BUC219" s="358"/>
      <c r="BUD219" s="358"/>
      <c r="BUE219" s="358"/>
      <c r="BUF219" s="358"/>
      <c r="BUG219" s="358"/>
      <c r="BUH219" s="358"/>
      <c r="BUI219" s="358"/>
      <c r="BUJ219" s="358"/>
      <c r="BUK219" s="358"/>
      <c r="BUL219" s="358"/>
      <c r="BUM219" s="358"/>
      <c r="BUN219" s="358"/>
      <c r="BUO219" s="358"/>
      <c r="BUP219" s="358"/>
      <c r="BUQ219" s="358"/>
      <c r="BUR219" s="358"/>
      <c r="BUS219" s="358"/>
      <c r="BUT219" s="358"/>
      <c r="BUU219" s="358"/>
      <c r="BUV219" s="358"/>
      <c r="BUW219" s="358"/>
      <c r="BUX219" s="358"/>
      <c r="BUY219" s="358"/>
      <c r="BUZ219" s="358"/>
      <c r="BVA219" s="358"/>
      <c r="BVB219" s="358"/>
      <c r="BVC219" s="358"/>
      <c r="BVD219" s="358"/>
      <c r="BVE219" s="358"/>
      <c r="BVF219" s="358"/>
      <c r="BVG219" s="358"/>
      <c r="BVH219" s="358"/>
      <c r="BVI219" s="358"/>
      <c r="BVJ219" s="358"/>
      <c r="BVK219" s="358"/>
      <c r="BVL219" s="358"/>
      <c r="BVM219" s="358"/>
      <c r="BVN219" s="358"/>
      <c r="BVO219" s="358"/>
      <c r="BVP219" s="358"/>
      <c r="BVQ219" s="358"/>
      <c r="BVR219" s="358"/>
      <c r="BVS219" s="358"/>
      <c r="BVT219" s="358"/>
      <c r="BVU219" s="358"/>
      <c r="BVV219" s="358"/>
      <c r="BVW219" s="358"/>
      <c r="BVX219" s="358"/>
      <c r="BVY219" s="358"/>
      <c r="BVZ219" s="358"/>
      <c r="BWA219" s="358"/>
      <c r="BWB219" s="358"/>
      <c r="BWC219" s="358"/>
      <c r="BWD219" s="358"/>
      <c r="BWE219" s="358"/>
      <c r="BWF219" s="358"/>
      <c r="BWG219" s="358"/>
      <c r="BWH219" s="358"/>
      <c r="BWI219" s="358"/>
      <c r="BWJ219" s="358"/>
      <c r="BWK219" s="358"/>
      <c r="BWL219" s="358"/>
      <c r="BWM219" s="358"/>
      <c r="BWN219" s="358"/>
      <c r="BWO219" s="358"/>
      <c r="BWP219" s="358"/>
      <c r="BWQ219" s="358"/>
      <c r="BWR219" s="358"/>
      <c r="BWS219" s="358"/>
      <c r="BWT219" s="358"/>
      <c r="BWU219" s="358"/>
      <c r="BWV219" s="358"/>
      <c r="BWW219" s="358"/>
      <c r="BWX219" s="358"/>
      <c r="BWY219" s="358"/>
      <c r="BWZ219" s="358"/>
      <c r="BXA219" s="358"/>
      <c r="BXB219" s="358"/>
      <c r="BXC219" s="358"/>
      <c r="BXD219" s="358"/>
      <c r="BXE219" s="358"/>
      <c r="BXF219" s="358"/>
      <c r="BXG219" s="358"/>
      <c r="BXH219" s="358"/>
      <c r="BXI219" s="358"/>
      <c r="BXJ219" s="358"/>
      <c r="BXK219" s="358"/>
      <c r="BXL219" s="358"/>
      <c r="BXM219" s="358"/>
      <c r="BXN219" s="358"/>
      <c r="BXO219" s="358"/>
      <c r="BXP219" s="358"/>
      <c r="BXQ219" s="358"/>
      <c r="BXR219" s="358"/>
      <c r="BXS219" s="358"/>
      <c r="BXT219" s="358"/>
      <c r="BXU219" s="358"/>
      <c r="BXV219" s="358"/>
      <c r="BXW219" s="358"/>
      <c r="BXX219" s="358"/>
      <c r="BXY219" s="358"/>
      <c r="BXZ219" s="358"/>
      <c r="BYA219" s="358"/>
      <c r="BYB219" s="358"/>
      <c r="BYC219" s="358"/>
      <c r="BYD219" s="358"/>
      <c r="BYE219" s="358"/>
      <c r="BYF219" s="358"/>
      <c r="BYG219" s="358"/>
      <c r="BYH219" s="358"/>
      <c r="BYI219" s="358"/>
      <c r="BYJ219" s="358"/>
      <c r="BYK219" s="358"/>
      <c r="BYL219" s="358"/>
      <c r="BYM219" s="358"/>
      <c r="BYN219" s="358"/>
      <c r="BYO219" s="358"/>
      <c r="BYP219" s="358"/>
      <c r="BYQ219" s="358"/>
      <c r="BYR219" s="358"/>
      <c r="BYS219" s="358"/>
      <c r="BYT219" s="358"/>
      <c r="BYU219" s="358"/>
      <c r="BYV219" s="358"/>
      <c r="BYW219" s="358"/>
      <c r="BYX219" s="358"/>
      <c r="BYY219" s="358"/>
      <c r="BYZ219" s="358"/>
      <c r="BZA219" s="358"/>
      <c r="BZB219" s="358"/>
      <c r="BZC219" s="358"/>
      <c r="BZD219" s="358"/>
      <c r="BZE219" s="358"/>
      <c r="BZF219" s="358"/>
      <c r="BZG219" s="358"/>
      <c r="BZH219" s="358"/>
      <c r="BZI219" s="358"/>
      <c r="BZJ219" s="358"/>
      <c r="BZK219" s="358"/>
      <c r="BZL219" s="358"/>
      <c r="BZM219" s="358"/>
      <c r="BZN219" s="358"/>
      <c r="BZO219" s="358"/>
      <c r="BZP219" s="358"/>
      <c r="BZQ219" s="358"/>
      <c r="BZR219" s="358"/>
      <c r="BZS219" s="358"/>
      <c r="BZT219" s="358"/>
      <c r="BZU219" s="358"/>
      <c r="BZV219" s="358"/>
      <c r="BZW219" s="358"/>
      <c r="BZX219" s="358"/>
      <c r="BZY219" s="358"/>
      <c r="BZZ219" s="358"/>
      <c r="CAA219" s="358"/>
      <c r="CAB219" s="358"/>
      <c r="CAC219" s="358"/>
      <c r="CAD219" s="358"/>
      <c r="CAE219" s="358"/>
      <c r="CAF219" s="358"/>
      <c r="CAG219" s="358"/>
      <c r="CAH219" s="358"/>
      <c r="CAI219" s="358"/>
      <c r="CAJ219" s="358"/>
      <c r="CAK219" s="358"/>
      <c r="CAL219" s="358"/>
      <c r="CAM219" s="358"/>
      <c r="CAN219" s="358"/>
      <c r="CAO219" s="358"/>
      <c r="CAP219" s="358"/>
      <c r="CAQ219" s="358"/>
      <c r="CAR219" s="358"/>
      <c r="CAS219" s="358"/>
      <c r="CAT219" s="358"/>
      <c r="CAU219" s="358"/>
      <c r="CAV219" s="358"/>
      <c r="CAW219" s="358"/>
      <c r="CAX219" s="358"/>
      <c r="CAY219" s="358"/>
      <c r="CAZ219" s="358"/>
      <c r="CBA219" s="358"/>
      <c r="CBB219" s="358"/>
      <c r="CBC219" s="358"/>
      <c r="CBD219" s="358"/>
      <c r="CBE219" s="358"/>
      <c r="CBF219" s="358"/>
      <c r="CBG219" s="358"/>
      <c r="CBH219" s="358"/>
      <c r="CBI219" s="358"/>
      <c r="CBJ219" s="358"/>
      <c r="CBK219" s="358"/>
      <c r="CBL219" s="358"/>
      <c r="CBM219" s="358"/>
      <c r="CBN219" s="358"/>
      <c r="CBO219" s="358"/>
      <c r="CBP219" s="358"/>
      <c r="CBQ219" s="358"/>
      <c r="CBR219" s="358"/>
      <c r="CBS219" s="358"/>
      <c r="CBT219" s="358"/>
      <c r="CBU219" s="358"/>
      <c r="CBV219" s="358"/>
      <c r="CBW219" s="358"/>
      <c r="CBX219" s="358"/>
      <c r="CBY219" s="358"/>
      <c r="CBZ219" s="358"/>
      <c r="CCA219" s="358"/>
      <c r="CCB219" s="358"/>
      <c r="CCC219" s="358"/>
      <c r="CCD219" s="358"/>
      <c r="CCE219" s="358"/>
      <c r="CCF219" s="358"/>
      <c r="CCG219" s="358"/>
      <c r="CCH219" s="358"/>
      <c r="CCI219" s="358"/>
      <c r="CCJ219" s="358"/>
      <c r="CCK219" s="358"/>
      <c r="CCL219" s="358"/>
      <c r="CCM219" s="358"/>
      <c r="CCN219" s="358"/>
      <c r="CCO219" s="358"/>
      <c r="CCP219" s="358"/>
      <c r="CCQ219" s="358"/>
      <c r="CCR219" s="358"/>
      <c r="CCS219" s="358"/>
      <c r="CCT219" s="358"/>
      <c r="CCU219" s="358"/>
      <c r="CCV219" s="358"/>
      <c r="CCW219" s="358"/>
      <c r="CCX219" s="358"/>
      <c r="CCY219" s="358"/>
      <c r="CCZ219" s="358"/>
      <c r="CDA219" s="358"/>
      <c r="CDB219" s="358"/>
      <c r="CDC219" s="358"/>
      <c r="CDD219" s="358"/>
      <c r="CDE219" s="358"/>
      <c r="CDF219" s="358"/>
      <c r="CDG219" s="358"/>
      <c r="CDH219" s="358"/>
      <c r="CDI219" s="358"/>
      <c r="CDJ219" s="358"/>
      <c r="CDK219" s="358"/>
      <c r="CDL219" s="358"/>
      <c r="CDM219" s="358"/>
      <c r="CDN219" s="358"/>
      <c r="CDO219" s="358"/>
      <c r="CDP219" s="358"/>
      <c r="CDQ219" s="358"/>
      <c r="CDR219" s="358"/>
      <c r="CDS219" s="358"/>
      <c r="CDT219" s="358"/>
      <c r="CDU219" s="358"/>
      <c r="CDV219" s="358"/>
      <c r="CDW219" s="358"/>
      <c r="CDX219" s="358"/>
      <c r="CDY219" s="358"/>
      <c r="CDZ219" s="358"/>
      <c r="CEA219" s="358"/>
      <c r="CEB219" s="358"/>
      <c r="CEC219" s="358"/>
      <c r="CED219" s="358"/>
      <c r="CEE219" s="358"/>
      <c r="CEF219" s="358"/>
      <c r="CEG219" s="358"/>
      <c r="CEH219" s="358"/>
      <c r="CEI219" s="358"/>
      <c r="CEJ219" s="358"/>
      <c r="CEK219" s="358"/>
      <c r="CEL219" s="358"/>
      <c r="CEM219" s="358"/>
      <c r="CEN219" s="358"/>
      <c r="CEO219" s="358"/>
      <c r="CEP219" s="358"/>
      <c r="CEQ219" s="358"/>
      <c r="CER219" s="358"/>
      <c r="CES219" s="358"/>
      <c r="CET219" s="358"/>
      <c r="CEU219" s="358"/>
      <c r="CEV219" s="358"/>
      <c r="CEW219" s="358"/>
      <c r="CEX219" s="358"/>
      <c r="CEY219" s="358"/>
      <c r="CEZ219" s="358"/>
      <c r="CFA219" s="358"/>
      <c r="CFB219" s="358"/>
      <c r="CFC219" s="358"/>
      <c r="CFD219" s="358"/>
      <c r="CFE219" s="358"/>
      <c r="CFF219" s="358"/>
      <c r="CFG219" s="358"/>
      <c r="CFH219" s="358"/>
      <c r="CFI219" s="358"/>
      <c r="CFJ219" s="358"/>
      <c r="CFK219" s="358"/>
      <c r="CFL219" s="358"/>
      <c r="CFM219" s="358"/>
      <c r="CFN219" s="358"/>
      <c r="CFO219" s="358"/>
      <c r="CFP219" s="358"/>
      <c r="CFQ219" s="358"/>
      <c r="CFR219" s="358"/>
      <c r="CFS219" s="358"/>
      <c r="CFT219" s="358"/>
      <c r="CFU219" s="358"/>
      <c r="CFV219" s="358"/>
      <c r="CFW219" s="358"/>
      <c r="CFX219" s="358"/>
      <c r="CFY219" s="358"/>
      <c r="CFZ219" s="358"/>
      <c r="CGA219" s="358"/>
      <c r="CGB219" s="358"/>
      <c r="CGC219" s="358"/>
      <c r="CGD219" s="358"/>
      <c r="CGE219" s="358"/>
      <c r="CGF219" s="358"/>
      <c r="CGG219" s="358"/>
      <c r="CGH219" s="358"/>
      <c r="CGI219" s="358"/>
      <c r="CGJ219" s="358"/>
      <c r="CGK219" s="358"/>
      <c r="CGL219" s="358"/>
      <c r="CGM219" s="358"/>
      <c r="CGN219" s="358"/>
      <c r="CGO219" s="358"/>
      <c r="CGP219" s="358"/>
      <c r="CGQ219" s="358"/>
      <c r="CGR219" s="358"/>
      <c r="CGS219" s="358"/>
      <c r="CGT219" s="358"/>
      <c r="CGU219" s="358"/>
      <c r="CGV219" s="358"/>
      <c r="CGW219" s="358"/>
      <c r="CGX219" s="358"/>
      <c r="CGY219" s="358"/>
      <c r="CGZ219" s="358"/>
      <c r="CHA219" s="358"/>
      <c r="CHB219" s="358"/>
      <c r="CHC219" s="358"/>
      <c r="CHD219" s="358"/>
      <c r="CHE219" s="358"/>
      <c r="CHF219" s="358"/>
      <c r="CHG219" s="358"/>
      <c r="CHH219" s="358"/>
      <c r="CHI219" s="358"/>
      <c r="CHJ219" s="358"/>
      <c r="CHK219" s="358"/>
      <c r="CHL219" s="358"/>
      <c r="CHM219" s="358"/>
      <c r="CHN219" s="358"/>
      <c r="CHO219" s="358"/>
      <c r="CHP219" s="358"/>
      <c r="CHQ219" s="358"/>
      <c r="CHR219" s="358"/>
      <c r="CHS219" s="358"/>
      <c r="CHT219" s="358"/>
      <c r="CHU219" s="358"/>
      <c r="CHV219" s="358"/>
      <c r="CHW219" s="358"/>
      <c r="CHX219" s="358"/>
      <c r="CHY219" s="358"/>
      <c r="CHZ219" s="358"/>
      <c r="CIA219" s="358"/>
      <c r="CIB219" s="358"/>
      <c r="CIC219" s="358"/>
      <c r="CID219" s="358"/>
      <c r="CIE219" s="358"/>
      <c r="CIF219" s="358"/>
      <c r="CIG219" s="358"/>
      <c r="CIH219" s="358"/>
      <c r="CII219" s="358"/>
      <c r="CIJ219" s="358"/>
      <c r="CIK219" s="358"/>
      <c r="CIL219" s="358"/>
      <c r="CIM219" s="358"/>
      <c r="CIN219" s="358"/>
      <c r="CIO219" s="358"/>
      <c r="CIP219" s="358"/>
      <c r="CIQ219" s="358"/>
      <c r="CIR219" s="358"/>
      <c r="CIS219" s="358"/>
      <c r="CIT219" s="358"/>
      <c r="CIU219" s="358"/>
      <c r="CIV219" s="358"/>
      <c r="CIW219" s="358"/>
      <c r="CIX219" s="358"/>
      <c r="CIY219" s="358"/>
      <c r="CIZ219" s="358"/>
      <c r="CJA219" s="358"/>
      <c r="CJB219" s="358"/>
      <c r="CJC219" s="358"/>
      <c r="CJD219" s="358"/>
      <c r="CJE219" s="358"/>
      <c r="CJF219" s="358"/>
      <c r="CJG219" s="358"/>
      <c r="CJH219" s="358"/>
      <c r="CJI219" s="358"/>
      <c r="CJJ219" s="358"/>
      <c r="CJK219" s="358"/>
      <c r="CJL219" s="358"/>
      <c r="CJM219" s="358"/>
      <c r="CJN219" s="358"/>
      <c r="CJO219" s="358"/>
      <c r="CJP219" s="358"/>
      <c r="CJQ219" s="358"/>
      <c r="CJR219" s="358"/>
      <c r="CJS219" s="358"/>
      <c r="CJT219" s="358"/>
      <c r="CJU219" s="358"/>
      <c r="CJV219" s="358"/>
      <c r="CJW219" s="358"/>
      <c r="CJX219" s="358"/>
      <c r="CJY219" s="358"/>
      <c r="CJZ219" s="358"/>
      <c r="CKA219" s="358"/>
      <c r="CKB219" s="358"/>
      <c r="CKC219" s="358"/>
      <c r="CKD219" s="358"/>
      <c r="CKE219" s="358"/>
      <c r="CKF219" s="358"/>
      <c r="CKG219" s="358"/>
      <c r="CKH219" s="358"/>
      <c r="CKI219" s="358"/>
      <c r="CKJ219" s="358"/>
      <c r="CKK219" s="358"/>
      <c r="CKL219" s="358"/>
      <c r="CKM219" s="358"/>
      <c r="CKN219" s="358"/>
      <c r="CKO219" s="358"/>
      <c r="CKP219" s="358"/>
      <c r="CKQ219" s="358"/>
      <c r="CKR219" s="358"/>
      <c r="CKS219" s="358"/>
      <c r="CKT219" s="358"/>
      <c r="CKU219" s="358"/>
      <c r="CKV219" s="358"/>
      <c r="CKW219" s="358"/>
      <c r="CKX219" s="358"/>
      <c r="CKY219" s="358"/>
      <c r="CKZ219" s="358"/>
      <c r="CLA219" s="358"/>
      <c r="CLB219" s="358"/>
      <c r="CLC219" s="358"/>
      <c r="CLD219" s="358"/>
      <c r="CLE219" s="358"/>
      <c r="CLF219" s="358"/>
      <c r="CLG219" s="358"/>
      <c r="CLH219" s="358"/>
      <c r="CLI219" s="358"/>
      <c r="CLJ219" s="358"/>
      <c r="CLK219" s="358"/>
      <c r="CLL219" s="358"/>
      <c r="CLM219" s="358"/>
      <c r="CLN219" s="358"/>
      <c r="CLO219" s="358"/>
      <c r="CLP219" s="358"/>
      <c r="CLQ219" s="358"/>
      <c r="CLR219" s="358"/>
      <c r="CLS219" s="358"/>
      <c r="CLT219" s="358"/>
      <c r="CLU219" s="358"/>
      <c r="CLV219" s="358"/>
      <c r="CLW219" s="358"/>
      <c r="CLX219" s="358"/>
      <c r="CLY219" s="358"/>
      <c r="CLZ219" s="358"/>
      <c r="CMA219" s="358"/>
      <c r="CMB219" s="358"/>
      <c r="CMC219" s="358"/>
      <c r="CMD219" s="358"/>
      <c r="CME219" s="358"/>
      <c r="CMF219" s="358"/>
      <c r="CMG219" s="358"/>
      <c r="CMH219" s="358"/>
      <c r="CMI219" s="358"/>
      <c r="CMJ219" s="358"/>
      <c r="CMK219" s="358"/>
      <c r="CML219" s="358"/>
      <c r="CMM219" s="358"/>
      <c r="CMN219" s="358"/>
      <c r="CMO219" s="358"/>
      <c r="CMP219" s="358"/>
      <c r="CMQ219" s="358"/>
      <c r="CMR219" s="358"/>
      <c r="CMS219" s="358"/>
      <c r="CMT219" s="358"/>
      <c r="CMU219" s="358"/>
      <c r="CMV219" s="358"/>
      <c r="CMW219" s="358"/>
      <c r="CMX219" s="358"/>
      <c r="CMY219" s="358"/>
      <c r="CMZ219" s="358"/>
      <c r="CNA219" s="358"/>
      <c r="CNB219" s="358"/>
      <c r="CNC219" s="358"/>
      <c r="CND219" s="358"/>
      <c r="CNE219" s="358"/>
      <c r="CNF219" s="358"/>
      <c r="CNG219" s="358"/>
      <c r="CNH219" s="358"/>
      <c r="CNI219" s="358"/>
      <c r="CNJ219" s="358"/>
      <c r="CNK219" s="358"/>
      <c r="CNL219" s="358"/>
      <c r="CNM219" s="358"/>
      <c r="CNN219" s="358"/>
      <c r="CNO219" s="358"/>
      <c r="CNP219" s="358"/>
      <c r="CNQ219" s="358"/>
      <c r="CNR219" s="358"/>
      <c r="CNS219" s="358"/>
      <c r="CNT219" s="358"/>
      <c r="CNU219" s="358"/>
      <c r="CNV219" s="358"/>
      <c r="CNW219" s="358"/>
      <c r="CNX219" s="358"/>
      <c r="CNY219" s="358"/>
      <c r="CNZ219" s="358"/>
      <c r="COA219" s="358"/>
      <c r="COB219" s="358"/>
      <c r="COC219" s="358"/>
      <c r="COD219" s="358"/>
      <c r="COE219" s="358"/>
      <c r="COF219" s="358"/>
      <c r="COG219" s="358"/>
      <c r="COH219" s="358"/>
      <c r="COI219" s="358"/>
      <c r="COJ219" s="358"/>
      <c r="COK219" s="358"/>
      <c r="COL219" s="358"/>
      <c r="COM219" s="358"/>
      <c r="CON219" s="358"/>
      <c r="COO219" s="358"/>
      <c r="COP219" s="358"/>
      <c r="COQ219" s="358"/>
      <c r="COR219" s="358"/>
      <c r="COS219" s="358"/>
      <c r="COT219" s="358"/>
      <c r="COU219" s="358"/>
      <c r="COV219" s="358"/>
      <c r="COW219" s="358"/>
      <c r="COX219" s="358"/>
      <c r="COY219" s="358"/>
      <c r="COZ219" s="358"/>
      <c r="CPA219" s="358"/>
      <c r="CPB219" s="358"/>
      <c r="CPC219" s="358"/>
      <c r="CPD219" s="358"/>
      <c r="CPE219" s="358"/>
      <c r="CPF219" s="358"/>
      <c r="CPG219" s="358"/>
      <c r="CPH219" s="358"/>
      <c r="CPI219" s="358"/>
      <c r="CPJ219" s="358"/>
      <c r="CPK219" s="358"/>
      <c r="CPL219" s="358"/>
      <c r="CPM219" s="358"/>
      <c r="CPN219" s="358"/>
      <c r="CPO219" s="358"/>
      <c r="CPP219" s="358"/>
      <c r="CPQ219" s="358"/>
      <c r="CPR219" s="358"/>
      <c r="CPS219" s="358"/>
      <c r="CPT219" s="358"/>
      <c r="CPU219" s="358"/>
      <c r="CPV219" s="358"/>
      <c r="CPW219" s="358"/>
      <c r="CPX219" s="358"/>
      <c r="CPY219" s="358"/>
      <c r="CPZ219" s="358"/>
      <c r="CQA219" s="358"/>
      <c r="CQB219" s="358"/>
      <c r="CQC219" s="358"/>
      <c r="CQD219" s="358"/>
      <c r="CQE219" s="358"/>
      <c r="CQF219" s="358"/>
      <c r="CQG219" s="358"/>
      <c r="CQH219" s="358"/>
      <c r="CQI219" s="358"/>
      <c r="CQJ219" s="358"/>
      <c r="CQK219" s="358"/>
      <c r="CQL219" s="358"/>
      <c r="CQM219" s="358"/>
      <c r="CQN219" s="358"/>
      <c r="CQO219" s="358"/>
      <c r="CQP219" s="358"/>
      <c r="CQQ219" s="358"/>
      <c r="CQR219" s="358"/>
      <c r="CQS219" s="358"/>
      <c r="CQT219" s="358"/>
      <c r="CQU219" s="358"/>
      <c r="CQV219" s="358"/>
      <c r="CQW219" s="358"/>
      <c r="CQX219" s="358"/>
      <c r="CQY219" s="358"/>
      <c r="CQZ219" s="358"/>
      <c r="CRA219" s="358"/>
      <c r="CRB219" s="358"/>
      <c r="CRC219" s="358"/>
      <c r="CRD219" s="358"/>
      <c r="CRE219" s="358"/>
      <c r="CRF219" s="358"/>
      <c r="CRG219" s="358"/>
      <c r="CRH219" s="358"/>
      <c r="CRI219" s="358"/>
      <c r="CRJ219" s="358"/>
      <c r="CRK219" s="358"/>
      <c r="CRL219" s="358"/>
      <c r="CRM219" s="358"/>
      <c r="CRN219" s="358"/>
      <c r="CRO219" s="358"/>
      <c r="CRP219" s="358"/>
      <c r="CRQ219" s="358"/>
      <c r="CRR219" s="358"/>
      <c r="CRS219" s="358"/>
      <c r="CRT219" s="358"/>
      <c r="CRU219" s="358"/>
      <c r="CRV219" s="358"/>
      <c r="CRW219" s="358"/>
      <c r="CRX219" s="358"/>
      <c r="CRY219" s="358"/>
      <c r="CRZ219" s="358"/>
      <c r="CSA219" s="358"/>
      <c r="CSB219" s="358"/>
      <c r="CSC219" s="358"/>
      <c r="CSD219" s="358"/>
      <c r="CSE219" s="358"/>
      <c r="CSF219" s="358"/>
      <c r="CSG219" s="358"/>
      <c r="CSH219" s="358"/>
      <c r="CSI219" s="358"/>
      <c r="CSJ219" s="358"/>
      <c r="CSK219" s="358"/>
      <c r="CSL219" s="358"/>
      <c r="CSM219" s="358"/>
      <c r="CSN219" s="358"/>
      <c r="CSO219" s="358"/>
      <c r="CSP219" s="358"/>
      <c r="CSQ219" s="358"/>
      <c r="CSR219" s="358"/>
      <c r="CSS219" s="358"/>
      <c r="CST219" s="358"/>
      <c r="CSU219" s="358"/>
      <c r="CSV219" s="358"/>
      <c r="CSW219" s="358"/>
      <c r="CSX219" s="358"/>
      <c r="CSY219" s="358"/>
      <c r="CSZ219" s="358"/>
      <c r="CTA219" s="358"/>
      <c r="CTB219" s="358"/>
      <c r="CTC219" s="358"/>
      <c r="CTD219" s="358"/>
      <c r="CTE219" s="358"/>
      <c r="CTF219" s="358"/>
      <c r="CTG219" s="358"/>
      <c r="CTH219" s="358"/>
      <c r="CTI219" s="358"/>
      <c r="CTJ219" s="358"/>
      <c r="CTK219" s="358"/>
      <c r="CTL219" s="358"/>
      <c r="CTM219" s="358"/>
      <c r="CTN219" s="358"/>
      <c r="CTO219" s="358"/>
      <c r="CTP219" s="358"/>
      <c r="CTQ219" s="358"/>
      <c r="CTR219" s="358"/>
      <c r="CTS219" s="358"/>
      <c r="CTT219" s="358"/>
      <c r="CTU219" s="358"/>
      <c r="CTV219" s="358"/>
      <c r="CTW219" s="358"/>
      <c r="CTX219" s="358"/>
      <c r="CTY219" s="358"/>
      <c r="CTZ219" s="358"/>
      <c r="CUA219" s="358"/>
      <c r="CUB219" s="358"/>
      <c r="CUC219" s="358"/>
      <c r="CUD219" s="358"/>
      <c r="CUE219" s="358"/>
      <c r="CUF219" s="358"/>
      <c r="CUG219" s="358"/>
      <c r="CUH219" s="358"/>
      <c r="CUI219" s="358"/>
      <c r="CUJ219" s="358"/>
      <c r="CUK219" s="358"/>
      <c r="CUL219" s="358"/>
      <c r="CUM219" s="358"/>
      <c r="CUN219" s="358"/>
      <c r="CUO219" s="358"/>
      <c r="CUP219" s="358"/>
      <c r="CUQ219" s="358"/>
      <c r="CUR219" s="358"/>
      <c r="CUS219" s="358"/>
      <c r="CUT219" s="358"/>
      <c r="CUU219" s="358"/>
      <c r="CUV219" s="358"/>
      <c r="CUW219" s="358"/>
      <c r="CUX219" s="358"/>
      <c r="CUY219" s="358"/>
      <c r="CUZ219" s="358"/>
      <c r="CVA219" s="358"/>
      <c r="CVB219" s="358"/>
      <c r="CVC219" s="358"/>
      <c r="CVD219" s="358"/>
      <c r="CVE219" s="358"/>
      <c r="CVF219" s="358"/>
      <c r="CVG219" s="358"/>
      <c r="CVH219" s="358"/>
      <c r="CVI219" s="358"/>
      <c r="CVJ219" s="358"/>
      <c r="CVK219" s="358"/>
      <c r="CVL219" s="358"/>
      <c r="CVM219" s="358"/>
      <c r="CVN219" s="358"/>
      <c r="CVO219" s="358"/>
      <c r="CVP219" s="358"/>
      <c r="CVQ219" s="358"/>
      <c r="CVR219" s="358"/>
      <c r="CVS219" s="358"/>
      <c r="CVT219" s="358"/>
      <c r="CVU219" s="358"/>
      <c r="CVV219" s="358"/>
      <c r="CVW219" s="358"/>
      <c r="CVX219" s="358"/>
      <c r="CVY219" s="358"/>
      <c r="CVZ219" s="358"/>
      <c r="CWA219" s="358"/>
      <c r="CWB219" s="358"/>
      <c r="CWC219" s="358"/>
      <c r="CWD219" s="358"/>
      <c r="CWE219" s="358"/>
      <c r="CWF219" s="358"/>
      <c r="CWG219" s="358"/>
      <c r="CWH219" s="358"/>
      <c r="CWI219" s="358"/>
      <c r="CWJ219" s="358"/>
      <c r="CWK219" s="358"/>
      <c r="CWL219" s="358"/>
      <c r="CWM219" s="358"/>
      <c r="CWN219" s="358"/>
      <c r="CWO219" s="358"/>
      <c r="CWP219" s="358"/>
      <c r="CWQ219" s="358"/>
      <c r="CWR219" s="358"/>
      <c r="CWS219" s="358"/>
      <c r="CWT219" s="358"/>
      <c r="CWU219" s="358"/>
      <c r="CWV219" s="358"/>
      <c r="CWW219" s="358"/>
      <c r="CWX219" s="358"/>
      <c r="CWY219" s="358"/>
      <c r="CWZ219" s="358"/>
      <c r="CXA219" s="358"/>
      <c r="CXB219" s="358"/>
      <c r="CXC219" s="358"/>
      <c r="CXD219" s="358"/>
      <c r="CXE219" s="358"/>
      <c r="CXF219" s="358"/>
      <c r="CXG219" s="358"/>
      <c r="CXH219" s="358"/>
      <c r="CXI219" s="358"/>
      <c r="CXJ219" s="358"/>
      <c r="CXK219" s="358"/>
      <c r="CXL219" s="358"/>
      <c r="CXM219" s="358"/>
      <c r="CXN219" s="358"/>
      <c r="CXO219" s="358"/>
      <c r="CXP219" s="358"/>
      <c r="CXQ219" s="358"/>
      <c r="CXR219" s="358"/>
      <c r="CXS219" s="358"/>
      <c r="CXT219" s="358"/>
      <c r="CXU219" s="358"/>
      <c r="CXV219" s="358"/>
      <c r="CXW219" s="358"/>
      <c r="CXX219" s="358"/>
      <c r="CXY219" s="358"/>
      <c r="CXZ219" s="358"/>
      <c r="CYA219" s="358"/>
      <c r="CYB219" s="358"/>
      <c r="CYC219" s="358"/>
      <c r="CYD219" s="358"/>
      <c r="CYE219" s="358"/>
      <c r="CYF219" s="358"/>
      <c r="CYG219" s="358"/>
      <c r="CYH219" s="358"/>
      <c r="CYI219" s="358"/>
      <c r="CYJ219" s="358"/>
      <c r="CYK219" s="358"/>
      <c r="CYL219" s="358"/>
      <c r="CYM219" s="358"/>
      <c r="CYN219" s="358"/>
      <c r="CYO219" s="358"/>
      <c r="CYP219" s="358"/>
      <c r="CYQ219" s="358"/>
      <c r="CYR219" s="358"/>
      <c r="CYS219" s="358"/>
      <c r="CYT219" s="358"/>
      <c r="CYU219" s="358"/>
      <c r="CYV219" s="358"/>
      <c r="CYW219" s="358"/>
      <c r="CYX219" s="358"/>
      <c r="CYY219" s="358"/>
      <c r="CYZ219" s="358"/>
      <c r="CZA219" s="358"/>
      <c r="CZB219" s="358"/>
      <c r="CZC219" s="358"/>
      <c r="CZD219" s="358"/>
      <c r="CZE219" s="358"/>
      <c r="CZF219" s="358"/>
      <c r="CZG219" s="358"/>
      <c r="CZH219" s="358"/>
      <c r="CZI219" s="358"/>
      <c r="CZJ219" s="358"/>
      <c r="CZK219" s="358"/>
      <c r="CZL219" s="358"/>
      <c r="CZM219" s="358"/>
      <c r="CZN219" s="358"/>
      <c r="CZO219" s="358"/>
      <c r="CZP219" s="358"/>
      <c r="CZQ219" s="358"/>
      <c r="CZR219" s="358"/>
      <c r="CZS219" s="358"/>
      <c r="CZT219" s="358"/>
      <c r="CZU219" s="358"/>
      <c r="CZV219" s="358"/>
      <c r="CZW219" s="358"/>
      <c r="CZX219" s="358"/>
      <c r="CZY219" s="358"/>
      <c r="CZZ219" s="358"/>
      <c r="DAA219" s="358"/>
      <c r="DAB219" s="358"/>
      <c r="DAC219" s="358"/>
      <c r="DAD219" s="358"/>
      <c r="DAE219" s="358"/>
      <c r="DAF219" s="358"/>
      <c r="DAG219" s="358"/>
      <c r="DAH219" s="358"/>
      <c r="DAI219" s="358"/>
      <c r="DAJ219" s="358"/>
      <c r="DAK219" s="358"/>
      <c r="DAL219" s="358"/>
      <c r="DAM219" s="358"/>
      <c r="DAN219" s="358"/>
      <c r="DAO219" s="358"/>
      <c r="DAP219" s="358"/>
      <c r="DAQ219" s="358"/>
      <c r="DAR219" s="358"/>
      <c r="DAS219" s="358"/>
      <c r="DAT219" s="358"/>
      <c r="DAU219" s="358"/>
      <c r="DAV219" s="358"/>
      <c r="DAW219" s="358"/>
      <c r="DAX219" s="358"/>
      <c r="DAY219" s="358"/>
      <c r="DAZ219" s="358"/>
      <c r="DBA219" s="358"/>
      <c r="DBB219" s="358"/>
      <c r="DBC219" s="358"/>
      <c r="DBD219" s="358"/>
      <c r="DBE219" s="358"/>
      <c r="DBF219" s="358"/>
      <c r="DBG219" s="358"/>
      <c r="DBH219" s="358"/>
      <c r="DBI219" s="358"/>
      <c r="DBJ219" s="358"/>
      <c r="DBK219" s="358"/>
      <c r="DBL219" s="358"/>
      <c r="DBM219" s="358"/>
      <c r="DBN219" s="358"/>
      <c r="DBO219" s="358"/>
      <c r="DBP219" s="358"/>
      <c r="DBQ219" s="358"/>
      <c r="DBR219" s="358"/>
      <c r="DBS219" s="358"/>
      <c r="DBT219" s="358"/>
      <c r="DBU219" s="358"/>
      <c r="DBV219" s="358"/>
      <c r="DBW219" s="358"/>
      <c r="DBX219" s="358"/>
      <c r="DBY219" s="358"/>
      <c r="DBZ219" s="358"/>
      <c r="DCA219" s="358"/>
      <c r="DCB219" s="358"/>
      <c r="DCC219" s="358"/>
      <c r="DCD219" s="358"/>
      <c r="DCE219" s="358"/>
      <c r="DCF219" s="358"/>
      <c r="DCG219" s="358"/>
      <c r="DCH219" s="358"/>
      <c r="DCI219" s="358"/>
      <c r="DCJ219" s="358"/>
      <c r="DCK219" s="358"/>
      <c r="DCL219" s="358"/>
      <c r="DCM219" s="358"/>
      <c r="DCN219" s="358"/>
      <c r="DCO219" s="358"/>
      <c r="DCP219" s="358"/>
      <c r="DCQ219" s="358"/>
      <c r="DCR219" s="358"/>
      <c r="DCS219" s="358"/>
      <c r="DCT219" s="358"/>
      <c r="DCU219" s="358"/>
      <c r="DCV219" s="358"/>
      <c r="DCW219" s="358"/>
      <c r="DCX219" s="358"/>
      <c r="DCY219" s="358"/>
      <c r="DCZ219" s="358"/>
      <c r="DDA219" s="358"/>
      <c r="DDB219" s="358"/>
      <c r="DDC219" s="358"/>
      <c r="DDD219" s="358"/>
      <c r="DDE219" s="358"/>
      <c r="DDF219" s="358"/>
      <c r="DDG219" s="358"/>
      <c r="DDH219" s="358"/>
      <c r="DDI219" s="358"/>
      <c r="DDJ219" s="358"/>
      <c r="DDK219" s="358"/>
      <c r="DDL219" s="358"/>
      <c r="DDM219" s="358"/>
      <c r="DDN219" s="358"/>
      <c r="DDO219" s="358"/>
      <c r="DDP219" s="358"/>
      <c r="DDQ219" s="358"/>
      <c r="DDR219" s="358"/>
      <c r="DDS219" s="358"/>
      <c r="DDT219" s="358"/>
      <c r="DDU219" s="358"/>
      <c r="DDV219" s="358"/>
      <c r="DDW219" s="358"/>
      <c r="DDX219" s="358"/>
      <c r="DDY219" s="358"/>
      <c r="DDZ219" s="358"/>
      <c r="DEA219" s="358"/>
      <c r="DEB219" s="358"/>
      <c r="DEC219" s="358"/>
      <c r="DED219" s="358"/>
      <c r="DEE219" s="358"/>
      <c r="DEF219" s="358"/>
      <c r="DEG219" s="358"/>
      <c r="DEH219" s="358"/>
      <c r="DEI219" s="358"/>
      <c r="DEJ219" s="358"/>
      <c r="DEK219" s="358"/>
      <c r="DEL219" s="358"/>
      <c r="DEM219" s="358"/>
      <c r="DEN219" s="358"/>
      <c r="DEO219" s="358"/>
      <c r="DEP219" s="358"/>
      <c r="DEQ219" s="358"/>
      <c r="DER219" s="358"/>
      <c r="DES219" s="358"/>
      <c r="DET219" s="358"/>
      <c r="DEU219" s="358"/>
      <c r="DEV219" s="358"/>
      <c r="DEW219" s="358"/>
      <c r="DEX219" s="358"/>
      <c r="DEY219" s="358"/>
      <c r="DEZ219" s="358"/>
      <c r="DFA219" s="358"/>
      <c r="DFB219" s="358"/>
      <c r="DFC219" s="358"/>
      <c r="DFD219" s="358"/>
      <c r="DFE219" s="358"/>
      <c r="DFF219" s="358"/>
      <c r="DFG219" s="358"/>
      <c r="DFH219" s="358"/>
      <c r="DFI219" s="358"/>
      <c r="DFJ219" s="358"/>
      <c r="DFK219" s="358"/>
      <c r="DFL219" s="358"/>
      <c r="DFM219" s="358"/>
      <c r="DFN219" s="358"/>
      <c r="DFO219" s="358"/>
      <c r="DFP219" s="358"/>
      <c r="DFQ219" s="358"/>
      <c r="DFR219" s="358"/>
      <c r="DFS219" s="358"/>
      <c r="DFT219" s="358"/>
      <c r="DFU219" s="358"/>
      <c r="DFV219" s="358"/>
      <c r="DFW219" s="358"/>
      <c r="DFX219" s="358"/>
      <c r="DFY219" s="358"/>
      <c r="DFZ219" s="358"/>
      <c r="DGA219" s="358"/>
      <c r="DGB219" s="358"/>
      <c r="DGC219" s="358"/>
      <c r="DGD219" s="358"/>
      <c r="DGE219" s="358"/>
      <c r="DGF219" s="358"/>
      <c r="DGG219" s="358"/>
      <c r="DGH219" s="358"/>
      <c r="DGI219" s="358"/>
      <c r="DGJ219" s="358"/>
      <c r="DGK219" s="358"/>
      <c r="DGL219" s="358"/>
      <c r="DGM219" s="358"/>
      <c r="DGN219" s="358"/>
      <c r="DGO219" s="358"/>
      <c r="DGP219" s="358"/>
      <c r="DGQ219" s="358"/>
      <c r="DGR219" s="358"/>
      <c r="DGS219" s="358"/>
      <c r="DGT219" s="358"/>
      <c r="DGU219" s="358"/>
      <c r="DGV219" s="358"/>
      <c r="DGW219" s="358"/>
      <c r="DGX219" s="358"/>
      <c r="DGY219" s="358"/>
      <c r="DGZ219" s="358"/>
      <c r="DHA219" s="358"/>
      <c r="DHB219" s="358"/>
      <c r="DHC219" s="358"/>
      <c r="DHD219" s="358"/>
      <c r="DHE219" s="358"/>
      <c r="DHF219" s="358"/>
      <c r="DHG219" s="358"/>
      <c r="DHH219" s="358"/>
      <c r="DHI219" s="358"/>
      <c r="DHJ219" s="358"/>
      <c r="DHK219" s="358"/>
      <c r="DHL219" s="358"/>
      <c r="DHM219" s="358"/>
      <c r="DHN219" s="358"/>
      <c r="DHO219" s="358"/>
      <c r="DHP219" s="358"/>
      <c r="DHQ219" s="358"/>
      <c r="DHR219" s="358"/>
      <c r="DHS219" s="358"/>
      <c r="DHT219" s="358"/>
      <c r="DHU219" s="358"/>
      <c r="DHV219" s="358"/>
      <c r="DHW219" s="358"/>
      <c r="DHX219" s="358"/>
      <c r="DHY219" s="358"/>
      <c r="DHZ219" s="358"/>
      <c r="DIA219" s="358"/>
      <c r="DIB219" s="358"/>
      <c r="DIC219" s="358"/>
      <c r="DID219" s="358"/>
      <c r="DIE219" s="358"/>
      <c r="DIF219" s="358"/>
      <c r="DIG219" s="358"/>
      <c r="DIH219" s="358"/>
      <c r="DII219" s="358"/>
      <c r="DIJ219" s="358"/>
      <c r="DIK219" s="358"/>
      <c r="DIL219" s="358"/>
      <c r="DIM219" s="358"/>
      <c r="DIN219" s="358"/>
      <c r="DIO219" s="358"/>
      <c r="DIP219" s="358"/>
      <c r="DIQ219" s="358"/>
      <c r="DIR219" s="358"/>
      <c r="DIS219" s="358"/>
      <c r="DIT219" s="358"/>
      <c r="DIU219" s="358"/>
      <c r="DIV219" s="358"/>
      <c r="DIW219" s="358"/>
      <c r="DIX219" s="358"/>
      <c r="DIY219" s="358"/>
      <c r="DIZ219" s="358"/>
      <c r="DJA219" s="358"/>
      <c r="DJB219" s="358"/>
      <c r="DJC219" s="358"/>
      <c r="DJD219" s="358"/>
      <c r="DJE219" s="358"/>
      <c r="DJF219" s="358"/>
      <c r="DJG219" s="358"/>
      <c r="DJH219" s="358"/>
      <c r="DJI219" s="358"/>
      <c r="DJJ219" s="358"/>
      <c r="DJK219" s="358"/>
      <c r="DJL219" s="358"/>
      <c r="DJM219" s="358"/>
      <c r="DJN219" s="358"/>
      <c r="DJO219" s="358"/>
      <c r="DJP219" s="358"/>
      <c r="DJQ219" s="358"/>
      <c r="DJR219" s="358"/>
      <c r="DJS219" s="358"/>
      <c r="DJT219" s="358"/>
      <c r="DJU219" s="358"/>
      <c r="DJV219" s="358"/>
      <c r="DJW219" s="358"/>
      <c r="DJX219" s="358"/>
      <c r="DJY219" s="358"/>
      <c r="DJZ219" s="358"/>
      <c r="DKA219" s="358"/>
      <c r="DKB219" s="358"/>
      <c r="DKC219" s="358"/>
      <c r="DKD219" s="358"/>
      <c r="DKE219" s="358"/>
      <c r="DKF219" s="358"/>
      <c r="DKG219" s="358"/>
      <c r="DKH219" s="358"/>
      <c r="DKI219" s="358"/>
      <c r="DKJ219" s="358"/>
      <c r="DKK219" s="358"/>
      <c r="DKL219" s="358"/>
      <c r="DKM219" s="358"/>
      <c r="DKN219" s="358"/>
      <c r="DKO219" s="358"/>
      <c r="DKP219" s="358"/>
      <c r="DKQ219" s="358"/>
      <c r="DKR219" s="358"/>
      <c r="DKS219" s="358"/>
      <c r="DKT219" s="358"/>
      <c r="DKU219" s="358"/>
      <c r="DKV219" s="358"/>
      <c r="DKW219" s="358"/>
      <c r="DKX219" s="358"/>
      <c r="DKY219" s="358"/>
      <c r="DKZ219" s="358"/>
      <c r="DLA219" s="358"/>
      <c r="DLB219" s="358"/>
      <c r="DLC219" s="358"/>
      <c r="DLD219" s="358"/>
      <c r="DLE219" s="358"/>
      <c r="DLF219" s="358"/>
      <c r="DLG219" s="358"/>
      <c r="DLH219" s="358"/>
      <c r="DLI219" s="358"/>
      <c r="DLJ219" s="358"/>
      <c r="DLK219" s="358"/>
      <c r="DLL219" s="358"/>
      <c r="DLM219" s="358"/>
      <c r="DLN219" s="358"/>
      <c r="DLO219" s="358"/>
      <c r="DLP219" s="358"/>
      <c r="DLQ219" s="358"/>
      <c r="DLR219" s="358"/>
      <c r="DLS219" s="358"/>
      <c r="DLT219" s="358"/>
      <c r="DLU219" s="358"/>
      <c r="DLV219" s="358"/>
      <c r="DLW219" s="358"/>
      <c r="DLX219" s="358"/>
      <c r="DLY219" s="358"/>
      <c r="DLZ219" s="358"/>
      <c r="DMA219" s="358"/>
      <c r="DMB219" s="358"/>
      <c r="DMC219" s="358"/>
      <c r="DMD219" s="358"/>
      <c r="DME219" s="358"/>
      <c r="DMF219" s="358"/>
      <c r="DMG219" s="358"/>
      <c r="DMH219" s="358"/>
      <c r="DMI219" s="358"/>
      <c r="DMJ219" s="358"/>
      <c r="DMK219" s="358"/>
      <c r="DML219" s="358"/>
      <c r="DMM219" s="358"/>
      <c r="DMN219" s="358"/>
      <c r="DMO219" s="358"/>
      <c r="DMP219" s="358"/>
      <c r="DMQ219" s="358"/>
      <c r="DMR219" s="358"/>
      <c r="DMS219" s="358"/>
      <c r="DMT219" s="358"/>
      <c r="DMU219" s="358"/>
      <c r="DMV219" s="358"/>
      <c r="DMW219" s="358"/>
      <c r="DMX219" s="358"/>
      <c r="DMY219" s="358"/>
      <c r="DMZ219" s="358"/>
      <c r="DNA219" s="358"/>
      <c r="DNB219" s="358"/>
      <c r="DNC219" s="358"/>
      <c r="DND219" s="358"/>
      <c r="DNE219" s="358"/>
      <c r="DNF219" s="358"/>
      <c r="DNG219" s="358"/>
      <c r="DNH219" s="358"/>
      <c r="DNI219" s="358"/>
      <c r="DNJ219" s="358"/>
      <c r="DNK219" s="358"/>
      <c r="DNL219" s="358"/>
      <c r="DNM219" s="358"/>
      <c r="DNN219" s="358"/>
      <c r="DNO219" s="358"/>
      <c r="DNP219" s="358"/>
      <c r="DNQ219" s="358"/>
      <c r="DNR219" s="358"/>
      <c r="DNS219" s="358"/>
      <c r="DNT219" s="358"/>
      <c r="DNU219" s="358"/>
      <c r="DNV219" s="358"/>
      <c r="DNW219" s="358"/>
      <c r="DNX219" s="358"/>
      <c r="DNY219" s="358"/>
      <c r="DNZ219" s="358"/>
      <c r="DOA219" s="358"/>
      <c r="DOB219" s="358"/>
      <c r="DOC219" s="358"/>
      <c r="DOD219" s="358"/>
      <c r="DOE219" s="358"/>
      <c r="DOF219" s="358"/>
      <c r="DOG219" s="358"/>
      <c r="DOH219" s="358"/>
      <c r="DOI219" s="358"/>
      <c r="DOJ219" s="358"/>
      <c r="DOK219" s="358"/>
      <c r="DOL219" s="358"/>
      <c r="DOM219" s="358"/>
      <c r="DON219" s="358"/>
      <c r="DOO219" s="358"/>
      <c r="DOP219" s="358"/>
      <c r="DOQ219" s="358"/>
      <c r="DOR219" s="358"/>
      <c r="DOS219" s="358"/>
      <c r="DOT219" s="358"/>
      <c r="DOU219" s="358"/>
      <c r="DOV219" s="358"/>
      <c r="DOW219" s="358"/>
      <c r="DOX219" s="358"/>
      <c r="DOY219" s="358"/>
      <c r="DOZ219" s="358"/>
      <c r="DPA219" s="358"/>
      <c r="DPB219" s="358"/>
      <c r="DPC219" s="358"/>
      <c r="DPD219" s="358"/>
      <c r="DPE219" s="358"/>
      <c r="DPF219" s="358"/>
      <c r="DPG219" s="358"/>
      <c r="DPH219" s="358"/>
      <c r="DPI219" s="358"/>
      <c r="DPJ219" s="358"/>
      <c r="DPK219" s="358"/>
      <c r="DPL219" s="358"/>
      <c r="DPM219" s="358"/>
      <c r="DPN219" s="358"/>
      <c r="DPO219" s="358"/>
      <c r="DPP219" s="358"/>
      <c r="DPQ219" s="358"/>
      <c r="DPR219" s="358"/>
      <c r="DPS219" s="358"/>
      <c r="DPT219" s="358"/>
      <c r="DPU219" s="358"/>
      <c r="DPV219" s="358"/>
      <c r="DPW219" s="358"/>
      <c r="DPX219" s="358"/>
      <c r="DPY219" s="358"/>
      <c r="DPZ219" s="358"/>
      <c r="DQA219" s="358"/>
      <c r="DQB219" s="358"/>
      <c r="DQC219" s="358"/>
      <c r="DQD219" s="358"/>
      <c r="DQE219" s="358"/>
      <c r="DQF219" s="358"/>
      <c r="DQG219" s="358"/>
      <c r="DQH219" s="358"/>
      <c r="DQI219" s="358"/>
      <c r="DQJ219" s="358"/>
      <c r="DQK219" s="358"/>
      <c r="DQL219" s="358"/>
      <c r="DQM219" s="358"/>
      <c r="DQN219" s="358"/>
      <c r="DQO219" s="358"/>
      <c r="DQP219" s="358"/>
      <c r="DQQ219" s="358"/>
      <c r="DQR219" s="358"/>
      <c r="DQS219" s="358"/>
      <c r="DQT219" s="358"/>
      <c r="DQU219" s="358"/>
      <c r="DQV219" s="358"/>
      <c r="DQW219" s="358"/>
      <c r="DQX219" s="358"/>
      <c r="DQY219" s="358"/>
      <c r="DQZ219" s="358"/>
      <c r="DRA219" s="358"/>
      <c r="DRB219" s="358"/>
      <c r="DRC219" s="358"/>
      <c r="DRD219" s="358"/>
      <c r="DRE219" s="358"/>
      <c r="DRF219" s="358"/>
      <c r="DRG219" s="358"/>
      <c r="DRH219" s="358"/>
      <c r="DRI219" s="358"/>
      <c r="DRJ219" s="358"/>
      <c r="DRK219" s="358"/>
      <c r="DRL219" s="358"/>
      <c r="DRM219" s="358"/>
      <c r="DRN219" s="358"/>
      <c r="DRO219" s="358"/>
      <c r="DRP219" s="358"/>
      <c r="DRQ219" s="358"/>
      <c r="DRR219" s="358"/>
      <c r="DRS219" s="358"/>
      <c r="DRT219" s="358"/>
      <c r="DRU219" s="358"/>
      <c r="DRV219" s="358"/>
      <c r="DRW219" s="358"/>
      <c r="DRX219" s="358"/>
      <c r="DRY219" s="358"/>
      <c r="DRZ219" s="358"/>
      <c r="DSA219" s="358"/>
      <c r="DSB219" s="358"/>
      <c r="DSC219" s="358"/>
      <c r="DSD219" s="358"/>
      <c r="DSE219" s="358"/>
      <c r="DSF219" s="358"/>
      <c r="DSG219" s="358"/>
      <c r="DSH219" s="358"/>
      <c r="DSI219" s="358"/>
      <c r="DSJ219" s="358"/>
      <c r="DSK219" s="358"/>
      <c r="DSL219" s="358"/>
      <c r="DSM219" s="358"/>
      <c r="DSN219" s="358"/>
      <c r="DSO219" s="358"/>
      <c r="DSP219" s="358"/>
      <c r="DSQ219" s="358"/>
      <c r="DSR219" s="358"/>
      <c r="DSS219" s="358"/>
      <c r="DST219" s="358"/>
      <c r="DSU219" s="358"/>
      <c r="DSV219" s="358"/>
      <c r="DSW219" s="358"/>
      <c r="DSX219" s="358"/>
      <c r="DSY219" s="358"/>
      <c r="DSZ219" s="358"/>
      <c r="DTA219" s="358"/>
      <c r="DTB219" s="358"/>
      <c r="DTC219" s="358"/>
      <c r="DTD219" s="358"/>
      <c r="DTE219" s="358"/>
      <c r="DTF219" s="358"/>
      <c r="DTG219" s="358"/>
      <c r="DTH219" s="358"/>
      <c r="DTI219" s="358"/>
      <c r="DTJ219" s="358"/>
      <c r="DTK219" s="358"/>
      <c r="DTL219" s="358"/>
      <c r="DTM219" s="358"/>
      <c r="DTN219" s="358"/>
      <c r="DTO219" s="358"/>
      <c r="DTP219" s="358"/>
      <c r="DTQ219" s="358"/>
      <c r="DTR219" s="358"/>
      <c r="DTS219" s="358"/>
      <c r="DTT219" s="358"/>
      <c r="DTU219" s="358"/>
      <c r="DTV219" s="358"/>
      <c r="DTW219" s="358"/>
      <c r="DTX219" s="358"/>
      <c r="DTY219" s="358"/>
      <c r="DTZ219" s="358"/>
      <c r="DUA219" s="358"/>
      <c r="DUB219" s="358"/>
      <c r="DUC219" s="358"/>
      <c r="DUD219" s="358"/>
      <c r="DUE219" s="358"/>
      <c r="DUF219" s="358"/>
      <c r="DUG219" s="358"/>
      <c r="DUH219" s="358"/>
      <c r="DUI219" s="358"/>
      <c r="DUJ219" s="358"/>
      <c r="DUK219" s="358"/>
      <c r="DUL219" s="358"/>
      <c r="DUM219" s="358"/>
      <c r="DUN219" s="358"/>
      <c r="DUO219" s="358"/>
      <c r="DUP219" s="358"/>
      <c r="DUQ219" s="358"/>
      <c r="DUR219" s="358"/>
      <c r="DUS219" s="358"/>
      <c r="DUT219" s="358"/>
      <c r="DUU219" s="358"/>
      <c r="DUV219" s="358"/>
      <c r="DUW219" s="358"/>
      <c r="DUX219" s="358"/>
      <c r="DUY219" s="358"/>
      <c r="DUZ219" s="358"/>
      <c r="DVA219" s="358"/>
      <c r="DVB219" s="358"/>
      <c r="DVC219" s="358"/>
      <c r="DVD219" s="358"/>
      <c r="DVE219" s="358"/>
      <c r="DVF219" s="358"/>
      <c r="DVG219" s="358"/>
      <c r="DVH219" s="358"/>
      <c r="DVI219" s="358"/>
      <c r="DVJ219" s="358"/>
      <c r="DVK219" s="358"/>
      <c r="DVL219" s="358"/>
      <c r="DVM219" s="358"/>
      <c r="DVN219" s="358"/>
      <c r="DVO219" s="358"/>
      <c r="DVP219" s="358"/>
      <c r="DVQ219" s="358"/>
      <c r="DVR219" s="358"/>
      <c r="DVS219" s="358"/>
      <c r="DVT219" s="358"/>
      <c r="DVU219" s="358"/>
      <c r="DVV219" s="358"/>
      <c r="DVW219" s="358"/>
      <c r="DVX219" s="358"/>
      <c r="DVY219" s="358"/>
      <c r="DVZ219" s="358"/>
      <c r="DWA219" s="358"/>
      <c r="DWB219" s="358"/>
      <c r="DWC219" s="358"/>
      <c r="DWD219" s="358"/>
      <c r="DWE219" s="358"/>
      <c r="DWF219" s="358"/>
      <c r="DWG219" s="358"/>
      <c r="DWH219" s="358"/>
      <c r="DWI219" s="358"/>
      <c r="DWJ219" s="358"/>
      <c r="DWK219" s="358"/>
      <c r="DWL219" s="358"/>
      <c r="DWM219" s="358"/>
      <c r="DWN219" s="358"/>
      <c r="DWO219" s="358"/>
      <c r="DWP219" s="358"/>
      <c r="DWQ219" s="358"/>
      <c r="DWR219" s="358"/>
      <c r="DWS219" s="358"/>
      <c r="DWT219" s="358"/>
      <c r="DWU219" s="358"/>
      <c r="DWV219" s="358"/>
      <c r="DWW219" s="358"/>
      <c r="DWX219" s="358"/>
      <c r="DWY219" s="358"/>
      <c r="DWZ219" s="358"/>
      <c r="DXA219" s="358"/>
      <c r="DXB219" s="358"/>
      <c r="DXC219" s="358"/>
      <c r="DXD219" s="358"/>
      <c r="DXE219" s="358"/>
      <c r="DXF219" s="358"/>
      <c r="DXG219" s="358"/>
      <c r="DXH219" s="358"/>
      <c r="DXI219" s="358"/>
      <c r="DXJ219" s="358"/>
      <c r="DXK219" s="358"/>
      <c r="DXL219" s="358"/>
      <c r="DXM219" s="358"/>
      <c r="DXN219" s="358"/>
      <c r="DXO219" s="358"/>
      <c r="DXP219" s="358"/>
      <c r="DXQ219" s="358"/>
      <c r="DXR219" s="358"/>
      <c r="DXS219" s="358"/>
      <c r="DXT219" s="358"/>
      <c r="DXU219" s="358"/>
      <c r="DXV219" s="358"/>
      <c r="DXW219" s="358"/>
      <c r="DXX219" s="358"/>
      <c r="DXY219" s="358"/>
      <c r="DXZ219" s="358"/>
      <c r="DYA219" s="358"/>
      <c r="DYB219" s="358"/>
      <c r="DYC219" s="358"/>
      <c r="DYD219" s="358"/>
      <c r="DYE219" s="358"/>
      <c r="DYF219" s="358"/>
      <c r="DYG219" s="358"/>
      <c r="DYH219" s="358"/>
      <c r="DYI219" s="358"/>
      <c r="DYJ219" s="358"/>
      <c r="DYK219" s="358"/>
      <c r="DYL219" s="358"/>
      <c r="DYM219" s="358"/>
      <c r="DYN219" s="358"/>
      <c r="DYO219" s="358"/>
      <c r="DYP219" s="358"/>
      <c r="DYQ219" s="358"/>
      <c r="DYR219" s="358"/>
      <c r="DYS219" s="358"/>
      <c r="DYT219" s="358"/>
      <c r="DYU219" s="358"/>
      <c r="DYV219" s="358"/>
      <c r="DYW219" s="358"/>
      <c r="DYX219" s="358"/>
      <c r="DYY219" s="358"/>
      <c r="DYZ219" s="358"/>
      <c r="DZA219" s="358"/>
      <c r="DZB219" s="358"/>
      <c r="DZC219" s="358"/>
      <c r="DZD219" s="358"/>
      <c r="DZE219" s="358"/>
      <c r="DZF219" s="358"/>
      <c r="DZG219" s="358"/>
      <c r="DZH219" s="358"/>
      <c r="DZI219" s="358"/>
      <c r="DZJ219" s="358"/>
      <c r="DZK219" s="358"/>
      <c r="DZL219" s="358"/>
      <c r="DZM219" s="358"/>
      <c r="DZN219" s="358"/>
      <c r="DZO219" s="358"/>
      <c r="DZP219" s="358"/>
      <c r="DZQ219" s="358"/>
      <c r="DZR219" s="358"/>
      <c r="DZS219" s="358"/>
      <c r="DZT219" s="358"/>
      <c r="DZU219" s="358"/>
      <c r="DZV219" s="358"/>
      <c r="DZW219" s="358"/>
      <c r="DZX219" s="358"/>
      <c r="DZY219" s="358"/>
      <c r="DZZ219" s="358"/>
      <c r="EAA219" s="358"/>
      <c r="EAB219" s="358"/>
      <c r="EAC219" s="358"/>
      <c r="EAD219" s="358"/>
      <c r="EAE219" s="358"/>
      <c r="EAF219" s="358"/>
      <c r="EAG219" s="358"/>
      <c r="EAH219" s="358"/>
      <c r="EAI219" s="358"/>
      <c r="EAJ219" s="358"/>
      <c r="EAK219" s="358"/>
      <c r="EAL219" s="358"/>
      <c r="EAM219" s="358"/>
      <c r="EAN219" s="358"/>
      <c r="EAO219" s="358"/>
      <c r="EAP219" s="358"/>
      <c r="EAQ219" s="358"/>
      <c r="EAR219" s="358"/>
      <c r="EAS219" s="358"/>
      <c r="EAT219" s="358"/>
      <c r="EAU219" s="358"/>
      <c r="EAV219" s="358"/>
      <c r="EAW219" s="358"/>
      <c r="EAX219" s="358"/>
      <c r="EAY219" s="358"/>
      <c r="EAZ219" s="358"/>
      <c r="EBA219" s="358"/>
      <c r="EBB219" s="358"/>
      <c r="EBC219" s="358"/>
      <c r="EBD219" s="358"/>
      <c r="EBE219" s="358"/>
      <c r="EBF219" s="358"/>
      <c r="EBG219" s="358"/>
      <c r="EBH219" s="358"/>
      <c r="EBI219" s="358"/>
      <c r="EBJ219" s="358"/>
      <c r="EBK219" s="358"/>
      <c r="EBL219" s="358"/>
      <c r="EBM219" s="358"/>
      <c r="EBN219" s="358"/>
      <c r="EBO219" s="358"/>
      <c r="EBP219" s="358"/>
      <c r="EBQ219" s="358"/>
      <c r="EBR219" s="358"/>
      <c r="EBS219" s="358"/>
      <c r="EBT219" s="358"/>
      <c r="EBU219" s="358"/>
      <c r="EBV219" s="358"/>
      <c r="EBW219" s="358"/>
      <c r="EBX219" s="358"/>
      <c r="EBY219" s="358"/>
      <c r="EBZ219" s="358"/>
      <c r="ECA219" s="358"/>
      <c r="ECB219" s="358"/>
      <c r="ECC219" s="358"/>
      <c r="ECD219" s="358"/>
      <c r="ECE219" s="358"/>
      <c r="ECF219" s="358"/>
      <c r="ECG219" s="358"/>
      <c r="ECH219" s="358"/>
      <c r="ECI219" s="358"/>
      <c r="ECJ219" s="358"/>
      <c r="ECK219" s="358"/>
      <c r="ECL219" s="358"/>
      <c r="ECM219" s="358"/>
      <c r="ECN219" s="358"/>
      <c r="ECO219" s="358"/>
      <c r="ECP219" s="358"/>
      <c r="ECQ219" s="358"/>
      <c r="ECR219" s="358"/>
      <c r="ECS219" s="358"/>
      <c r="ECT219" s="358"/>
      <c r="ECU219" s="358"/>
      <c r="ECV219" s="358"/>
      <c r="ECW219" s="358"/>
      <c r="ECX219" s="358"/>
      <c r="ECY219" s="358"/>
      <c r="ECZ219" s="358"/>
      <c r="EDA219" s="358"/>
      <c r="EDB219" s="358"/>
      <c r="EDC219" s="358"/>
      <c r="EDD219" s="358"/>
      <c r="EDE219" s="358"/>
      <c r="EDF219" s="358"/>
      <c r="EDG219" s="358"/>
      <c r="EDH219" s="358"/>
      <c r="EDI219" s="358"/>
      <c r="EDJ219" s="358"/>
      <c r="EDK219" s="358"/>
      <c r="EDL219" s="358"/>
      <c r="EDM219" s="358"/>
      <c r="EDN219" s="358"/>
      <c r="EDO219" s="358"/>
      <c r="EDP219" s="358"/>
      <c r="EDQ219" s="358"/>
      <c r="EDR219" s="358"/>
      <c r="EDS219" s="358"/>
      <c r="EDT219" s="358"/>
      <c r="EDU219" s="358"/>
      <c r="EDV219" s="358"/>
      <c r="EDW219" s="358"/>
      <c r="EDX219" s="358"/>
      <c r="EDY219" s="358"/>
      <c r="EDZ219" s="358"/>
      <c r="EEA219" s="358"/>
      <c r="EEB219" s="358"/>
      <c r="EEC219" s="358"/>
      <c r="EED219" s="358"/>
      <c r="EEE219" s="358"/>
      <c r="EEF219" s="358"/>
      <c r="EEG219" s="358"/>
      <c r="EEH219" s="358"/>
      <c r="EEI219" s="358"/>
      <c r="EEJ219" s="358"/>
      <c r="EEK219" s="358"/>
      <c r="EEL219" s="358"/>
      <c r="EEM219" s="358"/>
      <c r="EEN219" s="358"/>
      <c r="EEO219" s="358"/>
      <c r="EEP219" s="358"/>
      <c r="EEQ219" s="358"/>
      <c r="EER219" s="358"/>
      <c r="EES219" s="358"/>
      <c r="EET219" s="358"/>
      <c r="EEU219" s="358"/>
      <c r="EEV219" s="358"/>
      <c r="EEW219" s="358"/>
      <c r="EEX219" s="358"/>
      <c r="EEY219" s="358"/>
      <c r="EEZ219" s="358"/>
      <c r="EFA219" s="358"/>
      <c r="EFB219" s="358"/>
      <c r="EFC219" s="358"/>
      <c r="EFD219" s="358"/>
      <c r="EFE219" s="358"/>
      <c r="EFF219" s="358"/>
      <c r="EFG219" s="358"/>
      <c r="EFH219" s="358"/>
      <c r="EFI219" s="358"/>
      <c r="EFJ219" s="358"/>
      <c r="EFK219" s="358"/>
      <c r="EFL219" s="358"/>
      <c r="EFM219" s="358"/>
      <c r="EFN219" s="358"/>
      <c r="EFO219" s="358"/>
      <c r="EFP219" s="358"/>
      <c r="EFQ219" s="358"/>
      <c r="EFR219" s="358"/>
      <c r="EFS219" s="358"/>
      <c r="EFT219" s="358"/>
      <c r="EFU219" s="358"/>
      <c r="EFV219" s="358"/>
      <c r="EFW219" s="358"/>
      <c r="EFX219" s="358"/>
      <c r="EFY219" s="358"/>
      <c r="EFZ219" s="358"/>
      <c r="EGA219" s="358"/>
      <c r="EGB219" s="358"/>
      <c r="EGC219" s="358"/>
      <c r="EGD219" s="358"/>
      <c r="EGE219" s="358"/>
      <c r="EGF219" s="358"/>
      <c r="EGG219" s="358"/>
      <c r="EGH219" s="358"/>
      <c r="EGI219" s="358"/>
      <c r="EGJ219" s="358"/>
      <c r="EGK219" s="358"/>
      <c r="EGL219" s="358"/>
      <c r="EGM219" s="358"/>
      <c r="EGN219" s="358"/>
      <c r="EGO219" s="358"/>
      <c r="EGP219" s="358"/>
      <c r="EGQ219" s="358"/>
      <c r="EGR219" s="358"/>
      <c r="EGS219" s="358"/>
      <c r="EGT219" s="358"/>
      <c r="EGU219" s="358"/>
      <c r="EGV219" s="358"/>
      <c r="EGW219" s="358"/>
      <c r="EGX219" s="358"/>
      <c r="EGY219" s="358"/>
      <c r="EGZ219" s="358"/>
      <c r="EHA219" s="358"/>
      <c r="EHB219" s="358"/>
      <c r="EHC219" s="358"/>
      <c r="EHD219" s="358"/>
      <c r="EHE219" s="358"/>
      <c r="EHF219" s="358"/>
      <c r="EHG219" s="358"/>
      <c r="EHH219" s="358"/>
      <c r="EHI219" s="358"/>
      <c r="EHJ219" s="358"/>
      <c r="EHK219" s="358"/>
      <c r="EHL219" s="358"/>
      <c r="EHM219" s="358"/>
      <c r="EHN219" s="358"/>
      <c r="EHO219" s="358"/>
      <c r="EHP219" s="358"/>
      <c r="EHQ219" s="358"/>
      <c r="EHR219" s="358"/>
      <c r="EHS219" s="358"/>
      <c r="EHT219" s="358"/>
      <c r="EHU219" s="358"/>
      <c r="EHV219" s="358"/>
      <c r="EHW219" s="358"/>
      <c r="EHX219" s="358"/>
      <c r="EHY219" s="358"/>
      <c r="EHZ219" s="358"/>
      <c r="EIA219" s="358"/>
      <c r="EIB219" s="358"/>
      <c r="EIC219" s="358"/>
      <c r="EID219" s="358"/>
      <c r="EIE219" s="358"/>
      <c r="EIF219" s="358"/>
      <c r="EIG219" s="358"/>
      <c r="EIH219" s="358"/>
      <c r="EII219" s="358"/>
      <c r="EIJ219" s="358"/>
      <c r="EIK219" s="358"/>
      <c r="EIL219" s="358"/>
      <c r="EIM219" s="358"/>
      <c r="EIN219" s="358"/>
      <c r="EIO219" s="358"/>
      <c r="EIP219" s="358"/>
      <c r="EIQ219" s="358"/>
      <c r="EIR219" s="358"/>
      <c r="EIS219" s="358"/>
      <c r="EIT219" s="358"/>
      <c r="EIU219" s="358"/>
      <c r="EIV219" s="358"/>
      <c r="EIW219" s="358"/>
      <c r="EIX219" s="358"/>
      <c r="EIY219" s="358"/>
      <c r="EIZ219" s="358"/>
      <c r="EJA219" s="358"/>
      <c r="EJB219" s="358"/>
      <c r="EJC219" s="358"/>
      <c r="EJD219" s="358"/>
      <c r="EJE219" s="358"/>
      <c r="EJF219" s="358"/>
      <c r="EJG219" s="358"/>
      <c r="EJH219" s="358"/>
      <c r="EJI219" s="358"/>
      <c r="EJJ219" s="358"/>
      <c r="EJK219" s="358"/>
      <c r="EJL219" s="358"/>
      <c r="EJM219" s="358"/>
      <c r="EJN219" s="358"/>
      <c r="EJO219" s="358"/>
      <c r="EJP219" s="358"/>
      <c r="EJQ219" s="358"/>
      <c r="EJR219" s="358"/>
      <c r="EJS219" s="358"/>
      <c r="EJT219" s="358"/>
      <c r="EJU219" s="358"/>
      <c r="EJV219" s="358"/>
      <c r="EJW219" s="358"/>
      <c r="EJX219" s="358"/>
      <c r="EJY219" s="358"/>
      <c r="EJZ219" s="358"/>
      <c r="EKA219" s="358"/>
      <c r="EKB219" s="358"/>
      <c r="EKC219" s="358"/>
      <c r="EKD219" s="358"/>
      <c r="EKE219" s="358"/>
      <c r="EKF219" s="358"/>
      <c r="EKG219" s="358"/>
      <c r="EKH219" s="358"/>
      <c r="EKI219" s="358"/>
      <c r="EKJ219" s="358"/>
      <c r="EKK219" s="358"/>
      <c r="EKL219" s="358"/>
      <c r="EKM219" s="358"/>
      <c r="EKN219" s="358"/>
      <c r="EKO219" s="358"/>
      <c r="EKP219" s="358"/>
      <c r="EKQ219" s="358"/>
      <c r="EKR219" s="358"/>
      <c r="EKS219" s="358"/>
      <c r="EKT219" s="358"/>
      <c r="EKU219" s="358"/>
      <c r="EKV219" s="358"/>
      <c r="EKW219" s="358"/>
      <c r="EKX219" s="358"/>
      <c r="EKY219" s="358"/>
      <c r="EKZ219" s="358"/>
      <c r="ELA219" s="358"/>
      <c r="ELB219" s="358"/>
      <c r="ELC219" s="358"/>
      <c r="ELD219" s="358"/>
      <c r="ELE219" s="358"/>
      <c r="ELF219" s="358"/>
      <c r="ELG219" s="358"/>
      <c r="ELH219" s="358"/>
      <c r="ELI219" s="358"/>
      <c r="ELJ219" s="358"/>
      <c r="ELK219" s="358"/>
      <c r="ELL219" s="358"/>
      <c r="ELM219" s="358"/>
      <c r="ELN219" s="358"/>
      <c r="ELO219" s="358"/>
      <c r="ELP219" s="358"/>
      <c r="ELQ219" s="358"/>
      <c r="ELR219" s="358"/>
      <c r="ELS219" s="358"/>
      <c r="ELT219" s="358"/>
      <c r="ELU219" s="358"/>
      <c r="ELV219" s="358"/>
      <c r="ELW219" s="358"/>
      <c r="ELX219" s="358"/>
      <c r="ELY219" s="358"/>
      <c r="ELZ219" s="358"/>
      <c r="EMA219" s="358"/>
      <c r="EMB219" s="358"/>
      <c r="EMC219" s="358"/>
      <c r="EMD219" s="358"/>
      <c r="EME219" s="358"/>
      <c r="EMF219" s="358"/>
      <c r="EMG219" s="358"/>
      <c r="EMH219" s="358"/>
      <c r="EMI219" s="358"/>
      <c r="EMJ219" s="358"/>
      <c r="EMK219" s="358"/>
      <c r="EML219" s="358"/>
      <c r="EMM219" s="358"/>
      <c r="EMN219" s="358"/>
      <c r="EMO219" s="358"/>
      <c r="EMP219" s="358"/>
      <c r="EMQ219" s="358"/>
      <c r="EMR219" s="358"/>
      <c r="EMS219" s="358"/>
      <c r="EMT219" s="358"/>
      <c r="EMU219" s="358"/>
      <c r="EMV219" s="358"/>
      <c r="EMW219" s="358"/>
      <c r="EMX219" s="358"/>
      <c r="EMY219" s="358"/>
      <c r="EMZ219" s="358"/>
      <c r="ENA219" s="358"/>
      <c r="ENB219" s="358"/>
      <c r="ENC219" s="358"/>
      <c r="END219" s="358"/>
      <c r="ENE219" s="358"/>
      <c r="ENF219" s="358"/>
      <c r="ENG219" s="358"/>
      <c r="ENH219" s="358"/>
      <c r="ENI219" s="358"/>
      <c r="ENJ219" s="358"/>
      <c r="ENK219" s="358"/>
      <c r="ENL219" s="358"/>
      <c r="ENM219" s="358"/>
      <c r="ENN219" s="358"/>
      <c r="ENO219" s="358"/>
      <c r="ENP219" s="358"/>
      <c r="ENQ219" s="358"/>
      <c r="ENR219" s="358"/>
      <c r="ENS219" s="358"/>
      <c r="ENT219" s="358"/>
      <c r="ENU219" s="358"/>
      <c r="ENV219" s="358"/>
      <c r="ENW219" s="358"/>
      <c r="ENX219" s="358"/>
      <c r="ENY219" s="358"/>
      <c r="ENZ219" s="358"/>
      <c r="EOA219" s="358"/>
      <c r="EOB219" s="358"/>
      <c r="EOC219" s="358"/>
      <c r="EOD219" s="358"/>
      <c r="EOE219" s="358"/>
      <c r="EOF219" s="358"/>
      <c r="EOG219" s="358"/>
      <c r="EOH219" s="358"/>
      <c r="EOI219" s="358"/>
      <c r="EOJ219" s="358"/>
      <c r="EOK219" s="358"/>
      <c r="EOL219" s="358"/>
      <c r="EOM219" s="358"/>
      <c r="EON219" s="358"/>
      <c r="EOO219" s="358"/>
      <c r="EOP219" s="358"/>
      <c r="EOQ219" s="358"/>
      <c r="EOR219" s="358"/>
      <c r="EOS219" s="358"/>
      <c r="EOT219" s="358"/>
      <c r="EOU219" s="358"/>
      <c r="EOV219" s="358"/>
      <c r="EOW219" s="358"/>
      <c r="EOX219" s="358"/>
      <c r="EOY219" s="358"/>
      <c r="EOZ219" s="358"/>
      <c r="EPA219" s="358"/>
      <c r="EPB219" s="358"/>
      <c r="EPC219" s="358"/>
      <c r="EPD219" s="358"/>
      <c r="EPE219" s="358"/>
      <c r="EPF219" s="358"/>
      <c r="EPG219" s="358"/>
      <c r="EPH219" s="358"/>
      <c r="EPI219" s="358"/>
      <c r="EPJ219" s="358"/>
      <c r="EPK219" s="358"/>
      <c r="EPL219" s="358"/>
      <c r="EPM219" s="358"/>
      <c r="EPN219" s="358"/>
      <c r="EPO219" s="358"/>
      <c r="EPP219" s="358"/>
      <c r="EPQ219" s="358"/>
      <c r="EPR219" s="358"/>
      <c r="EPS219" s="358"/>
      <c r="EPT219" s="358"/>
      <c r="EPU219" s="358"/>
      <c r="EPV219" s="358"/>
      <c r="EPW219" s="358"/>
      <c r="EPX219" s="358"/>
      <c r="EPY219" s="358"/>
      <c r="EPZ219" s="358"/>
      <c r="EQA219" s="358"/>
      <c r="EQB219" s="358"/>
      <c r="EQC219" s="358"/>
      <c r="EQD219" s="358"/>
      <c r="EQE219" s="358"/>
      <c r="EQF219" s="358"/>
      <c r="EQG219" s="358"/>
      <c r="EQH219" s="358"/>
      <c r="EQI219" s="358"/>
      <c r="EQJ219" s="358"/>
      <c r="EQK219" s="358"/>
      <c r="EQL219" s="358"/>
      <c r="EQM219" s="358"/>
      <c r="EQN219" s="358"/>
      <c r="EQO219" s="358"/>
      <c r="EQP219" s="358"/>
      <c r="EQQ219" s="358"/>
      <c r="EQR219" s="358"/>
      <c r="EQS219" s="358"/>
      <c r="EQT219" s="358"/>
      <c r="EQU219" s="358"/>
      <c r="EQV219" s="358"/>
      <c r="EQW219" s="358"/>
      <c r="EQX219" s="358"/>
      <c r="EQY219" s="358"/>
      <c r="EQZ219" s="358"/>
      <c r="ERA219" s="358"/>
      <c r="ERB219" s="358"/>
      <c r="ERC219" s="358"/>
      <c r="ERD219" s="358"/>
      <c r="ERE219" s="358"/>
      <c r="ERF219" s="358"/>
      <c r="ERG219" s="358"/>
      <c r="ERH219" s="358"/>
      <c r="ERI219" s="358"/>
      <c r="ERJ219" s="358"/>
      <c r="ERK219" s="358"/>
      <c r="ERL219" s="358"/>
      <c r="ERM219" s="358"/>
      <c r="ERN219" s="358"/>
      <c r="ERO219" s="358"/>
      <c r="ERP219" s="358"/>
      <c r="ERQ219" s="358"/>
      <c r="ERR219" s="358"/>
      <c r="ERS219" s="358"/>
      <c r="ERT219" s="358"/>
      <c r="ERU219" s="358"/>
      <c r="ERV219" s="358"/>
      <c r="ERW219" s="358"/>
      <c r="ERX219" s="358"/>
      <c r="ERY219" s="358"/>
      <c r="ERZ219" s="358"/>
      <c r="ESA219" s="358"/>
      <c r="ESB219" s="358"/>
      <c r="ESC219" s="358"/>
      <c r="ESD219" s="358"/>
      <c r="ESE219" s="358"/>
      <c r="ESF219" s="358"/>
      <c r="ESG219" s="358"/>
      <c r="ESH219" s="358"/>
      <c r="ESI219" s="358"/>
      <c r="ESJ219" s="358"/>
      <c r="ESK219" s="358"/>
      <c r="ESL219" s="358"/>
      <c r="ESM219" s="358"/>
      <c r="ESN219" s="358"/>
      <c r="ESO219" s="358"/>
      <c r="ESP219" s="358"/>
      <c r="ESQ219" s="358"/>
      <c r="ESR219" s="358"/>
      <c r="ESS219" s="358"/>
      <c r="EST219" s="358"/>
      <c r="ESU219" s="358"/>
      <c r="ESV219" s="358"/>
      <c r="ESW219" s="358"/>
      <c r="ESX219" s="358"/>
      <c r="ESY219" s="358"/>
      <c r="ESZ219" s="358"/>
      <c r="ETA219" s="358"/>
      <c r="ETB219" s="358"/>
      <c r="ETC219" s="358"/>
      <c r="ETD219" s="358"/>
      <c r="ETE219" s="358"/>
      <c r="ETF219" s="358"/>
      <c r="ETG219" s="358"/>
      <c r="ETH219" s="358"/>
      <c r="ETI219" s="358"/>
      <c r="ETJ219" s="358"/>
      <c r="ETK219" s="358"/>
      <c r="ETL219" s="358"/>
      <c r="ETM219" s="358"/>
      <c r="ETN219" s="358"/>
      <c r="ETO219" s="358"/>
      <c r="ETP219" s="358"/>
      <c r="ETQ219" s="358"/>
      <c r="ETR219" s="358"/>
      <c r="ETS219" s="358"/>
      <c r="ETT219" s="358"/>
      <c r="ETU219" s="358"/>
      <c r="ETV219" s="358"/>
      <c r="ETW219" s="358"/>
      <c r="ETX219" s="358"/>
      <c r="ETY219" s="358"/>
      <c r="ETZ219" s="358"/>
      <c r="EUA219" s="358"/>
      <c r="EUB219" s="358"/>
      <c r="EUC219" s="358"/>
      <c r="EUD219" s="358"/>
      <c r="EUE219" s="358"/>
      <c r="EUF219" s="358"/>
      <c r="EUG219" s="358"/>
      <c r="EUH219" s="358"/>
      <c r="EUI219" s="358"/>
      <c r="EUJ219" s="358"/>
      <c r="EUK219" s="358"/>
      <c r="EUL219" s="358"/>
      <c r="EUM219" s="358"/>
      <c r="EUN219" s="358"/>
      <c r="EUO219" s="358"/>
      <c r="EUP219" s="358"/>
      <c r="EUQ219" s="358"/>
      <c r="EUR219" s="358"/>
      <c r="EUS219" s="358"/>
      <c r="EUT219" s="358"/>
      <c r="EUU219" s="358"/>
      <c r="EUV219" s="358"/>
      <c r="EUW219" s="358"/>
      <c r="EUX219" s="358"/>
      <c r="EUY219" s="358"/>
      <c r="EUZ219" s="358"/>
      <c r="EVA219" s="358"/>
      <c r="EVB219" s="358"/>
      <c r="EVC219" s="358"/>
      <c r="EVD219" s="358"/>
      <c r="EVE219" s="358"/>
      <c r="EVF219" s="358"/>
      <c r="EVG219" s="358"/>
      <c r="EVH219" s="358"/>
      <c r="EVI219" s="358"/>
      <c r="EVJ219" s="358"/>
      <c r="EVK219" s="358"/>
      <c r="EVL219" s="358"/>
      <c r="EVM219" s="358"/>
      <c r="EVN219" s="358"/>
      <c r="EVO219" s="358"/>
      <c r="EVP219" s="358"/>
      <c r="EVQ219" s="358"/>
      <c r="EVR219" s="358"/>
      <c r="EVS219" s="358"/>
      <c r="EVT219" s="358"/>
      <c r="EVU219" s="358"/>
      <c r="EVV219" s="358"/>
      <c r="EVW219" s="358"/>
      <c r="EVX219" s="358"/>
      <c r="EVY219" s="358"/>
      <c r="EVZ219" s="358"/>
      <c r="EWA219" s="358"/>
      <c r="EWB219" s="358"/>
      <c r="EWC219" s="358"/>
      <c r="EWD219" s="358"/>
      <c r="EWE219" s="358"/>
      <c r="EWF219" s="358"/>
      <c r="EWG219" s="358"/>
      <c r="EWH219" s="358"/>
      <c r="EWI219" s="358"/>
      <c r="EWJ219" s="358"/>
      <c r="EWK219" s="358"/>
      <c r="EWL219" s="358"/>
      <c r="EWM219" s="358"/>
      <c r="EWN219" s="358"/>
      <c r="EWO219" s="358"/>
      <c r="EWP219" s="358"/>
      <c r="EWQ219" s="358"/>
      <c r="EWR219" s="358"/>
      <c r="EWS219" s="358"/>
      <c r="EWT219" s="358"/>
      <c r="EWU219" s="358"/>
      <c r="EWV219" s="358"/>
      <c r="EWW219" s="358"/>
      <c r="EWX219" s="358"/>
      <c r="EWY219" s="358"/>
      <c r="EWZ219" s="358"/>
      <c r="EXA219" s="358"/>
      <c r="EXB219" s="358"/>
      <c r="EXC219" s="358"/>
      <c r="EXD219" s="358"/>
      <c r="EXE219" s="358"/>
      <c r="EXF219" s="358"/>
      <c r="EXG219" s="358"/>
      <c r="EXH219" s="358"/>
      <c r="EXI219" s="358"/>
      <c r="EXJ219" s="358"/>
      <c r="EXK219" s="358"/>
      <c r="EXL219" s="358"/>
      <c r="EXM219" s="358"/>
      <c r="EXN219" s="358"/>
      <c r="EXO219" s="358"/>
      <c r="EXP219" s="358"/>
      <c r="EXQ219" s="358"/>
      <c r="EXR219" s="358"/>
      <c r="EXS219" s="358"/>
      <c r="EXT219" s="358"/>
      <c r="EXU219" s="358"/>
      <c r="EXV219" s="358"/>
      <c r="EXW219" s="358"/>
      <c r="EXX219" s="358"/>
      <c r="EXY219" s="358"/>
      <c r="EXZ219" s="358"/>
      <c r="EYA219" s="358"/>
      <c r="EYB219" s="358"/>
      <c r="EYC219" s="358"/>
      <c r="EYD219" s="358"/>
      <c r="EYE219" s="358"/>
      <c r="EYF219" s="358"/>
      <c r="EYG219" s="358"/>
      <c r="EYH219" s="358"/>
      <c r="EYI219" s="358"/>
      <c r="EYJ219" s="358"/>
      <c r="EYK219" s="358"/>
      <c r="EYL219" s="358"/>
      <c r="EYM219" s="358"/>
      <c r="EYN219" s="358"/>
      <c r="EYO219" s="358"/>
      <c r="EYP219" s="358"/>
      <c r="EYQ219" s="358"/>
      <c r="EYR219" s="358"/>
      <c r="EYS219" s="358"/>
      <c r="EYT219" s="358"/>
      <c r="EYU219" s="358"/>
      <c r="EYV219" s="358"/>
      <c r="EYW219" s="358"/>
      <c r="EYX219" s="358"/>
      <c r="EYY219" s="358"/>
      <c r="EYZ219" s="358"/>
      <c r="EZA219" s="358"/>
      <c r="EZB219" s="358"/>
      <c r="EZC219" s="358"/>
      <c r="EZD219" s="358"/>
      <c r="EZE219" s="358"/>
      <c r="EZF219" s="358"/>
      <c r="EZG219" s="358"/>
      <c r="EZH219" s="358"/>
      <c r="EZI219" s="358"/>
      <c r="EZJ219" s="358"/>
      <c r="EZK219" s="358"/>
      <c r="EZL219" s="358"/>
      <c r="EZM219" s="358"/>
      <c r="EZN219" s="358"/>
      <c r="EZO219" s="358"/>
      <c r="EZP219" s="358"/>
      <c r="EZQ219" s="358"/>
      <c r="EZR219" s="358"/>
      <c r="EZS219" s="358"/>
      <c r="EZT219" s="358"/>
      <c r="EZU219" s="358"/>
      <c r="EZV219" s="358"/>
      <c r="EZW219" s="358"/>
      <c r="EZX219" s="358"/>
      <c r="EZY219" s="358"/>
      <c r="EZZ219" s="358"/>
      <c r="FAA219" s="358"/>
      <c r="FAB219" s="358"/>
      <c r="FAC219" s="358"/>
      <c r="FAD219" s="358"/>
      <c r="FAE219" s="358"/>
      <c r="FAF219" s="358"/>
      <c r="FAG219" s="358"/>
      <c r="FAH219" s="358"/>
      <c r="FAI219" s="358"/>
      <c r="FAJ219" s="358"/>
      <c r="FAK219" s="358"/>
      <c r="FAL219" s="358"/>
      <c r="FAM219" s="358"/>
      <c r="FAN219" s="358"/>
      <c r="FAO219" s="358"/>
      <c r="FAP219" s="358"/>
      <c r="FAQ219" s="358"/>
      <c r="FAR219" s="358"/>
      <c r="FAS219" s="358"/>
      <c r="FAT219" s="358"/>
      <c r="FAU219" s="358"/>
      <c r="FAV219" s="358"/>
      <c r="FAW219" s="358"/>
      <c r="FAX219" s="358"/>
      <c r="FAY219" s="358"/>
      <c r="FAZ219" s="358"/>
      <c r="FBA219" s="358"/>
      <c r="FBB219" s="358"/>
      <c r="FBC219" s="358"/>
      <c r="FBD219" s="358"/>
      <c r="FBE219" s="358"/>
      <c r="FBF219" s="358"/>
      <c r="FBG219" s="358"/>
      <c r="FBH219" s="358"/>
      <c r="FBI219" s="358"/>
      <c r="FBJ219" s="358"/>
      <c r="FBK219" s="358"/>
      <c r="FBL219" s="358"/>
      <c r="FBM219" s="358"/>
      <c r="FBN219" s="358"/>
      <c r="FBO219" s="358"/>
      <c r="FBP219" s="358"/>
      <c r="FBQ219" s="358"/>
      <c r="FBR219" s="358"/>
      <c r="FBS219" s="358"/>
      <c r="FBT219" s="358"/>
      <c r="FBU219" s="358"/>
      <c r="FBV219" s="358"/>
      <c r="FBW219" s="358"/>
      <c r="FBX219" s="358"/>
      <c r="FBY219" s="358"/>
      <c r="FBZ219" s="358"/>
      <c r="FCA219" s="358"/>
      <c r="FCB219" s="358"/>
      <c r="FCC219" s="358"/>
      <c r="FCD219" s="358"/>
      <c r="FCE219" s="358"/>
      <c r="FCF219" s="358"/>
      <c r="FCG219" s="358"/>
      <c r="FCH219" s="358"/>
      <c r="FCI219" s="358"/>
      <c r="FCJ219" s="358"/>
      <c r="FCK219" s="358"/>
      <c r="FCL219" s="358"/>
      <c r="FCM219" s="358"/>
      <c r="FCN219" s="358"/>
      <c r="FCO219" s="358"/>
      <c r="FCP219" s="358"/>
      <c r="FCQ219" s="358"/>
      <c r="FCR219" s="358"/>
      <c r="FCS219" s="358"/>
      <c r="FCT219" s="358"/>
      <c r="FCU219" s="358"/>
      <c r="FCV219" s="358"/>
      <c r="FCW219" s="358"/>
      <c r="FCX219" s="358"/>
      <c r="FCY219" s="358"/>
      <c r="FCZ219" s="358"/>
      <c r="FDA219" s="358"/>
      <c r="FDB219" s="358"/>
      <c r="FDC219" s="358"/>
      <c r="FDD219" s="358"/>
      <c r="FDE219" s="358"/>
      <c r="FDF219" s="358"/>
      <c r="FDG219" s="358"/>
      <c r="FDH219" s="358"/>
      <c r="FDI219" s="358"/>
      <c r="FDJ219" s="358"/>
      <c r="FDK219" s="358"/>
      <c r="FDL219" s="358"/>
      <c r="FDM219" s="358"/>
      <c r="FDN219" s="358"/>
      <c r="FDO219" s="358"/>
      <c r="FDP219" s="358"/>
      <c r="FDQ219" s="358"/>
      <c r="FDR219" s="358"/>
      <c r="FDS219" s="358"/>
      <c r="FDT219" s="358"/>
      <c r="FDU219" s="358"/>
      <c r="FDV219" s="358"/>
      <c r="FDW219" s="358"/>
      <c r="FDX219" s="358"/>
      <c r="FDY219" s="358"/>
      <c r="FDZ219" s="358"/>
      <c r="FEA219" s="358"/>
      <c r="FEB219" s="358"/>
      <c r="FEC219" s="358"/>
      <c r="FED219" s="358"/>
      <c r="FEE219" s="358"/>
      <c r="FEF219" s="358"/>
      <c r="FEG219" s="358"/>
      <c r="FEH219" s="358"/>
      <c r="FEI219" s="358"/>
      <c r="FEJ219" s="358"/>
      <c r="FEK219" s="358"/>
      <c r="FEL219" s="358"/>
      <c r="FEM219" s="358"/>
      <c r="FEN219" s="358"/>
      <c r="FEO219" s="358"/>
      <c r="FEP219" s="358"/>
      <c r="FEQ219" s="358"/>
      <c r="FER219" s="358"/>
      <c r="FES219" s="358"/>
      <c r="FET219" s="358"/>
      <c r="FEU219" s="358"/>
      <c r="FEV219" s="358"/>
      <c r="FEW219" s="358"/>
      <c r="FEX219" s="358"/>
      <c r="FEY219" s="358"/>
      <c r="FEZ219" s="358"/>
      <c r="FFA219" s="358"/>
      <c r="FFB219" s="358"/>
      <c r="FFC219" s="358"/>
      <c r="FFD219" s="358"/>
      <c r="FFE219" s="358"/>
      <c r="FFF219" s="358"/>
      <c r="FFG219" s="358"/>
      <c r="FFH219" s="358"/>
      <c r="FFI219" s="358"/>
      <c r="FFJ219" s="358"/>
      <c r="FFK219" s="358"/>
      <c r="FFL219" s="358"/>
      <c r="FFM219" s="358"/>
      <c r="FFN219" s="358"/>
      <c r="FFO219" s="358"/>
      <c r="FFP219" s="358"/>
      <c r="FFQ219" s="358"/>
      <c r="FFR219" s="358"/>
      <c r="FFS219" s="358"/>
      <c r="FFT219" s="358"/>
      <c r="FFU219" s="358"/>
      <c r="FFV219" s="358"/>
      <c r="FFW219" s="358"/>
      <c r="FFX219" s="358"/>
      <c r="FFY219" s="358"/>
      <c r="FFZ219" s="358"/>
      <c r="FGA219" s="358"/>
      <c r="FGB219" s="358"/>
      <c r="FGC219" s="358"/>
      <c r="FGD219" s="358"/>
      <c r="FGE219" s="358"/>
      <c r="FGF219" s="358"/>
      <c r="FGG219" s="358"/>
      <c r="FGH219" s="358"/>
      <c r="FGI219" s="358"/>
      <c r="FGJ219" s="358"/>
      <c r="FGK219" s="358"/>
      <c r="FGL219" s="358"/>
      <c r="FGM219" s="358"/>
      <c r="FGN219" s="358"/>
      <c r="FGO219" s="358"/>
      <c r="FGP219" s="358"/>
      <c r="FGQ219" s="358"/>
      <c r="FGR219" s="358"/>
      <c r="FGS219" s="358"/>
      <c r="FGT219" s="358"/>
      <c r="FGU219" s="358"/>
      <c r="FGV219" s="358"/>
      <c r="FGW219" s="358"/>
      <c r="FGX219" s="358"/>
      <c r="FGY219" s="358"/>
      <c r="FGZ219" s="358"/>
      <c r="FHA219" s="358"/>
      <c r="FHB219" s="358"/>
      <c r="FHC219" s="358"/>
      <c r="FHD219" s="358"/>
      <c r="FHE219" s="358"/>
      <c r="FHF219" s="358"/>
      <c r="FHG219" s="358"/>
      <c r="FHH219" s="358"/>
      <c r="FHI219" s="358"/>
      <c r="FHJ219" s="358"/>
      <c r="FHK219" s="358"/>
      <c r="FHL219" s="358"/>
      <c r="FHM219" s="358"/>
      <c r="FHN219" s="358"/>
      <c r="FHO219" s="358"/>
      <c r="FHP219" s="358"/>
      <c r="FHQ219" s="358"/>
      <c r="FHR219" s="358"/>
      <c r="FHS219" s="358"/>
      <c r="FHT219" s="358"/>
      <c r="FHU219" s="358"/>
      <c r="FHV219" s="358"/>
      <c r="FHW219" s="358"/>
      <c r="FHX219" s="358"/>
      <c r="FHY219" s="358"/>
      <c r="FHZ219" s="358"/>
      <c r="FIA219" s="358"/>
      <c r="FIB219" s="358"/>
      <c r="FIC219" s="358"/>
      <c r="FID219" s="358"/>
      <c r="FIE219" s="358"/>
      <c r="FIF219" s="358"/>
      <c r="FIG219" s="358"/>
      <c r="FIH219" s="358"/>
      <c r="FII219" s="358"/>
      <c r="FIJ219" s="358"/>
      <c r="FIK219" s="358"/>
      <c r="FIL219" s="358"/>
      <c r="FIM219" s="358"/>
      <c r="FIN219" s="358"/>
      <c r="FIO219" s="358"/>
      <c r="FIP219" s="358"/>
      <c r="FIQ219" s="358"/>
      <c r="FIR219" s="358"/>
      <c r="FIS219" s="358"/>
      <c r="FIT219" s="358"/>
      <c r="FIU219" s="358"/>
      <c r="FIV219" s="358"/>
      <c r="FIW219" s="358"/>
      <c r="FIX219" s="358"/>
      <c r="FIY219" s="358"/>
      <c r="FIZ219" s="358"/>
      <c r="FJA219" s="358"/>
      <c r="FJB219" s="358"/>
      <c r="FJC219" s="358"/>
      <c r="FJD219" s="358"/>
      <c r="FJE219" s="358"/>
      <c r="FJF219" s="358"/>
      <c r="FJG219" s="358"/>
      <c r="FJH219" s="358"/>
      <c r="FJI219" s="358"/>
      <c r="FJJ219" s="358"/>
      <c r="FJK219" s="358"/>
      <c r="FJL219" s="358"/>
      <c r="FJM219" s="358"/>
      <c r="FJN219" s="358"/>
      <c r="FJO219" s="358"/>
      <c r="FJP219" s="358"/>
      <c r="FJQ219" s="358"/>
      <c r="FJR219" s="358"/>
      <c r="FJS219" s="358"/>
      <c r="FJT219" s="358"/>
      <c r="FJU219" s="358"/>
      <c r="FJV219" s="358"/>
      <c r="FJW219" s="358"/>
      <c r="FJX219" s="358"/>
      <c r="FJY219" s="358"/>
      <c r="FJZ219" s="358"/>
      <c r="FKA219" s="358"/>
      <c r="FKB219" s="358"/>
      <c r="FKC219" s="358"/>
      <c r="FKD219" s="358"/>
      <c r="FKE219" s="358"/>
      <c r="FKF219" s="358"/>
      <c r="FKG219" s="358"/>
      <c r="FKH219" s="358"/>
      <c r="FKI219" s="358"/>
      <c r="FKJ219" s="358"/>
      <c r="FKK219" s="358"/>
      <c r="FKL219" s="358"/>
      <c r="FKM219" s="358"/>
      <c r="FKN219" s="358"/>
      <c r="FKO219" s="358"/>
      <c r="FKP219" s="358"/>
      <c r="FKQ219" s="358"/>
      <c r="FKR219" s="358"/>
      <c r="FKS219" s="358"/>
      <c r="FKT219" s="358"/>
      <c r="FKU219" s="358"/>
      <c r="FKV219" s="358"/>
      <c r="FKW219" s="358"/>
      <c r="FKX219" s="358"/>
      <c r="FKY219" s="358"/>
      <c r="FKZ219" s="358"/>
      <c r="FLA219" s="358"/>
      <c r="FLB219" s="358"/>
      <c r="FLC219" s="358"/>
      <c r="FLD219" s="358"/>
      <c r="FLE219" s="358"/>
      <c r="FLF219" s="358"/>
      <c r="FLG219" s="358"/>
      <c r="FLH219" s="358"/>
      <c r="FLI219" s="358"/>
      <c r="FLJ219" s="358"/>
      <c r="FLK219" s="358"/>
      <c r="FLL219" s="358"/>
      <c r="FLM219" s="358"/>
      <c r="FLN219" s="358"/>
      <c r="FLO219" s="358"/>
      <c r="FLP219" s="358"/>
      <c r="FLQ219" s="358"/>
      <c r="FLR219" s="358"/>
      <c r="FLS219" s="358"/>
      <c r="FLT219" s="358"/>
      <c r="FLU219" s="358"/>
      <c r="FLV219" s="358"/>
      <c r="FLW219" s="358"/>
      <c r="FLX219" s="358"/>
      <c r="FLY219" s="358"/>
      <c r="FLZ219" s="358"/>
      <c r="FMA219" s="358"/>
      <c r="FMB219" s="358"/>
      <c r="FMC219" s="358"/>
      <c r="FMD219" s="358"/>
      <c r="FME219" s="358"/>
      <c r="FMF219" s="358"/>
      <c r="FMG219" s="358"/>
      <c r="FMH219" s="358"/>
      <c r="FMI219" s="358"/>
      <c r="FMJ219" s="358"/>
      <c r="FMK219" s="358"/>
      <c r="FML219" s="358"/>
      <c r="FMM219" s="358"/>
      <c r="FMN219" s="358"/>
      <c r="FMO219" s="358"/>
      <c r="FMP219" s="358"/>
      <c r="FMQ219" s="358"/>
      <c r="FMR219" s="358"/>
      <c r="FMS219" s="358"/>
      <c r="FMT219" s="358"/>
      <c r="FMU219" s="358"/>
      <c r="FMV219" s="358"/>
      <c r="FMW219" s="358"/>
      <c r="FMX219" s="358"/>
      <c r="FMY219" s="358"/>
      <c r="FMZ219" s="358"/>
      <c r="FNA219" s="358"/>
      <c r="FNB219" s="358"/>
      <c r="FNC219" s="358"/>
      <c r="FND219" s="358"/>
      <c r="FNE219" s="358"/>
      <c r="FNF219" s="358"/>
      <c r="FNG219" s="358"/>
      <c r="FNH219" s="358"/>
      <c r="FNI219" s="358"/>
      <c r="FNJ219" s="358"/>
      <c r="FNK219" s="358"/>
      <c r="FNL219" s="358"/>
      <c r="FNM219" s="358"/>
      <c r="FNN219" s="358"/>
      <c r="FNO219" s="358"/>
      <c r="FNP219" s="358"/>
      <c r="FNQ219" s="358"/>
      <c r="FNR219" s="358"/>
      <c r="FNS219" s="358"/>
      <c r="FNT219" s="358"/>
      <c r="FNU219" s="358"/>
      <c r="FNV219" s="358"/>
      <c r="FNW219" s="358"/>
      <c r="FNX219" s="358"/>
      <c r="FNY219" s="358"/>
      <c r="FNZ219" s="358"/>
      <c r="FOA219" s="358"/>
      <c r="FOB219" s="358"/>
      <c r="FOC219" s="358"/>
      <c r="FOD219" s="358"/>
      <c r="FOE219" s="358"/>
      <c r="FOF219" s="358"/>
      <c r="FOG219" s="358"/>
      <c r="FOH219" s="358"/>
      <c r="FOI219" s="358"/>
      <c r="FOJ219" s="358"/>
      <c r="FOK219" s="358"/>
      <c r="FOL219" s="358"/>
      <c r="FOM219" s="358"/>
      <c r="FON219" s="358"/>
      <c r="FOO219" s="358"/>
      <c r="FOP219" s="358"/>
      <c r="FOQ219" s="358"/>
      <c r="FOR219" s="358"/>
      <c r="FOS219" s="358"/>
      <c r="FOT219" s="358"/>
      <c r="FOU219" s="358"/>
      <c r="FOV219" s="358"/>
      <c r="FOW219" s="358"/>
      <c r="FOX219" s="358"/>
      <c r="FOY219" s="358"/>
      <c r="FOZ219" s="358"/>
      <c r="FPA219" s="358"/>
      <c r="FPB219" s="358"/>
      <c r="FPC219" s="358"/>
      <c r="FPD219" s="358"/>
      <c r="FPE219" s="358"/>
      <c r="FPF219" s="358"/>
      <c r="FPG219" s="358"/>
      <c r="FPH219" s="358"/>
      <c r="FPI219" s="358"/>
      <c r="FPJ219" s="358"/>
      <c r="FPK219" s="358"/>
      <c r="FPL219" s="358"/>
      <c r="FPM219" s="358"/>
      <c r="FPN219" s="358"/>
      <c r="FPO219" s="358"/>
      <c r="FPP219" s="358"/>
      <c r="FPQ219" s="358"/>
      <c r="FPR219" s="358"/>
      <c r="FPS219" s="358"/>
      <c r="FPT219" s="358"/>
      <c r="FPU219" s="358"/>
      <c r="FPV219" s="358"/>
      <c r="FPW219" s="358"/>
      <c r="FPX219" s="358"/>
      <c r="FPY219" s="358"/>
      <c r="FPZ219" s="358"/>
      <c r="FQA219" s="358"/>
      <c r="FQB219" s="358"/>
      <c r="FQC219" s="358"/>
      <c r="FQD219" s="358"/>
      <c r="FQE219" s="358"/>
      <c r="FQF219" s="358"/>
      <c r="FQG219" s="358"/>
      <c r="FQH219" s="358"/>
      <c r="FQI219" s="358"/>
      <c r="FQJ219" s="358"/>
      <c r="FQK219" s="358"/>
      <c r="FQL219" s="358"/>
      <c r="FQM219" s="358"/>
      <c r="FQN219" s="358"/>
      <c r="FQO219" s="358"/>
      <c r="FQP219" s="358"/>
      <c r="FQQ219" s="358"/>
      <c r="FQR219" s="358"/>
      <c r="FQS219" s="358"/>
      <c r="FQT219" s="358"/>
      <c r="FQU219" s="358"/>
      <c r="FQV219" s="358"/>
      <c r="FQW219" s="358"/>
      <c r="FQX219" s="358"/>
      <c r="FQY219" s="358"/>
      <c r="FQZ219" s="358"/>
      <c r="FRA219" s="358"/>
      <c r="FRB219" s="358"/>
      <c r="FRC219" s="358"/>
      <c r="FRD219" s="358"/>
      <c r="FRE219" s="358"/>
      <c r="FRF219" s="358"/>
      <c r="FRG219" s="358"/>
      <c r="FRH219" s="358"/>
      <c r="FRI219" s="358"/>
      <c r="FRJ219" s="358"/>
      <c r="FRK219" s="358"/>
      <c r="FRL219" s="358"/>
      <c r="FRM219" s="358"/>
      <c r="FRN219" s="358"/>
      <c r="FRO219" s="358"/>
      <c r="FRP219" s="358"/>
      <c r="FRQ219" s="358"/>
      <c r="FRR219" s="358"/>
      <c r="FRS219" s="358"/>
      <c r="FRT219" s="358"/>
      <c r="FRU219" s="358"/>
      <c r="FRV219" s="358"/>
      <c r="FRW219" s="358"/>
      <c r="FRX219" s="358"/>
      <c r="FRY219" s="358"/>
      <c r="FRZ219" s="358"/>
      <c r="FSA219" s="358"/>
      <c r="FSB219" s="358"/>
      <c r="FSC219" s="358"/>
      <c r="FSD219" s="358"/>
      <c r="FSE219" s="358"/>
      <c r="FSF219" s="358"/>
      <c r="FSG219" s="358"/>
      <c r="FSH219" s="358"/>
      <c r="FSI219" s="358"/>
      <c r="FSJ219" s="358"/>
      <c r="FSK219" s="358"/>
      <c r="FSL219" s="358"/>
      <c r="FSM219" s="358"/>
      <c r="FSN219" s="358"/>
      <c r="FSO219" s="358"/>
      <c r="FSP219" s="358"/>
      <c r="FSQ219" s="358"/>
      <c r="FSR219" s="358"/>
      <c r="FSS219" s="358"/>
      <c r="FST219" s="358"/>
      <c r="FSU219" s="358"/>
      <c r="FSV219" s="358"/>
      <c r="FSW219" s="358"/>
      <c r="FSX219" s="358"/>
      <c r="FSY219" s="358"/>
      <c r="FSZ219" s="358"/>
      <c r="FTA219" s="358"/>
      <c r="FTB219" s="358"/>
      <c r="FTC219" s="358"/>
      <c r="FTD219" s="358"/>
      <c r="FTE219" s="358"/>
      <c r="FTF219" s="358"/>
      <c r="FTG219" s="358"/>
      <c r="FTH219" s="358"/>
      <c r="FTI219" s="358"/>
      <c r="FTJ219" s="358"/>
      <c r="FTK219" s="358"/>
      <c r="FTL219" s="358"/>
      <c r="FTM219" s="358"/>
      <c r="FTN219" s="358"/>
      <c r="FTO219" s="358"/>
      <c r="FTP219" s="358"/>
      <c r="FTQ219" s="358"/>
      <c r="FTR219" s="358"/>
      <c r="FTS219" s="358"/>
      <c r="FTT219" s="358"/>
      <c r="FTU219" s="358"/>
      <c r="FTV219" s="358"/>
      <c r="FTW219" s="358"/>
      <c r="FTX219" s="358"/>
      <c r="FTY219" s="358"/>
      <c r="FTZ219" s="358"/>
      <c r="FUA219" s="358"/>
      <c r="FUB219" s="358"/>
      <c r="FUC219" s="358"/>
      <c r="FUD219" s="358"/>
      <c r="FUE219" s="358"/>
      <c r="FUF219" s="358"/>
      <c r="FUG219" s="358"/>
      <c r="FUH219" s="358"/>
      <c r="FUI219" s="358"/>
      <c r="FUJ219" s="358"/>
      <c r="FUK219" s="358"/>
      <c r="FUL219" s="358"/>
      <c r="FUM219" s="358"/>
      <c r="FUN219" s="358"/>
      <c r="FUO219" s="358"/>
      <c r="FUP219" s="358"/>
      <c r="FUQ219" s="358"/>
      <c r="FUR219" s="358"/>
      <c r="FUS219" s="358"/>
      <c r="FUT219" s="358"/>
      <c r="FUU219" s="358"/>
      <c r="FUV219" s="358"/>
      <c r="FUW219" s="358"/>
      <c r="FUX219" s="358"/>
      <c r="FUY219" s="358"/>
      <c r="FUZ219" s="358"/>
      <c r="FVA219" s="358"/>
      <c r="FVB219" s="358"/>
      <c r="FVC219" s="358"/>
      <c r="FVD219" s="358"/>
      <c r="FVE219" s="358"/>
      <c r="FVF219" s="358"/>
      <c r="FVG219" s="358"/>
      <c r="FVH219" s="358"/>
      <c r="FVI219" s="358"/>
      <c r="FVJ219" s="358"/>
      <c r="FVK219" s="358"/>
      <c r="FVL219" s="358"/>
      <c r="FVM219" s="358"/>
      <c r="FVN219" s="358"/>
      <c r="FVO219" s="358"/>
      <c r="FVP219" s="358"/>
      <c r="FVQ219" s="358"/>
      <c r="FVR219" s="358"/>
      <c r="FVS219" s="358"/>
      <c r="FVT219" s="358"/>
      <c r="FVU219" s="358"/>
      <c r="FVV219" s="358"/>
      <c r="FVW219" s="358"/>
      <c r="FVX219" s="358"/>
      <c r="FVY219" s="358"/>
      <c r="FVZ219" s="358"/>
      <c r="FWA219" s="358"/>
      <c r="FWB219" s="358"/>
      <c r="FWC219" s="358"/>
      <c r="FWD219" s="358"/>
      <c r="FWE219" s="358"/>
      <c r="FWF219" s="358"/>
      <c r="FWG219" s="358"/>
      <c r="FWH219" s="358"/>
      <c r="FWI219" s="358"/>
      <c r="FWJ219" s="358"/>
      <c r="FWK219" s="358"/>
      <c r="FWL219" s="358"/>
      <c r="FWM219" s="358"/>
      <c r="FWN219" s="358"/>
      <c r="FWO219" s="358"/>
      <c r="FWP219" s="358"/>
      <c r="FWQ219" s="358"/>
      <c r="FWR219" s="358"/>
      <c r="FWS219" s="358"/>
      <c r="FWT219" s="358"/>
      <c r="FWU219" s="358"/>
      <c r="FWV219" s="358"/>
      <c r="FWW219" s="358"/>
      <c r="FWX219" s="358"/>
      <c r="FWY219" s="358"/>
      <c r="FWZ219" s="358"/>
      <c r="FXA219" s="358"/>
      <c r="FXB219" s="358"/>
      <c r="FXC219" s="358"/>
      <c r="FXD219" s="358"/>
      <c r="FXE219" s="358"/>
      <c r="FXF219" s="358"/>
      <c r="FXG219" s="358"/>
      <c r="FXH219" s="358"/>
      <c r="FXI219" s="358"/>
      <c r="FXJ219" s="358"/>
      <c r="FXK219" s="358"/>
      <c r="FXL219" s="358"/>
      <c r="FXM219" s="358"/>
      <c r="FXN219" s="358"/>
      <c r="FXO219" s="358"/>
      <c r="FXP219" s="358"/>
      <c r="FXQ219" s="358"/>
      <c r="FXR219" s="358"/>
      <c r="FXS219" s="358"/>
      <c r="FXT219" s="358"/>
      <c r="FXU219" s="358"/>
      <c r="FXV219" s="358"/>
      <c r="FXW219" s="358"/>
      <c r="FXX219" s="358"/>
      <c r="FXY219" s="358"/>
      <c r="FXZ219" s="358"/>
      <c r="FYA219" s="358"/>
      <c r="FYB219" s="358"/>
      <c r="FYC219" s="358"/>
      <c r="FYD219" s="358"/>
      <c r="FYE219" s="358"/>
      <c r="FYF219" s="358"/>
      <c r="FYG219" s="358"/>
      <c r="FYH219" s="358"/>
      <c r="FYI219" s="358"/>
      <c r="FYJ219" s="358"/>
      <c r="FYK219" s="358"/>
      <c r="FYL219" s="358"/>
      <c r="FYM219" s="358"/>
      <c r="FYN219" s="358"/>
      <c r="FYO219" s="358"/>
      <c r="FYP219" s="358"/>
      <c r="FYQ219" s="358"/>
      <c r="FYR219" s="358"/>
      <c r="FYS219" s="358"/>
      <c r="FYT219" s="358"/>
      <c r="FYU219" s="358"/>
      <c r="FYV219" s="358"/>
      <c r="FYW219" s="358"/>
      <c r="FYX219" s="358"/>
      <c r="FYY219" s="358"/>
      <c r="FYZ219" s="358"/>
      <c r="FZA219" s="358"/>
      <c r="FZB219" s="358"/>
      <c r="FZC219" s="358"/>
      <c r="FZD219" s="358"/>
      <c r="FZE219" s="358"/>
      <c r="FZF219" s="358"/>
      <c r="FZG219" s="358"/>
      <c r="FZH219" s="358"/>
      <c r="FZI219" s="358"/>
      <c r="FZJ219" s="358"/>
      <c r="FZK219" s="358"/>
      <c r="FZL219" s="358"/>
      <c r="FZM219" s="358"/>
      <c r="FZN219" s="358"/>
      <c r="FZO219" s="358"/>
      <c r="FZP219" s="358"/>
      <c r="FZQ219" s="358"/>
      <c r="FZR219" s="358"/>
      <c r="FZS219" s="358"/>
      <c r="FZT219" s="358"/>
      <c r="FZU219" s="358"/>
      <c r="FZV219" s="358"/>
      <c r="FZW219" s="358"/>
      <c r="FZX219" s="358"/>
      <c r="FZY219" s="358"/>
      <c r="FZZ219" s="358"/>
      <c r="GAA219" s="358"/>
      <c r="GAB219" s="358"/>
      <c r="GAC219" s="358"/>
      <c r="GAD219" s="358"/>
      <c r="GAE219" s="358"/>
      <c r="GAF219" s="358"/>
      <c r="GAG219" s="358"/>
      <c r="GAH219" s="358"/>
      <c r="GAI219" s="358"/>
      <c r="GAJ219" s="358"/>
      <c r="GAK219" s="358"/>
      <c r="GAL219" s="358"/>
      <c r="GAM219" s="358"/>
      <c r="GAN219" s="358"/>
      <c r="GAO219" s="358"/>
      <c r="GAP219" s="358"/>
      <c r="GAQ219" s="358"/>
      <c r="GAR219" s="358"/>
      <c r="GAS219" s="358"/>
      <c r="GAT219" s="358"/>
      <c r="GAU219" s="358"/>
      <c r="GAV219" s="358"/>
      <c r="GAW219" s="358"/>
      <c r="GAX219" s="358"/>
      <c r="GAY219" s="358"/>
      <c r="GAZ219" s="358"/>
      <c r="GBA219" s="358"/>
      <c r="GBB219" s="358"/>
      <c r="GBC219" s="358"/>
      <c r="GBD219" s="358"/>
      <c r="GBE219" s="358"/>
      <c r="GBF219" s="358"/>
      <c r="GBG219" s="358"/>
      <c r="GBH219" s="358"/>
      <c r="GBI219" s="358"/>
      <c r="GBJ219" s="358"/>
      <c r="GBK219" s="358"/>
      <c r="GBL219" s="358"/>
      <c r="GBM219" s="358"/>
      <c r="GBN219" s="358"/>
      <c r="GBO219" s="358"/>
      <c r="GBP219" s="358"/>
      <c r="GBQ219" s="358"/>
      <c r="GBR219" s="358"/>
      <c r="GBS219" s="358"/>
      <c r="GBT219" s="358"/>
      <c r="GBU219" s="358"/>
      <c r="GBV219" s="358"/>
      <c r="GBW219" s="358"/>
      <c r="GBX219" s="358"/>
      <c r="GBY219" s="358"/>
      <c r="GBZ219" s="358"/>
      <c r="GCA219" s="358"/>
      <c r="GCB219" s="358"/>
      <c r="GCC219" s="358"/>
      <c r="GCD219" s="358"/>
      <c r="GCE219" s="358"/>
      <c r="GCF219" s="358"/>
      <c r="GCG219" s="358"/>
      <c r="GCH219" s="358"/>
      <c r="GCI219" s="358"/>
      <c r="GCJ219" s="358"/>
      <c r="GCK219" s="358"/>
      <c r="GCL219" s="358"/>
      <c r="GCM219" s="358"/>
      <c r="GCN219" s="358"/>
      <c r="GCO219" s="358"/>
      <c r="GCP219" s="358"/>
      <c r="GCQ219" s="358"/>
      <c r="GCR219" s="358"/>
      <c r="GCS219" s="358"/>
      <c r="GCT219" s="358"/>
      <c r="GCU219" s="358"/>
      <c r="GCV219" s="358"/>
      <c r="GCW219" s="358"/>
      <c r="GCX219" s="358"/>
      <c r="GCY219" s="358"/>
      <c r="GCZ219" s="358"/>
      <c r="GDA219" s="358"/>
      <c r="GDB219" s="358"/>
      <c r="GDC219" s="358"/>
      <c r="GDD219" s="358"/>
      <c r="GDE219" s="358"/>
      <c r="GDF219" s="358"/>
      <c r="GDG219" s="358"/>
      <c r="GDH219" s="358"/>
      <c r="GDI219" s="358"/>
      <c r="GDJ219" s="358"/>
      <c r="GDK219" s="358"/>
      <c r="GDL219" s="358"/>
      <c r="GDM219" s="358"/>
      <c r="GDN219" s="358"/>
      <c r="GDO219" s="358"/>
      <c r="GDP219" s="358"/>
      <c r="GDQ219" s="358"/>
      <c r="GDR219" s="358"/>
      <c r="GDS219" s="358"/>
      <c r="GDT219" s="358"/>
      <c r="GDU219" s="358"/>
      <c r="GDV219" s="358"/>
      <c r="GDW219" s="358"/>
      <c r="GDX219" s="358"/>
      <c r="GDY219" s="358"/>
      <c r="GDZ219" s="358"/>
      <c r="GEA219" s="358"/>
      <c r="GEB219" s="358"/>
      <c r="GEC219" s="358"/>
      <c r="GED219" s="358"/>
      <c r="GEE219" s="358"/>
      <c r="GEF219" s="358"/>
      <c r="GEG219" s="358"/>
      <c r="GEH219" s="358"/>
      <c r="GEI219" s="358"/>
      <c r="GEJ219" s="358"/>
      <c r="GEK219" s="358"/>
      <c r="GEL219" s="358"/>
      <c r="GEM219" s="358"/>
      <c r="GEN219" s="358"/>
      <c r="GEO219" s="358"/>
      <c r="GEP219" s="358"/>
      <c r="GEQ219" s="358"/>
      <c r="GER219" s="358"/>
      <c r="GES219" s="358"/>
      <c r="GET219" s="358"/>
      <c r="GEU219" s="358"/>
      <c r="GEV219" s="358"/>
      <c r="GEW219" s="358"/>
      <c r="GEX219" s="358"/>
      <c r="GEY219" s="358"/>
      <c r="GEZ219" s="358"/>
      <c r="GFA219" s="358"/>
      <c r="GFB219" s="358"/>
      <c r="GFC219" s="358"/>
      <c r="GFD219" s="358"/>
      <c r="GFE219" s="358"/>
      <c r="GFF219" s="358"/>
      <c r="GFG219" s="358"/>
      <c r="GFH219" s="358"/>
      <c r="GFI219" s="358"/>
      <c r="GFJ219" s="358"/>
      <c r="GFK219" s="358"/>
      <c r="GFL219" s="358"/>
      <c r="GFM219" s="358"/>
      <c r="GFN219" s="358"/>
      <c r="GFO219" s="358"/>
      <c r="GFP219" s="358"/>
      <c r="GFQ219" s="358"/>
      <c r="GFR219" s="358"/>
      <c r="GFS219" s="358"/>
      <c r="GFT219" s="358"/>
      <c r="GFU219" s="358"/>
      <c r="GFV219" s="358"/>
      <c r="GFW219" s="358"/>
      <c r="GFX219" s="358"/>
      <c r="GFY219" s="358"/>
      <c r="GFZ219" s="358"/>
      <c r="GGA219" s="358"/>
      <c r="GGB219" s="358"/>
      <c r="GGC219" s="358"/>
      <c r="GGD219" s="358"/>
      <c r="GGE219" s="358"/>
      <c r="GGF219" s="358"/>
      <c r="GGG219" s="358"/>
      <c r="GGH219" s="358"/>
      <c r="GGI219" s="358"/>
      <c r="GGJ219" s="358"/>
      <c r="GGK219" s="358"/>
      <c r="GGL219" s="358"/>
      <c r="GGM219" s="358"/>
      <c r="GGN219" s="358"/>
      <c r="GGO219" s="358"/>
      <c r="GGP219" s="358"/>
      <c r="GGQ219" s="358"/>
      <c r="GGR219" s="358"/>
      <c r="GGS219" s="358"/>
      <c r="GGT219" s="358"/>
      <c r="GGU219" s="358"/>
      <c r="GGV219" s="358"/>
      <c r="GGW219" s="358"/>
      <c r="GGX219" s="358"/>
      <c r="GGY219" s="358"/>
      <c r="GGZ219" s="358"/>
      <c r="GHA219" s="358"/>
      <c r="GHB219" s="358"/>
      <c r="GHC219" s="358"/>
      <c r="GHD219" s="358"/>
      <c r="GHE219" s="358"/>
      <c r="GHF219" s="358"/>
      <c r="GHG219" s="358"/>
      <c r="GHH219" s="358"/>
      <c r="GHI219" s="358"/>
      <c r="GHJ219" s="358"/>
      <c r="GHK219" s="358"/>
      <c r="GHL219" s="358"/>
      <c r="GHM219" s="358"/>
      <c r="GHN219" s="358"/>
      <c r="GHO219" s="358"/>
      <c r="GHP219" s="358"/>
      <c r="GHQ219" s="358"/>
      <c r="GHR219" s="358"/>
      <c r="GHS219" s="358"/>
      <c r="GHT219" s="358"/>
      <c r="GHU219" s="358"/>
      <c r="GHV219" s="358"/>
      <c r="GHW219" s="358"/>
      <c r="GHX219" s="358"/>
      <c r="GHY219" s="358"/>
      <c r="GHZ219" s="358"/>
      <c r="GIA219" s="358"/>
      <c r="GIB219" s="358"/>
      <c r="GIC219" s="358"/>
      <c r="GID219" s="358"/>
      <c r="GIE219" s="358"/>
      <c r="GIF219" s="358"/>
      <c r="GIG219" s="358"/>
      <c r="GIH219" s="358"/>
      <c r="GII219" s="358"/>
      <c r="GIJ219" s="358"/>
      <c r="GIK219" s="358"/>
      <c r="GIL219" s="358"/>
      <c r="GIM219" s="358"/>
      <c r="GIN219" s="358"/>
      <c r="GIO219" s="358"/>
      <c r="GIP219" s="358"/>
      <c r="GIQ219" s="358"/>
      <c r="GIR219" s="358"/>
      <c r="GIS219" s="358"/>
      <c r="GIT219" s="358"/>
      <c r="GIU219" s="358"/>
      <c r="GIV219" s="358"/>
      <c r="GIW219" s="358"/>
      <c r="GIX219" s="358"/>
      <c r="GIY219" s="358"/>
      <c r="GIZ219" s="358"/>
      <c r="GJA219" s="358"/>
      <c r="GJB219" s="358"/>
      <c r="GJC219" s="358"/>
      <c r="GJD219" s="358"/>
      <c r="GJE219" s="358"/>
      <c r="GJF219" s="358"/>
      <c r="GJG219" s="358"/>
      <c r="GJH219" s="358"/>
      <c r="GJI219" s="358"/>
      <c r="GJJ219" s="358"/>
      <c r="GJK219" s="358"/>
      <c r="GJL219" s="358"/>
      <c r="GJM219" s="358"/>
      <c r="GJN219" s="358"/>
      <c r="GJO219" s="358"/>
      <c r="GJP219" s="358"/>
      <c r="GJQ219" s="358"/>
      <c r="GJR219" s="358"/>
      <c r="GJS219" s="358"/>
      <c r="GJT219" s="358"/>
      <c r="GJU219" s="358"/>
      <c r="GJV219" s="358"/>
      <c r="GJW219" s="358"/>
      <c r="GJX219" s="358"/>
      <c r="GJY219" s="358"/>
      <c r="GJZ219" s="358"/>
      <c r="GKA219" s="358"/>
      <c r="GKB219" s="358"/>
      <c r="GKC219" s="358"/>
      <c r="GKD219" s="358"/>
      <c r="GKE219" s="358"/>
      <c r="GKF219" s="358"/>
      <c r="GKG219" s="358"/>
      <c r="GKH219" s="358"/>
      <c r="GKI219" s="358"/>
      <c r="GKJ219" s="358"/>
      <c r="GKK219" s="358"/>
      <c r="GKL219" s="358"/>
      <c r="GKM219" s="358"/>
      <c r="GKN219" s="358"/>
      <c r="GKO219" s="358"/>
      <c r="GKP219" s="358"/>
      <c r="GKQ219" s="358"/>
      <c r="GKR219" s="358"/>
      <c r="GKS219" s="358"/>
      <c r="GKT219" s="358"/>
      <c r="GKU219" s="358"/>
      <c r="GKV219" s="358"/>
      <c r="GKW219" s="358"/>
      <c r="GKX219" s="358"/>
      <c r="GKY219" s="358"/>
      <c r="GKZ219" s="358"/>
      <c r="GLA219" s="358"/>
      <c r="GLB219" s="358"/>
      <c r="GLC219" s="358"/>
      <c r="GLD219" s="358"/>
      <c r="GLE219" s="358"/>
      <c r="GLF219" s="358"/>
      <c r="GLG219" s="358"/>
      <c r="GLH219" s="358"/>
      <c r="GLI219" s="358"/>
      <c r="GLJ219" s="358"/>
      <c r="GLK219" s="358"/>
      <c r="GLL219" s="358"/>
      <c r="GLM219" s="358"/>
      <c r="GLN219" s="358"/>
      <c r="GLO219" s="358"/>
      <c r="GLP219" s="358"/>
      <c r="GLQ219" s="358"/>
      <c r="GLR219" s="358"/>
      <c r="GLS219" s="358"/>
      <c r="GLT219" s="358"/>
      <c r="GLU219" s="358"/>
      <c r="GLV219" s="358"/>
      <c r="GLW219" s="358"/>
      <c r="GLX219" s="358"/>
      <c r="GLY219" s="358"/>
      <c r="GLZ219" s="358"/>
      <c r="GMA219" s="358"/>
      <c r="GMB219" s="358"/>
      <c r="GMC219" s="358"/>
      <c r="GMD219" s="358"/>
      <c r="GME219" s="358"/>
      <c r="GMF219" s="358"/>
      <c r="GMG219" s="358"/>
      <c r="GMH219" s="358"/>
      <c r="GMI219" s="358"/>
      <c r="GMJ219" s="358"/>
      <c r="GMK219" s="358"/>
      <c r="GML219" s="358"/>
      <c r="GMM219" s="358"/>
      <c r="GMN219" s="358"/>
      <c r="GMO219" s="358"/>
      <c r="GMP219" s="358"/>
      <c r="GMQ219" s="358"/>
      <c r="GMR219" s="358"/>
      <c r="GMS219" s="358"/>
      <c r="GMT219" s="358"/>
      <c r="GMU219" s="358"/>
      <c r="GMV219" s="358"/>
      <c r="GMW219" s="358"/>
      <c r="GMX219" s="358"/>
      <c r="GMY219" s="358"/>
      <c r="GMZ219" s="358"/>
      <c r="GNA219" s="358"/>
      <c r="GNB219" s="358"/>
      <c r="GNC219" s="358"/>
      <c r="GND219" s="358"/>
      <c r="GNE219" s="358"/>
      <c r="GNF219" s="358"/>
      <c r="GNG219" s="358"/>
      <c r="GNH219" s="358"/>
      <c r="GNI219" s="358"/>
      <c r="GNJ219" s="358"/>
      <c r="GNK219" s="358"/>
      <c r="GNL219" s="358"/>
      <c r="GNM219" s="358"/>
      <c r="GNN219" s="358"/>
      <c r="GNO219" s="358"/>
      <c r="GNP219" s="358"/>
      <c r="GNQ219" s="358"/>
      <c r="GNR219" s="358"/>
      <c r="GNS219" s="358"/>
      <c r="GNT219" s="358"/>
      <c r="GNU219" s="358"/>
      <c r="GNV219" s="358"/>
      <c r="GNW219" s="358"/>
      <c r="GNX219" s="358"/>
      <c r="GNY219" s="358"/>
      <c r="GNZ219" s="358"/>
      <c r="GOA219" s="358"/>
      <c r="GOB219" s="358"/>
      <c r="GOC219" s="358"/>
      <c r="GOD219" s="358"/>
      <c r="GOE219" s="358"/>
      <c r="GOF219" s="358"/>
      <c r="GOG219" s="358"/>
      <c r="GOH219" s="358"/>
      <c r="GOI219" s="358"/>
      <c r="GOJ219" s="358"/>
      <c r="GOK219" s="358"/>
      <c r="GOL219" s="358"/>
      <c r="GOM219" s="358"/>
      <c r="GON219" s="358"/>
      <c r="GOO219" s="358"/>
      <c r="GOP219" s="358"/>
      <c r="GOQ219" s="358"/>
      <c r="GOR219" s="358"/>
      <c r="GOS219" s="358"/>
      <c r="GOT219" s="358"/>
      <c r="GOU219" s="358"/>
      <c r="GOV219" s="358"/>
      <c r="GOW219" s="358"/>
      <c r="GOX219" s="358"/>
      <c r="GOY219" s="358"/>
      <c r="GOZ219" s="358"/>
      <c r="GPA219" s="358"/>
      <c r="GPB219" s="358"/>
      <c r="GPC219" s="358"/>
      <c r="GPD219" s="358"/>
      <c r="GPE219" s="358"/>
      <c r="GPF219" s="358"/>
      <c r="GPG219" s="358"/>
      <c r="GPH219" s="358"/>
      <c r="GPI219" s="358"/>
      <c r="GPJ219" s="358"/>
      <c r="GPK219" s="358"/>
      <c r="GPL219" s="358"/>
      <c r="GPM219" s="358"/>
      <c r="GPN219" s="358"/>
      <c r="GPO219" s="358"/>
      <c r="GPP219" s="358"/>
      <c r="GPQ219" s="358"/>
      <c r="GPR219" s="358"/>
      <c r="GPS219" s="358"/>
      <c r="GPT219" s="358"/>
      <c r="GPU219" s="358"/>
      <c r="GPV219" s="358"/>
      <c r="GPW219" s="358"/>
      <c r="GPX219" s="358"/>
      <c r="GPY219" s="358"/>
      <c r="GPZ219" s="358"/>
      <c r="GQA219" s="358"/>
      <c r="GQB219" s="358"/>
      <c r="GQC219" s="358"/>
      <c r="GQD219" s="358"/>
      <c r="GQE219" s="358"/>
      <c r="GQF219" s="358"/>
      <c r="GQG219" s="358"/>
      <c r="GQH219" s="358"/>
      <c r="GQI219" s="358"/>
      <c r="GQJ219" s="358"/>
      <c r="GQK219" s="358"/>
      <c r="GQL219" s="358"/>
      <c r="GQM219" s="358"/>
      <c r="GQN219" s="358"/>
      <c r="GQO219" s="358"/>
      <c r="GQP219" s="358"/>
      <c r="GQQ219" s="358"/>
      <c r="GQR219" s="358"/>
      <c r="GQS219" s="358"/>
      <c r="GQT219" s="358"/>
      <c r="GQU219" s="358"/>
      <c r="GQV219" s="358"/>
      <c r="GQW219" s="358"/>
      <c r="GQX219" s="358"/>
      <c r="GQY219" s="358"/>
      <c r="GQZ219" s="358"/>
      <c r="GRA219" s="358"/>
      <c r="GRB219" s="358"/>
      <c r="GRC219" s="358"/>
      <c r="GRD219" s="358"/>
      <c r="GRE219" s="358"/>
      <c r="GRF219" s="358"/>
      <c r="GRG219" s="358"/>
      <c r="GRH219" s="358"/>
      <c r="GRI219" s="358"/>
      <c r="GRJ219" s="358"/>
      <c r="GRK219" s="358"/>
      <c r="GRL219" s="358"/>
      <c r="GRM219" s="358"/>
      <c r="GRN219" s="358"/>
      <c r="GRO219" s="358"/>
      <c r="GRP219" s="358"/>
      <c r="GRQ219" s="358"/>
      <c r="GRR219" s="358"/>
      <c r="GRS219" s="358"/>
      <c r="GRT219" s="358"/>
      <c r="GRU219" s="358"/>
      <c r="GRV219" s="358"/>
      <c r="GRW219" s="358"/>
      <c r="GRX219" s="358"/>
      <c r="GRY219" s="358"/>
      <c r="GRZ219" s="358"/>
      <c r="GSA219" s="358"/>
      <c r="GSB219" s="358"/>
      <c r="GSC219" s="358"/>
      <c r="GSD219" s="358"/>
      <c r="GSE219" s="358"/>
      <c r="GSF219" s="358"/>
      <c r="GSG219" s="358"/>
      <c r="GSH219" s="358"/>
      <c r="GSI219" s="358"/>
      <c r="GSJ219" s="358"/>
      <c r="GSK219" s="358"/>
      <c r="GSL219" s="358"/>
      <c r="GSM219" s="358"/>
      <c r="GSN219" s="358"/>
      <c r="GSO219" s="358"/>
      <c r="GSP219" s="358"/>
      <c r="GSQ219" s="358"/>
      <c r="GSR219" s="358"/>
      <c r="GSS219" s="358"/>
      <c r="GST219" s="358"/>
      <c r="GSU219" s="358"/>
      <c r="GSV219" s="358"/>
      <c r="GSW219" s="358"/>
      <c r="GSX219" s="358"/>
      <c r="GSY219" s="358"/>
      <c r="GSZ219" s="358"/>
      <c r="GTA219" s="358"/>
      <c r="GTB219" s="358"/>
      <c r="GTC219" s="358"/>
      <c r="GTD219" s="358"/>
      <c r="GTE219" s="358"/>
      <c r="GTF219" s="358"/>
      <c r="GTG219" s="358"/>
      <c r="GTH219" s="358"/>
      <c r="GTI219" s="358"/>
      <c r="GTJ219" s="358"/>
      <c r="GTK219" s="358"/>
      <c r="GTL219" s="358"/>
      <c r="GTM219" s="358"/>
      <c r="GTN219" s="358"/>
      <c r="GTO219" s="358"/>
      <c r="GTP219" s="358"/>
      <c r="GTQ219" s="358"/>
      <c r="GTR219" s="358"/>
      <c r="GTS219" s="358"/>
      <c r="GTT219" s="358"/>
      <c r="GTU219" s="358"/>
      <c r="GTV219" s="358"/>
      <c r="GTW219" s="358"/>
      <c r="GTX219" s="358"/>
      <c r="GTY219" s="358"/>
      <c r="GTZ219" s="358"/>
      <c r="GUA219" s="358"/>
      <c r="GUB219" s="358"/>
      <c r="GUC219" s="358"/>
      <c r="GUD219" s="358"/>
      <c r="GUE219" s="358"/>
      <c r="GUF219" s="358"/>
      <c r="GUG219" s="358"/>
      <c r="GUH219" s="358"/>
      <c r="GUI219" s="358"/>
      <c r="GUJ219" s="358"/>
      <c r="GUK219" s="358"/>
      <c r="GUL219" s="358"/>
      <c r="GUM219" s="358"/>
      <c r="GUN219" s="358"/>
      <c r="GUO219" s="358"/>
      <c r="GUP219" s="358"/>
      <c r="GUQ219" s="358"/>
      <c r="GUR219" s="358"/>
      <c r="GUS219" s="358"/>
      <c r="GUT219" s="358"/>
      <c r="GUU219" s="358"/>
      <c r="GUV219" s="358"/>
      <c r="GUW219" s="358"/>
      <c r="GUX219" s="358"/>
      <c r="GUY219" s="358"/>
      <c r="GUZ219" s="358"/>
      <c r="GVA219" s="358"/>
      <c r="GVB219" s="358"/>
      <c r="GVC219" s="358"/>
      <c r="GVD219" s="358"/>
      <c r="GVE219" s="358"/>
      <c r="GVF219" s="358"/>
      <c r="GVG219" s="358"/>
      <c r="GVH219" s="358"/>
      <c r="GVI219" s="358"/>
      <c r="GVJ219" s="358"/>
      <c r="GVK219" s="358"/>
      <c r="GVL219" s="358"/>
      <c r="GVM219" s="358"/>
      <c r="GVN219" s="358"/>
      <c r="GVO219" s="358"/>
      <c r="GVP219" s="358"/>
      <c r="GVQ219" s="358"/>
      <c r="GVR219" s="358"/>
      <c r="GVS219" s="358"/>
      <c r="GVT219" s="358"/>
      <c r="GVU219" s="358"/>
      <c r="GVV219" s="358"/>
      <c r="GVW219" s="358"/>
      <c r="GVX219" s="358"/>
      <c r="GVY219" s="358"/>
      <c r="GVZ219" s="358"/>
      <c r="GWA219" s="358"/>
      <c r="GWB219" s="358"/>
      <c r="GWC219" s="358"/>
      <c r="GWD219" s="358"/>
      <c r="GWE219" s="358"/>
      <c r="GWF219" s="358"/>
      <c r="GWG219" s="358"/>
      <c r="GWH219" s="358"/>
      <c r="GWI219" s="358"/>
      <c r="GWJ219" s="358"/>
      <c r="GWK219" s="358"/>
      <c r="GWL219" s="358"/>
      <c r="GWM219" s="358"/>
      <c r="GWN219" s="358"/>
      <c r="GWO219" s="358"/>
      <c r="GWP219" s="358"/>
      <c r="GWQ219" s="358"/>
      <c r="GWR219" s="358"/>
      <c r="GWS219" s="358"/>
      <c r="GWT219" s="358"/>
      <c r="GWU219" s="358"/>
      <c r="GWV219" s="358"/>
      <c r="GWW219" s="358"/>
      <c r="GWX219" s="358"/>
      <c r="GWY219" s="358"/>
      <c r="GWZ219" s="358"/>
      <c r="GXA219" s="358"/>
      <c r="GXB219" s="358"/>
      <c r="GXC219" s="358"/>
      <c r="GXD219" s="358"/>
      <c r="GXE219" s="358"/>
      <c r="GXF219" s="358"/>
      <c r="GXG219" s="358"/>
      <c r="GXH219" s="358"/>
      <c r="GXI219" s="358"/>
      <c r="GXJ219" s="358"/>
      <c r="GXK219" s="358"/>
      <c r="GXL219" s="358"/>
      <c r="GXM219" s="358"/>
      <c r="GXN219" s="358"/>
      <c r="GXO219" s="358"/>
      <c r="GXP219" s="358"/>
      <c r="GXQ219" s="358"/>
      <c r="GXR219" s="358"/>
      <c r="GXS219" s="358"/>
      <c r="GXT219" s="358"/>
      <c r="GXU219" s="358"/>
      <c r="GXV219" s="358"/>
      <c r="GXW219" s="358"/>
      <c r="GXX219" s="358"/>
      <c r="GXY219" s="358"/>
      <c r="GXZ219" s="358"/>
      <c r="GYA219" s="358"/>
      <c r="GYB219" s="358"/>
      <c r="GYC219" s="358"/>
      <c r="GYD219" s="358"/>
      <c r="GYE219" s="358"/>
      <c r="GYF219" s="358"/>
      <c r="GYG219" s="358"/>
      <c r="GYH219" s="358"/>
      <c r="GYI219" s="358"/>
      <c r="GYJ219" s="358"/>
      <c r="GYK219" s="358"/>
      <c r="GYL219" s="358"/>
      <c r="GYM219" s="358"/>
      <c r="GYN219" s="358"/>
      <c r="GYO219" s="358"/>
      <c r="GYP219" s="358"/>
      <c r="GYQ219" s="358"/>
      <c r="GYR219" s="358"/>
      <c r="GYS219" s="358"/>
      <c r="GYT219" s="358"/>
      <c r="GYU219" s="358"/>
      <c r="GYV219" s="358"/>
      <c r="GYW219" s="358"/>
      <c r="GYX219" s="358"/>
      <c r="GYY219" s="358"/>
      <c r="GYZ219" s="358"/>
      <c r="GZA219" s="358"/>
      <c r="GZB219" s="358"/>
      <c r="GZC219" s="358"/>
      <c r="GZD219" s="358"/>
      <c r="GZE219" s="358"/>
      <c r="GZF219" s="358"/>
      <c r="GZG219" s="358"/>
      <c r="GZH219" s="358"/>
      <c r="GZI219" s="358"/>
      <c r="GZJ219" s="358"/>
      <c r="GZK219" s="358"/>
      <c r="GZL219" s="358"/>
      <c r="GZM219" s="358"/>
      <c r="GZN219" s="358"/>
      <c r="GZO219" s="358"/>
      <c r="GZP219" s="358"/>
      <c r="GZQ219" s="358"/>
      <c r="GZR219" s="358"/>
      <c r="GZS219" s="358"/>
      <c r="GZT219" s="358"/>
      <c r="GZU219" s="358"/>
      <c r="GZV219" s="358"/>
      <c r="GZW219" s="358"/>
      <c r="GZX219" s="358"/>
      <c r="GZY219" s="358"/>
      <c r="GZZ219" s="358"/>
      <c r="HAA219" s="358"/>
      <c r="HAB219" s="358"/>
      <c r="HAC219" s="358"/>
      <c r="HAD219" s="358"/>
      <c r="HAE219" s="358"/>
      <c r="HAF219" s="358"/>
      <c r="HAG219" s="358"/>
      <c r="HAH219" s="358"/>
      <c r="HAI219" s="358"/>
      <c r="HAJ219" s="358"/>
      <c r="HAK219" s="358"/>
      <c r="HAL219" s="358"/>
      <c r="HAM219" s="358"/>
      <c r="HAN219" s="358"/>
      <c r="HAO219" s="358"/>
      <c r="HAP219" s="358"/>
      <c r="HAQ219" s="358"/>
      <c r="HAR219" s="358"/>
      <c r="HAS219" s="358"/>
      <c r="HAT219" s="358"/>
      <c r="HAU219" s="358"/>
      <c r="HAV219" s="358"/>
      <c r="HAW219" s="358"/>
      <c r="HAX219" s="358"/>
      <c r="HAY219" s="358"/>
      <c r="HAZ219" s="358"/>
      <c r="HBA219" s="358"/>
      <c r="HBB219" s="358"/>
      <c r="HBC219" s="358"/>
      <c r="HBD219" s="358"/>
      <c r="HBE219" s="358"/>
      <c r="HBF219" s="358"/>
      <c r="HBG219" s="358"/>
      <c r="HBH219" s="358"/>
      <c r="HBI219" s="358"/>
      <c r="HBJ219" s="358"/>
      <c r="HBK219" s="358"/>
      <c r="HBL219" s="358"/>
      <c r="HBM219" s="358"/>
      <c r="HBN219" s="358"/>
      <c r="HBO219" s="358"/>
      <c r="HBP219" s="358"/>
      <c r="HBQ219" s="358"/>
      <c r="HBR219" s="358"/>
      <c r="HBS219" s="358"/>
      <c r="HBT219" s="358"/>
      <c r="HBU219" s="358"/>
      <c r="HBV219" s="358"/>
      <c r="HBW219" s="358"/>
      <c r="HBX219" s="358"/>
      <c r="HBY219" s="358"/>
      <c r="HBZ219" s="358"/>
      <c r="HCA219" s="358"/>
      <c r="HCB219" s="358"/>
      <c r="HCC219" s="358"/>
      <c r="HCD219" s="358"/>
      <c r="HCE219" s="358"/>
      <c r="HCF219" s="358"/>
      <c r="HCG219" s="358"/>
      <c r="HCH219" s="358"/>
      <c r="HCI219" s="358"/>
      <c r="HCJ219" s="358"/>
      <c r="HCK219" s="358"/>
      <c r="HCL219" s="358"/>
      <c r="HCM219" s="358"/>
      <c r="HCN219" s="358"/>
      <c r="HCO219" s="358"/>
      <c r="HCP219" s="358"/>
      <c r="HCQ219" s="358"/>
      <c r="HCR219" s="358"/>
      <c r="HCS219" s="358"/>
      <c r="HCT219" s="358"/>
      <c r="HCU219" s="358"/>
      <c r="HCV219" s="358"/>
      <c r="HCW219" s="358"/>
      <c r="HCX219" s="358"/>
      <c r="HCY219" s="358"/>
      <c r="HCZ219" s="358"/>
      <c r="HDA219" s="358"/>
      <c r="HDB219" s="358"/>
      <c r="HDC219" s="358"/>
      <c r="HDD219" s="358"/>
      <c r="HDE219" s="358"/>
      <c r="HDF219" s="358"/>
      <c r="HDG219" s="358"/>
      <c r="HDH219" s="358"/>
      <c r="HDI219" s="358"/>
      <c r="HDJ219" s="358"/>
      <c r="HDK219" s="358"/>
      <c r="HDL219" s="358"/>
      <c r="HDM219" s="358"/>
      <c r="HDN219" s="358"/>
      <c r="HDO219" s="358"/>
      <c r="HDP219" s="358"/>
      <c r="HDQ219" s="358"/>
      <c r="HDR219" s="358"/>
      <c r="HDS219" s="358"/>
      <c r="HDT219" s="358"/>
      <c r="HDU219" s="358"/>
      <c r="HDV219" s="358"/>
      <c r="HDW219" s="358"/>
      <c r="HDX219" s="358"/>
      <c r="HDY219" s="358"/>
      <c r="HDZ219" s="358"/>
      <c r="HEA219" s="358"/>
      <c r="HEB219" s="358"/>
      <c r="HEC219" s="358"/>
      <c r="HED219" s="358"/>
      <c r="HEE219" s="358"/>
      <c r="HEF219" s="358"/>
      <c r="HEG219" s="358"/>
      <c r="HEH219" s="358"/>
      <c r="HEI219" s="358"/>
      <c r="HEJ219" s="358"/>
      <c r="HEK219" s="358"/>
      <c r="HEL219" s="358"/>
      <c r="HEM219" s="358"/>
      <c r="HEN219" s="358"/>
      <c r="HEO219" s="358"/>
      <c r="HEP219" s="358"/>
      <c r="HEQ219" s="358"/>
      <c r="HER219" s="358"/>
      <c r="HES219" s="358"/>
      <c r="HET219" s="358"/>
      <c r="HEU219" s="358"/>
      <c r="HEV219" s="358"/>
      <c r="HEW219" s="358"/>
      <c r="HEX219" s="358"/>
      <c r="HEY219" s="358"/>
      <c r="HEZ219" s="358"/>
      <c r="HFA219" s="358"/>
      <c r="HFB219" s="358"/>
      <c r="HFC219" s="358"/>
      <c r="HFD219" s="358"/>
      <c r="HFE219" s="358"/>
      <c r="HFF219" s="358"/>
      <c r="HFG219" s="358"/>
      <c r="HFH219" s="358"/>
      <c r="HFI219" s="358"/>
      <c r="HFJ219" s="358"/>
      <c r="HFK219" s="358"/>
      <c r="HFL219" s="358"/>
      <c r="HFM219" s="358"/>
      <c r="HFN219" s="358"/>
      <c r="HFO219" s="358"/>
      <c r="HFP219" s="358"/>
      <c r="HFQ219" s="358"/>
      <c r="HFR219" s="358"/>
      <c r="HFS219" s="358"/>
      <c r="HFT219" s="358"/>
      <c r="HFU219" s="358"/>
      <c r="HFV219" s="358"/>
      <c r="HFW219" s="358"/>
      <c r="HFX219" s="358"/>
      <c r="HFY219" s="358"/>
      <c r="HFZ219" s="358"/>
      <c r="HGA219" s="358"/>
      <c r="HGB219" s="358"/>
      <c r="HGC219" s="358"/>
      <c r="HGD219" s="358"/>
      <c r="HGE219" s="358"/>
      <c r="HGF219" s="358"/>
      <c r="HGG219" s="358"/>
      <c r="HGH219" s="358"/>
      <c r="HGI219" s="358"/>
      <c r="HGJ219" s="358"/>
      <c r="HGK219" s="358"/>
      <c r="HGL219" s="358"/>
      <c r="HGM219" s="358"/>
      <c r="HGN219" s="358"/>
      <c r="HGO219" s="358"/>
      <c r="HGP219" s="358"/>
      <c r="HGQ219" s="358"/>
      <c r="HGR219" s="358"/>
      <c r="HGS219" s="358"/>
      <c r="HGT219" s="358"/>
      <c r="HGU219" s="358"/>
      <c r="HGV219" s="358"/>
      <c r="HGW219" s="358"/>
      <c r="HGX219" s="358"/>
      <c r="HGY219" s="358"/>
      <c r="HGZ219" s="358"/>
      <c r="HHA219" s="358"/>
      <c r="HHB219" s="358"/>
      <c r="HHC219" s="358"/>
      <c r="HHD219" s="358"/>
      <c r="HHE219" s="358"/>
      <c r="HHF219" s="358"/>
      <c r="HHG219" s="358"/>
      <c r="HHH219" s="358"/>
      <c r="HHI219" s="358"/>
      <c r="HHJ219" s="358"/>
      <c r="HHK219" s="358"/>
      <c r="HHL219" s="358"/>
      <c r="HHM219" s="358"/>
      <c r="HHN219" s="358"/>
      <c r="HHO219" s="358"/>
      <c r="HHP219" s="358"/>
      <c r="HHQ219" s="358"/>
      <c r="HHR219" s="358"/>
      <c r="HHS219" s="358"/>
      <c r="HHT219" s="358"/>
      <c r="HHU219" s="358"/>
      <c r="HHV219" s="358"/>
      <c r="HHW219" s="358"/>
      <c r="HHX219" s="358"/>
      <c r="HHY219" s="358"/>
      <c r="HHZ219" s="358"/>
      <c r="HIA219" s="358"/>
      <c r="HIB219" s="358"/>
      <c r="HIC219" s="358"/>
      <c r="HID219" s="358"/>
      <c r="HIE219" s="358"/>
      <c r="HIF219" s="358"/>
      <c r="HIG219" s="358"/>
      <c r="HIH219" s="358"/>
      <c r="HII219" s="358"/>
      <c r="HIJ219" s="358"/>
      <c r="HIK219" s="358"/>
      <c r="HIL219" s="358"/>
      <c r="HIM219" s="358"/>
      <c r="HIN219" s="358"/>
      <c r="HIO219" s="358"/>
      <c r="HIP219" s="358"/>
      <c r="HIQ219" s="358"/>
      <c r="HIR219" s="358"/>
      <c r="HIS219" s="358"/>
      <c r="HIT219" s="358"/>
      <c r="HIU219" s="358"/>
      <c r="HIV219" s="358"/>
      <c r="HIW219" s="358"/>
      <c r="HIX219" s="358"/>
      <c r="HIY219" s="358"/>
      <c r="HIZ219" s="358"/>
      <c r="HJA219" s="358"/>
      <c r="HJB219" s="358"/>
      <c r="HJC219" s="358"/>
      <c r="HJD219" s="358"/>
      <c r="HJE219" s="358"/>
      <c r="HJF219" s="358"/>
      <c r="HJG219" s="358"/>
      <c r="HJH219" s="358"/>
      <c r="HJI219" s="358"/>
      <c r="HJJ219" s="358"/>
      <c r="HJK219" s="358"/>
      <c r="HJL219" s="358"/>
      <c r="HJM219" s="358"/>
      <c r="HJN219" s="358"/>
      <c r="HJO219" s="358"/>
      <c r="HJP219" s="358"/>
      <c r="HJQ219" s="358"/>
      <c r="HJR219" s="358"/>
      <c r="HJS219" s="358"/>
      <c r="HJT219" s="358"/>
      <c r="HJU219" s="358"/>
      <c r="HJV219" s="358"/>
      <c r="HJW219" s="358"/>
      <c r="HJX219" s="358"/>
      <c r="HJY219" s="358"/>
      <c r="HJZ219" s="358"/>
      <c r="HKA219" s="358"/>
      <c r="HKB219" s="358"/>
      <c r="HKC219" s="358"/>
      <c r="HKD219" s="358"/>
      <c r="HKE219" s="358"/>
      <c r="HKF219" s="358"/>
      <c r="HKG219" s="358"/>
      <c r="HKH219" s="358"/>
      <c r="HKI219" s="358"/>
      <c r="HKJ219" s="358"/>
      <c r="HKK219" s="358"/>
      <c r="HKL219" s="358"/>
      <c r="HKM219" s="358"/>
      <c r="HKN219" s="358"/>
      <c r="HKO219" s="358"/>
      <c r="HKP219" s="358"/>
      <c r="HKQ219" s="358"/>
      <c r="HKR219" s="358"/>
      <c r="HKS219" s="358"/>
      <c r="HKT219" s="358"/>
      <c r="HKU219" s="358"/>
      <c r="HKV219" s="358"/>
      <c r="HKW219" s="358"/>
      <c r="HKX219" s="358"/>
      <c r="HKY219" s="358"/>
      <c r="HKZ219" s="358"/>
      <c r="HLA219" s="358"/>
      <c r="HLB219" s="358"/>
      <c r="HLC219" s="358"/>
      <c r="HLD219" s="358"/>
      <c r="HLE219" s="358"/>
      <c r="HLF219" s="358"/>
      <c r="HLG219" s="358"/>
      <c r="HLH219" s="358"/>
      <c r="HLI219" s="358"/>
      <c r="HLJ219" s="358"/>
      <c r="HLK219" s="358"/>
      <c r="HLL219" s="358"/>
      <c r="HLM219" s="358"/>
      <c r="HLN219" s="358"/>
      <c r="HLO219" s="358"/>
      <c r="HLP219" s="358"/>
      <c r="HLQ219" s="358"/>
      <c r="HLR219" s="358"/>
      <c r="HLS219" s="358"/>
      <c r="HLT219" s="358"/>
      <c r="HLU219" s="358"/>
      <c r="HLV219" s="358"/>
      <c r="HLW219" s="358"/>
      <c r="HLX219" s="358"/>
      <c r="HLY219" s="358"/>
      <c r="HLZ219" s="358"/>
      <c r="HMA219" s="358"/>
      <c r="HMB219" s="358"/>
      <c r="HMC219" s="358"/>
      <c r="HMD219" s="358"/>
      <c r="HME219" s="358"/>
      <c r="HMF219" s="358"/>
      <c r="HMG219" s="358"/>
      <c r="HMH219" s="358"/>
      <c r="HMI219" s="358"/>
      <c r="HMJ219" s="358"/>
      <c r="HMK219" s="358"/>
      <c r="HML219" s="358"/>
      <c r="HMM219" s="358"/>
      <c r="HMN219" s="358"/>
      <c r="HMO219" s="358"/>
      <c r="HMP219" s="358"/>
      <c r="HMQ219" s="358"/>
      <c r="HMR219" s="358"/>
      <c r="HMS219" s="358"/>
      <c r="HMT219" s="358"/>
      <c r="HMU219" s="358"/>
      <c r="HMV219" s="358"/>
      <c r="HMW219" s="358"/>
      <c r="HMX219" s="358"/>
      <c r="HMY219" s="358"/>
      <c r="HMZ219" s="358"/>
      <c r="HNA219" s="358"/>
      <c r="HNB219" s="358"/>
      <c r="HNC219" s="358"/>
      <c r="HND219" s="358"/>
      <c r="HNE219" s="358"/>
      <c r="HNF219" s="358"/>
      <c r="HNG219" s="358"/>
      <c r="HNH219" s="358"/>
      <c r="HNI219" s="358"/>
      <c r="HNJ219" s="358"/>
      <c r="HNK219" s="358"/>
      <c r="HNL219" s="358"/>
      <c r="HNM219" s="358"/>
      <c r="HNN219" s="358"/>
      <c r="HNO219" s="358"/>
      <c r="HNP219" s="358"/>
      <c r="HNQ219" s="358"/>
      <c r="HNR219" s="358"/>
      <c r="HNS219" s="358"/>
      <c r="HNT219" s="358"/>
      <c r="HNU219" s="358"/>
      <c r="HNV219" s="358"/>
      <c r="HNW219" s="358"/>
      <c r="HNX219" s="358"/>
      <c r="HNY219" s="358"/>
      <c r="HNZ219" s="358"/>
      <c r="HOA219" s="358"/>
      <c r="HOB219" s="358"/>
      <c r="HOC219" s="358"/>
      <c r="HOD219" s="358"/>
      <c r="HOE219" s="358"/>
      <c r="HOF219" s="358"/>
      <c r="HOG219" s="358"/>
      <c r="HOH219" s="358"/>
      <c r="HOI219" s="358"/>
      <c r="HOJ219" s="358"/>
      <c r="HOK219" s="358"/>
      <c r="HOL219" s="358"/>
      <c r="HOM219" s="358"/>
      <c r="HON219" s="358"/>
      <c r="HOO219" s="358"/>
      <c r="HOP219" s="358"/>
      <c r="HOQ219" s="358"/>
      <c r="HOR219" s="358"/>
      <c r="HOS219" s="358"/>
      <c r="HOT219" s="358"/>
      <c r="HOU219" s="358"/>
      <c r="HOV219" s="358"/>
      <c r="HOW219" s="358"/>
      <c r="HOX219" s="358"/>
      <c r="HOY219" s="358"/>
      <c r="HOZ219" s="358"/>
      <c r="HPA219" s="358"/>
      <c r="HPB219" s="358"/>
      <c r="HPC219" s="358"/>
      <c r="HPD219" s="358"/>
      <c r="HPE219" s="358"/>
      <c r="HPF219" s="358"/>
      <c r="HPG219" s="358"/>
      <c r="HPH219" s="358"/>
      <c r="HPI219" s="358"/>
      <c r="HPJ219" s="358"/>
      <c r="HPK219" s="358"/>
      <c r="HPL219" s="358"/>
      <c r="HPM219" s="358"/>
      <c r="HPN219" s="358"/>
      <c r="HPO219" s="358"/>
      <c r="HPP219" s="358"/>
      <c r="HPQ219" s="358"/>
      <c r="HPR219" s="358"/>
      <c r="HPS219" s="358"/>
      <c r="HPT219" s="358"/>
      <c r="HPU219" s="358"/>
      <c r="HPV219" s="358"/>
      <c r="HPW219" s="358"/>
      <c r="HPX219" s="358"/>
      <c r="HPY219" s="358"/>
      <c r="HPZ219" s="358"/>
      <c r="HQA219" s="358"/>
      <c r="HQB219" s="358"/>
      <c r="HQC219" s="358"/>
      <c r="HQD219" s="358"/>
      <c r="HQE219" s="358"/>
      <c r="HQF219" s="358"/>
      <c r="HQG219" s="358"/>
      <c r="HQH219" s="358"/>
      <c r="HQI219" s="358"/>
      <c r="HQJ219" s="358"/>
      <c r="HQK219" s="358"/>
      <c r="HQL219" s="358"/>
      <c r="HQM219" s="358"/>
      <c r="HQN219" s="358"/>
      <c r="HQO219" s="358"/>
      <c r="HQP219" s="358"/>
      <c r="HQQ219" s="358"/>
      <c r="HQR219" s="358"/>
      <c r="HQS219" s="358"/>
      <c r="HQT219" s="358"/>
      <c r="HQU219" s="358"/>
      <c r="HQV219" s="358"/>
      <c r="HQW219" s="358"/>
      <c r="HQX219" s="358"/>
      <c r="HQY219" s="358"/>
      <c r="HQZ219" s="358"/>
      <c r="HRA219" s="358"/>
      <c r="HRB219" s="358"/>
      <c r="HRC219" s="358"/>
      <c r="HRD219" s="358"/>
      <c r="HRE219" s="358"/>
      <c r="HRF219" s="358"/>
      <c r="HRG219" s="358"/>
      <c r="HRH219" s="358"/>
      <c r="HRI219" s="358"/>
      <c r="HRJ219" s="358"/>
      <c r="HRK219" s="358"/>
      <c r="HRL219" s="358"/>
      <c r="HRM219" s="358"/>
      <c r="HRN219" s="358"/>
      <c r="HRO219" s="358"/>
      <c r="HRP219" s="358"/>
      <c r="HRQ219" s="358"/>
      <c r="HRR219" s="358"/>
      <c r="HRS219" s="358"/>
      <c r="HRT219" s="358"/>
      <c r="HRU219" s="358"/>
      <c r="HRV219" s="358"/>
      <c r="HRW219" s="358"/>
      <c r="HRX219" s="358"/>
      <c r="HRY219" s="358"/>
      <c r="HRZ219" s="358"/>
      <c r="HSA219" s="358"/>
      <c r="HSB219" s="358"/>
      <c r="HSC219" s="358"/>
      <c r="HSD219" s="358"/>
      <c r="HSE219" s="358"/>
      <c r="HSF219" s="358"/>
      <c r="HSG219" s="358"/>
      <c r="HSH219" s="358"/>
      <c r="HSI219" s="358"/>
      <c r="HSJ219" s="358"/>
      <c r="HSK219" s="358"/>
      <c r="HSL219" s="358"/>
      <c r="HSM219" s="358"/>
      <c r="HSN219" s="358"/>
      <c r="HSO219" s="358"/>
      <c r="HSP219" s="358"/>
      <c r="HSQ219" s="358"/>
      <c r="HSR219" s="358"/>
      <c r="HSS219" s="358"/>
      <c r="HST219" s="358"/>
      <c r="HSU219" s="358"/>
      <c r="HSV219" s="358"/>
      <c r="HSW219" s="358"/>
      <c r="HSX219" s="358"/>
      <c r="HSY219" s="358"/>
      <c r="HSZ219" s="358"/>
      <c r="HTA219" s="358"/>
      <c r="HTB219" s="358"/>
      <c r="HTC219" s="358"/>
      <c r="HTD219" s="358"/>
      <c r="HTE219" s="358"/>
      <c r="HTF219" s="358"/>
      <c r="HTG219" s="358"/>
      <c r="HTH219" s="358"/>
      <c r="HTI219" s="358"/>
      <c r="HTJ219" s="358"/>
      <c r="HTK219" s="358"/>
      <c r="HTL219" s="358"/>
      <c r="HTM219" s="358"/>
      <c r="HTN219" s="358"/>
      <c r="HTO219" s="358"/>
      <c r="HTP219" s="358"/>
      <c r="HTQ219" s="358"/>
      <c r="HTR219" s="358"/>
      <c r="HTS219" s="358"/>
      <c r="HTT219" s="358"/>
      <c r="HTU219" s="358"/>
      <c r="HTV219" s="358"/>
      <c r="HTW219" s="358"/>
      <c r="HTX219" s="358"/>
      <c r="HTY219" s="358"/>
      <c r="HTZ219" s="358"/>
      <c r="HUA219" s="358"/>
      <c r="HUB219" s="358"/>
      <c r="HUC219" s="358"/>
      <c r="HUD219" s="358"/>
      <c r="HUE219" s="358"/>
      <c r="HUF219" s="358"/>
      <c r="HUG219" s="358"/>
      <c r="HUH219" s="358"/>
      <c r="HUI219" s="358"/>
      <c r="HUJ219" s="358"/>
      <c r="HUK219" s="358"/>
      <c r="HUL219" s="358"/>
      <c r="HUM219" s="358"/>
      <c r="HUN219" s="358"/>
      <c r="HUO219" s="358"/>
      <c r="HUP219" s="358"/>
      <c r="HUQ219" s="358"/>
      <c r="HUR219" s="358"/>
      <c r="HUS219" s="358"/>
      <c r="HUT219" s="358"/>
      <c r="HUU219" s="358"/>
      <c r="HUV219" s="358"/>
      <c r="HUW219" s="358"/>
      <c r="HUX219" s="358"/>
      <c r="HUY219" s="358"/>
      <c r="HUZ219" s="358"/>
      <c r="HVA219" s="358"/>
      <c r="HVB219" s="358"/>
      <c r="HVC219" s="358"/>
      <c r="HVD219" s="358"/>
      <c r="HVE219" s="358"/>
      <c r="HVF219" s="358"/>
      <c r="HVG219" s="358"/>
      <c r="HVH219" s="358"/>
      <c r="HVI219" s="358"/>
      <c r="HVJ219" s="358"/>
      <c r="HVK219" s="358"/>
      <c r="HVL219" s="358"/>
      <c r="HVM219" s="358"/>
      <c r="HVN219" s="358"/>
      <c r="HVO219" s="358"/>
      <c r="HVP219" s="358"/>
      <c r="HVQ219" s="358"/>
      <c r="HVR219" s="358"/>
      <c r="HVS219" s="358"/>
      <c r="HVT219" s="358"/>
      <c r="HVU219" s="358"/>
      <c r="HVV219" s="358"/>
      <c r="HVW219" s="358"/>
      <c r="HVX219" s="358"/>
      <c r="HVY219" s="358"/>
      <c r="HVZ219" s="358"/>
      <c r="HWA219" s="358"/>
      <c r="HWB219" s="358"/>
      <c r="HWC219" s="358"/>
      <c r="HWD219" s="358"/>
      <c r="HWE219" s="358"/>
      <c r="HWF219" s="358"/>
      <c r="HWG219" s="358"/>
      <c r="HWH219" s="358"/>
      <c r="HWI219" s="358"/>
      <c r="HWJ219" s="358"/>
      <c r="HWK219" s="358"/>
      <c r="HWL219" s="358"/>
      <c r="HWM219" s="358"/>
      <c r="HWN219" s="358"/>
      <c r="HWO219" s="358"/>
      <c r="HWP219" s="358"/>
      <c r="HWQ219" s="358"/>
      <c r="HWR219" s="358"/>
      <c r="HWS219" s="358"/>
      <c r="HWT219" s="358"/>
      <c r="HWU219" s="358"/>
      <c r="HWV219" s="358"/>
      <c r="HWW219" s="358"/>
      <c r="HWX219" s="358"/>
      <c r="HWY219" s="358"/>
      <c r="HWZ219" s="358"/>
      <c r="HXA219" s="358"/>
      <c r="HXB219" s="358"/>
      <c r="HXC219" s="358"/>
      <c r="HXD219" s="358"/>
      <c r="HXE219" s="358"/>
      <c r="HXF219" s="358"/>
      <c r="HXG219" s="358"/>
      <c r="HXH219" s="358"/>
      <c r="HXI219" s="358"/>
      <c r="HXJ219" s="358"/>
      <c r="HXK219" s="358"/>
      <c r="HXL219" s="358"/>
      <c r="HXM219" s="358"/>
      <c r="HXN219" s="358"/>
      <c r="HXO219" s="358"/>
      <c r="HXP219" s="358"/>
      <c r="HXQ219" s="358"/>
      <c r="HXR219" s="358"/>
      <c r="HXS219" s="358"/>
      <c r="HXT219" s="358"/>
      <c r="HXU219" s="358"/>
      <c r="HXV219" s="358"/>
      <c r="HXW219" s="358"/>
      <c r="HXX219" s="358"/>
      <c r="HXY219" s="358"/>
      <c r="HXZ219" s="358"/>
      <c r="HYA219" s="358"/>
      <c r="HYB219" s="358"/>
      <c r="HYC219" s="358"/>
      <c r="HYD219" s="358"/>
      <c r="HYE219" s="358"/>
      <c r="HYF219" s="358"/>
      <c r="HYG219" s="358"/>
      <c r="HYH219" s="358"/>
      <c r="HYI219" s="358"/>
      <c r="HYJ219" s="358"/>
      <c r="HYK219" s="358"/>
      <c r="HYL219" s="358"/>
      <c r="HYM219" s="358"/>
      <c r="HYN219" s="358"/>
      <c r="HYO219" s="358"/>
      <c r="HYP219" s="358"/>
      <c r="HYQ219" s="358"/>
      <c r="HYR219" s="358"/>
      <c r="HYS219" s="358"/>
      <c r="HYT219" s="358"/>
      <c r="HYU219" s="358"/>
      <c r="HYV219" s="358"/>
      <c r="HYW219" s="358"/>
      <c r="HYX219" s="358"/>
      <c r="HYY219" s="358"/>
      <c r="HYZ219" s="358"/>
      <c r="HZA219" s="358"/>
      <c r="HZB219" s="358"/>
      <c r="HZC219" s="358"/>
      <c r="HZD219" s="358"/>
      <c r="HZE219" s="358"/>
      <c r="HZF219" s="358"/>
      <c r="HZG219" s="358"/>
      <c r="HZH219" s="358"/>
      <c r="HZI219" s="358"/>
      <c r="HZJ219" s="358"/>
      <c r="HZK219" s="358"/>
      <c r="HZL219" s="358"/>
      <c r="HZM219" s="358"/>
      <c r="HZN219" s="358"/>
      <c r="HZO219" s="358"/>
      <c r="HZP219" s="358"/>
      <c r="HZQ219" s="358"/>
      <c r="HZR219" s="358"/>
      <c r="HZS219" s="358"/>
      <c r="HZT219" s="358"/>
      <c r="HZU219" s="358"/>
      <c r="HZV219" s="358"/>
      <c r="HZW219" s="358"/>
      <c r="HZX219" s="358"/>
      <c r="HZY219" s="358"/>
      <c r="HZZ219" s="358"/>
      <c r="IAA219" s="358"/>
      <c r="IAB219" s="358"/>
      <c r="IAC219" s="358"/>
      <c r="IAD219" s="358"/>
      <c r="IAE219" s="358"/>
      <c r="IAF219" s="358"/>
      <c r="IAG219" s="358"/>
      <c r="IAH219" s="358"/>
      <c r="IAI219" s="358"/>
      <c r="IAJ219" s="358"/>
      <c r="IAK219" s="358"/>
      <c r="IAL219" s="358"/>
      <c r="IAM219" s="358"/>
      <c r="IAN219" s="358"/>
      <c r="IAO219" s="358"/>
      <c r="IAP219" s="358"/>
      <c r="IAQ219" s="358"/>
      <c r="IAR219" s="358"/>
      <c r="IAS219" s="358"/>
      <c r="IAT219" s="358"/>
      <c r="IAU219" s="358"/>
      <c r="IAV219" s="358"/>
      <c r="IAW219" s="358"/>
      <c r="IAX219" s="358"/>
      <c r="IAY219" s="358"/>
      <c r="IAZ219" s="358"/>
      <c r="IBA219" s="358"/>
      <c r="IBB219" s="358"/>
      <c r="IBC219" s="358"/>
      <c r="IBD219" s="358"/>
      <c r="IBE219" s="358"/>
      <c r="IBF219" s="358"/>
      <c r="IBG219" s="358"/>
      <c r="IBH219" s="358"/>
      <c r="IBI219" s="358"/>
      <c r="IBJ219" s="358"/>
      <c r="IBK219" s="358"/>
      <c r="IBL219" s="358"/>
      <c r="IBM219" s="358"/>
      <c r="IBN219" s="358"/>
      <c r="IBO219" s="358"/>
      <c r="IBP219" s="358"/>
      <c r="IBQ219" s="358"/>
      <c r="IBR219" s="358"/>
      <c r="IBS219" s="358"/>
      <c r="IBT219" s="358"/>
      <c r="IBU219" s="358"/>
      <c r="IBV219" s="358"/>
      <c r="IBW219" s="358"/>
      <c r="IBX219" s="358"/>
      <c r="IBY219" s="358"/>
      <c r="IBZ219" s="358"/>
      <c r="ICA219" s="358"/>
      <c r="ICB219" s="358"/>
      <c r="ICC219" s="358"/>
      <c r="ICD219" s="358"/>
      <c r="ICE219" s="358"/>
      <c r="ICF219" s="358"/>
      <c r="ICG219" s="358"/>
      <c r="ICH219" s="358"/>
      <c r="ICI219" s="358"/>
      <c r="ICJ219" s="358"/>
      <c r="ICK219" s="358"/>
      <c r="ICL219" s="358"/>
      <c r="ICM219" s="358"/>
      <c r="ICN219" s="358"/>
      <c r="ICO219" s="358"/>
      <c r="ICP219" s="358"/>
      <c r="ICQ219" s="358"/>
      <c r="ICR219" s="358"/>
      <c r="ICS219" s="358"/>
      <c r="ICT219" s="358"/>
      <c r="ICU219" s="358"/>
      <c r="ICV219" s="358"/>
      <c r="ICW219" s="358"/>
      <c r="ICX219" s="358"/>
      <c r="ICY219" s="358"/>
      <c r="ICZ219" s="358"/>
      <c r="IDA219" s="358"/>
      <c r="IDB219" s="358"/>
      <c r="IDC219" s="358"/>
      <c r="IDD219" s="358"/>
      <c r="IDE219" s="358"/>
      <c r="IDF219" s="358"/>
      <c r="IDG219" s="358"/>
      <c r="IDH219" s="358"/>
      <c r="IDI219" s="358"/>
      <c r="IDJ219" s="358"/>
      <c r="IDK219" s="358"/>
      <c r="IDL219" s="358"/>
      <c r="IDM219" s="358"/>
      <c r="IDN219" s="358"/>
      <c r="IDO219" s="358"/>
      <c r="IDP219" s="358"/>
      <c r="IDQ219" s="358"/>
      <c r="IDR219" s="358"/>
      <c r="IDS219" s="358"/>
      <c r="IDT219" s="358"/>
      <c r="IDU219" s="358"/>
      <c r="IDV219" s="358"/>
      <c r="IDW219" s="358"/>
      <c r="IDX219" s="358"/>
      <c r="IDY219" s="358"/>
      <c r="IDZ219" s="358"/>
      <c r="IEA219" s="358"/>
      <c r="IEB219" s="358"/>
      <c r="IEC219" s="358"/>
      <c r="IED219" s="358"/>
      <c r="IEE219" s="358"/>
      <c r="IEF219" s="358"/>
      <c r="IEG219" s="358"/>
      <c r="IEH219" s="358"/>
      <c r="IEI219" s="358"/>
      <c r="IEJ219" s="358"/>
      <c r="IEK219" s="358"/>
      <c r="IEL219" s="358"/>
      <c r="IEM219" s="358"/>
      <c r="IEN219" s="358"/>
      <c r="IEO219" s="358"/>
      <c r="IEP219" s="358"/>
      <c r="IEQ219" s="358"/>
      <c r="IER219" s="358"/>
      <c r="IES219" s="358"/>
      <c r="IET219" s="358"/>
      <c r="IEU219" s="358"/>
      <c r="IEV219" s="358"/>
      <c r="IEW219" s="358"/>
      <c r="IEX219" s="358"/>
      <c r="IEY219" s="358"/>
      <c r="IEZ219" s="358"/>
      <c r="IFA219" s="358"/>
      <c r="IFB219" s="358"/>
      <c r="IFC219" s="358"/>
      <c r="IFD219" s="358"/>
      <c r="IFE219" s="358"/>
      <c r="IFF219" s="358"/>
      <c r="IFG219" s="358"/>
      <c r="IFH219" s="358"/>
      <c r="IFI219" s="358"/>
      <c r="IFJ219" s="358"/>
      <c r="IFK219" s="358"/>
      <c r="IFL219" s="358"/>
      <c r="IFM219" s="358"/>
      <c r="IFN219" s="358"/>
      <c r="IFO219" s="358"/>
      <c r="IFP219" s="358"/>
      <c r="IFQ219" s="358"/>
      <c r="IFR219" s="358"/>
      <c r="IFS219" s="358"/>
      <c r="IFT219" s="358"/>
      <c r="IFU219" s="358"/>
      <c r="IFV219" s="358"/>
      <c r="IFW219" s="358"/>
      <c r="IFX219" s="358"/>
      <c r="IFY219" s="358"/>
      <c r="IFZ219" s="358"/>
      <c r="IGA219" s="358"/>
      <c r="IGB219" s="358"/>
      <c r="IGC219" s="358"/>
      <c r="IGD219" s="358"/>
      <c r="IGE219" s="358"/>
      <c r="IGF219" s="358"/>
      <c r="IGG219" s="358"/>
      <c r="IGH219" s="358"/>
      <c r="IGI219" s="358"/>
      <c r="IGJ219" s="358"/>
      <c r="IGK219" s="358"/>
      <c r="IGL219" s="358"/>
      <c r="IGM219" s="358"/>
      <c r="IGN219" s="358"/>
      <c r="IGO219" s="358"/>
      <c r="IGP219" s="358"/>
      <c r="IGQ219" s="358"/>
      <c r="IGR219" s="358"/>
      <c r="IGS219" s="358"/>
      <c r="IGT219" s="358"/>
      <c r="IGU219" s="358"/>
      <c r="IGV219" s="358"/>
      <c r="IGW219" s="358"/>
      <c r="IGX219" s="358"/>
      <c r="IGY219" s="358"/>
      <c r="IGZ219" s="358"/>
      <c r="IHA219" s="358"/>
      <c r="IHB219" s="358"/>
      <c r="IHC219" s="358"/>
      <c r="IHD219" s="358"/>
      <c r="IHE219" s="358"/>
      <c r="IHF219" s="358"/>
      <c r="IHG219" s="358"/>
      <c r="IHH219" s="358"/>
      <c r="IHI219" s="358"/>
      <c r="IHJ219" s="358"/>
      <c r="IHK219" s="358"/>
      <c r="IHL219" s="358"/>
      <c r="IHM219" s="358"/>
      <c r="IHN219" s="358"/>
      <c r="IHO219" s="358"/>
      <c r="IHP219" s="358"/>
      <c r="IHQ219" s="358"/>
      <c r="IHR219" s="358"/>
      <c r="IHS219" s="358"/>
      <c r="IHT219" s="358"/>
      <c r="IHU219" s="358"/>
      <c r="IHV219" s="358"/>
      <c r="IHW219" s="358"/>
      <c r="IHX219" s="358"/>
      <c r="IHY219" s="358"/>
      <c r="IHZ219" s="358"/>
      <c r="IIA219" s="358"/>
      <c r="IIB219" s="358"/>
      <c r="IIC219" s="358"/>
      <c r="IID219" s="358"/>
      <c r="IIE219" s="358"/>
      <c r="IIF219" s="358"/>
      <c r="IIG219" s="358"/>
      <c r="IIH219" s="358"/>
      <c r="III219" s="358"/>
      <c r="IIJ219" s="358"/>
      <c r="IIK219" s="358"/>
      <c r="IIL219" s="358"/>
      <c r="IIM219" s="358"/>
      <c r="IIN219" s="358"/>
      <c r="IIO219" s="358"/>
      <c r="IIP219" s="358"/>
      <c r="IIQ219" s="358"/>
      <c r="IIR219" s="358"/>
      <c r="IIS219" s="358"/>
      <c r="IIT219" s="358"/>
      <c r="IIU219" s="358"/>
      <c r="IIV219" s="358"/>
      <c r="IIW219" s="358"/>
      <c r="IIX219" s="358"/>
      <c r="IIY219" s="358"/>
      <c r="IIZ219" s="358"/>
      <c r="IJA219" s="358"/>
      <c r="IJB219" s="358"/>
      <c r="IJC219" s="358"/>
      <c r="IJD219" s="358"/>
      <c r="IJE219" s="358"/>
      <c r="IJF219" s="358"/>
      <c r="IJG219" s="358"/>
      <c r="IJH219" s="358"/>
      <c r="IJI219" s="358"/>
      <c r="IJJ219" s="358"/>
      <c r="IJK219" s="358"/>
      <c r="IJL219" s="358"/>
      <c r="IJM219" s="358"/>
      <c r="IJN219" s="358"/>
      <c r="IJO219" s="358"/>
      <c r="IJP219" s="358"/>
      <c r="IJQ219" s="358"/>
      <c r="IJR219" s="358"/>
      <c r="IJS219" s="358"/>
      <c r="IJT219" s="358"/>
      <c r="IJU219" s="358"/>
      <c r="IJV219" s="358"/>
      <c r="IJW219" s="358"/>
      <c r="IJX219" s="358"/>
      <c r="IJY219" s="358"/>
      <c r="IJZ219" s="358"/>
      <c r="IKA219" s="358"/>
      <c r="IKB219" s="358"/>
      <c r="IKC219" s="358"/>
      <c r="IKD219" s="358"/>
      <c r="IKE219" s="358"/>
      <c r="IKF219" s="358"/>
      <c r="IKG219" s="358"/>
      <c r="IKH219" s="358"/>
      <c r="IKI219" s="358"/>
      <c r="IKJ219" s="358"/>
      <c r="IKK219" s="358"/>
      <c r="IKL219" s="358"/>
      <c r="IKM219" s="358"/>
      <c r="IKN219" s="358"/>
      <c r="IKO219" s="358"/>
      <c r="IKP219" s="358"/>
      <c r="IKQ219" s="358"/>
      <c r="IKR219" s="358"/>
      <c r="IKS219" s="358"/>
      <c r="IKT219" s="358"/>
      <c r="IKU219" s="358"/>
      <c r="IKV219" s="358"/>
      <c r="IKW219" s="358"/>
      <c r="IKX219" s="358"/>
      <c r="IKY219" s="358"/>
      <c r="IKZ219" s="358"/>
      <c r="ILA219" s="358"/>
      <c r="ILB219" s="358"/>
      <c r="ILC219" s="358"/>
      <c r="ILD219" s="358"/>
      <c r="ILE219" s="358"/>
      <c r="ILF219" s="358"/>
      <c r="ILG219" s="358"/>
      <c r="ILH219" s="358"/>
      <c r="ILI219" s="358"/>
      <c r="ILJ219" s="358"/>
      <c r="ILK219" s="358"/>
      <c r="ILL219" s="358"/>
      <c r="ILM219" s="358"/>
      <c r="ILN219" s="358"/>
      <c r="ILO219" s="358"/>
      <c r="ILP219" s="358"/>
      <c r="ILQ219" s="358"/>
      <c r="ILR219" s="358"/>
      <c r="ILS219" s="358"/>
      <c r="ILT219" s="358"/>
      <c r="ILU219" s="358"/>
      <c r="ILV219" s="358"/>
      <c r="ILW219" s="358"/>
      <c r="ILX219" s="358"/>
      <c r="ILY219" s="358"/>
      <c r="ILZ219" s="358"/>
      <c r="IMA219" s="358"/>
      <c r="IMB219" s="358"/>
      <c r="IMC219" s="358"/>
      <c r="IMD219" s="358"/>
      <c r="IME219" s="358"/>
      <c r="IMF219" s="358"/>
      <c r="IMG219" s="358"/>
      <c r="IMH219" s="358"/>
      <c r="IMI219" s="358"/>
      <c r="IMJ219" s="358"/>
      <c r="IMK219" s="358"/>
      <c r="IML219" s="358"/>
      <c r="IMM219" s="358"/>
      <c r="IMN219" s="358"/>
      <c r="IMO219" s="358"/>
      <c r="IMP219" s="358"/>
      <c r="IMQ219" s="358"/>
      <c r="IMR219" s="358"/>
      <c r="IMS219" s="358"/>
      <c r="IMT219" s="358"/>
      <c r="IMU219" s="358"/>
      <c r="IMV219" s="358"/>
      <c r="IMW219" s="358"/>
      <c r="IMX219" s="358"/>
      <c r="IMY219" s="358"/>
      <c r="IMZ219" s="358"/>
      <c r="INA219" s="358"/>
      <c r="INB219" s="358"/>
      <c r="INC219" s="358"/>
      <c r="IND219" s="358"/>
      <c r="INE219" s="358"/>
      <c r="INF219" s="358"/>
      <c r="ING219" s="358"/>
      <c r="INH219" s="358"/>
      <c r="INI219" s="358"/>
      <c r="INJ219" s="358"/>
      <c r="INK219" s="358"/>
      <c r="INL219" s="358"/>
      <c r="INM219" s="358"/>
      <c r="INN219" s="358"/>
      <c r="INO219" s="358"/>
      <c r="INP219" s="358"/>
      <c r="INQ219" s="358"/>
      <c r="INR219" s="358"/>
      <c r="INS219" s="358"/>
      <c r="INT219" s="358"/>
      <c r="INU219" s="358"/>
      <c r="INV219" s="358"/>
      <c r="INW219" s="358"/>
      <c r="INX219" s="358"/>
      <c r="INY219" s="358"/>
      <c r="INZ219" s="358"/>
      <c r="IOA219" s="358"/>
      <c r="IOB219" s="358"/>
      <c r="IOC219" s="358"/>
      <c r="IOD219" s="358"/>
      <c r="IOE219" s="358"/>
      <c r="IOF219" s="358"/>
      <c r="IOG219" s="358"/>
      <c r="IOH219" s="358"/>
      <c r="IOI219" s="358"/>
      <c r="IOJ219" s="358"/>
      <c r="IOK219" s="358"/>
      <c r="IOL219" s="358"/>
      <c r="IOM219" s="358"/>
      <c r="ION219" s="358"/>
      <c r="IOO219" s="358"/>
      <c r="IOP219" s="358"/>
      <c r="IOQ219" s="358"/>
      <c r="IOR219" s="358"/>
      <c r="IOS219" s="358"/>
      <c r="IOT219" s="358"/>
      <c r="IOU219" s="358"/>
      <c r="IOV219" s="358"/>
      <c r="IOW219" s="358"/>
      <c r="IOX219" s="358"/>
      <c r="IOY219" s="358"/>
      <c r="IOZ219" s="358"/>
      <c r="IPA219" s="358"/>
      <c r="IPB219" s="358"/>
      <c r="IPC219" s="358"/>
      <c r="IPD219" s="358"/>
      <c r="IPE219" s="358"/>
      <c r="IPF219" s="358"/>
      <c r="IPG219" s="358"/>
      <c r="IPH219" s="358"/>
      <c r="IPI219" s="358"/>
      <c r="IPJ219" s="358"/>
      <c r="IPK219" s="358"/>
      <c r="IPL219" s="358"/>
      <c r="IPM219" s="358"/>
      <c r="IPN219" s="358"/>
      <c r="IPO219" s="358"/>
      <c r="IPP219" s="358"/>
      <c r="IPQ219" s="358"/>
      <c r="IPR219" s="358"/>
      <c r="IPS219" s="358"/>
      <c r="IPT219" s="358"/>
      <c r="IPU219" s="358"/>
      <c r="IPV219" s="358"/>
      <c r="IPW219" s="358"/>
      <c r="IPX219" s="358"/>
      <c r="IPY219" s="358"/>
      <c r="IPZ219" s="358"/>
      <c r="IQA219" s="358"/>
      <c r="IQB219" s="358"/>
      <c r="IQC219" s="358"/>
      <c r="IQD219" s="358"/>
      <c r="IQE219" s="358"/>
      <c r="IQF219" s="358"/>
      <c r="IQG219" s="358"/>
      <c r="IQH219" s="358"/>
      <c r="IQI219" s="358"/>
      <c r="IQJ219" s="358"/>
      <c r="IQK219" s="358"/>
      <c r="IQL219" s="358"/>
      <c r="IQM219" s="358"/>
      <c r="IQN219" s="358"/>
      <c r="IQO219" s="358"/>
      <c r="IQP219" s="358"/>
      <c r="IQQ219" s="358"/>
      <c r="IQR219" s="358"/>
      <c r="IQS219" s="358"/>
      <c r="IQT219" s="358"/>
      <c r="IQU219" s="358"/>
      <c r="IQV219" s="358"/>
      <c r="IQW219" s="358"/>
      <c r="IQX219" s="358"/>
      <c r="IQY219" s="358"/>
      <c r="IQZ219" s="358"/>
      <c r="IRA219" s="358"/>
      <c r="IRB219" s="358"/>
      <c r="IRC219" s="358"/>
      <c r="IRD219" s="358"/>
      <c r="IRE219" s="358"/>
      <c r="IRF219" s="358"/>
      <c r="IRG219" s="358"/>
      <c r="IRH219" s="358"/>
      <c r="IRI219" s="358"/>
      <c r="IRJ219" s="358"/>
      <c r="IRK219" s="358"/>
      <c r="IRL219" s="358"/>
      <c r="IRM219" s="358"/>
      <c r="IRN219" s="358"/>
      <c r="IRO219" s="358"/>
      <c r="IRP219" s="358"/>
      <c r="IRQ219" s="358"/>
      <c r="IRR219" s="358"/>
      <c r="IRS219" s="358"/>
      <c r="IRT219" s="358"/>
      <c r="IRU219" s="358"/>
      <c r="IRV219" s="358"/>
      <c r="IRW219" s="358"/>
      <c r="IRX219" s="358"/>
      <c r="IRY219" s="358"/>
      <c r="IRZ219" s="358"/>
      <c r="ISA219" s="358"/>
      <c r="ISB219" s="358"/>
      <c r="ISC219" s="358"/>
      <c r="ISD219" s="358"/>
      <c r="ISE219" s="358"/>
      <c r="ISF219" s="358"/>
      <c r="ISG219" s="358"/>
      <c r="ISH219" s="358"/>
      <c r="ISI219" s="358"/>
      <c r="ISJ219" s="358"/>
      <c r="ISK219" s="358"/>
      <c r="ISL219" s="358"/>
      <c r="ISM219" s="358"/>
      <c r="ISN219" s="358"/>
      <c r="ISO219" s="358"/>
      <c r="ISP219" s="358"/>
      <c r="ISQ219" s="358"/>
      <c r="ISR219" s="358"/>
      <c r="ISS219" s="358"/>
      <c r="IST219" s="358"/>
      <c r="ISU219" s="358"/>
      <c r="ISV219" s="358"/>
      <c r="ISW219" s="358"/>
      <c r="ISX219" s="358"/>
      <c r="ISY219" s="358"/>
      <c r="ISZ219" s="358"/>
      <c r="ITA219" s="358"/>
      <c r="ITB219" s="358"/>
      <c r="ITC219" s="358"/>
      <c r="ITD219" s="358"/>
      <c r="ITE219" s="358"/>
      <c r="ITF219" s="358"/>
      <c r="ITG219" s="358"/>
      <c r="ITH219" s="358"/>
      <c r="ITI219" s="358"/>
      <c r="ITJ219" s="358"/>
      <c r="ITK219" s="358"/>
      <c r="ITL219" s="358"/>
      <c r="ITM219" s="358"/>
      <c r="ITN219" s="358"/>
      <c r="ITO219" s="358"/>
      <c r="ITP219" s="358"/>
      <c r="ITQ219" s="358"/>
      <c r="ITR219" s="358"/>
      <c r="ITS219" s="358"/>
      <c r="ITT219" s="358"/>
      <c r="ITU219" s="358"/>
      <c r="ITV219" s="358"/>
      <c r="ITW219" s="358"/>
      <c r="ITX219" s="358"/>
      <c r="ITY219" s="358"/>
      <c r="ITZ219" s="358"/>
      <c r="IUA219" s="358"/>
      <c r="IUB219" s="358"/>
      <c r="IUC219" s="358"/>
      <c r="IUD219" s="358"/>
      <c r="IUE219" s="358"/>
      <c r="IUF219" s="358"/>
      <c r="IUG219" s="358"/>
      <c r="IUH219" s="358"/>
      <c r="IUI219" s="358"/>
      <c r="IUJ219" s="358"/>
      <c r="IUK219" s="358"/>
      <c r="IUL219" s="358"/>
      <c r="IUM219" s="358"/>
      <c r="IUN219" s="358"/>
      <c r="IUO219" s="358"/>
      <c r="IUP219" s="358"/>
      <c r="IUQ219" s="358"/>
      <c r="IUR219" s="358"/>
      <c r="IUS219" s="358"/>
      <c r="IUT219" s="358"/>
      <c r="IUU219" s="358"/>
      <c r="IUV219" s="358"/>
      <c r="IUW219" s="358"/>
      <c r="IUX219" s="358"/>
      <c r="IUY219" s="358"/>
      <c r="IUZ219" s="358"/>
      <c r="IVA219" s="358"/>
      <c r="IVB219" s="358"/>
      <c r="IVC219" s="358"/>
      <c r="IVD219" s="358"/>
      <c r="IVE219" s="358"/>
      <c r="IVF219" s="358"/>
      <c r="IVG219" s="358"/>
      <c r="IVH219" s="358"/>
      <c r="IVI219" s="358"/>
      <c r="IVJ219" s="358"/>
      <c r="IVK219" s="358"/>
      <c r="IVL219" s="358"/>
      <c r="IVM219" s="358"/>
      <c r="IVN219" s="358"/>
      <c r="IVO219" s="358"/>
      <c r="IVP219" s="358"/>
      <c r="IVQ219" s="358"/>
      <c r="IVR219" s="358"/>
      <c r="IVS219" s="358"/>
      <c r="IVT219" s="358"/>
      <c r="IVU219" s="358"/>
      <c r="IVV219" s="358"/>
      <c r="IVW219" s="358"/>
      <c r="IVX219" s="358"/>
      <c r="IVY219" s="358"/>
      <c r="IVZ219" s="358"/>
      <c r="IWA219" s="358"/>
      <c r="IWB219" s="358"/>
      <c r="IWC219" s="358"/>
      <c r="IWD219" s="358"/>
      <c r="IWE219" s="358"/>
      <c r="IWF219" s="358"/>
      <c r="IWG219" s="358"/>
      <c r="IWH219" s="358"/>
      <c r="IWI219" s="358"/>
      <c r="IWJ219" s="358"/>
      <c r="IWK219" s="358"/>
      <c r="IWL219" s="358"/>
      <c r="IWM219" s="358"/>
      <c r="IWN219" s="358"/>
      <c r="IWO219" s="358"/>
      <c r="IWP219" s="358"/>
      <c r="IWQ219" s="358"/>
      <c r="IWR219" s="358"/>
      <c r="IWS219" s="358"/>
      <c r="IWT219" s="358"/>
      <c r="IWU219" s="358"/>
      <c r="IWV219" s="358"/>
      <c r="IWW219" s="358"/>
      <c r="IWX219" s="358"/>
      <c r="IWY219" s="358"/>
      <c r="IWZ219" s="358"/>
      <c r="IXA219" s="358"/>
      <c r="IXB219" s="358"/>
      <c r="IXC219" s="358"/>
      <c r="IXD219" s="358"/>
      <c r="IXE219" s="358"/>
      <c r="IXF219" s="358"/>
      <c r="IXG219" s="358"/>
      <c r="IXH219" s="358"/>
      <c r="IXI219" s="358"/>
      <c r="IXJ219" s="358"/>
      <c r="IXK219" s="358"/>
      <c r="IXL219" s="358"/>
      <c r="IXM219" s="358"/>
      <c r="IXN219" s="358"/>
      <c r="IXO219" s="358"/>
      <c r="IXP219" s="358"/>
      <c r="IXQ219" s="358"/>
      <c r="IXR219" s="358"/>
      <c r="IXS219" s="358"/>
      <c r="IXT219" s="358"/>
      <c r="IXU219" s="358"/>
      <c r="IXV219" s="358"/>
      <c r="IXW219" s="358"/>
      <c r="IXX219" s="358"/>
      <c r="IXY219" s="358"/>
      <c r="IXZ219" s="358"/>
      <c r="IYA219" s="358"/>
      <c r="IYB219" s="358"/>
      <c r="IYC219" s="358"/>
      <c r="IYD219" s="358"/>
      <c r="IYE219" s="358"/>
      <c r="IYF219" s="358"/>
      <c r="IYG219" s="358"/>
      <c r="IYH219" s="358"/>
      <c r="IYI219" s="358"/>
      <c r="IYJ219" s="358"/>
      <c r="IYK219" s="358"/>
      <c r="IYL219" s="358"/>
      <c r="IYM219" s="358"/>
      <c r="IYN219" s="358"/>
      <c r="IYO219" s="358"/>
      <c r="IYP219" s="358"/>
      <c r="IYQ219" s="358"/>
      <c r="IYR219" s="358"/>
      <c r="IYS219" s="358"/>
      <c r="IYT219" s="358"/>
      <c r="IYU219" s="358"/>
      <c r="IYV219" s="358"/>
      <c r="IYW219" s="358"/>
      <c r="IYX219" s="358"/>
      <c r="IYY219" s="358"/>
      <c r="IYZ219" s="358"/>
      <c r="IZA219" s="358"/>
      <c r="IZB219" s="358"/>
      <c r="IZC219" s="358"/>
      <c r="IZD219" s="358"/>
      <c r="IZE219" s="358"/>
      <c r="IZF219" s="358"/>
      <c r="IZG219" s="358"/>
      <c r="IZH219" s="358"/>
      <c r="IZI219" s="358"/>
      <c r="IZJ219" s="358"/>
      <c r="IZK219" s="358"/>
      <c r="IZL219" s="358"/>
      <c r="IZM219" s="358"/>
      <c r="IZN219" s="358"/>
      <c r="IZO219" s="358"/>
      <c r="IZP219" s="358"/>
      <c r="IZQ219" s="358"/>
      <c r="IZR219" s="358"/>
      <c r="IZS219" s="358"/>
      <c r="IZT219" s="358"/>
      <c r="IZU219" s="358"/>
      <c r="IZV219" s="358"/>
      <c r="IZW219" s="358"/>
      <c r="IZX219" s="358"/>
      <c r="IZY219" s="358"/>
      <c r="IZZ219" s="358"/>
      <c r="JAA219" s="358"/>
      <c r="JAB219" s="358"/>
      <c r="JAC219" s="358"/>
      <c r="JAD219" s="358"/>
      <c r="JAE219" s="358"/>
      <c r="JAF219" s="358"/>
      <c r="JAG219" s="358"/>
      <c r="JAH219" s="358"/>
      <c r="JAI219" s="358"/>
      <c r="JAJ219" s="358"/>
      <c r="JAK219" s="358"/>
      <c r="JAL219" s="358"/>
      <c r="JAM219" s="358"/>
      <c r="JAN219" s="358"/>
      <c r="JAO219" s="358"/>
      <c r="JAP219" s="358"/>
      <c r="JAQ219" s="358"/>
      <c r="JAR219" s="358"/>
      <c r="JAS219" s="358"/>
      <c r="JAT219" s="358"/>
      <c r="JAU219" s="358"/>
      <c r="JAV219" s="358"/>
      <c r="JAW219" s="358"/>
      <c r="JAX219" s="358"/>
      <c r="JAY219" s="358"/>
      <c r="JAZ219" s="358"/>
      <c r="JBA219" s="358"/>
      <c r="JBB219" s="358"/>
      <c r="JBC219" s="358"/>
      <c r="JBD219" s="358"/>
      <c r="JBE219" s="358"/>
      <c r="JBF219" s="358"/>
      <c r="JBG219" s="358"/>
      <c r="JBH219" s="358"/>
      <c r="JBI219" s="358"/>
      <c r="JBJ219" s="358"/>
      <c r="JBK219" s="358"/>
      <c r="JBL219" s="358"/>
      <c r="JBM219" s="358"/>
      <c r="JBN219" s="358"/>
      <c r="JBO219" s="358"/>
      <c r="JBP219" s="358"/>
      <c r="JBQ219" s="358"/>
      <c r="JBR219" s="358"/>
      <c r="JBS219" s="358"/>
      <c r="JBT219" s="358"/>
      <c r="JBU219" s="358"/>
      <c r="JBV219" s="358"/>
      <c r="JBW219" s="358"/>
      <c r="JBX219" s="358"/>
      <c r="JBY219" s="358"/>
      <c r="JBZ219" s="358"/>
      <c r="JCA219" s="358"/>
      <c r="JCB219" s="358"/>
      <c r="JCC219" s="358"/>
      <c r="JCD219" s="358"/>
      <c r="JCE219" s="358"/>
      <c r="JCF219" s="358"/>
      <c r="JCG219" s="358"/>
      <c r="JCH219" s="358"/>
      <c r="JCI219" s="358"/>
      <c r="JCJ219" s="358"/>
      <c r="JCK219" s="358"/>
      <c r="JCL219" s="358"/>
      <c r="JCM219" s="358"/>
      <c r="JCN219" s="358"/>
      <c r="JCO219" s="358"/>
      <c r="JCP219" s="358"/>
      <c r="JCQ219" s="358"/>
      <c r="JCR219" s="358"/>
      <c r="JCS219" s="358"/>
      <c r="JCT219" s="358"/>
      <c r="JCU219" s="358"/>
      <c r="JCV219" s="358"/>
      <c r="JCW219" s="358"/>
      <c r="JCX219" s="358"/>
      <c r="JCY219" s="358"/>
      <c r="JCZ219" s="358"/>
      <c r="JDA219" s="358"/>
      <c r="JDB219" s="358"/>
      <c r="JDC219" s="358"/>
      <c r="JDD219" s="358"/>
      <c r="JDE219" s="358"/>
      <c r="JDF219" s="358"/>
      <c r="JDG219" s="358"/>
      <c r="JDH219" s="358"/>
      <c r="JDI219" s="358"/>
      <c r="JDJ219" s="358"/>
      <c r="JDK219" s="358"/>
      <c r="JDL219" s="358"/>
      <c r="JDM219" s="358"/>
      <c r="JDN219" s="358"/>
      <c r="JDO219" s="358"/>
      <c r="JDP219" s="358"/>
      <c r="JDQ219" s="358"/>
      <c r="JDR219" s="358"/>
      <c r="JDS219" s="358"/>
      <c r="JDT219" s="358"/>
      <c r="JDU219" s="358"/>
      <c r="JDV219" s="358"/>
      <c r="JDW219" s="358"/>
      <c r="JDX219" s="358"/>
      <c r="JDY219" s="358"/>
      <c r="JDZ219" s="358"/>
      <c r="JEA219" s="358"/>
      <c r="JEB219" s="358"/>
      <c r="JEC219" s="358"/>
      <c r="JED219" s="358"/>
      <c r="JEE219" s="358"/>
      <c r="JEF219" s="358"/>
      <c r="JEG219" s="358"/>
      <c r="JEH219" s="358"/>
      <c r="JEI219" s="358"/>
      <c r="JEJ219" s="358"/>
      <c r="JEK219" s="358"/>
      <c r="JEL219" s="358"/>
      <c r="JEM219" s="358"/>
      <c r="JEN219" s="358"/>
      <c r="JEO219" s="358"/>
      <c r="JEP219" s="358"/>
      <c r="JEQ219" s="358"/>
      <c r="JER219" s="358"/>
      <c r="JES219" s="358"/>
      <c r="JET219" s="358"/>
      <c r="JEU219" s="358"/>
      <c r="JEV219" s="358"/>
      <c r="JEW219" s="358"/>
      <c r="JEX219" s="358"/>
      <c r="JEY219" s="358"/>
      <c r="JEZ219" s="358"/>
      <c r="JFA219" s="358"/>
      <c r="JFB219" s="358"/>
      <c r="JFC219" s="358"/>
      <c r="JFD219" s="358"/>
      <c r="JFE219" s="358"/>
      <c r="JFF219" s="358"/>
      <c r="JFG219" s="358"/>
      <c r="JFH219" s="358"/>
      <c r="JFI219" s="358"/>
      <c r="JFJ219" s="358"/>
      <c r="JFK219" s="358"/>
      <c r="JFL219" s="358"/>
      <c r="JFM219" s="358"/>
      <c r="JFN219" s="358"/>
      <c r="JFO219" s="358"/>
      <c r="JFP219" s="358"/>
      <c r="JFQ219" s="358"/>
      <c r="JFR219" s="358"/>
      <c r="JFS219" s="358"/>
      <c r="JFT219" s="358"/>
      <c r="JFU219" s="358"/>
      <c r="JFV219" s="358"/>
      <c r="JFW219" s="358"/>
      <c r="JFX219" s="358"/>
      <c r="JFY219" s="358"/>
      <c r="JFZ219" s="358"/>
      <c r="JGA219" s="358"/>
      <c r="JGB219" s="358"/>
      <c r="JGC219" s="358"/>
      <c r="JGD219" s="358"/>
      <c r="JGE219" s="358"/>
      <c r="JGF219" s="358"/>
      <c r="JGG219" s="358"/>
      <c r="JGH219" s="358"/>
      <c r="JGI219" s="358"/>
      <c r="JGJ219" s="358"/>
      <c r="JGK219" s="358"/>
      <c r="JGL219" s="358"/>
      <c r="JGM219" s="358"/>
      <c r="JGN219" s="358"/>
      <c r="JGO219" s="358"/>
      <c r="JGP219" s="358"/>
      <c r="JGQ219" s="358"/>
      <c r="JGR219" s="358"/>
      <c r="JGS219" s="358"/>
      <c r="JGT219" s="358"/>
      <c r="JGU219" s="358"/>
      <c r="JGV219" s="358"/>
      <c r="JGW219" s="358"/>
      <c r="JGX219" s="358"/>
      <c r="JGY219" s="358"/>
      <c r="JGZ219" s="358"/>
      <c r="JHA219" s="358"/>
      <c r="JHB219" s="358"/>
      <c r="JHC219" s="358"/>
      <c r="JHD219" s="358"/>
      <c r="JHE219" s="358"/>
      <c r="JHF219" s="358"/>
      <c r="JHG219" s="358"/>
      <c r="JHH219" s="358"/>
      <c r="JHI219" s="358"/>
      <c r="JHJ219" s="358"/>
      <c r="JHK219" s="358"/>
      <c r="JHL219" s="358"/>
      <c r="JHM219" s="358"/>
      <c r="JHN219" s="358"/>
      <c r="JHO219" s="358"/>
      <c r="JHP219" s="358"/>
      <c r="JHQ219" s="358"/>
      <c r="JHR219" s="358"/>
      <c r="JHS219" s="358"/>
      <c r="JHT219" s="358"/>
      <c r="JHU219" s="358"/>
      <c r="JHV219" s="358"/>
      <c r="JHW219" s="358"/>
      <c r="JHX219" s="358"/>
      <c r="JHY219" s="358"/>
      <c r="JHZ219" s="358"/>
      <c r="JIA219" s="358"/>
      <c r="JIB219" s="358"/>
      <c r="JIC219" s="358"/>
      <c r="JID219" s="358"/>
      <c r="JIE219" s="358"/>
      <c r="JIF219" s="358"/>
      <c r="JIG219" s="358"/>
      <c r="JIH219" s="358"/>
      <c r="JII219" s="358"/>
      <c r="JIJ219" s="358"/>
      <c r="JIK219" s="358"/>
      <c r="JIL219" s="358"/>
      <c r="JIM219" s="358"/>
      <c r="JIN219" s="358"/>
      <c r="JIO219" s="358"/>
      <c r="JIP219" s="358"/>
      <c r="JIQ219" s="358"/>
      <c r="JIR219" s="358"/>
      <c r="JIS219" s="358"/>
      <c r="JIT219" s="358"/>
      <c r="JIU219" s="358"/>
      <c r="JIV219" s="358"/>
      <c r="JIW219" s="358"/>
      <c r="JIX219" s="358"/>
      <c r="JIY219" s="358"/>
      <c r="JIZ219" s="358"/>
      <c r="JJA219" s="358"/>
      <c r="JJB219" s="358"/>
      <c r="JJC219" s="358"/>
      <c r="JJD219" s="358"/>
      <c r="JJE219" s="358"/>
      <c r="JJF219" s="358"/>
      <c r="JJG219" s="358"/>
      <c r="JJH219" s="358"/>
      <c r="JJI219" s="358"/>
      <c r="JJJ219" s="358"/>
      <c r="JJK219" s="358"/>
      <c r="JJL219" s="358"/>
      <c r="JJM219" s="358"/>
      <c r="JJN219" s="358"/>
      <c r="JJO219" s="358"/>
      <c r="JJP219" s="358"/>
      <c r="JJQ219" s="358"/>
      <c r="JJR219" s="358"/>
      <c r="JJS219" s="358"/>
      <c r="JJT219" s="358"/>
      <c r="JJU219" s="358"/>
      <c r="JJV219" s="358"/>
      <c r="JJW219" s="358"/>
      <c r="JJX219" s="358"/>
      <c r="JJY219" s="358"/>
      <c r="JJZ219" s="358"/>
      <c r="JKA219" s="358"/>
      <c r="JKB219" s="358"/>
      <c r="JKC219" s="358"/>
      <c r="JKD219" s="358"/>
      <c r="JKE219" s="358"/>
      <c r="JKF219" s="358"/>
      <c r="JKG219" s="358"/>
      <c r="JKH219" s="358"/>
      <c r="JKI219" s="358"/>
      <c r="JKJ219" s="358"/>
      <c r="JKK219" s="358"/>
      <c r="JKL219" s="358"/>
      <c r="JKM219" s="358"/>
      <c r="JKN219" s="358"/>
      <c r="JKO219" s="358"/>
      <c r="JKP219" s="358"/>
      <c r="JKQ219" s="358"/>
      <c r="JKR219" s="358"/>
      <c r="JKS219" s="358"/>
      <c r="JKT219" s="358"/>
      <c r="JKU219" s="358"/>
      <c r="JKV219" s="358"/>
      <c r="JKW219" s="358"/>
      <c r="JKX219" s="358"/>
      <c r="JKY219" s="358"/>
      <c r="JKZ219" s="358"/>
      <c r="JLA219" s="358"/>
      <c r="JLB219" s="358"/>
      <c r="JLC219" s="358"/>
      <c r="JLD219" s="358"/>
      <c r="JLE219" s="358"/>
      <c r="JLF219" s="358"/>
      <c r="JLG219" s="358"/>
      <c r="JLH219" s="358"/>
      <c r="JLI219" s="358"/>
      <c r="JLJ219" s="358"/>
      <c r="JLK219" s="358"/>
      <c r="JLL219" s="358"/>
      <c r="JLM219" s="358"/>
      <c r="JLN219" s="358"/>
      <c r="JLO219" s="358"/>
      <c r="JLP219" s="358"/>
      <c r="JLQ219" s="358"/>
      <c r="JLR219" s="358"/>
      <c r="JLS219" s="358"/>
      <c r="JLT219" s="358"/>
      <c r="JLU219" s="358"/>
      <c r="JLV219" s="358"/>
      <c r="JLW219" s="358"/>
      <c r="JLX219" s="358"/>
      <c r="JLY219" s="358"/>
      <c r="JLZ219" s="358"/>
      <c r="JMA219" s="358"/>
      <c r="JMB219" s="358"/>
      <c r="JMC219" s="358"/>
      <c r="JMD219" s="358"/>
      <c r="JME219" s="358"/>
      <c r="JMF219" s="358"/>
      <c r="JMG219" s="358"/>
      <c r="JMH219" s="358"/>
      <c r="JMI219" s="358"/>
      <c r="JMJ219" s="358"/>
      <c r="JMK219" s="358"/>
      <c r="JML219" s="358"/>
      <c r="JMM219" s="358"/>
      <c r="JMN219" s="358"/>
      <c r="JMO219" s="358"/>
      <c r="JMP219" s="358"/>
      <c r="JMQ219" s="358"/>
      <c r="JMR219" s="358"/>
      <c r="JMS219" s="358"/>
      <c r="JMT219" s="358"/>
      <c r="JMU219" s="358"/>
      <c r="JMV219" s="358"/>
      <c r="JMW219" s="358"/>
      <c r="JMX219" s="358"/>
      <c r="JMY219" s="358"/>
      <c r="JMZ219" s="358"/>
      <c r="JNA219" s="358"/>
      <c r="JNB219" s="358"/>
      <c r="JNC219" s="358"/>
      <c r="JND219" s="358"/>
      <c r="JNE219" s="358"/>
      <c r="JNF219" s="358"/>
      <c r="JNG219" s="358"/>
      <c r="JNH219" s="358"/>
      <c r="JNI219" s="358"/>
      <c r="JNJ219" s="358"/>
      <c r="JNK219" s="358"/>
      <c r="JNL219" s="358"/>
      <c r="JNM219" s="358"/>
      <c r="JNN219" s="358"/>
      <c r="JNO219" s="358"/>
      <c r="JNP219" s="358"/>
      <c r="JNQ219" s="358"/>
      <c r="JNR219" s="358"/>
      <c r="JNS219" s="358"/>
      <c r="JNT219" s="358"/>
      <c r="JNU219" s="358"/>
      <c r="JNV219" s="358"/>
      <c r="JNW219" s="358"/>
      <c r="JNX219" s="358"/>
      <c r="JNY219" s="358"/>
      <c r="JNZ219" s="358"/>
      <c r="JOA219" s="358"/>
      <c r="JOB219" s="358"/>
      <c r="JOC219" s="358"/>
      <c r="JOD219" s="358"/>
      <c r="JOE219" s="358"/>
      <c r="JOF219" s="358"/>
      <c r="JOG219" s="358"/>
      <c r="JOH219" s="358"/>
      <c r="JOI219" s="358"/>
      <c r="JOJ219" s="358"/>
      <c r="JOK219" s="358"/>
      <c r="JOL219" s="358"/>
      <c r="JOM219" s="358"/>
      <c r="JON219" s="358"/>
      <c r="JOO219" s="358"/>
      <c r="JOP219" s="358"/>
      <c r="JOQ219" s="358"/>
      <c r="JOR219" s="358"/>
      <c r="JOS219" s="358"/>
      <c r="JOT219" s="358"/>
      <c r="JOU219" s="358"/>
      <c r="JOV219" s="358"/>
      <c r="JOW219" s="358"/>
      <c r="JOX219" s="358"/>
      <c r="JOY219" s="358"/>
      <c r="JOZ219" s="358"/>
      <c r="JPA219" s="358"/>
      <c r="JPB219" s="358"/>
      <c r="JPC219" s="358"/>
      <c r="JPD219" s="358"/>
      <c r="JPE219" s="358"/>
      <c r="JPF219" s="358"/>
      <c r="JPG219" s="358"/>
      <c r="JPH219" s="358"/>
      <c r="JPI219" s="358"/>
      <c r="JPJ219" s="358"/>
      <c r="JPK219" s="358"/>
      <c r="JPL219" s="358"/>
      <c r="JPM219" s="358"/>
      <c r="JPN219" s="358"/>
      <c r="JPO219" s="358"/>
      <c r="JPP219" s="358"/>
      <c r="JPQ219" s="358"/>
      <c r="JPR219" s="358"/>
      <c r="JPS219" s="358"/>
      <c r="JPT219" s="358"/>
      <c r="JPU219" s="358"/>
      <c r="JPV219" s="358"/>
      <c r="JPW219" s="358"/>
      <c r="JPX219" s="358"/>
      <c r="JPY219" s="358"/>
      <c r="JPZ219" s="358"/>
      <c r="JQA219" s="358"/>
      <c r="JQB219" s="358"/>
      <c r="JQC219" s="358"/>
      <c r="JQD219" s="358"/>
      <c r="JQE219" s="358"/>
      <c r="JQF219" s="358"/>
      <c r="JQG219" s="358"/>
      <c r="JQH219" s="358"/>
      <c r="JQI219" s="358"/>
      <c r="JQJ219" s="358"/>
      <c r="JQK219" s="358"/>
      <c r="JQL219" s="358"/>
      <c r="JQM219" s="358"/>
      <c r="JQN219" s="358"/>
      <c r="JQO219" s="358"/>
      <c r="JQP219" s="358"/>
      <c r="JQQ219" s="358"/>
      <c r="JQR219" s="358"/>
      <c r="JQS219" s="358"/>
      <c r="JQT219" s="358"/>
      <c r="JQU219" s="358"/>
      <c r="JQV219" s="358"/>
      <c r="JQW219" s="358"/>
      <c r="JQX219" s="358"/>
      <c r="JQY219" s="358"/>
      <c r="JQZ219" s="358"/>
      <c r="JRA219" s="358"/>
      <c r="JRB219" s="358"/>
      <c r="JRC219" s="358"/>
      <c r="JRD219" s="358"/>
      <c r="JRE219" s="358"/>
      <c r="JRF219" s="358"/>
      <c r="JRG219" s="358"/>
      <c r="JRH219" s="358"/>
      <c r="JRI219" s="358"/>
      <c r="JRJ219" s="358"/>
      <c r="JRK219" s="358"/>
      <c r="JRL219" s="358"/>
      <c r="JRM219" s="358"/>
      <c r="JRN219" s="358"/>
      <c r="JRO219" s="358"/>
      <c r="JRP219" s="358"/>
      <c r="JRQ219" s="358"/>
      <c r="JRR219" s="358"/>
      <c r="JRS219" s="358"/>
      <c r="JRT219" s="358"/>
      <c r="JRU219" s="358"/>
      <c r="JRV219" s="358"/>
      <c r="JRW219" s="358"/>
      <c r="JRX219" s="358"/>
      <c r="JRY219" s="358"/>
      <c r="JRZ219" s="358"/>
      <c r="JSA219" s="358"/>
      <c r="JSB219" s="358"/>
      <c r="JSC219" s="358"/>
      <c r="JSD219" s="358"/>
      <c r="JSE219" s="358"/>
      <c r="JSF219" s="358"/>
      <c r="JSG219" s="358"/>
      <c r="JSH219" s="358"/>
      <c r="JSI219" s="358"/>
      <c r="JSJ219" s="358"/>
      <c r="JSK219" s="358"/>
      <c r="JSL219" s="358"/>
      <c r="JSM219" s="358"/>
      <c r="JSN219" s="358"/>
      <c r="JSO219" s="358"/>
      <c r="JSP219" s="358"/>
      <c r="JSQ219" s="358"/>
      <c r="JSR219" s="358"/>
      <c r="JSS219" s="358"/>
      <c r="JST219" s="358"/>
      <c r="JSU219" s="358"/>
      <c r="JSV219" s="358"/>
      <c r="JSW219" s="358"/>
      <c r="JSX219" s="358"/>
      <c r="JSY219" s="358"/>
      <c r="JSZ219" s="358"/>
      <c r="JTA219" s="358"/>
      <c r="JTB219" s="358"/>
      <c r="JTC219" s="358"/>
      <c r="JTD219" s="358"/>
      <c r="JTE219" s="358"/>
      <c r="JTF219" s="358"/>
      <c r="JTG219" s="358"/>
      <c r="JTH219" s="358"/>
      <c r="JTI219" s="358"/>
      <c r="JTJ219" s="358"/>
      <c r="JTK219" s="358"/>
      <c r="JTL219" s="358"/>
      <c r="JTM219" s="358"/>
      <c r="JTN219" s="358"/>
      <c r="JTO219" s="358"/>
      <c r="JTP219" s="358"/>
      <c r="JTQ219" s="358"/>
      <c r="JTR219" s="358"/>
      <c r="JTS219" s="358"/>
      <c r="JTT219" s="358"/>
      <c r="JTU219" s="358"/>
      <c r="JTV219" s="358"/>
      <c r="JTW219" s="358"/>
      <c r="JTX219" s="358"/>
      <c r="JTY219" s="358"/>
      <c r="JTZ219" s="358"/>
      <c r="JUA219" s="358"/>
      <c r="JUB219" s="358"/>
      <c r="JUC219" s="358"/>
      <c r="JUD219" s="358"/>
      <c r="JUE219" s="358"/>
      <c r="JUF219" s="358"/>
      <c r="JUG219" s="358"/>
      <c r="JUH219" s="358"/>
      <c r="JUI219" s="358"/>
      <c r="JUJ219" s="358"/>
      <c r="JUK219" s="358"/>
      <c r="JUL219" s="358"/>
      <c r="JUM219" s="358"/>
      <c r="JUN219" s="358"/>
      <c r="JUO219" s="358"/>
      <c r="JUP219" s="358"/>
      <c r="JUQ219" s="358"/>
      <c r="JUR219" s="358"/>
      <c r="JUS219" s="358"/>
      <c r="JUT219" s="358"/>
      <c r="JUU219" s="358"/>
      <c r="JUV219" s="358"/>
      <c r="JUW219" s="358"/>
      <c r="JUX219" s="358"/>
      <c r="JUY219" s="358"/>
      <c r="JUZ219" s="358"/>
      <c r="JVA219" s="358"/>
      <c r="JVB219" s="358"/>
      <c r="JVC219" s="358"/>
      <c r="JVD219" s="358"/>
      <c r="JVE219" s="358"/>
      <c r="JVF219" s="358"/>
      <c r="JVG219" s="358"/>
      <c r="JVH219" s="358"/>
      <c r="JVI219" s="358"/>
      <c r="JVJ219" s="358"/>
      <c r="JVK219" s="358"/>
      <c r="JVL219" s="358"/>
      <c r="JVM219" s="358"/>
      <c r="JVN219" s="358"/>
      <c r="JVO219" s="358"/>
      <c r="JVP219" s="358"/>
      <c r="JVQ219" s="358"/>
      <c r="JVR219" s="358"/>
      <c r="JVS219" s="358"/>
      <c r="JVT219" s="358"/>
      <c r="JVU219" s="358"/>
      <c r="JVV219" s="358"/>
      <c r="JVW219" s="358"/>
      <c r="JVX219" s="358"/>
      <c r="JVY219" s="358"/>
      <c r="JVZ219" s="358"/>
      <c r="JWA219" s="358"/>
      <c r="JWB219" s="358"/>
      <c r="JWC219" s="358"/>
      <c r="JWD219" s="358"/>
      <c r="JWE219" s="358"/>
      <c r="JWF219" s="358"/>
      <c r="JWG219" s="358"/>
      <c r="JWH219" s="358"/>
      <c r="JWI219" s="358"/>
      <c r="JWJ219" s="358"/>
      <c r="JWK219" s="358"/>
      <c r="JWL219" s="358"/>
      <c r="JWM219" s="358"/>
      <c r="JWN219" s="358"/>
      <c r="JWO219" s="358"/>
      <c r="JWP219" s="358"/>
      <c r="JWQ219" s="358"/>
      <c r="JWR219" s="358"/>
      <c r="JWS219" s="358"/>
      <c r="JWT219" s="358"/>
      <c r="JWU219" s="358"/>
      <c r="JWV219" s="358"/>
      <c r="JWW219" s="358"/>
      <c r="JWX219" s="358"/>
      <c r="JWY219" s="358"/>
      <c r="JWZ219" s="358"/>
      <c r="JXA219" s="358"/>
      <c r="JXB219" s="358"/>
      <c r="JXC219" s="358"/>
      <c r="JXD219" s="358"/>
      <c r="JXE219" s="358"/>
      <c r="JXF219" s="358"/>
      <c r="JXG219" s="358"/>
      <c r="JXH219" s="358"/>
      <c r="JXI219" s="358"/>
      <c r="JXJ219" s="358"/>
      <c r="JXK219" s="358"/>
      <c r="JXL219" s="358"/>
      <c r="JXM219" s="358"/>
      <c r="JXN219" s="358"/>
      <c r="JXO219" s="358"/>
      <c r="JXP219" s="358"/>
      <c r="JXQ219" s="358"/>
      <c r="JXR219" s="358"/>
      <c r="JXS219" s="358"/>
      <c r="JXT219" s="358"/>
      <c r="JXU219" s="358"/>
      <c r="JXV219" s="358"/>
      <c r="JXW219" s="358"/>
      <c r="JXX219" s="358"/>
      <c r="JXY219" s="358"/>
      <c r="JXZ219" s="358"/>
      <c r="JYA219" s="358"/>
      <c r="JYB219" s="358"/>
      <c r="JYC219" s="358"/>
      <c r="JYD219" s="358"/>
      <c r="JYE219" s="358"/>
      <c r="JYF219" s="358"/>
      <c r="JYG219" s="358"/>
      <c r="JYH219" s="358"/>
      <c r="JYI219" s="358"/>
      <c r="JYJ219" s="358"/>
      <c r="JYK219" s="358"/>
      <c r="JYL219" s="358"/>
      <c r="JYM219" s="358"/>
      <c r="JYN219" s="358"/>
      <c r="JYO219" s="358"/>
      <c r="JYP219" s="358"/>
      <c r="JYQ219" s="358"/>
      <c r="JYR219" s="358"/>
      <c r="JYS219" s="358"/>
      <c r="JYT219" s="358"/>
      <c r="JYU219" s="358"/>
      <c r="JYV219" s="358"/>
      <c r="JYW219" s="358"/>
      <c r="JYX219" s="358"/>
      <c r="JYY219" s="358"/>
      <c r="JYZ219" s="358"/>
      <c r="JZA219" s="358"/>
      <c r="JZB219" s="358"/>
      <c r="JZC219" s="358"/>
      <c r="JZD219" s="358"/>
      <c r="JZE219" s="358"/>
      <c r="JZF219" s="358"/>
      <c r="JZG219" s="358"/>
      <c r="JZH219" s="358"/>
      <c r="JZI219" s="358"/>
      <c r="JZJ219" s="358"/>
      <c r="JZK219" s="358"/>
      <c r="JZL219" s="358"/>
      <c r="JZM219" s="358"/>
      <c r="JZN219" s="358"/>
      <c r="JZO219" s="358"/>
      <c r="JZP219" s="358"/>
      <c r="JZQ219" s="358"/>
      <c r="JZR219" s="358"/>
      <c r="JZS219" s="358"/>
      <c r="JZT219" s="358"/>
      <c r="JZU219" s="358"/>
      <c r="JZV219" s="358"/>
      <c r="JZW219" s="358"/>
      <c r="JZX219" s="358"/>
      <c r="JZY219" s="358"/>
      <c r="JZZ219" s="358"/>
      <c r="KAA219" s="358"/>
      <c r="KAB219" s="358"/>
      <c r="KAC219" s="358"/>
      <c r="KAD219" s="358"/>
      <c r="KAE219" s="358"/>
      <c r="KAF219" s="358"/>
      <c r="KAG219" s="358"/>
      <c r="KAH219" s="358"/>
      <c r="KAI219" s="358"/>
      <c r="KAJ219" s="358"/>
      <c r="KAK219" s="358"/>
      <c r="KAL219" s="358"/>
      <c r="KAM219" s="358"/>
      <c r="KAN219" s="358"/>
      <c r="KAO219" s="358"/>
      <c r="KAP219" s="358"/>
      <c r="KAQ219" s="358"/>
      <c r="KAR219" s="358"/>
      <c r="KAS219" s="358"/>
      <c r="KAT219" s="358"/>
      <c r="KAU219" s="358"/>
      <c r="KAV219" s="358"/>
      <c r="KAW219" s="358"/>
      <c r="KAX219" s="358"/>
      <c r="KAY219" s="358"/>
      <c r="KAZ219" s="358"/>
      <c r="KBA219" s="358"/>
      <c r="KBB219" s="358"/>
      <c r="KBC219" s="358"/>
      <c r="KBD219" s="358"/>
      <c r="KBE219" s="358"/>
      <c r="KBF219" s="358"/>
      <c r="KBG219" s="358"/>
      <c r="KBH219" s="358"/>
      <c r="KBI219" s="358"/>
      <c r="KBJ219" s="358"/>
      <c r="KBK219" s="358"/>
      <c r="KBL219" s="358"/>
      <c r="KBM219" s="358"/>
      <c r="KBN219" s="358"/>
      <c r="KBO219" s="358"/>
      <c r="KBP219" s="358"/>
      <c r="KBQ219" s="358"/>
      <c r="KBR219" s="358"/>
      <c r="KBS219" s="358"/>
      <c r="KBT219" s="358"/>
      <c r="KBU219" s="358"/>
      <c r="KBV219" s="358"/>
      <c r="KBW219" s="358"/>
      <c r="KBX219" s="358"/>
      <c r="KBY219" s="358"/>
      <c r="KBZ219" s="358"/>
      <c r="KCA219" s="358"/>
      <c r="KCB219" s="358"/>
      <c r="KCC219" s="358"/>
      <c r="KCD219" s="358"/>
      <c r="KCE219" s="358"/>
      <c r="KCF219" s="358"/>
      <c r="KCG219" s="358"/>
      <c r="KCH219" s="358"/>
      <c r="KCI219" s="358"/>
      <c r="KCJ219" s="358"/>
      <c r="KCK219" s="358"/>
      <c r="KCL219" s="358"/>
      <c r="KCM219" s="358"/>
      <c r="KCN219" s="358"/>
      <c r="KCO219" s="358"/>
      <c r="KCP219" s="358"/>
      <c r="KCQ219" s="358"/>
      <c r="KCR219" s="358"/>
      <c r="KCS219" s="358"/>
      <c r="KCT219" s="358"/>
      <c r="KCU219" s="358"/>
      <c r="KCV219" s="358"/>
      <c r="KCW219" s="358"/>
      <c r="KCX219" s="358"/>
      <c r="KCY219" s="358"/>
      <c r="KCZ219" s="358"/>
      <c r="KDA219" s="358"/>
      <c r="KDB219" s="358"/>
      <c r="KDC219" s="358"/>
      <c r="KDD219" s="358"/>
      <c r="KDE219" s="358"/>
      <c r="KDF219" s="358"/>
      <c r="KDG219" s="358"/>
      <c r="KDH219" s="358"/>
      <c r="KDI219" s="358"/>
      <c r="KDJ219" s="358"/>
      <c r="KDK219" s="358"/>
      <c r="KDL219" s="358"/>
      <c r="KDM219" s="358"/>
      <c r="KDN219" s="358"/>
      <c r="KDO219" s="358"/>
      <c r="KDP219" s="358"/>
      <c r="KDQ219" s="358"/>
      <c r="KDR219" s="358"/>
      <c r="KDS219" s="358"/>
      <c r="KDT219" s="358"/>
      <c r="KDU219" s="358"/>
      <c r="KDV219" s="358"/>
      <c r="KDW219" s="358"/>
      <c r="KDX219" s="358"/>
      <c r="KDY219" s="358"/>
      <c r="KDZ219" s="358"/>
      <c r="KEA219" s="358"/>
      <c r="KEB219" s="358"/>
      <c r="KEC219" s="358"/>
      <c r="KED219" s="358"/>
      <c r="KEE219" s="358"/>
      <c r="KEF219" s="358"/>
      <c r="KEG219" s="358"/>
      <c r="KEH219" s="358"/>
      <c r="KEI219" s="358"/>
      <c r="KEJ219" s="358"/>
      <c r="KEK219" s="358"/>
      <c r="KEL219" s="358"/>
      <c r="KEM219" s="358"/>
      <c r="KEN219" s="358"/>
      <c r="KEO219" s="358"/>
      <c r="KEP219" s="358"/>
      <c r="KEQ219" s="358"/>
      <c r="KER219" s="358"/>
      <c r="KES219" s="358"/>
      <c r="KET219" s="358"/>
      <c r="KEU219" s="358"/>
      <c r="KEV219" s="358"/>
      <c r="KEW219" s="358"/>
      <c r="KEX219" s="358"/>
      <c r="KEY219" s="358"/>
      <c r="KEZ219" s="358"/>
      <c r="KFA219" s="358"/>
      <c r="KFB219" s="358"/>
      <c r="KFC219" s="358"/>
      <c r="KFD219" s="358"/>
      <c r="KFE219" s="358"/>
      <c r="KFF219" s="358"/>
      <c r="KFG219" s="358"/>
      <c r="KFH219" s="358"/>
      <c r="KFI219" s="358"/>
      <c r="KFJ219" s="358"/>
      <c r="KFK219" s="358"/>
      <c r="KFL219" s="358"/>
      <c r="KFM219" s="358"/>
      <c r="KFN219" s="358"/>
      <c r="KFO219" s="358"/>
      <c r="KFP219" s="358"/>
      <c r="KFQ219" s="358"/>
      <c r="KFR219" s="358"/>
      <c r="KFS219" s="358"/>
      <c r="KFT219" s="358"/>
      <c r="KFU219" s="358"/>
      <c r="KFV219" s="358"/>
      <c r="KFW219" s="358"/>
      <c r="KFX219" s="358"/>
      <c r="KFY219" s="358"/>
      <c r="KFZ219" s="358"/>
      <c r="KGA219" s="358"/>
      <c r="KGB219" s="358"/>
      <c r="KGC219" s="358"/>
      <c r="KGD219" s="358"/>
      <c r="KGE219" s="358"/>
      <c r="KGF219" s="358"/>
      <c r="KGG219" s="358"/>
      <c r="KGH219" s="358"/>
      <c r="KGI219" s="358"/>
      <c r="KGJ219" s="358"/>
      <c r="KGK219" s="358"/>
      <c r="KGL219" s="358"/>
      <c r="KGM219" s="358"/>
      <c r="KGN219" s="358"/>
      <c r="KGO219" s="358"/>
      <c r="KGP219" s="358"/>
      <c r="KGQ219" s="358"/>
      <c r="KGR219" s="358"/>
      <c r="KGS219" s="358"/>
      <c r="KGT219" s="358"/>
      <c r="KGU219" s="358"/>
      <c r="KGV219" s="358"/>
      <c r="KGW219" s="358"/>
      <c r="KGX219" s="358"/>
      <c r="KGY219" s="358"/>
      <c r="KGZ219" s="358"/>
      <c r="KHA219" s="358"/>
      <c r="KHB219" s="358"/>
      <c r="KHC219" s="358"/>
      <c r="KHD219" s="358"/>
      <c r="KHE219" s="358"/>
      <c r="KHF219" s="358"/>
      <c r="KHG219" s="358"/>
      <c r="KHH219" s="358"/>
      <c r="KHI219" s="358"/>
      <c r="KHJ219" s="358"/>
      <c r="KHK219" s="358"/>
      <c r="KHL219" s="358"/>
      <c r="KHM219" s="358"/>
      <c r="KHN219" s="358"/>
      <c r="KHO219" s="358"/>
      <c r="KHP219" s="358"/>
      <c r="KHQ219" s="358"/>
      <c r="KHR219" s="358"/>
      <c r="KHS219" s="358"/>
      <c r="KHT219" s="358"/>
      <c r="KHU219" s="358"/>
      <c r="KHV219" s="358"/>
      <c r="KHW219" s="358"/>
      <c r="KHX219" s="358"/>
      <c r="KHY219" s="358"/>
      <c r="KHZ219" s="358"/>
      <c r="KIA219" s="358"/>
      <c r="KIB219" s="358"/>
      <c r="KIC219" s="358"/>
      <c r="KID219" s="358"/>
      <c r="KIE219" s="358"/>
      <c r="KIF219" s="358"/>
      <c r="KIG219" s="358"/>
      <c r="KIH219" s="358"/>
      <c r="KII219" s="358"/>
      <c r="KIJ219" s="358"/>
      <c r="KIK219" s="358"/>
      <c r="KIL219" s="358"/>
      <c r="KIM219" s="358"/>
      <c r="KIN219" s="358"/>
      <c r="KIO219" s="358"/>
      <c r="KIP219" s="358"/>
      <c r="KIQ219" s="358"/>
      <c r="KIR219" s="358"/>
      <c r="KIS219" s="358"/>
      <c r="KIT219" s="358"/>
      <c r="KIU219" s="358"/>
      <c r="KIV219" s="358"/>
      <c r="KIW219" s="358"/>
      <c r="KIX219" s="358"/>
      <c r="KIY219" s="358"/>
      <c r="KIZ219" s="358"/>
      <c r="KJA219" s="358"/>
      <c r="KJB219" s="358"/>
      <c r="KJC219" s="358"/>
      <c r="KJD219" s="358"/>
      <c r="KJE219" s="358"/>
      <c r="KJF219" s="358"/>
      <c r="KJG219" s="358"/>
      <c r="KJH219" s="358"/>
      <c r="KJI219" s="358"/>
      <c r="KJJ219" s="358"/>
      <c r="KJK219" s="358"/>
      <c r="KJL219" s="358"/>
      <c r="KJM219" s="358"/>
      <c r="KJN219" s="358"/>
      <c r="KJO219" s="358"/>
      <c r="KJP219" s="358"/>
      <c r="KJQ219" s="358"/>
      <c r="KJR219" s="358"/>
      <c r="KJS219" s="358"/>
      <c r="KJT219" s="358"/>
      <c r="KJU219" s="358"/>
      <c r="KJV219" s="358"/>
      <c r="KJW219" s="358"/>
      <c r="KJX219" s="358"/>
      <c r="KJY219" s="358"/>
      <c r="KJZ219" s="358"/>
      <c r="KKA219" s="358"/>
      <c r="KKB219" s="358"/>
      <c r="KKC219" s="358"/>
      <c r="KKD219" s="358"/>
      <c r="KKE219" s="358"/>
      <c r="KKF219" s="358"/>
      <c r="KKG219" s="358"/>
      <c r="KKH219" s="358"/>
      <c r="KKI219" s="358"/>
      <c r="KKJ219" s="358"/>
      <c r="KKK219" s="358"/>
      <c r="KKL219" s="358"/>
      <c r="KKM219" s="358"/>
      <c r="KKN219" s="358"/>
      <c r="KKO219" s="358"/>
      <c r="KKP219" s="358"/>
      <c r="KKQ219" s="358"/>
      <c r="KKR219" s="358"/>
      <c r="KKS219" s="358"/>
      <c r="KKT219" s="358"/>
      <c r="KKU219" s="358"/>
      <c r="KKV219" s="358"/>
      <c r="KKW219" s="358"/>
      <c r="KKX219" s="358"/>
      <c r="KKY219" s="358"/>
      <c r="KKZ219" s="358"/>
      <c r="KLA219" s="358"/>
      <c r="KLB219" s="358"/>
      <c r="KLC219" s="358"/>
      <c r="KLD219" s="358"/>
      <c r="KLE219" s="358"/>
      <c r="KLF219" s="358"/>
      <c r="KLG219" s="358"/>
      <c r="KLH219" s="358"/>
      <c r="KLI219" s="358"/>
      <c r="KLJ219" s="358"/>
      <c r="KLK219" s="358"/>
      <c r="KLL219" s="358"/>
      <c r="KLM219" s="358"/>
      <c r="KLN219" s="358"/>
      <c r="KLO219" s="358"/>
      <c r="KLP219" s="358"/>
      <c r="KLQ219" s="358"/>
      <c r="KLR219" s="358"/>
      <c r="KLS219" s="358"/>
      <c r="KLT219" s="358"/>
      <c r="KLU219" s="358"/>
      <c r="KLV219" s="358"/>
      <c r="KLW219" s="358"/>
      <c r="KLX219" s="358"/>
      <c r="KLY219" s="358"/>
      <c r="KLZ219" s="358"/>
      <c r="KMA219" s="358"/>
      <c r="KMB219" s="358"/>
      <c r="KMC219" s="358"/>
      <c r="KMD219" s="358"/>
      <c r="KME219" s="358"/>
      <c r="KMF219" s="358"/>
      <c r="KMG219" s="358"/>
      <c r="KMH219" s="358"/>
      <c r="KMI219" s="358"/>
      <c r="KMJ219" s="358"/>
      <c r="KMK219" s="358"/>
      <c r="KML219" s="358"/>
      <c r="KMM219" s="358"/>
      <c r="KMN219" s="358"/>
      <c r="KMO219" s="358"/>
      <c r="KMP219" s="358"/>
      <c r="KMQ219" s="358"/>
      <c r="KMR219" s="358"/>
      <c r="KMS219" s="358"/>
      <c r="KMT219" s="358"/>
      <c r="KMU219" s="358"/>
      <c r="KMV219" s="358"/>
      <c r="KMW219" s="358"/>
      <c r="KMX219" s="358"/>
      <c r="KMY219" s="358"/>
      <c r="KMZ219" s="358"/>
      <c r="KNA219" s="358"/>
      <c r="KNB219" s="358"/>
      <c r="KNC219" s="358"/>
      <c r="KND219" s="358"/>
      <c r="KNE219" s="358"/>
      <c r="KNF219" s="358"/>
      <c r="KNG219" s="358"/>
      <c r="KNH219" s="358"/>
      <c r="KNI219" s="358"/>
      <c r="KNJ219" s="358"/>
      <c r="KNK219" s="358"/>
      <c r="KNL219" s="358"/>
      <c r="KNM219" s="358"/>
      <c r="KNN219" s="358"/>
      <c r="KNO219" s="358"/>
      <c r="KNP219" s="358"/>
      <c r="KNQ219" s="358"/>
      <c r="KNR219" s="358"/>
      <c r="KNS219" s="358"/>
      <c r="KNT219" s="358"/>
      <c r="KNU219" s="358"/>
      <c r="KNV219" s="358"/>
      <c r="KNW219" s="358"/>
      <c r="KNX219" s="358"/>
      <c r="KNY219" s="358"/>
      <c r="KNZ219" s="358"/>
      <c r="KOA219" s="358"/>
      <c r="KOB219" s="358"/>
      <c r="KOC219" s="358"/>
      <c r="KOD219" s="358"/>
      <c r="KOE219" s="358"/>
      <c r="KOF219" s="358"/>
      <c r="KOG219" s="358"/>
      <c r="KOH219" s="358"/>
      <c r="KOI219" s="358"/>
      <c r="KOJ219" s="358"/>
      <c r="KOK219" s="358"/>
      <c r="KOL219" s="358"/>
      <c r="KOM219" s="358"/>
      <c r="KON219" s="358"/>
      <c r="KOO219" s="358"/>
      <c r="KOP219" s="358"/>
      <c r="KOQ219" s="358"/>
      <c r="KOR219" s="358"/>
      <c r="KOS219" s="358"/>
      <c r="KOT219" s="358"/>
      <c r="KOU219" s="358"/>
      <c r="KOV219" s="358"/>
      <c r="KOW219" s="358"/>
      <c r="KOX219" s="358"/>
      <c r="KOY219" s="358"/>
      <c r="KOZ219" s="358"/>
      <c r="KPA219" s="358"/>
      <c r="KPB219" s="358"/>
      <c r="KPC219" s="358"/>
      <c r="KPD219" s="358"/>
      <c r="KPE219" s="358"/>
      <c r="KPF219" s="358"/>
      <c r="KPG219" s="358"/>
      <c r="KPH219" s="358"/>
      <c r="KPI219" s="358"/>
      <c r="KPJ219" s="358"/>
      <c r="KPK219" s="358"/>
      <c r="KPL219" s="358"/>
      <c r="KPM219" s="358"/>
      <c r="KPN219" s="358"/>
      <c r="KPO219" s="358"/>
      <c r="KPP219" s="358"/>
      <c r="KPQ219" s="358"/>
      <c r="KPR219" s="358"/>
      <c r="KPS219" s="358"/>
      <c r="KPT219" s="358"/>
      <c r="KPU219" s="358"/>
      <c r="KPV219" s="358"/>
      <c r="KPW219" s="358"/>
      <c r="KPX219" s="358"/>
      <c r="KPY219" s="358"/>
      <c r="KPZ219" s="358"/>
      <c r="KQA219" s="358"/>
      <c r="KQB219" s="358"/>
      <c r="KQC219" s="358"/>
      <c r="KQD219" s="358"/>
      <c r="KQE219" s="358"/>
      <c r="KQF219" s="358"/>
      <c r="KQG219" s="358"/>
      <c r="KQH219" s="358"/>
      <c r="KQI219" s="358"/>
      <c r="KQJ219" s="358"/>
      <c r="KQK219" s="358"/>
      <c r="KQL219" s="358"/>
      <c r="KQM219" s="358"/>
      <c r="KQN219" s="358"/>
      <c r="KQO219" s="358"/>
      <c r="KQP219" s="358"/>
      <c r="KQQ219" s="358"/>
      <c r="KQR219" s="358"/>
      <c r="KQS219" s="358"/>
      <c r="KQT219" s="358"/>
      <c r="KQU219" s="358"/>
      <c r="KQV219" s="358"/>
      <c r="KQW219" s="358"/>
      <c r="KQX219" s="358"/>
      <c r="KQY219" s="358"/>
      <c r="KQZ219" s="358"/>
      <c r="KRA219" s="358"/>
      <c r="KRB219" s="358"/>
      <c r="KRC219" s="358"/>
      <c r="KRD219" s="358"/>
      <c r="KRE219" s="358"/>
      <c r="KRF219" s="358"/>
      <c r="KRG219" s="358"/>
      <c r="KRH219" s="358"/>
      <c r="KRI219" s="358"/>
      <c r="KRJ219" s="358"/>
      <c r="KRK219" s="358"/>
      <c r="KRL219" s="358"/>
      <c r="KRM219" s="358"/>
      <c r="KRN219" s="358"/>
      <c r="KRO219" s="358"/>
      <c r="KRP219" s="358"/>
      <c r="KRQ219" s="358"/>
      <c r="KRR219" s="358"/>
      <c r="KRS219" s="358"/>
      <c r="KRT219" s="358"/>
      <c r="KRU219" s="358"/>
      <c r="KRV219" s="358"/>
      <c r="KRW219" s="358"/>
      <c r="KRX219" s="358"/>
      <c r="KRY219" s="358"/>
      <c r="KRZ219" s="358"/>
      <c r="KSA219" s="358"/>
      <c r="KSB219" s="358"/>
      <c r="KSC219" s="358"/>
      <c r="KSD219" s="358"/>
      <c r="KSE219" s="358"/>
      <c r="KSF219" s="358"/>
      <c r="KSG219" s="358"/>
      <c r="KSH219" s="358"/>
      <c r="KSI219" s="358"/>
      <c r="KSJ219" s="358"/>
      <c r="KSK219" s="358"/>
      <c r="KSL219" s="358"/>
      <c r="KSM219" s="358"/>
      <c r="KSN219" s="358"/>
      <c r="KSO219" s="358"/>
      <c r="KSP219" s="358"/>
      <c r="KSQ219" s="358"/>
      <c r="KSR219" s="358"/>
      <c r="KSS219" s="358"/>
      <c r="KST219" s="358"/>
      <c r="KSU219" s="358"/>
      <c r="KSV219" s="358"/>
      <c r="KSW219" s="358"/>
      <c r="KSX219" s="358"/>
      <c r="KSY219" s="358"/>
      <c r="KSZ219" s="358"/>
      <c r="KTA219" s="358"/>
      <c r="KTB219" s="358"/>
      <c r="KTC219" s="358"/>
      <c r="KTD219" s="358"/>
      <c r="KTE219" s="358"/>
      <c r="KTF219" s="358"/>
      <c r="KTG219" s="358"/>
      <c r="KTH219" s="358"/>
      <c r="KTI219" s="358"/>
      <c r="KTJ219" s="358"/>
      <c r="KTK219" s="358"/>
      <c r="KTL219" s="358"/>
      <c r="KTM219" s="358"/>
      <c r="KTN219" s="358"/>
      <c r="KTO219" s="358"/>
      <c r="KTP219" s="358"/>
      <c r="KTQ219" s="358"/>
      <c r="KTR219" s="358"/>
      <c r="KTS219" s="358"/>
      <c r="KTT219" s="358"/>
      <c r="KTU219" s="358"/>
      <c r="KTV219" s="358"/>
      <c r="KTW219" s="358"/>
      <c r="KTX219" s="358"/>
      <c r="KTY219" s="358"/>
      <c r="KTZ219" s="358"/>
      <c r="KUA219" s="358"/>
      <c r="KUB219" s="358"/>
      <c r="KUC219" s="358"/>
      <c r="KUD219" s="358"/>
      <c r="KUE219" s="358"/>
      <c r="KUF219" s="358"/>
      <c r="KUG219" s="358"/>
      <c r="KUH219" s="358"/>
      <c r="KUI219" s="358"/>
      <c r="KUJ219" s="358"/>
      <c r="KUK219" s="358"/>
      <c r="KUL219" s="358"/>
      <c r="KUM219" s="358"/>
      <c r="KUN219" s="358"/>
      <c r="KUO219" s="358"/>
      <c r="KUP219" s="358"/>
      <c r="KUQ219" s="358"/>
      <c r="KUR219" s="358"/>
      <c r="KUS219" s="358"/>
      <c r="KUT219" s="358"/>
      <c r="KUU219" s="358"/>
      <c r="KUV219" s="358"/>
      <c r="KUW219" s="358"/>
      <c r="KUX219" s="358"/>
      <c r="KUY219" s="358"/>
      <c r="KUZ219" s="358"/>
      <c r="KVA219" s="358"/>
      <c r="KVB219" s="358"/>
      <c r="KVC219" s="358"/>
      <c r="KVD219" s="358"/>
      <c r="KVE219" s="358"/>
      <c r="KVF219" s="358"/>
      <c r="KVG219" s="358"/>
      <c r="KVH219" s="358"/>
      <c r="KVI219" s="358"/>
      <c r="KVJ219" s="358"/>
      <c r="KVK219" s="358"/>
      <c r="KVL219" s="358"/>
      <c r="KVM219" s="358"/>
      <c r="KVN219" s="358"/>
      <c r="KVO219" s="358"/>
      <c r="KVP219" s="358"/>
      <c r="KVQ219" s="358"/>
      <c r="KVR219" s="358"/>
      <c r="KVS219" s="358"/>
      <c r="KVT219" s="358"/>
      <c r="KVU219" s="358"/>
      <c r="KVV219" s="358"/>
      <c r="KVW219" s="358"/>
      <c r="KVX219" s="358"/>
      <c r="KVY219" s="358"/>
      <c r="KVZ219" s="358"/>
      <c r="KWA219" s="358"/>
      <c r="KWB219" s="358"/>
      <c r="KWC219" s="358"/>
      <c r="KWD219" s="358"/>
      <c r="KWE219" s="358"/>
      <c r="KWF219" s="358"/>
      <c r="KWG219" s="358"/>
      <c r="KWH219" s="358"/>
      <c r="KWI219" s="358"/>
      <c r="KWJ219" s="358"/>
      <c r="KWK219" s="358"/>
      <c r="KWL219" s="358"/>
      <c r="KWM219" s="358"/>
      <c r="KWN219" s="358"/>
      <c r="KWO219" s="358"/>
      <c r="KWP219" s="358"/>
      <c r="KWQ219" s="358"/>
      <c r="KWR219" s="358"/>
      <c r="KWS219" s="358"/>
      <c r="KWT219" s="358"/>
      <c r="KWU219" s="358"/>
      <c r="KWV219" s="358"/>
      <c r="KWW219" s="358"/>
      <c r="KWX219" s="358"/>
      <c r="KWY219" s="358"/>
      <c r="KWZ219" s="358"/>
      <c r="KXA219" s="358"/>
      <c r="KXB219" s="358"/>
      <c r="KXC219" s="358"/>
      <c r="KXD219" s="358"/>
      <c r="KXE219" s="358"/>
      <c r="KXF219" s="358"/>
      <c r="KXG219" s="358"/>
      <c r="KXH219" s="358"/>
      <c r="KXI219" s="358"/>
      <c r="KXJ219" s="358"/>
      <c r="KXK219" s="358"/>
      <c r="KXL219" s="358"/>
      <c r="KXM219" s="358"/>
      <c r="KXN219" s="358"/>
      <c r="KXO219" s="358"/>
      <c r="KXP219" s="358"/>
      <c r="KXQ219" s="358"/>
      <c r="KXR219" s="358"/>
      <c r="KXS219" s="358"/>
      <c r="KXT219" s="358"/>
      <c r="KXU219" s="358"/>
      <c r="KXV219" s="358"/>
      <c r="KXW219" s="358"/>
      <c r="KXX219" s="358"/>
      <c r="KXY219" s="358"/>
      <c r="KXZ219" s="358"/>
      <c r="KYA219" s="358"/>
      <c r="KYB219" s="358"/>
      <c r="KYC219" s="358"/>
      <c r="KYD219" s="358"/>
      <c r="KYE219" s="358"/>
      <c r="KYF219" s="358"/>
      <c r="KYG219" s="358"/>
      <c r="KYH219" s="358"/>
      <c r="KYI219" s="358"/>
      <c r="KYJ219" s="358"/>
      <c r="KYK219" s="358"/>
      <c r="KYL219" s="358"/>
      <c r="KYM219" s="358"/>
      <c r="KYN219" s="358"/>
      <c r="KYO219" s="358"/>
      <c r="KYP219" s="358"/>
      <c r="KYQ219" s="358"/>
      <c r="KYR219" s="358"/>
      <c r="KYS219" s="358"/>
      <c r="KYT219" s="358"/>
      <c r="KYU219" s="358"/>
      <c r="KYV219" s="358"/>
      <c r="KYW219" s="358"/>
      <c r="KYX219" s="358"/>
      <c r="KYY219" s="358"/>
      <c r="KYZ219" s="358"/>
      <c r="KZA219" s="358"/>
      <c r="KZB219" s="358"/>
      <c r="KZC219" s="358"/>
      <c r="KZD219" s="358"/>
      <c r="KZE219" s="358"/>
      <c r="KZF219" s="358"/>
      <c r="KZG219" s="358"/>
      <c r="KZH219" s="358"/>
      <c r="KZI219" s="358"/>
      <c r="KZJ219" s="358"/>
      <c r="KZK219" s="358"/>
      <c r="KZL219" s="358"/>
      <c r="KZM219" s="358"/>
      <c r="KZN219" s="358"/>
      <c r="KZO219" s="358"/>
      <c r="KZP219" s="358"/>
      <c r="KZQ219" s="358"/>
      <c r="KZR219" s="358"/>
      <c r="KZS219" s="358"/>
      <c r="KZT219" s="358"/>
      <c r="KZU219" s="358"/>
      <c r="KZV219" s="358"/>
      <c r="KZW219" s="358"/>
      <c r="KZX219" s="358"/>
      <c r="KZY219" s="358"/>
      <c r="KZZ219" s="358"/>
      <c r="LAA219" s="358"/>
      <c r="LAB219" s="358"/>
      <c r="LAC219" s="358"/>
      <c r="LAD219" s="358"/>
      <c r="LAE219" s="358"/>
      <c r="LAF219" s="358"/>
      <c r="LAG219" s="358"/>
      <c r="LAH219" s="358"/>
      <c r="LAI219" s="358"/>
      <c r="LAJ219" s="358"/>
      <c r="LAK219" s="358"/>
      <c r="LAL219" s="358"/>
      <c r="LAM219" s="358"/>
      <c r="LAN219" s="358"/>
      <c r="LAO219" s="358"/>
      <c r="LAP219" s="358"/>
      <c r="LAQ219" s="358"/>
      <c r="LAR219" s="358"/>
      <c r="LAS219" s="358"/>
      <c r="LAT219" s="358"/>
      <c r="LAU219" s="358"/>
      <c r="LAV219" s="358"/>
      <c r="LAW219" s="358"/>
      <c r="LAX219" s="358"/>
      <c r="LAY219" s="358"/>
      <c r="LAZ219" s="358"/>
      <c r="LBA219" s="358"/>
      <c r="LBB219" s="358"/>
      <c r="LBC219" s="358"/>
      <c r="LBD219" s="358"/>
      <c r="LBE219" s="358"/>
      <c r="LBF219" s="358"/>
      <c r="LBG219" s="358"/>
      <c r="LBH219" s="358"/>
      <c r="LBI219" s="358"/>
      <c r="LBJ219" s="358"/>
      <c r="LBK219" s="358"/>
      <c r="LBL219" s="358"/>
      <c r="LBM219" s="358"/>
      <c r="LBN219" s="358"/>
      <c r="LBO219" s="358"/>
      <c r="LBP219" s="358"/>
      <c r="LBQ219" s="358"/>
      <c r="LBR219" s="358"/>
      <c r="LBS219" s="358"/>
      <c r="LBT219" s="358"/>
      <c r="LBU219" s="358"/>
      <c r="LBV219" s="358"/>
      <c r="LBW219" s="358"/>
      <c r="LBX219" s="358"/>
      <c r="LBY219" s="358"/>
      <c r="LBZ219" s="358"/>
      <c r="LCA219" s="358"/>
      <c r="LCB219" s="358"/>
      <c r="LCC219" s="358"/>
      <c r="LCD219" s="358"/>
      <c r="LCE219" s="358"/>
      <c r="LCF219" s="358"/>
      <c r="LCG219" s="358"/>
      <c r="LCH219" s="358"/>
      <c r="LCI219" s="358"/>
      <c r="LCJ219" s="358"/>
      <c r="LCK219" s="358"/>
      <c r="LCL219" s="358"/>
      <c r="LCM219" s="358"/>
      <c r="LCN219" s="358"/>
      <c r="LCO219" s="358"/>
      <c r="LCP219" s="358"/>
      <c r="LCQ219" s="358"/>
      <c r="LCR219" s="358"/>
      <c r="LCS219" s="358"/>
      <c r="LCT219" s="358"/>
      <c r="LCU219" s="358"/>
      <c r="LCV219" s="358"/>
      <c r="LCW219" s="358"/>
      <c r="LCX219" s="358"/>
      <c r="LCY219" s="358"/>
      <c r="LCZ219" s="358"/>
      <c r="LDA219" s="358"/>
      <c r="LDB219" s="358"/>
      <c r="LDC219" s="358"/>
      <c r="LDD219" s="358"/>
      <c r="LDE219" s="358"/>
      <c r="LDF219" s="358"/>
      <c r="LDG219" s="358"/>
      <c r="LDH219" s="358"/>
      <c r="LDI219" s="358"/>
      <c r="LDJ219" s="358"/>
      <c r="LDK219" s="358"/>
      <c r="LDL219" s="358"/>
      <c r="LDM219" s="358"/>
      <c r="LDN219" s="358"/>
      <c r="LDO219" s="358"/>
      <c r="LDP219" s="358"/>
      <c r="LDQ219" s="358"/>
      <c r="LDR219" s="358"/>
      <c r="LDS219" s="358"/>
      <c r="LDT219" s="358"/>
      <c r="LDU219" s="358"/>
      <c r="LDV219" s="358"/>
      <c r="LDW219" s="358"/>
      <c r="LDX219" s="358"/>
      <c r="LDY219" s="358"/>
      <c r="LDZ219" s="358"/>
      <c r="LEA219" s="358"/>
      <c r="LEB219" s="358"/>
      <c r="LEC219" s="358"/>
      <c r="LED219" s="358"/>
      <c r="LEE219" s="358"/>
      <c r="LEF219" s="358"/>
      <c r="LEG219" s="358"/>
      <c r="LEH219" s="358"/>
      <c r="LEI219" s="358"/>
      <c r="LEJ219" s="358"/>
      <c r="LEK219" s="358"/>
      <c r="LEL219" s="358"/>
      <c r="LEM219" s="358"/>
      <c r="LEN219" s="358"/>
      <c r="LEO219" s="358"/>
      <c r="LEP219" s="358"/>
      <c r="LEQ219" s="358"/>
      <c r="LER219" s="358"/>
      <c r="LES219" s="358"/>
      <c r="LET219" s="358"/>
      <c r="LEU219" s="358"/>
      <c r="LEV219" s="358"/>
      <c r="LEW219" s="358"/>
      <c r="LEX219" s="358"/>
      <c r="LEY219" s="358"/>
      <c r="LEZ219" s="358"/>
      <c r="LFA219" s="358"/>
      <c r="LFB219" s="358"/>
      <c r="LFC219" s="358"/>
      <c r="LFD219" s="358"/>
      <c r="LFE219" s="358"/>
      <c r="LFF219" s="358"/>
      <c r="LFG219" s="358"/>
      <c r="LFH219" s="358"/>
      <c r="LFI219" s="358"/>
      <c r="LFJ219" s="358"/>
      <c r="LFK219" s="358"/>
      <c r="LFL219" s="358"/>
      <c r="LFM219" s="358"/>
      <c r="LFN219" s="358"/>
      <c r="LFO219" s="358"/>
      <c r="LFP219" s="358"/>
      <c r="LFQ219" s="358"/>
      <c r="LFR219" s="358"/>
      <c r="LFS219" s="358"/>
      <c r="LFT219" s="358"/>
      <c r="LFU219" s="358"/>
      <c r="LFV219" s="358"/>
      <c r="LFW219" s="358"/>
      <c r="LFX219" s="358"/>
      <c r="LFY219" s="358"/>
      <c r="LFZ219" s="358"/>
      <c r="LGA219" s="358"/>
      <c r="LGB219" s="358"/>
      <c r="LGC219" s="358"/>
      <c r="LGD219" s="358"/>
      <c r="LGE219" s="358"/>
      <c r="LGF219" s="358"/>
      <c r="LGG219" s="358"/>
      <c r="LGH219" s="358"/>
      <c r="LGI219" s="358"/>
      <c r="LGJ219" s="358"/>
      <c r="LGK219" s="358"/>
      <c r="LGL219" s="358"/>
      <c r="LGM219" s="358"/>
      <c r="LGN219" s="358"/>
      <c r="LGO219" s="358"/>
      <c r="LGP219" s="358"/>
      <c r="LGQ219" s="358"/>
      <c r="LGR219" s="358"/>
      <c r="LGS219" s="358"/>
      <c r="LGT219" s="358"/>
      <c r="LGU219" s="358"/>
      <c r="LGV219" s="358"/>
      <c r="LGW219" s="358"/>
      <c r="LGX219" s="358"/>
      <c r="LGY219" s="358"/>
      <c r="LGZ219" s="358"/>
      <c r="LHA219" s="358"/>
      <c r="LHB219" s="358"/>
      <c r="LHC219" s="358"/>
      <c r="LHD219" s="358"/>
      <c r="LHE219" s="358"/>
      <c r="LHF219" s="358"/>
      <c r="LHG219" s="358"/>
      <c r="LHH219" s="358"/>
      <c r="LHI219" s="358"/>
      <c r="LHJ219" s="358"/>
      <c r="LHK219" s="358"/>
      <c r="LHL219" s="358"/>
      <c r="LHM219" s="358"/>
      <c r="LHN219" s="358"/>
      <c r="LHO219" s="358"/>
      <c r="LHP219" s="358"/>
      <c r="LHQ219" s="358"/>
      <c r="LHR219" s="358"/>
      <c r="LHS219" s="358"/>
      <c r="LHT219" s="358"/>
      <c r="LHU219" s="358"/>
      <c r="LHV219" s="358"/>
      <c r="LHW219" s="358"/>
      <c r="LHX219" s="358"/>
      <c r="LHY219" s="358"/>
      <c r="LHZ219" s="358"/>
      <c r="LIA219" s="358"/>
      <c r="LIB219" s="358"/>
      <c r="LIC219" s="358"/>
      <c r="LID219" s="358"/>
      <c r="LIE219" s="358"/>
      <c r="LIF219" s="358"/>
      <c r="LIG219" s="358"/>
      <c r="LIH219" s="358"/>
      <c r="LII219" s="358"/>
      <c r="LIJ219" s="358"/>
      <c r="LIK219" s="358"/>
      <c r="LIL219" s="358"/>
      <c r="LIM219" s="358"/>
      <c r="LIN219" s="358"/>
      <c r="LIO219" s="358"/>
      <c r="LIP219" s="358"/>
      <c r="LIQ219" s="358"/>
      <c r="LIR219" s="358"/>
      <c r="LIS219" s="358"/>
      <c r="LIT219" s="358"/>
      <c r="LIU219" s="358"/>
      <c r="LIV219" s="358"/>
      <c r="LIW219" s="358"/>
      <c r="LIX219" s="358"/>
      <c r="LIY219" s="358"/>
      <c r="LIZ219" s="358"/>
      <c r="LJA219" s="358"/>
      <c r="LJB219" s="358"/>
      <c r="LJC219" s="358"/>
      <c r="LJD219" s="358"/>
      <c r="LJE219" s="358"/>
      <c r="LJF219" s="358"/>
      <c r="LJG219" s="358"/>
      <c r="LJH219" s="358"/>
      <c r="LJI219" s="358"/>
      <c r="LJJ219" s="358"/>
      <c r="LJK219" s="358"/>
      <c r="LJL219" s="358"/>
      <c r="LJM219" s="358"/>
      <c r="LJN219" s="358"/>
      <c r="LJO219" s="358"/>
      <c r="LJP219" s="358"/>
      <c r="LJQ219" s="358"/>
      <c r="LJR219" s="358"/>
      <c r="LJS219" s="358"/>
      <c r="LJT219" s="358"/>
      <c r="LJU219" s="358"/>
      <c r="LJV219" s="358"/>
      <c r="LJW219" s="358"/>
      <c r="LJX219" s="358"/>
      <c r="LJY219" s="358"/>
      <c r="LJZ219" s="358"/>
      <c r="LKA219" s="358"/>
      <c r="LKB219" s="358"/>
      <c r="LKC219" s="358"/>
      <c r="LKD219" s="358"/>
      <c r="LKE219" s="358"/>
      <c r="LKF219" s="358"/>
      <c r="LKG219" s="358"/>
      <c r="LKH219" s="358"/>
      <c r="LKI219" s="358"/>
      <c r="LKJ219" s="358"/>
      <c r="LKK219" s="358"/>
      <c r="LKL219" s="358"/>
      <c r="LKM219" s="358"/>
      <c r="LKN219" s="358"/>
      <c r="LKO219" s="358"/>
      <c r="LKP219" s="358"/>
      <c r="LKQ219" s="358"/>
      <c r="LKR219" s="358"/>
      <c r="LKS219" s="358"/>
      <c r="LKT219" s="358"/>
      <c r="LKU219" s="358"/>
      <c r="LKV219" s="358"/>
      <c r="LKW219" s="358"/>
      <c r="LKX219" s="358"/>
      <c r="LKY219" s="358"/>
      <c r="LKZ219" s="358"/>
      <c r="LLA219" s="358"/>
      <c r="LLB219" s="358"/>
      <c r="LLC219" s="358"/>
      <c r="LLD219" s="358"/>
      <c r="LLE219" s="358"/>
      <c r="LLF219" s="358"/>
      <c r="LLG219" s="358"/>
      <c r="LLH219" s="358"/>
      <c r="LLI219" s="358"/>
      <c r="LLJ219" s="358"/>
      <c r="LLK219" s="358"/>
      <c r="LLL219" s="358"/>
      <c r="LLM219" s="358"/>
      <c r="LLN219" s="358"/>
      <c r="LLO219" s="358"/>
      <c r="LLP219" s="358"/>
      <c r="LLQ219" s="358"/>
      <c r="LLR219" s="358"/>
      <c r="LLS219" s="358"/>
      <c r="LLT219" s="358"/>
      <c r="LLU219" s="358"/>
      <c r="LLV219" s="358"/>
      <c r="LLW219" s="358"/>
      <c r="LLX219" s="358"/>
      <c r="LLY219" s="358"/>
      <c r="LLZ219" s="358"/>
      <c r="LMA219" s="358"/>
      <c r="LMB219" s="358"/>
      <c r="LMC219" s="358"/>
      <c r="LMD219" s="358"/>
      <c r="LME219" s="358"/>
      <c r="LMF219" s="358"/>
      <c r="LMG219" s="358"/>
      <c r="LMH219" s="358"/>
      <c r="LMI219" s="358"/>
      <c r="LMJ219" s="358"/>
      <c r="LMK219" s="358"/>
      <c r="LML219" s="358"/>
      <c r="LMM219" s="358"/>
      <c r="LMN219" s="358"/>
      <c r="LMO219" s="358"/>
      <c r="LMP219" s="358"/>
      <c r="LMQ219" s="358"/>
      <c r="LMR219" s="358"/>
      <c r="LMS219" s="358"/>
      <c r="LMT219" s="358"/>
      <c r="LMU219" s="358"/>
      <c r="LMV219" s="358"/>
      <c r="LMW219" s="358"/>
      <c r="LMX219" s="358"/>
      <c r="LMY219" s="358"/>
      <c r="LMZ219" s="358"/>
      <c r="LNA219" s="358"/>
      <c r="LNB219" s="358"/>
      <c r="LNC219" s="358"/>
      <c r="LND219" s="358"/>
      <c r="LNE219" s="358"/>
      <c r="LNF219" s="358"/>
      <c r="LNG219" s="358"/>
      <c r="LNH219" s="358"/>
      <c r="LNI219" s="358"/>
      <c r="LNJ219" s="358"/>
      <c r="LNK219" s="358"/>
      <c r="LNL219" s="358"/>
      <c r="LNM219" s="358"/>
      <c r="LNN219" s="358"/>
      <c r="LNO219" s="358"/>
      <c r="LNP219" s="358"/>
      <c r="LNQ219" s="358"/>
      <c r="LNR219" s="358"/>
      <c r="LNS219" s="358"/>
      <c r="LNT219" s="358"/>
      <c r="LNU219" s="358"/>
      <c r="LNV219" s="358"/>
      <c r="LNW219" s="358"/>
      <c r="LNX219" s="358"/>
      <c r="LNY219" s="358"/>
      <c r="LNZ219" s="358"/>
      <c r="LOA219" s="358"/>
      <c r="LOB219" s="358"/>
      <c r="LOC219" s="358"/>
      <c r="LOD219" s="358"/>
      <c r="LOE219" s="358"/>
      <c r="LOF219" s="358"/>
      <c r="LOG219" s="358"/>
      <c r="LOH219" s="358"/>
      <c r="LOI219" s="358"/>
      <c r="LOJ219" s="358"/>
      <c r="LOK219" s="358"/>
      <c r="LOL219" s="358"/>
      <c r="LOM219" s="358"/>
      <c r="LON219" s="358"/>
      <c r="LOO219" s="358"/>
      <c r="LOP219" s="358"/>
      <c r="LOQ219" s="358"/>
      <c r="LOR219" s="358"/>
      <c r="LOS219" s="358"/>
      <c r="LOT219" s="358"/>
      <c r="LOU219" s="358"/>
      <c r="LOV219" s="358"/>
      <c r="LOW219" s="358"/>
      <c r="LOX219" s="358"/>
      <c r="LOY219" s="358"/>
      <c r="LOZ219" s="358"/>
      <c r="LPA219" s="358"/>
      <c r="LPB219" s="358"/>
      <c r="LPC219" s="358"/>
      <c r="LPD219" s="358"/>
      <c r="LPE219" s="358"/>
      <c r="LPF219" s="358"/>
      <c r="LPG219" s="358"/>
      <c r="LPH219" s="358"/>
      <c r="LPI219" s="358"/>
      <c r="LPJ219" s="358"/>
      <c r="LPK219" s="358"/>
      <c r="LPL219" s="358"/>
      <c r="LPM219" s="358"/>
      <c r="LPN219" s="358"/>
      <c r="LPO219" s="358"/>
      <c r="LPP219" s="358"/>
      <c r="LPQ219" s="358"/>
      <c r="LPR219" s="358"/>
      <c r="LPS219" s="358"/>
      <c r="LPT219" s="358"/>
      <c r="LPU219" s="358"/>
      <c r="LPV219" s="358"/>
      <c r="LPW219" s="358"/>
      <c r="LPX219" s="358"/>
      <c r="LPY219" s="358"/>
      <c r="LPZ219" s="358"/>
      <c r="LQA219" s="358"/>
      <c r="LQB219" s="358"/>
      <c r="LQC219" s="358"/>
      <c r="LQD219" s="358"/>
      <c r="LQE219" s="358"/>
      <c r="LQF219" s="358"/>
      <c r="LQG219" s="358"/>
      <c r="LQH219" s="358"/>
      <c r="LQI219" s="358"/>
      <c r="LQJ219" s="358"/>
      <c r="LQK219" s="358"/>
      <c r="LQL219" s="358"/>
      <c r="LQM219" s="358"/>
      <c r="LQN219" s="358"/>
      <c r="LQO219" s="358"/>
      <c r="LQP219" s="358"/>
      <c r="LQQ219" s="358"/>
      <c r="LQR219" s="358"/>
      <c r="LQS219" s="358"/>
      <c r="LQT219" s="358"/>
      <c r="LQU219" s="358"/>
      <c r="LQV219" s="358"/>
      <c r="LQW219" s="358"/>
      <c r="LQX219" s="358"/>
      <c r="LQY219" s="358"/>
      <c r="LQZ219" s="358"/>
      <c r="LRA219" s="358"/>
      <c r="LRB219" s="358"/>
      <c r="LRC219" s="358"/>
      <c r="LRD219" s="358"/>
      <c r="LRE219" s="358"/>
      <c r="LRF219" s="358"/>
      <c r="LRG219" s="358"/>
      <c r="LRH219" s="358"/>
      <c r="LRI219" s="358"/>
      <c r="LRJ219" s="358"/>
      <c r="LRK219" s="358"/>
      <c r="LRL219" s="358"/>
      <c r="LRM219" s="358"/>
      <c r="LRN219" s="358"/>
      <c r="LRO219" s="358"/>
      <c r="LRP219" s="358"/>
      <c r="LRQ219" s="358"/>
      <c r="LRR219" s="358"/>
      <c r="LRS219" s="358"/>
      <c r="LRT219" s="358"/>
      <c r="LRU219" s="358"/>
      <c r="LRV219" s="358"/>
      <c r="LRW219" s="358"/>
      <c r="LRX219" s="358"/>
      <c r="LRY219" s="358"/>
      <c r="LRZ219" s="358"/>
      <c r="LSA219" s="358"/>
      <c r="LSB219" s="358"/>
      <c r="LSC219" s="358"/>
      <c r="LSD219" s="358"/>
      <c r="LSE219" s="358"/>
      <c r="LSF219" s="358"/>
      <c r="LSG219" s="358"/>
      <c r="LSH219" s="358"/>
      <c r="LSI219" s="358"/>
      <c r="LSJ219" s="358"/>
      <c r="LSK219" s="358"/>
      <c r="LSL219" s="358"/>
      <c r="LSM219" s="358"/>
      <c r="LSN219" s="358"/>
      <c r="LSO219" s="358"/>
      <c r="LSP219" s="358"/>
      <c r="LSQ219" s="358"/>
      <c r="LSR219" s="358"/>
      <c r="LSS219" s="358"/>
      <c r="LST219" s="358"/>
      <c r="LSU219" s="358"/>
      <c r="LSV219" s="358"/>
      <c r="LSW219" s="358"/>
      <c r="LSX219" s="358"/>
      <c r="LSY219" s="358"/>
      <c r="LSZ219" s="358"/>
      <c r="LTA219" s="358"/>
      <c r="LTB219" s="358"/>
      <c r="LTC219" s="358"/>
      <c r="LTD219" s="358"/>
      <c r="LTE219" s="358"/>
      <c r="LTF219" s="358"/>
      <c r="LTG219" s="358"/>
      <c r="LTH219" s="358"/>
      <c r="LTI219" s="358"/>
      <c r="LTJ219" s="358"/>
      <c r="LTK219" s="358"/>
      <c r="LTL219" s="358"/>
      <c r="LTM219" s="358"/>
      <c r="LTN219" s="358"/>
      <c r="LTO219" s="358"/>
      <c r="LTP219" s="358"/>
      <c r="LTQ219" s="358"/>
      <c r="LTR219" s="358"/>
      <c r="LTS219" s="358"/>
      <c r="LTT219" s="358"/>
      <c r="LTU219" s="358"/>
      <c r="LTV219" s="358"/>
      <c r="LTW219" s="358"/>
      <c r="LTX219" s="358"/>
      <c r="LTY219" s="358"/>
      <c r="LTZ219" s="358"/>
      <c r="LUA219" s="358"/>
      <c r="LUB219" s="358"/>
      <c r="LUC219" s="358"/>
      <c r="LUD219" s="358"/>
      <c r="LUE219" s="358"/>
      <c r="LUF219" s="358"/>
      <c r="LUG219" s="358"/>
      <c r="LUH219" s="358"/>
      <c r="LUI219" s="358"/>
      <c r="LUJ219" s="358"/>
      <c r="LUK219" s="358"/>
      <c r="LUL219" s="358"/>
      <c r="LUM219" s="358"/>
      <c r="LUN219" s="358"/>
      <c r="LUO219" s="358"/>
      <c r="LUP219" s="358"/>
      <c r="LUQ219" s="358"/>
      <c r="LUR219" s="358"/>
      <c r="LUS219" s="358"/>
      <c r="LUT219" s="358"/>
      <c r="LUU219" s="358"/>
      <c r="LUV219" s="358"/>
      <c r="LUW219" s="358"/>
      <c r="LUX219" s="358"/>
      <c r="LUY219" s="358"/>
      <c r="LUZ219" s="358"/>
      <c r="LVA219" s="358"/>
      <c r="LVB219" s="358"/>
      <c r="LVC219" s="358"/>
      <c r="LVD219" s="358"/>
      <c r="LVE219" s="358"/>
      <c r="LVF219" s="358"/>
      <c r="LVG219" s="358"/>
      <c r="LVH219" s="358"/>
      <c r="LVI219" s="358"/>
      <c r="LVJ219" s="358"/>
      <c r="LVK219" s="358"/>
      <c r="LVL219" s="358"/>
      <c r="LVM219" s="358"/>
      <c r="LVN219" s="358"/>
      <c r="LVO219" s="358"/>
      <c r="LVP219" s="358"/>
      <c r="LVQ219" s="358"/>
      <c r="LVR219" s="358"/>
      <c r="LVS219" s="358"/>
      <c r="LVT219" s="358"/>
      <c r="LVU219" s="358"/>
      <c r="LVV219" s="358"/>
      <c r="LVW219" s="358"/>
      <c r="LVX219" s="358"/>
      <c r="LVY219" s="358"/>
      <c r="LVZ219" s="358"/>
      <c r="LWA219" s="358"/>
      <c r="LWB219" s="358"/>
      <c r="LWC219" s="358"/>
      <c r="LWD219" s="358"/>
      <c r="LWE219" s="358"/>
      <c r="LWF219" s="358"/>
      <c r="LWG219" s="358"/>
      <c r="LWH219" s="358"/>
      <c r="LWI219" s="358"/>
      <c r="LWJ219" s="358"/>
      <c r="LWK219" s="358"/>
      <c r="LWL219" s="358"/>
      <c r="LWM219" s="358"/>
      <c r="LWN219" s="358"/>
      <c r="LWO219" s="358"/>
      <c r="LWP219" s="358"/>
      <c r="LWQ219" s="358"/>
      <c r="LWR219" s="358"/>
      <c r="LWS219" s="358"/>
      <c r="LWT219" s="358"/>
      <c r="LWU219" s="358"/>
      <c r="LWV219" s="358"/>
      <c r="LWW219" s="358"/>
      <c r="LWX219" s="358"/>
      <c r="LWY219" s="358"/>
      <c r="LWZ219" s="358"/>
      <c r="LXA219" s="358"/>
      <c r="LXB219" s="358"/>
      <c r="LXC219" s="358"/>
      <c r="LXD219" s="358"/>
      <c r="LXE219" s="358"/>
      <c r="LXF219" s="358"/>
      <c r="LXG219" s="358"/>
      <c r="LXH219" s="358"/>
      <c r="LXI219" s="358"/>
      <c r="LXJ219" s="358"/>
      <c r="LXK219" s="358"/>
      <c r="LXL219" s="358"/>
      <c r="LXM219" s="358"/>
      <c r="LXN219" s="358"/>
      <c r="LXO219" s="358"/>
      <c r="LXP219" s="358"/>
      <c r="LXQ219" s="358"/>
      <c r="LXR219" s="358"/>
      <c r="LXS219" s="358"/>
      <c r="LXT219" s="358"/>
      <c r="LXU219" s="358"/>
      <c r="LXV219" s="358"/>
      <c r="LXW219" s="358"/>
      <c r="LXX219" s="358"/>
      <c r="LXY219" s="358"/>
      <c r="LXZ219" s="358"/>
      <c r="LYA219" s="358"/>
      <c r="LYB219" s="358"/>
      <c r="LYC219" s="358"/>
      <c r="LYD219" s="358"/>
      <c r="LYE219" s="358"/>
      <c r="LYF219" s="358"/>
      <c r="LYG219" s="358"/>
      <c r="LYH219" s="358"/>
      <c r="LYI219" s="358"/>
      <c r="LYJ219" s="358"/>
      <c r="LYK219" s="358"/>
      <c r="LYL219" s="358"/>
      <c r="LYM219" s="358"/>
      <c r="LYN219" s="358"/>
      <c r="LYO219" s="358"/>
      <c r="LYP219" s="358"/>
      <c r="LYQ219" s="358"/>
      <c r="LYR219" s="358"/>
      <c r="LYS219" s="358"/>
      <c r="LYT219" s="358"/>
      <c r="LYU219" s="358"/>
      <c r="LYV219" s="358"/>
      <c r="LYW219" s="358"/>
      <c r="LYX219" s="358"/>
      <c r="LYY219" s="358"/>
      <c r="LYZ219" s="358"/>
      <c r="LZA219" s="358"/>
      <c r="LZB219" s="358"/>
      <c r="LZC219" s="358"/>
      <c r="LZD219" s="358"/>
      <c r="LZE219" s="358"/>
      <c r="LZF219" s="358"/>
      <c r="LZG219" s="358"/>
      <c r="LZH219" s="358"/>
      <c r="LZI219" s="358"/>
      <c r="LZJ219" s="358"/>
      <c r="LZK219" s="358"/>
      <c r="LZL219" s="358"/>
      <c r="LZM219" s="358"/>
      <c r="LZN219" s="358"/>
      <c r="LZO219" s="358"/>
      <c r="LZP219" s="358"/>
      <c r="LZQ219" s="358"/>
      <c r="LZR219" s="358"/>
      <c r="LZS219" s="358"/>
      <c r="LZT219" s="358"/>
      <c r="LZU219" s="358"/>
      <c r="LZV219" s="358"/>
      <c r="LZW219" s="358"/>
      <c r="LZX219" s="358"/>
      <c r="LZY219" s="358"/>
      <c r="LZZ219" s="358"/>
      <c r="MAA219" s="358"/>
      <c r="MAB219" s="358"/>
      <c r="MAC219" s="358"/>
      <c r="MAD219" s="358"/>
      <c r="MAE219" s="358"/>
      <c r="MAF219" s="358"/>
      <c r="MAG219" s="358"/>
      <c r="MAH219" s="358"/>
      <c r="MAI219" s="358"/>
      <c r="MAJ219" s="358"/>
      <c r="MAK219" s="358"/>
      <c r="MAL219" s="358"/>
      <c r="MAM219" s="358"/>
      <c r="MAN219" s="358"/>
      <c r="MAO219" s="358"/>
      <c r="MAP219" s="358"/>
      <c r="MAQ219" s="358"/>
      <c r="MAR219" s="358"/>
      <c r="MAS219" s="358"/>
      <c r="MAT219" s="358"/>
      <c r="MAU219" s="358"/>
      <c r="MAV219" s="358"/>
      <c r="MAW219" s="358"/>
      <c r="MAX219" s="358"/>
      <c r="MAY219" s="358"/>
      <c r="MAZ219" s="358"/>
      <c r="MBA219" s="358"/>
      <c r="MBB219" s="358"/>
      <c r="MBC219" s="358"/>
      <c r="MBD219" s="358"/>
      <c r="MBE219" s="358"/>
      <c r="MBF219" s="358"/>
      <c r="MBG219" s="358"/>
      <c r="MBH219" s="358"/>
      <c r="MBI219" s="358"/>
      <c r="MBJ219" s="358"/>
      <c r="MBK219" s="358"/>
      <c r="MBL219" s="358"/>
      <c r="MBM219" s="358"/>
      <c r="MBN219" s="358"/>
      <c r="MBO219" s="358"/>
      <c r="MBP219" s="358"/>
      <c r="MBQ219" s="358"/>
      <c r="MBR219" s="358"/>
      <c r="MBS219" s="358"/>
      <c r="MBT219" s="358"/>
      <c r="MBU219" s="358"/>
      <c r="MBV219" s="358"/>
      <c r="MBW219" s="358"/>
      <c r="MBX219" s="358"/>
      <c r="MBY219" s="358"/>
      <c r="MBZ219" s="358"/>
      <c r="MCA219" s="358"/>
      <c r="MCB219" s="358"/>
      <c r="MCC219" s="358"/>
      <c r="MCD219" s="358"/>
      <c r="MCE219" s="358"/>
      <c r="MCF219" s="358"/>
      <c r="MCG219" s="358"/>
      <c r="MCH219" s="358"/>
      <c r="MCI219" s="358"/>
      <c r="MCJ219" s="358"/>
      <c r="MCK219" s="358"/>
      <c r="MCL219" s="358"/>
      <c r="MCM219" s="358"/>
      <c r="MCN219" s="358"/>
      <c r="MCO219" s="358"/>
      <c r="MCP219" s="358"/>
      <c r="MCQ219" s="358"/>
      <c r="MCR219" s="358"/>
      <c r="MCS219" s="358"/>
      <c r="MCT219" s="358"/>
      <c r="MCU219" s="358"/>
      <c r="MCV219" s="358"/>
      <c r="MCW219" s="358"/>
      <c r="MCX219" s="358"/>
      <c r="MCY219" s="358"/>
      <c r="MCZ219" s="358"/>
      <c r="MDA219" s="358"/>
      <c r="MDB219" s="358"/>
      <c r="MDC219" s="358"/>
      <c r="MDD219" s="358"/>
      <c r="MDE219" s="358"/>
      <c r="MDF219" s="358"/>
      <c r="MDG219" s="358"/>
      <c r="MDH219" s="358"/>
      <c r="MDI219" s="358"/>
      <c r="MDJ219" s="358"/>
      <c r="MDK219" s="358"/>
      <c r="MDL219" s="358"/>
      <c r="MDM219" s="358"/>
      <c r="MDN219" s="358"/>
      <c r="MDO219" s="358"/>
      <c r="MDP219" s="358"/>
      <c r="MDQ219" s="358"/>
      <c r="MDR219" s="358"/>
      <c r="MDS219" s="358"/>
      <c r="MDT219" s="358"/>
      <c r="MDU219" s="358"/>
      <c r="MDV219" s="358"/>
      <c r="MDW219" s="358"/>
      <c r="MDX219" s="358"/>
      <c r="MDY219" s="358"/>
      <c r="MDZ219" s="358"/>
      <c r="MEA219" s="358"/>
      <c r="MEB219" s="358"/>
      <c r="MEC219" s="358"/>
      <c r="MED219" s="358"/>
      <c r="MEE219" s="358"/>
      <c r="MEF219" s="358"/>
      <c r="MEG219" s="358"/>
      <c r="MEH219" s="358"/>
      <c r="MEI219" s="358"/>
      <c r="MEJ219" s="358"/>
      <c r="MEK219" s="358"/>
      <c r="MEL219" s="358"/>
      <c r="MEM219" s="358"/>
      <c r="MEN219" s="358"/>
      <c r="MEO219" s="358"/>
      <c r="MEP219" s="358"/>
      <c r="MEQ219" s="358"/>
      <c r="MER219" s="358"/>
      <c r="MES219" s="358"/>
      <c r="MET219" s="358"/>
      <c r="MEU219" s="358"/>
      <c r="MEV219" s="358"/>
      <c r="MEW219" s="358"/>
      <c r="MEX219" s="358"/>
      <c r="MEY219" s="358"/>
      <c r="MEZ219" s="358"/>
      <c r="MFA219" s="358"/>
      <c r="MFB219" s="358"/>
      <c r="MFC219" s="358"/>
      <c r="MFD219" s="358"/>
      <c r="MFE219" s="358"/>
      <c r="MFF219" s="358"/>
      <c r="MFG219" s="358"/>
      <c r="MFH219" s="358"/>
      <c r="MFI219" s="358"/>
      <c r="MFJ219" s="358"/>
      <c r="MFK219" s="358"/>
      <c r="MFL219" s="358"/>
      <c r="MFM219" s="358"/>
      <c r="MFN219" s="358"/>
      <c r="MFO219" s="358"/>
      <c r="MFP219" s="358"/>
      <c r="MFQ219" s="358"/>
      <c r="MFR219" s="358"/>
      <c r="MFS219" s="358"/>
      <c r="MFT219" s="358"/>
      <c r="MFU219" s="358"/>
      <c r="MFV219" s="358"/>
      <c r="MFW219" s="358"/>
      <c r="MFX219" s="358"/>
      <c r="MFY219" s="358"/>
      <c r="MFZ219" s="358"/>
      <c r="MGA219" s="358"/>
      <c r="MGB219" s="358"/>
      <c r="MGC219" s="358"/>
      <c r="MGD219" s="358"/>
      <c r="MGE219" s="358"/>
      <c r="MGF219" s="358"/>
      <c r="MGG219" s="358"/>
      <c r="MGH219" s="358"/>
      <c r="MGI219" s="358"/>
      <c r="MGJ219" s="358"/>
      <c r="MGK219" s="358"/>
      <c r="MGL219" s="358"/>
      <c r="MGM219" s="358"/>
      <c r="MGN219" s="358"/>
      <c r="MGO219" s="358"/>
      <c r="MGP219" s="358"/>
      <c r="MGQ219" s="358"/>
      <c r="MGR219" s="358"/>
      <c r="MGS219" s="358"/>
      <c r="MGT219" s="358"/>
      <c r="MGU219" s="358"/>
      <c r="MGV219" s="358"/>
      <c r="MGW219" s="358"/>
      <c r="MGX219" s="358"/>
      <c r="MGY219" s="358"/>
      <c r="MGZ219" s="358"/>
      <c r="MHA219" s="358"/>
      <c r="MHB219" s="358"/>
      <c r="MHC219" s="358"/>
      <c r="MHD219" s="358"/>
      <c r="MHE219" s="358"/>
      <c r="MHF219" s="358"/>
      <c r="MHG219" s="358"/>
      <c r="MHH219" s="358"/>
      <c r="MHI219" s="358"/>
      <c r="MHJ219" s="358"/>
      <c r="MHK219" s="358"/>
      <c r="MHL219" s="358"/>
      <c r="MHM219" s="358"/>
      <c r="MHN219" s="358"/>
      <c r="MHO219" s="358"/>
      <c r="MHP219" s="358"/>
      <c r="MHQ219" s="358"/>
      <c r="MHR219" s="358"/>
      <c r="MHS219" s="358"/>
      <c r="MHT219" s="358"/>
      <c r="MHU219" s="358"/>
      <c r="MHV219" s="358"/>
      <c r="MHW219" s="358"/>
      <c r="MHX219" s="358"/>
      <c r="MHY219" s="358"/>
      <c r="MHZ219" s="358"/>
      <c r="MIA219" s="358"/>
      <c r="MIB219" s="358"/>
      <c r="MIC219" s="358"/>
      <c r="MID219" s="358"/>
      <c r="MIE219" s="358"/>
      <c r="MIF219" s="358"/>
      <c r="MIG219" s="358"/>
      <c r="MIH219" s="358"/>
      <c r="MII219" s="358"/>
      <c r="MIJ219" s="358"/>
      <c r="MIK219" s="358"/>
      <c r="MIL219" s="358"/>
      <c r="MIM219" s="358"/>
      <c r="MIN219" s="358"/>
      <c r="MIO219" s="358"/>
      <c r="MIP219" s="358"/>
      <c r="MIQ219" s="358"/>
      <c r="MIR219" s="358"/>
      <c r="MIS219" s="358"/>
      <c r="MIT219" s="358"/>
      <c r="MIU219" s="358"/>
      <c r="MIV219" s="358"/>
      <c r="MIW219" s="358"/>
      <c r="MIX219" s="358"/>
      <c r="MIY219" s="358"/>
      <c r="MIZ219" s="358"/>
      <c r="MJA219" s="358"/>
      <c r="MJB219" s="358"/>
      <c r="MJC219" s="358"/>
      <c r="MJD219" s="358"/>
      <c r="MJE219" s="358"/>
      <c r="MJF219" s="358"/>
      <c r="MJG219" s="358"/>
      <c r="MJH219" s="358"/>
      <c r="MJI219" s="358"/>
      <c r="MJJ219" s="358"/>
      <c r="MJK219" s="358"/>
      <c r="MJL219" s="358"/>
      <c r="MJM219" s="358"/>
      <c r="MJN219" s="358"/>
      <c r="MJO219" s="358"/>
      <c r="MJP219" s="358"/>
      <c r="MJQ219" s="358"/>
      <c r="MJR219" s="358"/>
      <c r="MJS219" s="358"/>
      <c r="MJT219" s="358"/>
      <c r="MJU219" s="358"/>
      <c r="MJV219" s="358"/>
      <c r="MJW219" s="358"/>
      <c r="MJX219" s="358"/>
      <c r="MJY219" s="358"/>
      <c r="MJZ219" s="358"/>
      <c r="MKA219" s="358"/>
      <c r="MKB219" s="358"/>
      <c r="MKC219" s="358"/>
      <c r="MKD219" s="358"/>
      <c r="MKE219" s="358"/>
      <c r="MKF219" s="358"/>
      <c r="MKG219" s="358"/>
      <c r="MKH219" s="358"/>
      <c r="MKI219" s="358"/>
      <c r="MKJ219" s="358"/>
      <c r="MKK219" s="358"/>
      <c r="MKL219" s="358"/>
      <c r="MKM219" s="358"/>
      <c r="MKN219" s="358"/>
      <c r="MKO219" s="358"/>
      <c r="MKP219" s="358"/>
      <c r="MKQ219" s="358"/>
      <c r="MKR219" s="358"/>
      <c r="MKS219" s="358"/>
      <c r="MKT219" s="358"/>
      <c r="MKU219" s="358"/>
      <c r="MKV219" s="358"/>
      <c r="MKW219" s="358"/>
      <c r="MKX219" s="358"/>
      <c r="MKY219" s="358"/>
      <c r="MKZ219" s="358"/>
      <c r="MLA219" s="358"/>
      <c r="MLB219" s="358"/>
      <c r="MLC219" s="358"/>
      <c r="MLD219" s="358"/>
      <c r="MLE219" s="358"/>
      <c r="MLF219" s="358"/>
      <c r="MLG219" s="358"/>
      <c r="MLH219" s="358"/>
      <c r="MLI219" s="358"/>
      <c r="MLJ219" s="358"/>
      <c r="MLK219" s="358"/>
      <c r="MLL219" s="358"/>
      <c r="MLM219" s="358"/>
      <c r="MLN219" s="358"/>
      <c r="MLO219" s="358"/>
      <c r="MLP219" s="358"/>
      <c r="MLQ219" s="358"/>
      <c r="MLR219" s="358"/>
      <c r="MLS219" s="358"/>
      <c r="MLT219" s="358"/>
      <c r="MLU219" s="358"/>
      <c r="MLV219" s="358"/>
      <c r="MLW219" s="358"/>
      <c r="MLX219" s="358"/>
      <c r="MLY219" s="358"/>
      <c r="MLZ219" s="358"/>
      <c r="MMA219" s="358"/>
      <c r="MMB219" s="358"/>
      <c r="MMC219" s="358"/>
      <c r="MMD219" s="358"/>
      <c r="MME219" s="358"/>
      <c r="MMF219" s="358"/>
      <c r="MMG219" s="358"/>
      <c r="MMH219" s="358"/>
      <c r="MMI219" s="358"/>
      <c r="MMJ219" s="358"/>
      <c r="MMK219" s="358"/>
      <c r="MML219" s="358"/>
      <c r="MMM219" s="358"/>
      <c r="MMN219" s="358"/>
      <c r="MMO219" s="358"/>
      <c r="MMP219" s="358"/>
      <c r="MMQ219" s="358"/>
      <c r="MMR219" s="358"/>
      <c r="MMS219" s="358"/>
      <c r="MMT219" s="358"/>
      <c r="MMU219" s="358"/>
      <c r="MMV219" s="358"/>
      <c r="MMW219" s="358"/>
      <c r="MMX219" s="358"/>
      <c r="MMY219" s="358"/>
      <c r="MMZ219" s="358"/>
      <c r="MNA219" s="358"/>
      <c r="MNB219" s="358"/>
      <c r="MNC219" s="358"/>
      <c r="MND219" s="358"/>
      <c r="MNE219" s="358"/>
      <c r="MNF219" s="358"/>
      <c r="MNG219" s="358"/>
      <c r="MNH219" s="358"/>
      <c r="MNI219" s="358"/>
      <c r="MNJ219" s="358"/>
      <c r="MNK219" s="358"/>
      <c r="MNL219" s="358"/>
      <c r="MNM219" s="358"/>
      <c r="MNN219" s="358"/>
      <c r="MNO219" s="358"/>
      <c r="MNP219" s="358"/>
      <c r="MNQ219" s="358"/>
      <c r="MNR219" s="358"/>
      <c r="MNS219" s="358"/>
      <c r="MNT219" s="358"/>
      <c r="MNU219" s="358"/>
      <c r="MNV219" s="358"/>
      <c r="MNW219" s="358"/>
      <c r="MNX219" s="358"/>
      <c r="MNY219" s="358"/>
      <c r="MNZ219" s="358"/>
      <c r="MOA219" s="358"/>
      <c r="MOB219" s="358"/>
      <c r="MOC219" s="358"/>
      <c r="MOD219" s="358"/>
      <c r="MOE219" s="358"/>
      <c r="MOF219" s="358"/>
      <c r="MOG219" s="358"/>
      <c r="MOH219" s="358"/>
      <c r="MOI219" s="358"/>
      <c r="MOJ219" s="358"/>
      <c r="MOK219" s="358"/>
      <c r="MOL219" s="358"/>
      <c r="MOM219" s="358"/>
      <c r="MON219" s="358"/>
      <c r="MOO219" s="358"/>
      <c r="MOP219" s="358"/>
      <c r="MOQ219" s="358"/>
      <c r="MOR219" s="358"/>
      <c r="MOS219" s="358"/>
      <c r="MOT219" s="358"/>
      <c r="MOU219" s="358"/>
      <c r="MOV219" s="358"/>
      <c r="MOW219" s="358"/>
      <c r="MOX219" s="358"/>
      <c r="MOY219" s="358"/>
      <c r="MOZ219" s="358"/>
      <c r="MPA219" s="358"/>
      <c r="MPB219" s="358"/>
      <c r="MPC219" s="358"/>
      <c r="MPD219" s="358"/>
      <c r="MPE219" s="358"/>
      <c r="MPF219" s="358"/>
      <c r="MPG219" s="358"/>
      <c r="MPH219" s="358"/>
      <c r="MPI219" s="358"/>
      <c r="MPJ219" s="358"/>
      <c r="MPK219" s="358"/>
      <c r="MPL219" s="358"/>
      <c r="MPM219" s="358"/>
      <c r="MPN219" s="358"/>
      <c r="MPO219" s="358"/>
      <c r="MPP219" s="358"/>
      <c r="MPQ219" s="358"/>
      <c r="MPR219" s="358"/>
      <c r="MPS219" s="358"/>
      <c r="MPT219" s="358"/>
      <c r="MPU219" s="358"/>
      <c r="MPV219" s="358"/>
      <c r="MPW219" s="358"/>
      <c r="MPX219" s="358"/>
      <c r="MPY219" s="358"/>
      <c r="MPZ219" s="358"/>
      <c r="MQA219" s="358"/>
      <c r="MQB219" s="358"/>
      <c r="MQC219" s="358"/>
      <c r="MQD219" s="358"/>
      <c r="MQE219" s="358"/>
      <c r="MQF219" s="358"/>
      <c r="MQG219" s="358"/>
      <c r="MQH219" s="358"/>
      <c r="MQI219" s="358"/>
      <c r="MQJ219" s="358"/>
      <c r="MQK219" s="358"/>
      <c r="MQL219" s="358"/>
      <c r="MQM219" s="358"/>
      <c r="MQN219" s="358"/>
      <c r="MQO219" s="358"/>
      <c r="MQP219" s="358"/>
      <c r="MQQ219" s="358"/>
      <c r="MQR219" s="358"/>
      <c r="MQS219" s="358"/>
      <c r="MQT219" s="358"/>
      <c r="MQU219" s="358"/>
      <c r="MQV219" s="358"/>
      <c r="MQW219" s="358"/>
      <c r="MQX219" s="358"/>
      <c r="MQY219" s="358"/>
      <c r="MQZ219" s="358"/>
      <c r="MRA219" s="358"/>
      <c r="MRB219" s="358"/>
      <c r="MRC219" s="358"/>
      <c r="MRD219" s="358"/>
      <c r="MRE219" s="358"/>
      <c r="MRF219" s="358"/>
      <c r="MRG219" s="358"/>
      <c r="MRH219" s="358"/>
      <c r="MRI219" s="358"/>
      <c r="MRJ219" s="358"/>
      <c r="MRK219" s="358"/>
      <c r="MRL219" s="358"/>
      <c r="MRM219" s="358"/>
      <c r="MRN219" s="358"/>
      <c r="MRO219" s="358"/>
      <c r="MRP219" s="358"/>
      <c r="MRQ219" s="358"/>
      <c r="MRR219" s="358"/>
      <c r="MRS219" s="358"/>
      <c r="MRT219" s="358"/>
      <c r="MRU219" s="358"/>
      <c r="MRV219" s="358"/>
      <c r="MRW219" s="358"/>
      <c r="MRX219" s="358"/>
      <c r="MRY219" s="358"/>
      <c r="MRZ219" s="358"/>
      <c r="MSA219" s="358"/>
      <c r="MSB219" s="358"/>
      <c r="MSC219" s="358"/>
      <c r="MSD219" s="358"/>
      <c r="MSE219" s="358"/>
      <c r="MSF219" s="358"/>
      <c r="MSG219" s="358"/>
      <c r="MSH219" s="358"/>
      <c r="MSI219" s="358"/>
      <c r="MSJ219" s="358"/>
      <c r="MSK219" s="358"/>
      <c r="MSL219" s="358"/>
      <c r="MSM219" s="358"/>
      <c r="MSN219" s="358"/>
      <c r="MSO219" s="358"/>
      <c r="MSP219" s="358"/>
      <c r="MSQ219" s="358"/>
      <c r="MSR219" s="358"/>
      <c r="MSS219" s="358"/>
      <c r="MST219" s="358"/>
      <c r="MSU219" s="358"/>
      <c r="MSV219" s="358"/>
      <c r="MSW219" s="358"/>
      <c r="MSX219" s="358"/>
      <c r="MSY219" s="358"/>
      <c r="MSZ219" s="358"/>
      <c r="MTA219" s="358"/>
      <c r="MTB219" s="358"/>
      <c r="MTC219" s="358"/>
      <c r="MTD219" s="358"/>
      <c r="MTE219" s="358"/>
      <c r="MTF219" s="358"/>
      <c r="MTG219" s="358"/>
      <c r="MTH219" s="358"/>
      <c r="MTI219" s="358"/>
      <c r="MTJ219" s="358"/>
      <c r="MTK219" s="358"/>
      <c r="MTL219" s="358"/>
      <c r="MTM219" s="358"/>
      <c r="MTN219" s="358"/>
      <c r="MTO219" s="358"/>
      <c r="MTP219" s="358"/>
      <c r="MTQ219" s="358"/>
      <c r="MTR219" s="358"/>
      <c r="MTS219" s="358"/>
      <c r="MTT219" s="358"/>
      <c r="MTU219" s="358"/>
      <c r="MTV219" s="358"/>
      <c r="MTW219" s="358"/>
      <c r="MTX219" s="358"/>
      <c r="MTY219" s="358"/>
      <c r="MTZ219" s="358"/>
      <c r="MUA219" s="358"/>
      <c r="MUB219" s="358"/>
      <c r="MUC219" s="358"/>
      <c r="MUD219" s="358"/>
      <c r="MUE219" s="358"/>
      <c r="MUF219" s="358"/>
      <c r="MUG219" s="358"/>
      <c r="MUH219" s="358"/>
      <c r="MUI219" s="358"/>
      <c r="MUJ219" s="358"/>
      <c r="MUK219" s="358"/>
      <c r="MUL219" s="358"/>
      <c r="MUM219" s="358"/>
      <c r="MUN219" s="358"/>
      <c r="MUO219" s="358"/>
      <c r="MUP219" s="358"/>
      <c r="MUQ219" s="358"/>
      <c r="MUR219" s="358"/>
      <c r="MUS219" s="358"/>
      <c r="MUT219" s="358"/>
      <c r="MUU219" s="358"/>
      <c r="MUV219" s="358"/>
      <c r="MUW219" s="358"/>
      <c r="MUX219" s="358"/>
      <c r="MUY219" s="358"/>
      <c r="MUZ219" s="358"/>
      <c r="MVA219" s="358"/>
      <c r="MVB219" s="358"/>
      <c r="MVC219" s="358"/>
      <c r="MVD219" s="358"/>
      <c r="MVE219" s="358"/>
      <c r="MVF219" s="358"/>
      <c r="MVG219" s="358"/>
      <c r="MVH219" s="358"/>
      <c r="MVI219" s="358"/>
      <c r="MVJ219" s="358"/>
      <c r="MVK219" s="358"/>
      <c r="MVL219" s="358"/>
      <c r="MVM219" s="358"/>
      <c r="MVN219" s="358"/>
      <c r="MVO219" s="358"/>
      <c r="MVP219" s="358"/>
      <c r="MVQ219" s="358"/>
      <c r="MVR219" s="358"/>
      <c r="MVS219" s="358"/>
      <c r="MVT219" s="358"/>
      <c r="MVU219" s="358"/>
      <c r="MVV219" s="358"/>
      <c r="MVW219" s="358"/>
      <c r="MVX219" s="358"/>
      <c r="MVY219" s="358"/>
      <c r="MVZ219" s="358"/>
      <c r="MWA219" s="358"/>
      <c r="MWB219" s="358"/>
      <c r="MWC219" s="358"/>
      <c r="MWD219" s="358"/>
      <c r="MWE219" s="358"/>
      <c r="MWF219" s="358"/>
      <c r="MWG219" s="358"/>
      <c r="MWH219" s="358"/>
      <c r="MWI219" s="358"/>
      <c r="MWJ219" s="358"/>
      <c r="MWK219" s="358"/>
      <c r="MWL219" s="358"/>
      <c r="MWM219" s="358"/>
      <c r="MWN219" s="358"/>
      <c r="MWO219" s="358"/>
      <c r="MWP219" s="358"/>
      <c r="MWQ219" s="358"/>
      <c r="MWR219" s="358"/>
      <c r="MWS219" s="358"/>
      <c r="MWT219" s="358"/>
      <c r="MWU219" s="358"/>
      <c r="MWV219" s="358"/>
      <c r="MWW219" s="358"/>
      <c r="MWX219" s="358"/>
      <c r="MWY219" s="358"/>
      <c r="MWZ219" s="358"/>
      <c r="MXA219" s="358"/>
      <c r="MXB219" s="358"/>
      <c r="MXC219" s="358"/>
      <c r="MXD219" s="358"/>
      <c r="MXE219" s="358"/>
      <c r="MXF219" s="358"/>
      <c r="MXG219" s="358"/>
      <c r="MXH219" s="358"/>
      <c r="MXI219" s="358"/>
      <c r="MXJ219" s="358"/>
      <c r="MXK219" s="358"/>
      <c r="MXL219" s="358"/>
      <c r="MXM219" s="358"/>
      <c r="MXN219" s="358"/>
      <c r="MXO219" s="358"/>
      <c r="MXP219" s="358"/>
      <c r="MXQ219" s="358"/>
      <c r="MXR219" s="358"/>
      <c r="MXS219" s="358"/>
      <c r="MXT219" s="358"/>
      <c r="MXU219" s="358"/>
      <c r="MXV219" s="358"/>
      <c r="MXW219" s="358"/>
      <c r="MXX219" s="358"/>
      <c r="MXY219" s="358"/>
      <c r="MXZ219" s="358"/>
      <c r="MYA219" s="358"/>
      <c r="MYB219" s="358"/>
      <c r="MYC219" s="358"/>
      <c r="MYD219" s="358"/>
      <c r="MYE219" s="358"/>
      <c r="MYF219" s="358"/>
      <c r="MYG219" s="358"/>
      <c r="MYH219" s="358"/>
      <c r="MYI219" s="358"/>
      <c r="MYJ219" s="358"/>
      <c r="MYK219" s="358"/>
      <c r="MYL219" s="358"/>
      <c r="MYM219" s="358"/>
      <c r="MYN219" s="358"/>
      <c r="MYO219" s="358"/>
      <c r="MYP219" s="358"/>
      <c r="MYQ219" s="358"/>
      <c r="MYR219" s="358"/>
      <c r="MYS219" s="358"/>
      <c r="MYT219" s="358"/>
      <c r="MYU219" s="358"/>
      <c r="MYV219" s="358"/>
      <c r="MYW219" s="358"/>
      <c r="MYX219" s="358"/>
      <c r="MYY219" s="358"/>
      <c r="MYZ219" s="358"/>
      <c r="MZA219" s="358"/>
      <c r="MZB219" s="358"/>
      <c r="MZC219" s="358"/>
      <c r="MZD219" s="358"/>
      <c r="MZE219" s="358"/>
      <c r="MZF219" s="358"/>
      <c r="MZG219" s="358"/>
      <c r="MZH219" s="358"/>
      <c r="MZI219" s="358"/>
      <c r="MZJ219" s="358"/>
      <c r="MZK219" s="358"/>
      <c r="MZL219" s="358"/>
      <c r="MZM219" s="358"/>
      <c r="MZN219" s="358"/>
      <c r="MZO219" s="358"/>
      <c r="MZP219" s="358"/>
      <c r="MZQ219" s="358"/>
      <c r="MZR219" s="358"/>
      <c r="MZS219" s="358"/>
      <c r="MZT219" s="358"/>
      <c r="MZU219" s="358"/>
      <c r="MZV219" s="358"/>
      <c r="MZW219" s="358"/>
      <c r="MZX219" s="358"/>
      <c r="MZY219" s="358"/>
      <c r="MZZ219" s="358"/>
      <c r="NAA219" s="358"/>
      <c r="NAB219" s="358"/>
      <c r="NAC219" s="358"/>
      <c r="NAD219" s="358"/>
      <c r="NAE219" s="358"/>
      <c r="NAF219" s="358"/>
      <c r="NAG219" s="358"/>
      <c r="NAH219" s="358"/>
      <c r="NAI219" s="358"/>
      <c r="NAJ219" s="358"/>
      <c r="NAK219" s="358"/>
      <c r="NAL219" s="358"/>
      <c r="NAM219" s="358"/>
      <c r="NAN219" s="358"/>
      <c r="NAO219" s="358"/>
      <c r="NAP219" s="358"/>
      <c r="NAQ219" s="358"/>
      <c r="NAR219" s="358"/>
      <c r="NAS219" s="358"/>
      <c r="NAT219" s="358"/>
      <c r="NAU219" s="358"/>
      <c r="NAV219" s="358"/>
      <c r="NAW219" s="358"/>
      <c r="NAX219" s="358"/>
      <c r="NAY219" s="358"/>
      <c r="NAZ219" s="358"/>
      <c r="NBA219" s="358"/>
      <c r="NBB219" s="358"/>
      <c r="NBC219" s="358"/>
      <c r="NBD219" s="358"/>
      <c r="NBE219" s="358"/>
      <c r="NBF219" s="358"/>
      <c r="NBG219" s="358"/>
      <c r="NBH219" s="358"/>
      <c r="NBI219" s="358"/>
      <c r="NBJ219" s="358"/>
      <c r="NBK219" s="358"/>
      <c r="NBL219" s="358"/>
      <c r="NBM219" s="358"/>
      <c r="NBN219" s="358"/>
      <c r="NBO219" s="358"/>
      <c r="NBP219" s="358"/>
      <c r="NBQ219" s="358"/>
      <c r="NBR219" s="358"/>
      <c r="NBS219" s="358"/>
      <c r="NBT219" s="358"/>
      <c r="NBU219" s="358"/>
      <c r="NBV219" s="358"/>
      <c r="NBW219" s="358"/>
      <c r="NBX219" s="358"/>
      <c r="NBY219" s="358"/>
      <c r="NBZ219" s="358"/>
      <c r="NCA219" s="358"/>
      <c r="NCB219" s="358"/>
      <c r="NCC219" s="358"/>
      <c r="NCD219" s="358"/>
      <c r="NCE219" s="358"/>
      <c r="NCF219" s="358"/>
      <c r="NCG219" s="358"/>
      <c r="NCH219" s="358"/>
      <c r="NCI219" s="358"/>
      <c r="NCJ219" s="358"/>
      <c r="NCK219" s="358"/>
      <c r="NCL219" s="358"/>
      <c r="NCM219" s="358"/>
      <c r="NCN219" s="358"/>
      <c r="NCO219" s="358"/>
      <c r="NCP219" s="358"/>
      <c r="NCQ219" s="358"/>
      <c r="NCR219" s="358"/>
      <c r="NCS219" s="358"/>
      <c r="NCT219" s="358"/>
      <c r="NCU219" s="358"/>
      <c r="NCV219" s="358"/>
      <c r="NCW219" s="358"/>
      <c r="NCX219" s="358"/>
      <c r="NCY219" s="358"/>
      <c r="NCZ219" s="358"/>
      <c r="NDA219" s="358"/>
      <c r="NDB219" s="358"/>
      <c r="NDC219" s="358"/>
      <c r="NDD219" s="358"/>
      <c r="NDE219" s="358"/>
      <c r="NDF219" s="358"/>
      <c r="NDG219" s="358"/>
      <c r="NDH219" s="358"/>
      <c r="NDI219" s="358"/>
      <c r="NDJ219" s="358"/>
      <c r="NDK219" s="358"/>
      <c r="NDL219" s="358"/>
      <c r="NDM219" s="358"/>
      <c r="NDN219" s="358"/>
      <c r="NDO219" s="358"/>
      <c r="NDP219" s="358"/>
      <c r="NDQ219" s="358"/>
      <c r="NDR219" s="358"/>
      <c r="NDS219" s="358"/>
      <c r="NDT219" s="358"/>
      <c r="NDU219" s="358"/>
      <c r="NDV219" s="358"/>
      <c r="NDW219" s="358"/>
      <c r="NDX219" s="358"/>
      <c r="NDY219" s="358"/>
      <c r="NDZ219" s="358"/>
      <c r="NEA219" s="358"/>
      <c r="NEB219" s="358"/>
      <c r="NEC219" s="358"/>
      <c r="NED219" s="358"/>
      <c r="NEE219" s="358"/>
      <c r="NEF219" s="358"/>
      <c r="NEG219" s="358"/>
      <c r="NEH219" s="358"/>
      <c r="NEI219" s="358"/>
      <c r="NEJ219" s="358"/>
      <c r="NEK219" s="358"/>
      <c r="NEL219" s="358"/>
      <c r="NEM219" s="358"/>
      <c r="NEN219" s="358"/>
      <c r="NEO219" s="358"/>
      <c r="NEP219" s="358"/>
      <c r="NEQ219" s="358"/>
      <c r="NER219" s="358"/>
      <c r="NES219" s="358"/>
      <c r="NET219" s="358"/>
      <c r="NEU219" s="358"/>
      <c r="NEV219" s="358"/>
      <c r="NEW219" s="358"/>
      <c r="NEX219" s="358"/>
      <c r="NEY219" s="358"/>
      <c r="NEZ219" s="358"/>
      <c r="NFA219" s="358"/>
      <c r="NFB219" s="358"/>
      <c r="NFC219" s="358"/>
      <c r="NFD219" s="358"/>
      <c r="NFE219" s="358"/>
      <c r="NFF219" s="358"/>
      <c r="NFG219" s="358"/>
      <c r="NFH219" s="358"/>
      <c r="NFI219" s="358"/>
      <c r="NFJ219" s="358"/>
      <c r="NFK219" s="358"/>
      <c r="NFL219" s="358"/>
      <c r="NFM219" s="358"/>
      <c r="NFN219" s="358"/>
      <c r="NFO219" s="358"/>
      <c r="NFP219" s="358"/>
      <c r="NFQ219" s="358"/>
      <c r="NFR219" s="358"/>
      <c r="NFS219" s="358"/>
      <c r="NFT219" s="358"/>
      <c r="NFU219" s="358"/>
      <c r="NFV219" s="358"/>
      <c r="NFW219" s="358"/>
      <c r="NFX219" s="358"/>
      <c r="NFY219" s="358"/>
      <c r="NFZ219" s="358"/>
      <c r="NGA219" s="358"/>
      <c r="NGB219" s="358"/>
      <c r="NGC219" s="358"/>
      <c r="NGD219" s="358"/>
      <c r="NGE219" s="358"/>
      <c r="NGF219" s="358"/>
      <c r="NGG219" s="358"/>
      <c r="NGH219" s="358"/>
      <c r="NGI219" s="358"/>
      <c r="NGJ219" s="358"/>
      <c r="NGK219" s="358"/>
      <c r="NGL219" s="358"/>
      <c r="NGM219" s="358"/>
      <c r="NGN219" s="358"/>
      <c r="NGO219" s="358"/>
      <c r="NGP219" s="358"/>
      <c r="NGQ219" s="358"/>
      <c r="NGR219" s="358"/>
      <c r="NGS219" s="358"/>
      <c r="NGT219" s="358"/>
      <c r="NGU219" s="358"/>
      <c r="NGV219" s="358"/>
      <c r="NGW219" s="358"/>
      <c r="NGX219" s="358"/>
      <c r="NGY219" s="358"/>
      <c r="NGZ219" s="358"/>
      <c r="NHA219" s="358"/>
      <c r="NHB219" s="358"/>
      <c r="NHC219" s="358"/>
      <c r="NHD219" s="358"/>
      <c r="NHE219" s="358"/>
      <c r="NHF219" s="358"/>
      <c r="NHG219" s="358"/>
      <c r="NHH219" s="358"/>
      <c r="NHI219" s="358"/>
      <c r="NHJ219" s="358"/>
      <c r="NHK219" s="358"/>
      <c r="NHL219" s="358"/>
      <c r="NHM219" s="358"/>
      <c r="NHN219" s="358"/>
      <c r="NHO219" s="358"/>
      <c r="NHP219" s="358"/>
      <c r="NHQ219" s="358"/>
      <c r="NHR219" s="358"/>
      <c r="NHS219" s="358"/>
      <c r="NHT219" s="358"/>
      <c r="NHU219" s="358"/>
      <c r="NHV219" s="358"/>
      <c r="NHW219" s="358"/>
      <c r="NHX219" s="358"/>
      <c r="NHY219" s="358"/>
      <c r="NHZ219" s="358"/>
      <c r="NIA219" s="358"/>
      <c r="NIB219" s="358"/>
      <c r="NIC219" s="358"/>
      <c r="NID219" s="358"/>
      <c r="NIE219" s="358"/>
      <c r="NIF219" s="358"/>
      <c r="NIG219" s="358"/>
      <c r="NIH219" s="358"/>
      <c r="NII219" s="358"/>
      <c r="NIJ219" s="358"/>
      <c r="NIK219" s="358"/>
      <c r="NIL219" s="358"/>
      <c r="NIM219" s="358"/>
      <c r="NIN219" s="358"/>
      <c r="NIO219" s="358"/>
      <c r="NIP219" s="358"/>
      <c r="NIQ219" s="358"/>
      <c r="NIR219" s="358"/>
      <c r="NIS219" s="358"/>
      <c r="NIT219" s="358"/>
      <c r="NIU219" s="358"/>
      <c r="NIV219" s="358"/>
      <c r="NIW219" s="358"/>
      <c r="NIX219" s="358"/>
      <c r="NIY219" s="358"/>
      <c r="NIZ219" s="358"/>
      <c r="NJA219" s="358"/>
      <c r="NJB219" s="358"/>
      <c r="NJC219" s="358"/>
      <c r="NJD219" s="358"/>
      <c r="NJE219" s="358"/>
      <c r="NJF219" s="358"/>
      <c r="NJG219" s="358"/>
      <c r="NJH219" s="358"/>
      <c r="NJI219" s="358"/>
      <c r="NJJ219" s="358"/>
      <c r="NJK219" s="358"/>
      <c r="NJL219" s="358"/>
      <c r="NJM219" s="358"/>
      <c r="NJN219" s="358"/>
      <c r="NJO219" s="358"/>
      <c r="NJP219" s="358"/>
      <c r="NJQ219" s="358"/>
      <c r="NJR219" s="358"/>
      <c r="NJS219" s="358"/>
      <c r="NJT219" s="358"/>
      <c r="NJU219" s="358"/>
      <c r="NJV219" s="358"/>
      <c r="NJW219" s="358"/>
      <c r="NJX219" s="358"/>
      <c r="NJY219" s="358"/>
      <c r="NJZ219" s="358"/>
      <c r="NKA219" s="358"/>
      <c r="NKB219" s="358"/>
      <c r="NKC219" s="358"/>
      <c r="NKD219" s="358"/>
      <c r="NKE219" s="358"/>
      <c r="NKF219" s="358"/>
      <c r="NKG219" s="358"/>
      <c r="NKH219" s="358"/>
      <c r="NKI219" s="358"/>
      <c r="NKJ219" s="358"/>
      <c r="NKK219" s="358"/>
      <c r="NKL219" s="358"/>
      <c r="NKM219" s="358"/>
      <c r="NKN219" s="358"/>
      <c r="NKO219" s="358"/>
      <c r="NKP219" s="358"/>
      <c r="NKQ219" s="358"/>
      <c r="NKR219" s="358"/>
      <c r="NKS219" s="358"/>
      <c r="NKT219" s="358"/>
      <c r="NKU219" s="358"/>
      <c r="NKV219" s="358"/>
      <c r="NKW219" s="358"/>
      <c r="NKX219" s="358"/>
      <c r="NKY219" s="358"/>
      <c r="NKZ219" s="358"/>
      <c r="NLA219" s="358"/>
      <c r="NLB219" s="358"/>
      <c r="NLC219" s="358"/>
      <c r="NLD219" s="358"/>
      <c r="NLE219" s="358"/>
      <c r="NLF219" s="358"/>
      <c r="NLG219" s="358"/>
      <c r="NLH219" s="358"/>
      <c r="NLI219" s="358"/>
      <c r="NLJ219" s="358"/>
      <c r="NLK219" s="358"/>
      <c r="NLL219" s="358"/>
      <c r="NLM219" s="358"/>
      <c r="NLN219" s="358"/>
      <c r="NLO219" s="358"/>
      <c r="NLP219" s="358"/>
      <c r="NLQ219" s="358"/>
      <c r="NLR219" s="358"/>
      <c r="NLS219" s="358"/>
      <c r="NLT219" s="358"/>
      <c r="NLU219" s="358"/>
      <c r="NLV219" s="358"/>
      <c r="NLW219" s="358"/>
      <c r="NLX219" s="358"/>
      <c r="NLY219" s="358"/>
      <c r="NLZ219" s="358"/>
      <c r="NMA219" s="358"/>
      <c r="NMB219" s="358"/>
      <c r="NMC219" s="358"/>
      <c r="NMD219" s="358"/>
      <c r="NME219" s="358"/>
      <c r="NMF219" s="358"/>
      <c r="NMG219" s="358"/>
      <c r="NMH219" s="358"/>
      <c r="NMI219" s="358"/>
      <c r="NMJ219" s="358"/>
      <c r="NMK219" s="358"/>
      <c r="NML219" s="358"/>
      <c r="NMM219" s="358"/>
      <c r="NMN219" s="358"/>
      <c r="NMO219" s="358"/>
      <c r="NMP219" s="358"/>
      <c r="NMQ219" s="358"/>
      <c r="NMR219" s="358"/>
      <c r="NMS219" s="358"/>
      <c r="NMT219" s="358"/>
      <c r="NMU219" s="358"/>
      <c r="NMV219" s="358"/>
      <c r="NMW219" s="358"/>
      <c r="NMX219" s="358"/>
      <c r="NMY219" s="358"/>
      <c r="NMZ219" s="358"/>
      <c r="NNA219" s="358"/>
      <c r="NNB219" s="358"/>
      <c r="NNC219" s="358"/>
      <c r="NND219" s="358"/>
      <c r="NNE219" s="358"/>
      <c r="NNF219" s="358"/>
      <c r="NNG219" s="358"/>
      <c r="NNH219" s="358"/>
      <c r="NNI219" s="358"/>
      <c r="NNJ219" s="358"/>
      <c r="NNK219" s="358"/>
      <c r="NNL219" s="358"/>
      <c r="NNM219" s="358"/>
      <c r="NNN219" s="358"/>
      <c r="NNO219" s="358"/>
      <c r="NNP219" s="358"/>
      <c r="NNQ219" s="358"/>
      <c r="NNR219" s="358"/>
      <c r="NNS219" s="358"/>
      <c r="NNT219" s="358"/>
      <c r="NNU219" s="358"/>
      <c r="NNV219" s="358"/>
      <c r="NNW219" s="358"/>
      <c r="NNX219" s="358"/>
      <c r="NNY219" s="358"/>
      <c r="NNZ219" s="358"/>
      <c r="NOA219" s="358"/>
      <c r="NOB219" s="358"/>
      <c r="NOC219" s="358"/>
      <c r="NOD219" s="358"/>
      <c r="NOE219" s="358"/>
      <c r="NOF219" s="358"/>
      <c r="NOG219" s="358"/>
      <c r="NOH219" s="358"/>
      <c r="NOI219" s="358"/>
      <c r="NOJ219" s="358"/>
      <c r="NOK219" s="358"/>
      <c r="NOL219" s="358"/>
      <c r="NOM219" s="358"/>
      <c r="NON219" s="358"/>
      <c r="NOO219" s="358"/>
      <c r="NOP219" s="358"/>
      <c r="NOQ219" s="358"/>
      <c r="NOR219" s="358"/>
      <c r="NOS219" s="358"/>
      <c r="NOT219" s="358"/>
      <c r="NOU219" s="358"/>
      <c r="NOV219" s="358"/>
      <c r="NOW219" s="358"/>
      <c r="NOX219" s="358"/>
      <c r="NOY219" s="358"/>
      <c r="NOZ219" s="358"/>
      <c r="NPA219" s="358"/>
      <c r="NPB219" s="358"/>
      <c r="NPC219" s="358"/>
      <c r="NPD219" s="358"/>
      <c r="NPE219" s="358"/>
      <c r="NPF219" s="358"/>
      <c r="NPG219" s="358"/>
      <c r="NPH219" s="358"/>
      <c r="NPI219" s="358"/>
      <c r="NPJ219" s="358"/>
      <c r="NPK219" s="358"/>
      <c r="NPL219" s="358"/>
      <c r="NPM219" s="358"/>
      <c r="NPN219" s="358"/>
      <c r="NPO219" s="358"/>
      <c r="NPP219" s="358"/>
      <c r="NPQ219" s="358"/>
      <c r="NPR219" s="358"/>
      <c r="NPS219" s="358"/>
      <c r="NPT219" s="358"/>
      <c r="NPU219" s="358"/>
      <c r="NPV219" s="358"/>
      <c r="NPW219" s="358"/>
      <c r="NPX219" s="358"/>
      <c r="NPY219" s="358"/>
      <c r="NPZ219" s="358"/>
      <c r="NQA219" s="358"/>
      <c r="NQB219" s="358"/>
      <c r="NQC219" s="358"/>
      <c r="NQD219" s="358"/>
      <c r="NQE219" s="358"/>
      <c r="NQF219" s="358"/>
      <c r="NQG219" s="358"/>
      <c r="NQH219" s="358"/>
      <c r="NQI219" s="358"/>
      <c r="NQJ219" s="358"/>
      <c r="NQK219" s="358"/>
      <c r="NQL219" s="358"/>
      <c r="NQM219" s="358"/>
      <c r="NQN219" s="358"/>
      <c r="NQO219" s="358"/>
      <c r="NQP219" s="358"/>
      <c r="NQQ219" s="358"/>
      <c r="NQR219" s="358"/>
      <c r="NQS219" s="358"/>
      <c r="NQT219" s="358"/>
      <c r="NQU219" s="358"/>
      <c r="NQV219" s="358"/>
      <c r="NQW219" s="358"/>
      <c r="NQX219" s="358"/>
      <c r="NQY219" s="358"/>
      <c r="NQZ219" s="358"/>
      <c r="NRA219" s="358"/>
      <c r="NRB219" s="358"/>
      <c r="NRC219" s="358"/>
      <c r="NRD219" s="358"/>
      <c r="NRE219" s="358"/>
      <c r="NRF219" s="358"/>
      <c r="NRG219" s="358"/>
      <c r="NRH219" s="358"/>
      <c r="NRI219" s="358"/>
      <c r="NRJ219" s="358"/>
      <c r="NRK219" s="358"/>
      <c r="NRL219" s="358"/>
      <c r="NRM219" s="358"/>
      <c r="NRN219" s="358"/>
      <c r="NRO219" s="358"/>
      <c r="NRP219" s="358"/>
      <c r="NRQ219" s="358"/>
      <c r="NRR219" s="358"/>
      <c r="NRS219" s="358"/>
      <c r="NRT219" s="358"/>
      <c r="NRU219" s="358"/>
      <c r="NRV219" s="358"/>
      <c r="NRW219" s="358"/>
      <c r="NRX219" s="358"/>
      <c r="NRY219" s="358"/>
      <c r="NRZ219" s="358"/>
      <c r="NSA219" s="358"/>
      <c r="NSB219" s="358"/>
      <c r="NSC219" s="358"/>
      <c r="NSD219" s="358"/>
      <c r="NSE219" s="358"/>
      <c r="NSF219" s="358"/>
      <c r="NSG219" s="358"/>
      <c r="NSH219" s="358"/>
      <c r="NSI219" s="358"/>
      <c r="NSJ219" s="358"/>
      <c r="NSK219" s="358"/>
      <c r="NSL219" s="358"/>
      <c r="NSM219" s="358"/>
      <c r="NSN219" s="358"/>
      <c r="NSO219" s="358"/>
      <c r="NSP219" s="358"/>
      <c r="NSQ219" s="358"/>
      <c r="NSR219" s="358"/>
      <c r="NSS219" s="358"/>
      <c r="NST219" s="358"/>
      <c r="NSU219" s="358"/>
      <c r="NSV219" s="358"/>
      <c r="NSW219" s="358"/>
      <c r="NSX219" s="358"/>
      <c r="NSY219" s="358"/>
      <c r="NSZ219" s="358"/>
      <c r="NTA219" s="358"/>
      <c r="NTB219" s="358"/>
      <c r="NTC219" s="358"/>
      <c r="NTD219" s="358"/>
      <c r="NTE219" s="358"/>
      <c r="NTF219" s="358"/>
      <c r="NTG219" s="358"/>
      <c r="NTH219" s="358"/>
      <c r="NTI219" s="358"/>
      <c r="NTJ219" s="358"/>
      <c r="NTK219" s="358"/>
      <c r="NTL219" s="358"/>
      <c r="NTM219" s="358"/>
      <c r="NTN219" s="358"/>
      <c r="NTO219" s="358"/>
      <c r="NTP219" s="358"/>
      <c r="NTQ219" s="358"/>
      <c r="NTR219" s="358"/>
      <c r="NTS219" s="358"/>
      <c r="NTT219" s="358"/>
      <c r="NTU219" s="358"/>
      <c r="NTV219" s="358"/>
      <c r="NTW219" s="358"/>
      <c r="NTX219" s="358"/>
      <c r="NTY219" s="358"/>
      <c r="NTZ219" s="358"/>
      <c r="NUA219" s="358"/>
      <c r="NUB219" s="358"/>
      <c r="NUC219" s="358"/>
      <c r="NUD219" s="358"/>
      <c r="NUE219" s="358"/>
      <c r="NUF219" s="358"/>
      <c r="NUG219" s="358"/>
      <c r="NUH219" s="358"/>
      <c r="NUI219" s="358"/>
      <c r="NUJ219" s="358"/>
      <c r="NUK219" s="358"/>
      <c r="NUL219" s="358"/>
      <c r="NUM219" s="358"/>
      <c r="NUN219" s="358"/>
      <c r="NUO219" s="358"/>
      <c r="NUP219" s="358"/>
      <c r="NUQ219" s="358"/>
      <c r="NUR219" s="358"/>
      <c r="NUS219" s="358"/>
      <c r="NUT219" s="358"/>
      <c r="NUU219" s="358"/>
      <c r="NUV219" s="358"/>
      <c r="NUW219" s="358"/>
      <c r="NUX219" s="358"/>
      <c r="NUY219" s="358"/>
      <c r="NUZ219" s="358"/>
      <c r="NVA219" s="358"/>
      <c r="NVB219" s="358"/>
      <c r="NVC219" s="358"/>
      <c r="NVD219" s="358"/>
      <c r="NVE219" s="358"/>
      <c r="NVF219" s="358"/>
      <c r="NVG219" s="358"/>
      <c r="NVH219" s="358"/>
      <c r="NVI219" s="358"/>
      <c r="NVJ219" s="358"/>
      <c r="NVK219" s="358"/>
      <c r="NVL219" s="358"/>
      <c r="NVM219" s="358"/>
      <c r="NVN219" s="358"/>
      <c r="NVO219" s="358"/>
      <c r="NVP219" s="358"/>
      <c r="NVQ219" s="358"/>
      <c r="NVR219" s="358"/>
      <c r="NVS219" s="358"/>
      <c r="NVT219" s="358"/>
      <c r="NVU219" s="358"/>
      <c r="NVV219" s="358"/>
      <c r="NVW219" s="358"/>
      <c r="NVX219" s="358"/>
      <c r="NVY219" s="358"/>
      <c r="NVZ219" s="358"/>
      <c r="NWA219" s="358"/>
      <c r="NWB219" s="358"/>
      <c r="NWC219" s="358"/>
      <c r="NWD219" s="358"/>
      <c r="NWE219" s="358"/>
      <c r="NWF219" s="358"/>
      <c r="NWG219" s="358"/>
      <c r="NWH219" s="358"/>
      <c r="NWI219" s="358"/>
      <c r="NWJ219" s="358"/>
      <c r="NWK219" s="358"/>
      <c r="NWL219" s="358"/>
      <c r="NWM219" s="358"/>
      <c r="NWN219" s="358"/>
      <c r="NWO219" s="358"/>
      <c r="NWP219" s="358"/>
      <c r="NWQ219" s="358"/>
      <c r="NWR219" s="358"/>
      <c r="NWS219" s="358"/>
      <c r="NWT219" s="358"/>
      <c r="NWU219" s="358"/>
      <c r="NWV219" s="358"/>
      <c r="NWW219" s="358"/>
      <c r="NWX219" s="358"/>
      <c r="NWY219" s="358"/>
      <c r="NWZ219" s="358"/>
      <c r="NXA219" s="358"/>
      <c r="NXB219" s="358"/>
      <c r="NXC219" s="358"/>
      <c r="NXD219" s="358"/>
      <c r="NXE219" s="358"/>
      <c r="NXF219" s="358"/>
      <c r="NXG219" s="358"/>
      <c r="NXH219" s="358"/>
      <c r="NXI219" s="358"/>
      <c r="NXJ219" s="358"/>
      <c r="NXK219" s="358"/>
      <c r="NXL219" s="358"/>
      <c r="NXM219" s="358"/>
      <c r="NXN219" s="358"/>
      <c r="NXO219" s="358"/>
      <c r="NXP219" s="358"/>
      <c r="NXQ219" s="358"/>
      <c r="NXR219" s="358"/>
      <c r="NXS219" s="358"/>
      <c r="NXT219" s="358"/>
      <c r="NXU219" s="358"/>
      <c r="NXV219" s="358"/>
      <c r="NXW219" s="358"/>
      <c r="NXX219" s="358"/>
      <c r="NXY219" s="358"/>
      <c r="NXZ219" s="358"/>
      <c r="NYA219" s="358"/>
      <c r="NYB219" s="358"/>
      <c r="NYC219" s="358"/>
      <c r="NYD219" s="358"/>
      <c r="NYE219" s="358"/>
      <c r="NYF219" s="358"/>
      <c r="NYG219" s="358"/>
      <c r="NYH219" s="358"/>
      <c r="NYI219" s="358"/>
      <c r="NYJ219" s="358"/>
      <c r="NYK219" s="358"/>
      <c r="NYL219" s="358"/>
      <c r="NYM219" s="358"/>
      <c r="NYN219" s="358"/>
      <c r="NYO219" s="358"/>
      <c r="NYP219" s="358"/>
      <c r="NYQ219" s="358"/>
      <c r="NYR219" s="358"/>
      <c r="NYS219" s="358"/>
      <c r="NYT219" s="358"/>
      <c r="NYU219" s="358"/>
      <c r="NYV219" s="358"/>
      <c r="NYW219" s="358"/>
      <c r="NYX219" s="358"/>
      <c r="NYY219" s="358"/>
      <c r="NYZ219" s="358"/>
      <c r="NZA219" s="358"/>
      <c r="NZB219" s="358"/>
      <c r="NZC219" s="358"/>
      <c r="NZD219" s="358"/>
      <c r="NZE219" s="358"/>
      <c r="NZF219" s="358"/>
      <c r="NZG219" s="358"/>
      <c r="NZH219" s="358"/>
      <c r="NZI219" s="358"/>
      <c r="NZJ219" s="358"/>
      <c r="NZK219" s="358"/>
      <c r="NZL219" s="358"/>
      <c r="NZM219" s="358"/>
      <c r="NZN219" s="358"/>
      <c r="NZO219" s="358"/>
      <c r="NZP219" s="358"/>
      <c r="NZQ219" s="358"/>
      <c r="NZR219" s="358"/>
      <c r="NZS219" s="358"/>
      <c r="NZT219" s="358"/>
      <c r="NZU219" s="358"/>
      <c r="NZV219" s="358"/>
      <c r="NZW219" s="358"/>
      <c r="NZX219" s="358"/>
      <c r="NZY219" s="358"/>
      <c r="NZZ219" s="358"/>
      <c r="OAA219" s="358"/>
      <c r="OAB219" s="358"/>
      <c r="OAC219" s="358"/>
      <c r="OAD219" s="358"/>
      <c r="OAE219" s="358"/>
      <c r="OAF219" s="358"/>
      <c r="OAG219" s="358"/>
      <c r="OAH219" s="358"/>
      <c r="OAI219" s="358"/>
      <c r="OAJ219" s="358"/>
      <c r="OAK219" s="358"/>
      <c r="OAL219" s="358"/>
      <c r="OAM219" s="358"/>
      <c r="OAN219" s="358"/>
      <c r="OAO219" s="358"/>
      <c r="OAP219" s="358"/>
      <c r="OAQ219" s="358"/>
      <c r="OAR219" s="358"/>
      <c r="OAS219" s="358"/>
      <c r="OAT219" s="358"/>
      <c r="OAU219" s="358"/>
      <c r="OAV219" s="358"/>
      <c r="OAW219" s="358"/>
      <c r="OAX219" s="358"/>
      <c r="OAY219" s="358"/>
      <c r="OAZ219" s="358"/>
      <c r="OBA219" s="358"/>
      <c r="OBB219" s="358"/>
      <c r="OBC219" s="358"/>
      <c r="OBD219" s="358"/>
      <c r="OBE219" s="358"/>
      <c r="OBF219" s="358"/>
      <c r="OBG219" s="358"/>
      <c r="OBH219" s="358"/>
      <c r="OBI219" s="358"/>
      <c r="OBJ219" s="358"/>
      <c r="OBK219" s="358"/>
      <c r="OBL219" s="358"/>
      <c r="OBM219" s="358"/>
      <c r="OBN219" s="358"/>
      <c r="OBO219" s="358"/>
      <c r="OBP219" s="358"/>
      <c r="OBQ219" s="358"/>
      <c r="OBR219" s="358"/>
      <c r="OBS219" s="358"/>
      <c r="OBT219" s="358"/>
      <c r="OBU219" s="358"/>
      <c r="OBV219" s="358"/>
      <c r="OBW219" s="358"/>
      <c r="OBX219" s="358"/>
      <c r="OBY219" s="358"/>
      <c r="OBZ219" s="358"/>
      <c r="OCA219" s="358"/>
      <c r="OCB219" s="358"/>
      <c r="OCC219" s="358"/>
      <c r="OCD219" s="358"/>
      <c r="OCE219" s="358"/>
      <c r="OCF219" s="358"/>
      <c r="OCG219" s="358"/>
      <c r="OCH219" s="358"/>
      <c r="OCI219" s="358"/>
      <c r="OCJ219" s="358"/>
      <c r="OCK219" s="358"/>
      <c r="OCL219" s="358"/>
      <c r="OCM219" s="358"/>
      <c r="OCN219" s="358"/>
      <c r="OCO219" s="358"/>
      <c r="OCP219" s="358"/>
      <c r="OCQ219" s="358"/>
      <c r="OCR219" s="358"/>
      <c r="OCS219" s="358"/>
      <c r="OCT219" s="358"/>
      <c r="OCU219" s="358"/>
      <c r="OCV219" s="358"/>
      <c r="OCW219" s="358"/>
      <c r="OCX219" s="358"/>
      <c r="OCY219" s="358"/>
      <c r="OCZ219" s="358"/>
      <c r="ODA219" s="358"/>
      <c r="ODB219" s="358"/>
      <c r="ODC219" s="358"/>
      <c r="ODD219" s="358"/>
      <c r="ODE219" s="358"/>
      <c r="ODF219" s="358"/>
      <c r="ODG219" s="358"/>
      <c r="ODH219" s="358"/>
      <c r="ODI219" s="358"/>
      <c r="ODJ219" s="358"/>
      <c r="ODK219" s="358"/>
      <c r="ODL219" s="358"/>
      <c r="ODM219" s="358"/>
      <c r="ODN219" s="358"/>
      <c r="ODO219" s="358"/>
      <c r="ODP219" s="358"/>
      <c r="ODQ219" s="358"/>
      <c r="ODR219" s="358"/>
      <c r="ODS219" s="358"/>
      <c r="ODT219" s="358"/>
      <c r="ODU219" s="358"/>
      <c r="ODV219" s="358"/>
      <c r="ODW219" s="358"/>
      <c r="ODX219" s="358"/>
      <c r="ODY219" s="358"/>
      <c r="ODZ219" s="358"/>
      <c r="OEA219" s="358"/>
      <c r="OEB219" s="358"/>
      <c r="OEC219" s="358"/>
      <c r="OED219" s="358"/>
      <c r="OEE219" s="358"/>
      <c r="OEF219" s="358"/>
      <c r="OEG219" s="358"/>
      <c r="OEH219" s="358"/>
      <c r="OEI219" s="358"/>
      <c r="OEJ219" s="358"/>
      <c r="OEK219" s="358"/>
      <c r="OEL219" s="358"/>
      <c r="OEM219" s="358"/>
      <c r="OEN219" s="358"/>
      <c r="OEO219" s="358"/>
      <c r="OEP219" s="358"/>
      <c r="OEQ219" s="358"/>
      <c r="OER219" s="358"/>
      <c r="OES219" s="358"/>
      <c r="OET219" s="358"/>
      <c r="OEU219" s="358"/>
      <c r="OEV219" s="358"/>
      <c r="OEW219" s="358"/>
      <c r="OEX219" s="358"/>
      <c r="OEY219" s="358"/>
      <c r="OEZ219" s="358"/>
      <c r="OFA219" s="358"/>
      <c r="OFB219" s="358"/>
      <c r="OFC219" s="358"/>
      <c r="OFD219" s="358"/>
      <c r="OFE219" s="358"/>
      <c r="OFF219" s="358"/>
      <c r="OFG219" s="358"/>
      <c r="OFH219" s="358"/>
      <c r="OFI219" s="358"/>
      <c r="OFJ219" s="358"/>
      <c r="OFK219" s="358"/>
      <c r="OFL219" s="358"/>
      <c r="OFM219" s="358"/>
      <c r="OFN219" s="358"/>
      <c r="OFO219" s="358"/>
      <c r="OFP219" s="358"/>
      <c r="OFQ219" s="358"/>
      <c r="OFR219" s="358"/>
      <c r="OFS219" s="358"/>
      <c r="OFT219" s="358"/>
      <c r="OFU219" s="358"/>
      <c r="OFV219" s="358"/>
      <c r="OFW219" s="358"/>
      <c r="OFX219" s="358"/>
      <c r="OFY219" s="358"/>
      <c r="OFZ219" s="358"/>
      <c r="OGA219" s="358"/>
      <c r="OGB219" s="358"/>
      <c r="OGC219" s="358"/>
      <c r="OGD219" s="358"/>
      <c r="OGE219" s="358"/>
      <c r="OGF219" s="358"/>
      <c r="OGG219" s="358"/>
      <c r="OGH219" s="358"/>
      <c r="OGI219" s="358"/>
      <c r="OGJ219" s="358"/>
      <c r="OGK219" s="358"/>
      <c r="OGL219" s="358"/>
      <c r="OGM219" s="358"/>
      <c r="OGN219" s="358"/>
      <c r="OGO219" s="358"/>
      <c r="OGP219" s="358"/>
      <c r="OGQ219" s="358"/>
      <c r="OGR219" s="358"/>
      <c r="OGS219" s="358"/>
      <c r="OGT219" s="358"/>
      <c r="OGU219" s="358"/>
      <c r="OGV219" s="358"/>
      <c r="OGW219" s="358"/>
      <c r="OGX219" s="358"/>
      <c r="OGY219" s="358"/>
      <c r="OGZ219" s="358"/>
      <c r="OHA219" s="358"/>
      <c r="OHB219" s="358"/>
      <c r="OHC219" s="358"/>
      <c r="OHD219" s="358"/>
      <c r="OHE219" s="358"/>
      <c r="OHF219" s="358"/>
      <c r="OHG219" s="358"/>
      <c r="OHH219" s="358"/>
      <c r="OHI219" s="358"/>
      <c r="OHJ219" s="358"/>
      <c r="OHK219" s="358"/>
      <c r="OHL219" s="358"/>
      <c r="OHM219" s="358"/>
      <c r="OHN219" s="358"/>
      <c r="OHO219" s="358"/>
      <c r="OHP219" s="358"/>
      <c r="OHQ219" s="358"/>
      <c r="OHR219" s="358"/>
      <c r="OHS219" s="358"/>
      <c r="OHT219" s="358"/>
      <c r="OHU219" s="358"/>
      <c r="OHV219" s="358"/>
      <c r="OHW219" s="358"/>
      <c r="OHX219" s="358"/>
      <c r="OHY219" s="358"/>
      <c r="OHZ219" s="358"/>
      <c r="OIA219" s="358"/>
      <c r="OIB219" s="358"/>
      <c r="OIC219" s="358"/>
      <c r="OID219" s="358"/>
      <c r="OIE219" s="358"/>
      <c r="OIF219" s="358"/>
      <c r="OIG219" s="358"/>
      <c r="OIH219" s="358"/>
      <c r="OII219" s="358"/>
      <c r="OIJ219" s="358"/>
      <c r="OIK219" s="358"/>
      <c r="OIL219" s="358"/>
      <c r="OIM219" s="358"/>
      <c r="OIN219" s="358"/>
      <c r="OIO219" s="358"/>
      <c r="OIP219" s="358"/>
      <c r="OIQ219" s="358"/>
      <c r="OIR219" s="358"/>
      <c r="OIS219" s="358"/>
      <c r="OIT219" s="358"/>
      <c r="OIU219" s="358"/>
      <c r="OIV219" s="358"/>
      <c r="OIW219" s="358"/>
      <c r="OIX219" s="358"/>
      <c r="OIY219" s="358"/>
      <c r="OIZ219" s="358"/>
      <c r="OJA219" s="358"/>
      <c r="OJB219" s="358"/>
      <c r="OJC219" s="358"/>
      <c r="OJD219" s="358"/>
      <c r="OJE219" s="358"/>
      <c r="OJF219" s="358"/>
      <c r="OJG219" s="358"/>
      <c r="OJH219" s="358"/>
      <c r="OJI219" s="358"/>
      <c r="OJJ219" s="358"/>
      <c r="OJK219" s="358"/>
      <c r="OJL219" s="358"/>
      <c r="OJM219" s="358"/>
      <c r="OJN219" s="358"/>
      <c r="OJO219" s="358"/>
      <c r="OJP219" s="358"/>
      <c r="OJQ219" s="358"/>
      <c r="OJR219" s="358"/>
      <c r="OJS219" s="358"/>
      <c r="OJT219" s="358"/>
      <c r="OJU219" s="358"/>
      <c r="OJV219" s="358"/>
      <c r="OJW219" s="358"/>
      <c r="OJX219" s="358"/>
      <c r="OJY219" s="358"/>
      <c r="OJZ219" s="358"/>
      <c r="OKA219" s="358"/>
      <c r="OKB219" s="358"/>
      <c r="OKC219" s="358"/>
      <c r="OKD219" s="358"/>
      <c r="OKE219" s="358"/>
      <c r="OKF219" s="358"/>
      <c r="OKG219" s="358"/>
      <c r="OKH219" s="358"/>
      <c r="OKI219" s="358"/>
      <c r="OKJ219" s="358"/>
      <c r="OKK219" s="358"/>
      <c r="OKL219" s="358"/>
      <c r="OKM219" s="358"/>
      <c r="OKN219" s="358"/>
      <c r="OKO219" s="358"/>
      <c r="OKP219" s="358"/>
      <c r="OKQ219" s="358"/>
      <c r="OKR219" s="358"/>
      <c r="OKS219" s="358"/>
      <c r="OKT219" s="358"/>
      <c r="OKU219" s="358"/>
      <c r="OKV219" s="358"/>
      <c r="OKW219" s="358"/>
      <c r="OKX219" s="358"/>
      <c r="OKY219" s="358"/>
      <c r="OKZ219" s="358"/>
      <c r="OLA219" s="358"/>
      <c r="OLB219" s="358"/>
      <c r="OLC219" s="358"/>
      <c r="OLD219" s="358"/>
      <c r="OLE219" s="358"/>
      <c r="OLF219" s="358"/>
      <c r="OLG219" s="358"/>
      <c r="OLH219" s="358"/>
      <c r="OLI219" s="358"/>
      <c r="OLJ219" s="358"/>
      <c r="OLK219" s="358"/>
      <c r="OLL219" s="358"/>
      <c r="OLM219" s="358"/>
      <c r="OLN219" s="358"/>
      <c r="OLO219" s="358"/>
      <c r="OLP219" s="358"/>
      <c r="OLQ219" s="358"/>
      <c r="OLR219" s="358"/>
      <c r="OLS219" s="358"/>
      <c r="OLT219" s="358"/>
      <c r="OLU219" s="358"/>
      <c r="OLV219" s="358"/>
      <c r="OLW219" s="358"/>
      <c r="OLX219" s="358"/>
      <c r="OLY219" s="358"/>
      <c r="OLZ219" s="358"/>
      <c r="OMA219" s="358"/>
      <c r="OMB219" s="358"/>
      <c r="OMC219" s="358"/>
      <c r="OMD219" s="358"/>
      <c r="OME219" s="358"/>
      <c r="OMF219" s="358"/>
      <c r="OMG219" s="358"/>
      <c r="OMH219" s="358"/>
      <c r="OMI219" s="358"/>
      <c r="OMJ219" s="358"/>
      <c r="OMK219" s="358"/>
      <c r="OML219" s="358"/>
      <c r="OMM219" s="358"/>
      <c r="OMN219" s="358"/>
      <c r="OMO219" s="358"/>
      <c r="OMP219" s="358"/>
      <c r="OMQ219" s="358"/>
      <c r="OMR219" s="358"/>
      <c r="OMS219" s="358"/>
      <c r="OMT219" s="358"/>
      <c r="OMU219" s="358"/>
      <c r="OMV219" s="358"/>
      <c r="OMW219" s="358"/>
      <c r="OMX219" s="358"/>
      <c r="OMY219" s="358"/>
      <c r="OMZ219" s="358"/>
      <c r="ONA219" s="358"/>
      <c r="ONB219" s="358"/>
      <c r="ONC219" s="358"/>
      <c r="OND219" s="358"/>
      <c r="ONE219" s="358"/>
      <c r="ONF219" s="358"/>
      <c r="ONG219" s="358"/>
      <c r="ONH219" s="358"/>
      <c r="ONI219" s="358"/>
      <c r="ONJ219" s="358"/>
      <c r="ONK219" s="358"/>
      <c r="ONL219" s="358"/>
      <c r="ONM219" s="358"/>
      <c r="ONN219" s="358"/>
      <c r="ONO219" s="358"/>
      <c r="ONP219" s="358"/>
      <c r="ONQ219" s="358"/>
      <c r="ONR219" s="358"/>
      <c r="ONS219" s="358"/>
      <c r="ONT219" s="358"/>
      <c r="ONU219" s="358"/>
      <c r="ONV219" s="358"/>
      <c r="ONW219" s="358"/>
      <c r="ONX219" s="358"/>
      <c r="ONY219" s="358"/>
      <c r="ONZ219" s="358"/>
      <c r="OOA219" s="358"/>
      <c r="OOB219" s="358"/>
      <c r="OOC219" s="358"/>
      <c r="OOD219" s="358"/>
      <c r="OOE219" s="358"/>
      <c r="OOF219" s="358"/>
      <c r="OOG219" s="358"/>
      <c r="OOH219" s="358"/>
      <c r="OOI219" s="358"/>
      <c r="OOJ219" s="358"/>
      <c r="OOK219" s="358"/>
      <c r="OOL219" s="358"/>
      <c r="OOM219" s="358"/>
      <c r="OON219" s="358"/>
      <c r="OOO219" s="358"/>
      <c r="OOP219" s="358"/>
      <c r="OOQ219" s="358"/>
      <c r="OOR219" s="358"/>
      <c r="OOS219" s="358"/>
      <c r="OOT219" s="358"/>
      <c r="OOU219" s="358"/>
      <c r="OOV219" s="358"/>
      <c r="OOW219" s="358"/>
      <c r="OOX219" s="358"/>
      <c r="OOY219" s="358"/>
      <c r="OOZ219" s="358"/>
      <c r="OPA219" s="358"/>
      <c r="OPB219" s="358"/>
      <c r="OPC219" s="358"/>
      <c r="OPD219" s="358"/>
      <c r="OPE219" s="358"/>
      <c r="OPF219" s="358"/>
      <c r="OPG219" s="358"/>
      <c r="OPH219" s="358"/>
      <c r="OPI219" s="358"/>
      <c r="OPJ219" s="358"/>
      <c r="OPK219" s="358"/>
      <c r="OPL219" s="358"/>
      <c r="OPM219" s="358"/>
      <c r="OPN219" s="358"/>
      <c r="OPO219" s="358"/>
      <c r="OPP219" s="358"/>
      <c r="OPQ219" s="358"/>
      <c r="OPR219" s="358"/>
      <c r="OPS219" s="358"/>
      <c r="OPT219" s="358"/>
      <c r="OPU219" s="358"/>
      <c r="OPV219" s="358"/>
      <c r="OPW219" s="358"/>
      <c r="OPX219" s="358"/>
      <c r="OPY219" s="358"/>
      <c r="OPZ219" s="358"/>
      <c r="OQA219" s="358"/>
      <c r="OQB219" s="358"/>
      <c r="OQC219" s="358"/>
      <c r="OQD219" s="358"/>
      <c r="OQE219" s="358"/>
      <c r="OQF219" s="358"/>
      <c r="OQG219" s="358"/>
      <c r="OQH219" s="358"/>
      <c r="OQI219" s="358"/>
      <c r="OQJ219" s="358"/>
      <c r="OQK219" s="358"/>
      <c r="OQL219" s="358"/>
      <c r="OQM219" s="358"/>
      <c r="OQN219" s="358"/>
      <c r="OQO219" s="358"/>
      <c r="OQP219" s="358"/>
      <c r="OQQ219" s="358"/>
      <c r="OQR219" s="358"/>
      <c r="OQS219" s="358"/>
      <c r="OQT219" s="358"/>
      <c r="OQU219" s="358"/>
      <c r="OQV219" s="358"/>
      <c r="OQW219" s="358"/>
      <c r="OQX219" s="358"/>
      <c r="OQY219" s="358"/>
      <c r="OQZ219" s="358"/>
      <c r="ORA219" s="358"/>
      <c r="ORB219" s="358"/>
      <c r="ORC219" s="358"/>
      <c r="ORD219" s="358"/>
      <c r="ORE219" s="358"/>
      <c r="ORF219" s="358"/>
      <c r="ORG219" s="358"/>
      <c r="ORH219" s="358"/>
      <c r="ORI219" s="358"/>
      <c r="ORJ219" s="358"/>
      <c r="ORK219" s="358"/>
      <c r="ORL219" s="358"/>
      <c r="ORM219" s="358"/>
      <c r="ORN219" s="358"/>
      <c r="ORO219" s="358"/>
      <c r="ORP219" s="358"/>
      <c r="ORQ219" s="358"/>
      <c r="ORR219" s="358"/>
      <c r="ORS219" s="358"/>
      <c r="ORT219" s="358"/>
      <c r="ORU219" s="358"/>
      <c r="ORV219" s="358"/>
      <c r="ORW219" s="358"/>
      <c r="ORX219" s="358"/>
      <c r="ORY219" s="358"/>
      <c r="ORZ219" s="358"/>
      <c r="OSA219" s="358"/>
      <c r="OSB219" s="358"/>
      <c r="OSC219" s="358"/>
      <c r="OSD219" s="358"/>
      <c r="OSE219" s="358"/>
      <c r="OSF219" s="358"/>
      <c r="OSG219" s="358"/>
      <c r="OSH219" s="358"/>
      <c r="OSI219" s="358"/>
      <c r="OSJ219" s="358"/>
      <c r="OSK219" s="358"/>
      <c r="OSL219" s="358"/>
      <c r="OSM219" s="358"/>
      <c r="OSN219" s="358"/>
      <c r="OSO219" s="358"/>
      <c r="OSP219" s="358"/>
      <c r="OSQ219" s="358"/>
      <c r="OSR219" s="358"/>
      <c r="OSS219" s="358"/>
      <c r="OST219" s="358"/>
      <c r="OSU219" s="358"/>
      <c r="OSV219" s="358"/>
      <c r="OSW219" s="358"/>
      <c r="OSX219" s="358"/>
      <c r="OSY219" s="358"/>
      <c r="OSZ219" s="358"/>
      <c r="OTA219" s="358"/>
      <c r="OTB219" s="358"/>
      <c r="OTC219" s="358"/>
      <c r="OTD219" s="358"/>
      <c r="OTE219" s="358"/>
      <c r="OTF219" s="358"/>
      <c r="OTG219" s="358"/>
      <c r="OTH219" s="358"/>
      <c r="OTI219" s="358"/>
      <c r="OTJ219" s="358"/>
      <c r="OTK219" s="358"/>
      <c r="OTL219" s="358"/>
      <c r="OTM219" s="358"/>
      <c r="OTN219" s="358"/>
      <c r="OTO219" s="358"/>
      <c r="OTP219" s="358"/>
      <c r="OTQ219" s="358"/>
      <c r="OTR219" s="358"/>
      <c r="OTS219" s="358"/>
      <c r="OTT219" s="358"/>
      <c r="OTU219" s="358"/>
      <c r="OTV219" s="358"/>
      <c r="OTW219" s="358"/>
      <c r="OTX219" s="358"/>
      <c r="OTY219" s="358"/>
      <c r="OTZ219" s="358"/>
      <c r="OUA219" s="358"/>
      <c r="OUB219" s="358"/>
      <c r="OUC219" s="358"/>
      <c r="OUD219" s="358"/>
      <c r="OUE219" s="358"/>
      <c r="OUF219" s="358"/>
      <c r="OUG219" s="358"/>
      <c r="OUH219" s="358"/>
      <c r="OUI219" s="358"/>
      <c r="OUJ219" s="358"/>
      <c r="OUK219" s="358"/>
      <c r="OUL219" s="358"/>
      <c r="OUM219" s="358"/>
      <c r="OUN219" s="358"/>
      <c r="OUO219" s="358"/>
      <c r="OUP219" s="358"/>
      <c r="OUQ219" s="358"/>
      <c r="OUR219" s="358"/>
      <c r="OUS219" s="358"/>
      <c r="OUT219" s="358"/>
      <c r="OUU219" s="358"/>
      <c r="OUV219" s="358"/>
      <c r="OUW219" s="358"/>
      <c r="OUX219" s="358"/>
      <c r="OUY219" s="358"/>
      <c r="OUZ219" s="358"/>
      <c r="OVA219" s="358"/>
      <c r="OVB219" s="358"/>
      <c r="OVC219" s="358"/>
      <c r="OVD219" s="358"/>
      <c r="OVE219" s="358"/>
      <c r="OVF219" s="358"/>
      <c r="OVG219" s="358"/>
      <c r="OVH219" s="358"/>
      <c r="OVI219" s="358"/>
      <c r="OVJ219" s="358"/>
      <c r="OVK219" s="358"/>
      <c r="OVL219" s="358"/>
      <c r="OVM219" s="358"/>
      <c r="OVN219" s="358"/>
      <c r="OVO219" s="358"/>
      <c r="OVP219" s="358"/>
      <c r="OVQ219" s="358"/>
      <c r="OVR219" s="358"/>
      <c r="OVS219" s="358"/>
      <c r="OVT219" s="358"/>
      <c r="OVU219" s="358"/>
      <c r="OVV219" s="358"/>
      <c r="OVW219" s="358"/>
      <c r="OVX219" s="358"/>
      <c r="OVY219" s="358"/>
      <c r="OVZ219" s="358"/>
      <c r="OWA219" s="358"/>
      <c r="OWB219" s="358"/>
      <c r="OWC219" s="358"/>
      <c r="OWD219" s="358"/>
      <c r="OWE219" s="358"/>
      <c r="OWF219" s="358"/>
      <c r="OWG219" s="358"/>
      <c r="OWH219" s="358"/>
      <c r="OWI219" s="358"/>
      <c r="OWJ219" s="358"/>
      <c r="OWK219" s="358"/>
      <c r="OWL219" s="358"/>
      <c r="OWM219" s="358"/>
      <c r="OWN219" s="358"/>
      <c r="OWO219" s="358"/>
      <c r="OWP219" s="358"/>
      <c r="OWQ219" s="358"/>
      <c r="OWR219" s="358"/>
      <c r="OWS219" s="358"/>
      <c r="OWT219" s="358"/>
      <c r="OWU219" s="358"/>
      <c r="OWV219" s="358"/>
      <c r="OWW219" s="358"/>
      <c r="OWX219" s="358"/>
      <c r="OWY219" s="358"/>
      <c r="OWZ219" s="358"/>
      <c r="OXA219" s="358"/>
      <c r="OXB219" s="358"/>
      <c r="OXC219" s="358"/>
      <c r="OXD219" s="358"/>
      <c r="OXE219" s="358"/>
      <c r="OXF219" s="358"/>
      <c r="OXG219" s="358"/>
      <c r="OXH219" s="358"/>
      <c r="OXI219" s="358"/>
      <c r="OXJ219" s="358"/>
      <c r="OXK219" s="358"/>
      <c r="OXL219" s="358"/>
      <c r="OXM219" s="358"/>
      <c r="OXN219" s="358"/>
      <c r="OXO219" s="358"/>
      <c r="OXP219" s="358"/>
      <c r="OXQ219" s="358"/>
      <c r="OXR219" s="358"/>
      <c r="OXS219" s="358"/>
      <c r="OXT219" s="358"/>
      <c r="OXU219" s="358"/>
      <c r="OXV219" s="358"/>
      <c r="OXW219" s="358"/>
      <c r="OXX219" s="358"/>
      <c r="OXY219" s="358"/>
      <c r="OXZ219" s="358"/>
      <c r="OYA219" s="358"/>
      <c r="OYB219" s="358"/>
      <c r="OYC219" s="358"/>
      <c r="OYD219" s="358"/>
      <c r="OYE219" s="358"/>
      <c r="OYF219" s="358"/>
      <c r="OYG219" s="358"/>
      <c r="OYH219" s="358"/>
      <c r="OYI219" s="358"/>
      <c r="OYJ219" s="358"/>
      <c r="OYK219" s="358"/>
      <c r="OYL219" s="358"/>
      <c r="OYM219" s="358"/>
      <c r="OYN219" s="358"/>
      <c r="OYO219" s="358"/>
      <c r="OYP219" s="358"/>
      <c r="OYQ219" s="358"/>
      <c r="OYR219" s="358"/>
      <c r="OYS219" s="358"/>
      <c r="OYT219" s="358"/>
      <c r="OYU219" s="358"/>
      <c r="OYV219" s="358"/>
      <c r="OYW219" s="358"/>
      <c r="OYX219" s="358"/>
      <c r="OYY219" s="358"/>
      <c r="OYZ219" s="358"/>
      <c r="OZA219" s="358"/>
      <c r="OZB219" s="358"/>
      <c r="OZC219" s="358"/>
      <c r="OZD219" s="358"/>
      <c r="OZE219" s="358"/>
      <c r="OZF219" s="358"/>
      <c r="OZG219" s="358"/>
      <c r="OZH219" s="358"/>
      <c r="OZI219" s="358"/>
      <c r="OZJ219" s="358"/>
      <c r="OZK219" s="358"/>
      <c r="OZL219" s="358"/>
      <c r="OZM219" s="358"/>
      <c r="OZN219" s="358"/>
      <c r="OZO219" s="358"/>
      <c r="OZP219" s="358"/>
      <c r="OZQ219" s="358"/>
      <c r="OZR219" s="358"/>
      <c r="OZS219" s="358"/>
      <c r="OZT219" s="358"/>
      <c r="OZU219" s="358"/>
      <c r="OZV219" s="358"/>
      <c r="OZW219" s="358"/>
      <c r="OZX219" s="358"/>
      <c r="OZY219" s="358"/>
      <c r="OZZ219" s="358"/>
      <c r="PAA219" s="358"/>
      <c r="PAB219" s="358"/>
      <c r="PAC219" s="358"/>
      <c r="PAD219" s="358"/>
      <c r="PAE219" s="358"/>
      <c r="PAF219" s="358"/>
      <c r="PAG219" s="358"/>
      <c r="PAH219" s="358"/>
      <c r="PAI219" s="358"/>
      <c r="PAJ219" s="358"/>
      <c r="PAK219" s="358"/>
      <c r="PAL219" s="358"/>
      <c r="PAM219" s="358"/>
      <c r="PAN219" s="358"/>
      <c r="PAO219" s="358"/>
      <c r="PAP219" s="358"/>
      <c r="PAQ219" s="358"/>
      <c r="PAR219" s="358"/>
      <c r="PAS219" s="358"/>
      <c r="PAT219" s="358"/>
      <c r="PAU219" s="358"/>
      <c r="PAV219" s="358"/>
      <c r="PAW219" s="358"/>
      <c r="PAX219" s="358"/>
      <c r="PAY219" s="358"/>
      <c r="PAZ219" s="358"/>
      <c r="PBA219" s="358"/>
      <c r="PBB219" s="358"/>
      <c r="PBC219" s="358"/>
      <c r="PBD219" s="358"/>
      <c r="PBE219" s="358"/>
      <c r="PBF219" s="358"/>
      <c r="PBG219" s="358"/>
      <c r="PBH219" s="358"/>
      <c r="PBI219" s="358"/>
      <c r="PBJ219" s="358"/>
      <c r="PBK219" s="358"/>
      <c r="PBL219" s="358"/>
      <c r="PBM219" s="358"/>
      <c r="PBN219" s="358"/>
      <c r="PBO219" s="358"/>
      <c r="PBP219" s="358"/>
      <c r="PBQ219" s="358"/>
      <c r="PBR219" s="358"/>
      <c r="PBS219" s="358"/>
      <c r="PBT219" s="358"/>
      <c r="PBU219" s="358"/>
      <c r="PBV219" s="358"/>
      <c r="PBW219" s="358"/>
      <c r="PBX219" s="358"/>
      <c r="PBY219" s="358"/>
      <c r="PBZ219" s="358"/>
      <c r="PCA219" s="358"/>
      <c r="PCB219" s="358"/>
      <c r="PCC219" s="358"/>
      <c r="PCD219" s="358"/>
      <c r="PCE219" s="358"/>
      <c r="PCF219" s="358"/>
      <c r="PCG219" s="358"/>
      <c r="PCH219" s="358"/>
      <c r="PCI219" s="358"/>
      <c r="PCJ219" s="358"/>
      <c r="PCK219" s="358"/>
      <c r="PCL219" s="358"/>
      <c r="PCM219" s="358"/>
      <c r="PCN219" s="358"/>
      <c r="PCO219" s="358"/>
      <c r="PCP219" s="358"/>
      <c r="PCQ219" s="358"/>
      <c r="PCR219" s="358"/>
      <c r="PCS219" s="358"/>
      <c r="PCT219" s="358"/>
      <c r="PCU219" s="358"/>
      <c r="PCV219" s="358"/>
      <c r="PCW219" s="358"/>
      <c r="PCX219" s="358"/>
      <c r="PCY219" s="358"/>
      <c r="PCZ219" s="358"/>
      <c r="PDA219" s="358"/>
      <c r="PDB219" s="358"/>
      <c r="PDC219" s="358"/>
      <c r="PDD219" s="358"/>
      <c r="PDE219" s="358"/>
      <c r="PDF219" s="358"/>
      <c r="PDG219" s="358"/>
      <c r="PDH219" s="358"/>
      <c r="PDI219" s="358"/>
      <c r="PDJ219" s="358"/>
      <c r="PDK219" s="358"/>
      <c r="PDL219" s="358"/>
      <c r="PDM219" s="358"/>
      <c r="PDN219" s="358"/>
      <c r="PDO219" s="358"/>
      <c r="PDP219" s="358"/>
      <c r="PDQ219" s="358"/>
      <c r="PDR219" s="358"/>
      <c r="PDS219" s="358"/>
      <c r="PDT219" s="358"/>
      <c r="PDU219" s="358"/>
      <c r="PDV219" s="358"/>
      <c r="PDW219" s="358"/>
      <c r="PDX219" s="358"/>
      <c r="PDY219" s="358"/>
      <c r="PDZ219" s="358"/>
      <c r="PEA219" s="358"/>
      <c r="PEB219" s="358"/>
      <c r="PEC219" s="358"/>
      <c r="PED219" s="358"/>
      <c r="PEE219" s="358"/>
      <c r="PEF219" s="358"/>
      <c r="PEG219" s="358"/>
      <c r="PEH219" s="358"/>
      <c r="PEI219" s="358"/>
      <c r="PEJ219" s="358"/>
      <c r="PEK219" s="358"/>
      <c r="PEL219" s="358"/>
      <c r="PEM219" s="358"/>
      <c r="PEN219" s="358"/>
      <c r="PEO219" s="358"/>
      <c r="PEP219" s="358"/>
      <c r="PEQ219" s="358"/>
      <c r="PER219" s="358"/>
      <c r="PES219" s="358"/>
      <c r="PET219" s="358"/>
      <c r="PEU219" s="358"/>
      <c r="PEV219" s="358"/>
      <c r="PEW219" s="358"/>
      <c r="PEX219" s="358"/>
      <c r="PEY219" s="358"/>
      <c r="PEZ219" s="358"/>
      <c r="PFA219" s="358"/>
      <c r="PFB219" s="358"/>
      <c r="PFC219" s="358"/>
      <c r="PFD219" s="358"/>
      <c r="PFE219" s="358"/>
      <c r="PFF219" s="358"/>
      <c r="PFG219" s="358"/>
      <c r="PFH219" s="358"/>
      <c r="PFI219" s="358"/>
      <c r="PFJ219" s="358"/>
      <c r="PFK219" s="358"/>
      <c r="PFL219" s="358"/>
      <c r="PFM219" s="358"/>
      <c r="PFN219" s="358"/>
      <c r="PFO219" s="358"/>
      <c r="PFP219" s="358"/>
      <c r="PFQ219" s="358"/>
      <c r="PFR219" s="358"/>
      <c r="PFS219" s="358"/>
      <c r="PFT219" s="358"/>
      <c r="PFU219" s="358"/>
      <c r="PFV219" s="358"/>
      <c r="PFW219" s="358"/>
      <c r="PFX219" s="358"/>
      <c r="PFY219" s="358"/>
      <c r="PFZ219" s="358"/>
      <c r="PGA219" s="358"/>
      <c r="PGB219" s="358"/>
      <c r="PGC219" s="358"/>
      <c r="PGD219" s="358"/>
      <c r="PGE219" s="358"/>
      <c r="PGF219" s="358"/>
      <c r="PGG219" s="358"/>
      <c r="PGH219" s="358"/>
      <c r="PGI219" s="358"/>
      <c r="PGJ219" s="358"/>
      <c r="PGK219" s="358"/>
      <c r="PGL219" s="358"/>
      <c r="PGM219" s="358"/>
      <c r="PGN219" s="358"/>
      <c r="PGO219" s="358"/>
      <c r="PGP219" s="358"/>
      <c r="PGQ219" s="358"/>
      <c r="PGR219" s="358"/>
      <c r="PGS219" s="358"/>
      <c r="PGT219" s="358"/>
      <c r="PGU219" s="358"/>
      <c r="PGV219" s="358"/>
      <c r="PGW219" s="358"/>
      <c r="PGX219" s="358"/>
      <c r="PGY219" s="358"/>
      <c r="PGZ219" s="358"/>
      <c r="PHA219" s="358"/>
      <c r="PHB219" s="358"/>
      <c r="PHC219" s="358"/>
      <c r="PHD219" s="358"/>
      <c r="PHE219" s="358"/>
      <c r="PHF219" s="358"/>
      <c r="PHG219" s="358"/>
      <c r="PHH219" s="358"/>
      <c r="PHI219" s="358"/>
      <c r="PHJ219" s="358"/>
      <c r="PHK219" s="358"/>
      <c r="PHL219" s="358"/>
      <c r="PHM219" s="358"/>
      <c r="PHN219" s="358"/>
      <c r="PHO219" s="358"/>
      <c r="PHP219" s="358"/>
      <c r="PHQ219" s="358"/>
      <c r="PHR219" s="358"/>
      <c r="PHS219" s="358"/>
      <c r="PHT219" s="358"/>
      <c r="PHU219" s="358"/>
      <c r="PHV219" s="358"/>
      <c r="PHW219" s="358"/>
      <c r="PHX219" s="358"/>
      <c r="PHY219" s="358"/>
      <c r="PHZ219" s="358"/>
      <c r="PIA219" s="358"/>
      <c r="PIB219" s="358"/>
      <c r="PIC219" s="358"/>
      <c r="PID219" s="358"/>
      <c r="PIE219" s="358"/>
      <c r="PIF219" s="358"/>
      <c r="PIG219" s="358"/>
      <c r="PIH219" s="358"/>
      <c r="PII219" s="358"/>
      <c r="PIJ219" s="358"/>
      <c r="PIK219" s="358"/>
      <c r="PIL219" s="358"/>
      <c r="PIM219" s="358"/>
      <c r="PIN219" s="358"/>
      <c r="PIO219" s="358"/>
      <c r="PIP219" s="358"/>
      <c r="PIQ219" s="358"/>
      <c r="PIR219" s="358"/>
      <c r="PIS219" s="358"/>
      <c r="PIT219" s="358"/>
      <c r="PIU219" s="358"/>
      <c r="PIV219" s="358"/>
      <c r="PIW219" s="358"/>
      <c r="PIX219" s="358"/>
      <c r="PIY219" s="358"/>
      <c r="PIZ219" s="358"/>
      <c r="PJA219" s="358"/>
      <c r="PJB219" s="358"/>
      <c r="PJC219" s="358"/>
      <c r="PJD219" s="358"/>
      <c r="PJE219" s="358"/>
      <c r="PJF219" s="358"/>
      <c r="PJG219" s="358"/>
      <c r="PJH219" s="358"/>
      <c r="PJI219" s="358"/>
      <c r="PJJ219" s="358"/>
      <c r="PJK219" s="358"/>
      <c r="PJL219" s="358"/>
      <c r="PJM219" s="358"/>
      <c r="PJN219" s="358"/>
      <c r="PJO219" s="358"/>
      <c r="PJP219" s="358"/>
      <c r="PJQ219" s="358"/>
      <c r="PJR219" s="358"/>
      <c r="PJS219" s="358"/>
      <c r="PJT219" s="358"/>
      <c r="PJU219" s="358"/>
      <c r="PJV219" s="358"/>
      <c r="PJW219" s="358"/>
      <c r="PJX219" s="358"/>
      <c r="PJY219" s="358"/>
      <c r="PJZ219" s="358"/>
      <c r="PKA219" s="358"/>
      <c r="PKB219" s="358"/>
      <c r="PKC219" s="358"/>
      <c r="PKD219" s="358"/>
      <c r="PKE219" s="358"/>
      <c r="PKF219" s="358"/>
      <c r="PKG219" s="358"/>
      <c r="PKH219" s="358"/>
      <c r="PKI219" s="358"/>
      <c r="PKJ219" s="358"/>
      <c r="PKK219" s="358"/>
      <c r="PKL219" s="358"/>
      <c r="PKM219" s="358"/>
      <c r="PKN219" s="358"/>
      <c r="PKO219" s="358"/>
      <c r="PKP219" s="358"/>
      <c r="PKQ219" s="358"/>
      <c r="PKR219" s="358"/>
      <c r="PKS219" s="358"/>
      <c r="PKT219" s="358"/>
      <c r="PKU219" s="358"/>
      <c r="PKV219" s="358"/>
      <c r="PKW219" s="358"/>
      <c r="PKX219" s="358"/>
      <c r="PKY219" s="358"/>
      <c r="PKZ219" s="358"/>
      <c r="PLA219" s="358"/>
      <c r="PLB219" s="358"/>
      <c r="PLC219" s="358"/>
      <c r="PLD219" s="358"/>
      <c r="PLE219" s="358"/>
      <c r="PLF219" s="358"/>
      <c r="PLG219" s="358"/>
      <c r="PLH219" s="358"/>
      <c r="PLI219" s="358"/>
      <c r="PLJ219" s="358"/>
      <c r="PLK219" s="358"/>
      <c r="PLL219" s="358"/>
      <c r="PLM219" s="358"/>
      <c r="PLN219" s="358"/>
      <c r="PLO219" s="358"/>
      <c r="PLP219" s="358"/>
      <c r="PLQ219" s="358"/>
      <c r="PLR219" s="358"/>
      <c r="PLS219" s="358"/>
      <c r="PLT219" s="358"/>
      <c r="PLU219" s="358"/>
      <c r="PLV219" s="358"/>
      <c r="PLW219" s="358"/>
      <c r="PLX219" s="358"/>
      <c r="PLY219" s="358"/>
      <c r="PLZ219" s="358"/>
      <c r="PMA219" s="358"/>
      <c r="PMB219" s="358"/>
      <c r="PMC219" s="358"/>
      <c r="PMD219" s="358"/>
      <c r="PME219" s="358"/>
      <c r="PMF219" s="358"/>
      <c r="PMG219" s="358"/>
      <c r="PMH219" s="358"/>
      <c r="PMI219" s="358"/>
      <c r="PMJ219" s="358"/>
      <c r="PMK219" s="358"/>
      <c r="PML219" s="358"/>
      <c r="PMM219" s="358"/>
      <c r="PMN219" s="358"/>
      <c r="PMO219" s="358"/>
      <c r="PMP219" s="358"/>
      <c r="PMQ219" s="358"/>
      <c r="PMR219" s="358"/>
      <c r="PMS219" s="358"/>
      <c r="PMT219" s="358"/>
      <c r="PMU219" s="358"/>
      <c r="PMV219" s="358"/>
      <c r="PMW219" s="358"/>
      <c r="PMX219" s="358"/>
      <c r="PMY219" s="358"/>
      <c r="PMZ219" s="358"/>
      <c r="PNA219" s="358"/>
      <c r="PNB219" s="358"/>
      <c r="PNC219" s="358"/>
      <c r="PND219" s="358"/>
      <c r="PNE219" s="358"/>
      <c r="PNF219" s="358"/>
      <c r="PNG219" s="358"/>
      <c r="PNH219" s="358"/>
      <c r="PNI219" s="358"/>
      <c r="PNJ219" s="358"/>
      <c r="PNK219" s="358"/>
      <c r="PNL219" s="358"/>
      <c r="PNM219" s="358"/>
      <c r="PNN219" s="358"/>
      <c r="PNO219" s="358"/>
      <c r="PNP219" s="358"/>
      <c r="PNQ219" s="358"/>
      <c r="PNR219" s="358"/>
      <c r="PNS219" s="358"/>
      <c r="PNT219" s="358"/>
      <c r="PNU219" s="358"/>
      <c r="PNV219" s="358"/>
      <c r="PNW219" s="358"/>
      <c r="PNX219" s="358"/>
      <c r="PNY219" s="358"/>
      <c r="PNZ219" s="358"/>
      <c r="POA219" s="358"/>
      <c r="POB219" s="358"/>
      <c r="POC219" s="358"/>
      <c r="POD219" s="358"/>
      <c r="POE219" s="358"/>
      <c r="POF219" s="358"/>
      <c r="POG219" s="358"/>
      <c r="POH219" s="358"/>
      <c r="POI219" s="358"/>
      <c r="POJ219" s="358"/>
      <c r="POK219" s="358"/>
      <c r="POL219" s="358"/>
      <c r="POM219" s="358"/>
      <c r="PON219" s="358"/>
      <c r="POO219" s="358"/>
      <c r="POP219" s="358"/>
      <c r="POQ219" s="358"/>
      <c r="POR219" s="358"/>
      <c r="POS219" s="358"/>
      <c r="POT219" s="358"/>
      <c r="POU219" s="358"/>
      <c r="POV219" s="358"/>
      <c r="POW219" s="358"/>
      <c r="POX219" s="358"/>
      <c r="POY219" s="358"/>
      <c r="POZ219" s="358"/>
      <c r="PPA219" s="358"/>
      <c r="PPB219" s="358"/>
      <c r="PPC219" s="358"/>
      <c r="PPD219" s="358"/>
      <c r="PPE219" s="358"/>
      <c r="PPF219" s="358"/>
      <c r="PPG219" s="358"/>
      <c r="PPH219" s="358"/>
      <c r="PPI219" s="358"/>
      <c r="PPJ219" s="358"/>
      <c r="PPK219" s="358"/>
      <c r="PPL219" s="358"/>
      <c r="PPM219" s="358"/>
      <c r="PPN219" s="358"/>
      <c r="PPO219" s="358"/>
      <c r="PPP219" s="358"/>
      <c r="PPQ219" s="358"/>
      <c r="PPR219" s="358"/>
      <c r="PPS219" s="358"/>
      <c r="PPT219" s="358"/>
      <c r="PPU219" s="358"/>
      <c r="PPV219" s="358"/>
      <c r="PPW219" s="358"/>
      <c r="PPX219" s="358"/>
      <c r="PPY219" s="358"/>
      <c r="PPZ219" s="358"/>
      <c r="PQA219" s="358"/>
      <c r="PQB219" s="358"/>
      <c r="PQC219" s="358"/>
      <c r="PQD219" s="358"/>
      <c r="PQE219" s="358"/>
      <c r="PQF219" s="358"/>
      <c r="PQG219" s="358"/>
      <c r="PQH219" s="358"/>
      <c r="PQI219" s="358"/>
      <c r="PQJ219" s="358"/>
      <c r="PQK219" s="358"/>
      <c r="PQL219" s="358"/>
      <c r="PQM219" s="358"/>
      <c r="PQN219" s="358"/>
      <c r="PQO219" s="358"/>
      <c r="PQP219" s="358"/>
      <c r="PQQ219" s="358"/>
      <c r="PQR219" s="358"/>
      <c r="PQS219" s="358"/>
      <c r="PQT219" s="358"/>
      <c r="PQU219" s="358"/>
      <c r="PQV219" s="358"/>
      <c r="PQW219" s="358"/>
      <c r="PQX219" s="358"/>
      <c r="PQY219" s="358"/>
      <c r="PQZ219" s="358"/>
      <c r="PRA219" s="358"/>
      <c r="PRB219" s="358"/>
      <c r="PRC219" s="358"/>
      <c r="PRD219" s="358"/>
      <c r="PRE219" s="358"/>
      <c r="PRF219" s="358"/>
      <c r="PRG219" s="358"/>
      <c r="PRH219" s="358"/>
      <c r="PRI219" s="358"/>
      <c r="PRJ219" s="358"/>
      <c r="PRK219" s="358"/>
      <c r="PRL219" s="358"/>
      <c r="PRM219" s="358"/>
      <c r="PRN219" s="358"/>
      <c r="PRO219" s="358"/>
      <c r="PRP219" s="358"/>
      <c r="PRQ219" s="358"/>
      <c r="PRR219" s="358"/>
      <c r="PRS219" s="358"/>
      <c r="PRT219" s="358"/>
      <c r="PRU219" s="358"/>
      <c r="PRV219" s="358"/>
      <c r="PRW219" s="358"/>
      <c r="PRX219" s="358"/>
      <c r="PRY219" s="358"/>
      <c r="PRZ219" s="358"/>
      <c r="PSA219" s="358"/>
      <c r="PSB219" s="358"/>
      <c r="PSC219" s="358"/>
      <c r="PSD219" s="358"/>
      <c r="PSE219" s="358"/>
      <c r="PSF219" s="358"/>
      <c r="PSG219" s="358"/>
      <c r="PSH219" s="358"/>
      <c r="PSI219" s="358"/>
      <c r="PSJ219" s="358"/>
      <c r="PSK219" s="358"/>
      <c r="PSL219" s="358"/>
      <c r="PSM219" s="358"/>
      <c r="PSN219" s="358"/>
      <c r="PSO219" s="358"/>
      <c r="PSP219" s="358"/>
      <c r="PSQ219" s="358"/>
      <c r="PSR219" s="358"/>
      <c r="PSS219" s="358"/>
      <c r="PST219" s="358"/>
      <c r="PSU219" s="358"/>
      <c r="PSV219" s="358"/>
      <c r="PSW219" s="358"/>
      <c r="PSX219" s="358"/>
      <c r="PSY219" s="358"/>
      <c r="PSZ219" s="358"/>
      <c r="PTA219" s="358"/>
      <c r="PTB219" s="358"/>
      <c r="PTC219" s="358"/>
      <c r="PTD219" s="358"/>
      <c r="PTE219" s="358"/>
      <c r="PTF219" s="358"/>
      <c r="PTG219" s="358"/>
      <c r="PTH219" s="358"/>
      <c r="PTI219" s="358"/>
      <c r="PTJ219" s="358"/>
      <c r="PTK219" s="358"/>
      <c r="PTL219" s="358"/>
      <c r="PTM219" s="358"/>
      <c r="PTN219" s="358"/>
      <c r="PTO219" s="358"/>
      <c r="PTP219" s="358"/>
      <c r="PTQ219" s="358"/>
      <c r="PTR219" s="358"/>
      <c r="PTS219" s="358"/>
      <c r="PTT219" s="358"/>
      <c r="PTU219" s="358"/>
      <c r="PTV219" s="358"/>
      <c r="PTW219" s="358"/>
      <c r="PTX219" s="358"/>
      <c r="PTY219" s="358"/>
      <c r="PTZ219" s="358"/>
      <c r="PUA219" s="358"/>
      <c r="PUB219" s="358"/>
      <c r="PUC219" s="358"/>
      <c r="PUD219" s="358"/>
      <c r="PUE219" s="358"/>
      <c r="PUF219" s="358"/>
      <c r="PUG219" s="358"/>
      <c r="PUH219" s="358"/>
      <c r="PUI219" s="358"/>
      <c r="PUJ219" s="358"/>
      <c r="PUK219" s="358"/>
      <c r="PUL219" s="358"/>
      <c r="PUM219" s="358"/>
      <c r="PUN219" s="358"/>
      <c r="PUO219" s="358"/>
      <c r="PUP219" s="358"/>
      <c r="PUQ219" s="358"/>
      <c r="PUR219" s="358"/>
      <c r="PUS219" s="358"/>
      <c r="PUT219" s="358"/>
      <c r="PUU219" s="358"/>
      <c r="PUV219" s="358"/>
      <c r="PUW219" s="358"/>
      <c r="PUX219" s="358"/>
      <c r="PUY219" s="358"/>
      <c r="PUZ219" s="358"/>
      <c r="PVA219" s="358"/>
      <c r="PVB219" s="358"/>
      <c r="PVC219" s="358"/>
      <c r="PVD219" s="358"/>
      <c r="PVE219" s="358"/>
      <c r="PVF219" s="358"/>
      <c r="PVG219" s="358"/>
      <c r="PVH219" s="358"/>
      <c r="PVI219" s="358"/>
      <c r="PVJ219" s="358"/>
      <c r="PVK219" s="358"/>
      <c r="PVL219" s="358"/>
      <c r="PVM219" s="358"/>
      <c r="PVN219" s="358"/>
      <c r="PVO219" s="358"/>
      <c r="PVP219" s="358"/>
      <c r="PVQ219" s="358"/>
      <c r="PVR219" s="358"/>
      <c r="PVS219" s="358"/>
      <c r="PVT219" s="358"/>
      <c r="PVU219" s="358"/>
      <c r="PVV219" s="358"/>
      <c r="PVW219" s="358"/>
      <c r="PVX219" s="358"/>
      <c r="PVY219" s="358"/>
      <c r="PVZ219" s="358"/>
      <c r="PWA219" s="358"/>
      <c r="PWB219" s="358"/>
      <c r="PWC219" s="358"/>
      <c r="PWD219" s="358"/>
      <c r="PWE219" s="358"/>
      <c r="PWF219" s="358"/>
      <c r="PWG219" s="358"/>
      <c r="PWH219" s="358"/>
      <c r="PWI219" s="358"/>
      <c r="PWJ219" s="358"/>
      <c r="PWK219" s="358"/>
      <c r="PWL219" s="358"/>
      <c r="PWM219" s="358"/>
      <c r="PWN219" s="358"/>
      <c r="PWO219" s="358"/>
      <c r="PWP219" s="358"/>
      <c r="PWQ219" s="358"/>
      <c r="PWR219" s="358"/>
      <c r="PWS219" s="358"/>
      <c r="PWT219" s="358"/>
      <c r="PWU219" s="358"/>
      <c r="PWV219" s="358"/>
      <c r="PWW219" s="358"/>
      <c r="PWX219" s="358"/>
      <c r="PWY219" s="358"/>
      <c r="PWZ219" s="358"/>
      <c r="PXA219" s="358"/>
      <c r="PXB219" s="358"/>
      <c r="PXC219" s="358"/>
      <c r="PXD219" s="358"/>
      <c r="PXE219" s="358"/>
      <c r="PXF219" s="358"/>
      <c r="PXG219" s="358"/>
      <c r="PXH219" s="358"/>
      <c r="PXI219" s="358"/>
      <c r="PXJ219" s="358"/>
      <c r="PXK219" s="358"/>
      <c r="PXL219" s="358"/>
      <c r="PXM219" s="358"/>
      <c r="PXN219" s="358"/>
      <c r="PXO219" s="358"/>
      <c r="PXP219" s="358"/>
      <c r="PXQ219" s="358"/>
      <c r="PXR219" s="358"/>
      <c r="PXS219" s="358"/>
      <c r="PXT219" s="358"/>
      <c r="PXU219" s="358"/>
      <c r="PXV219" s="358"/>
      <c r="PXW219" s="358"/>
      <c r="PXX219" s="358"/>
      <c r="PXY219" s="358"/>
      <c r="PXZ219" s="358"/>
      <c r="PYA219" s="358"/>
      <c r="PYB219" s="358"/>
      <c r="PYC219" s="358"/>
      <c r="PYD219" s="358"/>
      <c r="PYE219" s="358"/>
      <c r="PYF219" s="358"/>
      <c r="PYG219" s="358"/>
      <c r="PYH219" s="358"/>
      <c r="PYI219" s="358"/>
      <c r="PYJ219" s="358"/>
      <c r="PYK219" s="358"/>
      <c r="PYL219" s="358"/>
      <c r="PYM219" s="358"/>
      <c r="PYN219" s="358"/>
      <c r="PYO219" s="358"/>
      <c r="PYP219" s="358"/>
      <c r="PYQ219" s="358"/>
      <c r="PYR219" s="358"/>
      <c r="PYS219" s="358"/>
      <c r="PYT219" s="358"/>
      <c r="PYU219" s="358"/>
      <c r="PYV219" s="358"/>
      <c r="PYW219" s="358"/>
      <c r="PYX219" s="358"/>
      <c r="PYY219" s="358"/>
      <c r="PYZ219" s="358"/>
      <c r="PZA219" s="358"/>
      <c r="PZB219" s="358"/>
      <c r="PZC219" s="358"/>
      <c r="PZD219" s="358"/>
      <c r="PZE219" s="358"/>
      <c r="PZF219" s="358"/>
      <c r="PZG219" s="358"/>
      <c r="PZH219" s="358"/>
      <c r="PZI219" s="358"/>
      <c r="PZJ219" s="358"/>
      <c r="PZK219" s="358"/>
      <c r="PZL219" s="358"/>
      <c r="PZM219" s="358"/>
      <c r="PZN219" s="358"/>
      <c r="PZO219" s="358"/>
      <c r="PZP219" s="358"/>
      <c r="PZQ219" s="358"/>
      <c r="PZR219" s="358"/>
      <c r="PZS219" s="358"/>
      <c r="PZT219" s="358"/>
      <c r="PZU219" s="358"/>
      <c r="PZV219" s="358"/>
      <c r="PZW219" s="358"/>
      <c r="PZX219" s="358"/>
      <c r="PZY219" s="358"/>
      <c r="PZZ219" s="358"/>
      <c r="QAA219" s="358"/>
      <c r="QAB219" s="358"/>
      <c r="QAC219" s="358"/>
      <c r="QAD219" s="358"/>
      <c r="QAE219" s="358"/>
      <c r="QAF219" s="358"/>
      <c r="QAG219" s="358"/>
      <c r="QAH219" s="358"/>
      <c r="QAI219" s="358"/>
      <c r="QAJ219" s="358"/>
      <c r="QAK219" s="358"/>
      <c r="QAL219" s="358"/>
      <c r="QAM219" s="358"/>
      <c r="QAN219" s="358"/>
      <c r="QAO219" s="358"/>
      <c r="QAP219" s="358"/>
      <c r="QAQ219" s="358"/>
      <c r="QAR219" s="358"/>
      <c r="QAS219" s="358"/>
      <c r="QAT219" s="358"/>
      <c r="QAU219" s="358"/>
      <c r="QAV219" s="358"/>
      <c r="QAW219" s="358"/>
      <c r="QAX219" s="358"/>
      <c r="QAY219" s="358"/>
      <c r="QAZ219" s="358"/>
      <c r="QBA219" s="358"/>
      <c r="QBB219" s="358"/>
      <c r="QBC219" s="358"/>
      <c r="QBD219" s="358"/>
      <c r="QBE219" s="358"/>
      <c r="QBF219" s="358"/>
      <c r="QBG219" s="358"/>
      <c r="QBH219" s="358"/>
      <c r="QBI219" s="358"/>
      <c r="QBJ219" s="358"/>
      <c r="QBK219" s="358"/>
      <c r="QBL219" s="358"/>
      <c r="QBM219" s="358"/>
      <c r="QBN219" s="358"/>
      <c r="QBO219" s="358"/>
      <c r="QBP219" s="358"/>
      <c r="QBQ219" s="358"/>
      <c r="QBR219" s="358"/>
      <c r="QBS219" s="358"/>
      <c r="QBT219" s="358"/>
      <c r="QBU219" s="358"/>
      <c r="QBV219" s="358"/>
      <c r="QBW219" s="358"/>
      <c r="QBX219" s="358"/>
      <c r="QBY219" s="358"/>
      <c r="QBZ219" s="358"/>
      <c r="QCA219" s="358"/>
      <c r="QCB219" s="358"/>
      <c r="QCC219" s="358"/>
      <c r="QCD219" s="358"/>
      <c r="QCE219" s="358"/>
      <c r="QCF219" s="358"/>
      <c r="QCG219" s="358"/>
      <c r="QCH219" s="358"/>
      <c r="QCI219" s="358"/>
      <c r="QCJ219" s="358"/>
      <c r="QCK219" s="358"/>
      <c r="QCL219" s="358"/>
      <c r="QCM219" s="358"/>
      <c r="QCN219" s="358"/>
      <c r="QCO219" s="358"/>
      <c r="QCP219" s="358"/>
      <c r="QCQ219" s="358"/>
      <c r="QCR219" s="358"/>
      <c r="QCS219" s="358"/>
      <c r="QCT219" s="358"/>
      <c r="QCU219" s="358"/>
      <c r="QCV219" s="358"/>
      <c r="QCW219" s="358"/>
      <c r="QCX219" s="358"/>
      <c r="QCY219" s="358"/>
      <c r="QCZ219" s="358"/>
      <c r="QDA219" s="358"/>
      <c r="QDB219" s="358"/>
      <c r="QDC219" s="358"/>
      <c r="QDD219" s="358"/>
      <c r="QDE219" s="358"/>
      <c r="QDF219" s="358"/>
      <c r="QDG219" s="358"/>
      <c r="QDH219" s="358"/>
      <c r="QDI219" s="358"/>
      <c r="QDJ219" s="358"/>
      <c r="QDK219" s="358"/>
      <c r="QDL219" s="358"/>
      <c r="QDM219" s="358"/>
      <c r="QDN219" s="358"/>
      <c r="QDO219" s="358"/>
      <c r="QDP219" s="358"/>
      <c r="QDQ219" s="358"/>
      <c r="QDR219" s="358"/>
      <c r="QDS219" s="358"/>
      <c r="QDT219" s="358"/>
      <c r="QDU219" s="358"/>
      <c r="QDV219" s="358"/>
      <c r="QDW219" s="358"/>
      <c r="QDX219" s="358"/>
      <c r="QDY219" s="358"/>
      <c r="QDZ219" s="358"/>
      <c r="QEA219" s="358"/>
      <c r="QEB219" s="358"/>
      <c r="QEC219" s="358"/>
      <c r="QED219" s="358"/>
      <c r="QEE219" s="358"/>
      <c r="QEF219" s="358"/>
      <c r="QEG219" s="358"/>
      <c r="QEH219" s="358"/>
      <c r="QEI219" s="358"/>
      <c r="QEJ219" s="358"/>
      <c r="QEK219" s="358"/>
      <c r="QEL219" s="358"/>
      <c r="QEM219" s="358"/>
      <c r="QEN219" s="358"/>
      <c r="QEO219" s="358"/>
      <c r="QEP219" s="358"/>
      <c r="QEQ219" s="358"/>
      <c r="QER219" s="358"/>
      <c r="QES219" s="358"/>
      <c r="QET219" s="358"/>
      <c r="QEU219" s="358"/>
      <c r="QEV219" s="358"/>
      <c r="QEW219" s="358"/>
      <c r="QEX219" s="358"/>
      <c r="QEY219" s="358"/>
      <c r="QEZ219" s="358"/>
      <c r="QFA219" s="358"/>
      <c r="QFB219" s="358"/>
      <c r="QFC219" s="358"/>
      <c r="QFD219" s="358"/>
      <c r="QFE219" s="358"/>
      <c r="QFF219" s="358"/>
      <c r="QFG219" s="358"/>
      <c r="QFH219" s="358"/>
      <c r="QFI219" s="358"/>
      <c r="QFJ219" s="358"/>
      <c r="QFK219" s="358"/>
      <c r="QFL219" s="358"/>
      <c r="QFM219" s="358"/>
      <c r="QFN219" s="358"/>
      <c r="QFO219" s="358"/>
      <c r="QFP219" s="358"/>
      <c r="QFQ219" s="358"/>
      <c r="QFR219" s="358"/>
      <c r="QFS219" s="358"/>
      <c r="QFT219" s="358"/>
      <c r="QFU219" s="358"/>
      <c r="QFV219" s="358"/>
      <c r="QFW219" s="358"/>
      <c r="QFX219" s="358"/>
      <c r="QFY219" s="358"/>
      <c r="QFZ219" s="358"/>
      <c r="QGA219" s="358"/>
      <c r="QGB219" s="358"/>
      <c r="QGC219" s="358"/>
      <c r="QGD219" s="358"/>
      <c r="QGE219" s="358"/>
      <c r="QGF219" s="358"/>
      <c r="QGG219" s="358"/>
      <c r="QGH219" s="358"/>
      <c r="QGI219" s="358"/>
      <c r="QGJ219" s="358"/>
      <c r="QGK219" s="358"/>
      <c r="QGL219" s="358"/>
      <c r="QGM219" s="358"/>
      <c r="QGN219" s="358"/>
      <c r="QGO219" s="358"/>
      <c r="QGP219" s="358"/>
      <c r="QGQ219" s="358"/>
      <c r="QGR219" s="358"/>
      <c r="QGS219" s="358"/>
      <c r="QGT219" s="358"/>
      <c r="QGU219" s="358"/>
      <c r="QGV219" s="358"/>
      <c r="QGW219" s="358"/>
      <c r="QGX219" s="358"/>
      <c r="QGY219" s="358"/>
      <c r="QGZ219" s="358"/>
      <c r="QHA219" s="358"/>
      <c r="QHB219" s="358"/>
      <c r="QHC219" s="358"/>
      <c r="QHD219" s="358"/>
      <c r="QHE219" s="358"/>
      <c r="QHF219" s="358"/>
      <c r="QHG219" s="358"/>
      <c r="QHH219" s="358"/>
      <c r="QHI219" s="358"/>
      <c r="QHJ219" s="358"/>
      <c r="QHK219" s="358"/>
      <c r="QHL219" s="358"/>
      <c r="QHM219" s="358"/>
      <c r="QHN219" s="358"/>
      <c r="QHO219" s="358"/>
      <c r="QHP219" s="358"/>
      <c r="QHQ219" s="358"/>
      <c r="QHR219" s="358"/>
      <c r="QHS219" s="358"/>
      <c r="QHT219" s="358"/>
      <c r="QHU219" s="358"/>
      <c r="QHV219" s="358"/>
      <c r="QHW219" s="358"/>
      <c r="QHX219" s="358"/>
      <c r="QHY219" s="358"/>
      <c r="QHZ219" s="358"/>
      <c r="QIA219" s="358"/>
      <c r="QIB219" s="358"/>
      <c r="QIC219" s="358"/>
      <c r="QID219" s="358"/>
      <c r="QIE219" s="358"/>
      <c r="QIF219" s="358"/>
      <c r="QIG219" s="358"/>
      <c r="QIH219" s="358"/>
      <c r="QII219" s="358"/>
      <c r="QIJ219" s="358"/>
      <c r="QIK219" s="358"/>
      <c r="QIL219" s="358"/>
      <c r="QIM219" s="358"/>
      <c r="QIN219" s="358"/>
      <c r="QIO219" s="358"/>
      <c r="QIP219" s="358"/>
      <c r="QIQ219" s="358"/>
      <c r="QIR219" s="358"/>
      <c r="QIS219" s="358"/>
      <c r="QIT219" s="358"/>
      <c r="QIU219" s="358"/>
      <c r="QIV219" s="358"/>
      <c r="QIW219" s="358"/>
      <c r="QIX219" s="358"/>
      <c r="QIY219" s="358"/>
      <c r="QIZ219" s="358"/>
      <c r="QJA219" s="358"/>
      <c r="QJB219" s="358"/>
      <c r="QJC219" s="358"/>
      <c r="QJD219" s="358"/>
      <c r="QJE219" s="358"/>
      <c r="QJF219" s="358"/>
      <c r="QJG219" s="358"/>
      <c r="QJH219" s="358"/>
      <c r="QJI219" s="358"/>
      <c r="QJJ219" s="358"/>
      <c r="QJK219" s="358"/>
      <c r="QJL219" s="358"/>
      <c r="QJM219" s="358"/>
      <c r="QJN219" s="358"/>
      <c r="QJO219" s="358"/>
      <c r="QJP219" s="358"/>
      <c r="QJQ219" s="358"/>
      <c r="QJR219" s="358"/>
      <c r="QJS219" s="358"/>
      <c r="QJT219" s="358"/>
      <c r="QJU219" s="358"/>
      <c r="QJV219" s="358"/>
      <c r="QJW219" s="358"/>
      <c r="QJX219" s="358"/>
      <c r="QJY219" s="358"/>
      <c r="QJZ219" s="358"/>
      <c r="QKA219" s="358"/>
      <c r="QKB219" s="358"/>
      <c r="QKC219" s="358"/>
      <c r="QKD219" s="358"/>
      <c r="QKE219" s="358"/>
      <c r="QKF219" s="358"/>
      <c r="QKG219" s="358"/>
      <c r="QKH219" s="358"/>
      <c r="QKI219" s="358"/>
      <c r="QKJ219" s="358"/>
      <c r="QKK219" s="358"/>
      <c r="QKL219" s="358"/>
      <c r="QKM219" s="358"/>
      <c r="QKN219" s="358"/>
      <c r="QKO219" s="358"/>
      <c r="QKP219" s="358"/>
      <c r="QKQ219" s="358"/>
      <c r="QKR219" s="358"/>
      <c r="QKS219" s="358"/>
      <c r="QKT219" s="358"/>
      <c r="QKU219" s="358"/>
      <c r="QKV219" s="358"/>
      <c r="QKW219" s="358"/>
      <c r="QKX219" s="358"/>
      <c r="QKY219" s="358"/>
      <c r="QKZ219" s="358"/>
      <c r="QLA219" s="358"/>
      <c r="QLB219" s="358"/>
      <c r="QLC219" s="358"/>
      <c r="QLD219" s="358"/>
      <c r="QLE219" s="358"/>
      <c r="QLF219" s="358"/>
      <c r="QLG219" s="358"/>
      <c r="QLH219" s="358"/>
      <c r="QLI219" s="358"/>
      <c r="QLJ219" s="358"/>
      <c r="QLK219" s="358"/>
      <c r="QLL219" s="358"/>
      <c r="QLM219" s="358"/>
      <c r="QLN219" s="358"/>
      <c r="QLO219" s="358"/>
      <c r="QLP219" s="358"/>
      <c r="QLQ219" s="358"/>
      <c r="QLR219" s="358"/>
      <c r="QLS219" s="358"/>
      <c r="QLT219" s="358"/>
      <c r="QLU219" s="358"/>
      <c r="QLV219" s="358"/>
      <c r="QLW219" s="358"/>
      <c r="QLX219" s="358"/>
      <c r="QLY219" s="358"/>
      <c r="QLZ219" s="358"/>
      <c r="QMA219" s="358"/>
      <c r="QMB219" s="358"/>
      <c r="QMC219" s="358"/>
      <c r="QMD219" s="358"/>
      <c r="QME219" s="358"/>
      <c r="QMF219" s="358"/>
      <c r="QMG219" s="358"/>
      <c r="QMH219" s="358"/>
      <c r="QMI219" s="358"/>
      <c r="QMJ219" s="358"/>
      <c r="QMK219" s="358"/>
      <c r="QML219" s="358"/>
      <c r="QMM219" s="358"/>
      <c r="QMN219" s="358"/>
      <c r="QMO219" s="358"/>
      <c r="QMP219" s="358"/>
      <c r="QMQ219" s="358"/>
      <c r="QMR219" s="358"/>
      <c r="QMS219" s="358"/>
      <c r="QMT219" s="358"/>
      <c r="QMU219" s="358"/>
      <c r="QMV219" s="358"/>
      <c r="QMW219" s="358"/>
      <c r="QMX219" s="358"/>
      <c r="QMY219" s="358"/>
      <c r="QMZ219" s="358"/>
      <c r="QNA219" s="358"/>
      <c r="QNB219" s="358"/>
      <c r="QNC219" s="358"/>
      <c r="QND219" s="358"/>
      <c r="QNE219" s="358"/>
      <c r="QNF219" s="358"/>
      <c r="QNG219" s="358"/>
      <c r="QNH219" s="358"/>
      <c r="QNI219" s="358"/>
      <c r="QNJ219" s="358"/>
      <c r="QNK219" s="358"/>
      <c r="QNL219" s="358"/>
      <c r="QNM219" s="358"/>
      <c r="QNN219" s="358"/>
      <c r="QNO219" s="358"/>
      <c r="QNP219" s="358"/>
      <c r="QNQ219" s="358"/>
      <c r="QNR219" s="358"/>
      <c r="QNS219" s="358"/>
      <c r="QNT219" s="358"/>
      <c r="QNU219" s="358"/>
      <c r="QNV219" s="358"/>
      <c r="QNW219" s="358"/>
      <c r="QNX219" s="358"/>
      <c r="QNY219" s="358"/>
      <c r="QNZ219" s="358"/>
      <c r="QOA219" s="358"/>
      <c r="QOB219" s="358"/>
      <c r="QOC219" s="358"/>
      <c r="QOD219" s="358"/>
      <c r="QOE219" s="358"/>
      <c r="QOF219" s="358"/>
      <c r="QOG219" s="358"/>
      <c r="QOH219" s="358"/>
      <c r="QOI219" s="358"/>
      <c r="QOJ219" s="358"/>
      <c r="QOK219" s="358"/>
      <c r="QOL219" s="358"/>
      <c r="QOM219" s="358"/>
      <c r="QON219" s="358"/>
      <c r="QOO219" s="358"/>
      <c r="QOP219" s="358"/>
      <c r="QOQ219" s="358"/>
      <c r="QOR219" s="358"/>
      <c r="QOS219" s="358"/>
      <c r="QOT219" s="358"/>
      <c r="QOU219" s="358"/>
      <c r="QOV219" s="358"/>
      <c r="QOW219" s="358"/>
      <c r="QOX219" s="358"/>
      <c r="QOY219" s="358"/>
      <c r="QOZ219" s="358"/>
      <c r="QPA219" s="358"/>
      <c r="QPB219" s="358"/>
      <c r="QPC219" s="358"/>
      <c r="QPD219" s="358"/>
      <c r="QPE219" s="358"/>
      <c r="QPF219" s="358"/>
      <c r="QPG219" s="358"/>
      <c r="QPH219" s="358"/>
      <c r="QPI219" s="358"/>
      <c r="QPJ219" s="358"/>
      <c r="QPK219" s="358"/>
      <c r="QPL219" s="358"/>
      <c r="QPM219" s="358"/>
      <c r="QPN219" s="358"/>
      <c r="QPO219" s="358"/>
      <c r="QPP219" s="358"/>
      <c r="QPQ219" s="358"/>
      <c r="QPR219" s="358"/>
      <c r="QPS219" s="358"/>
      <c r="QPT219" s="358"/>
      <c r="QPU219" s="358"/>
      <c r="QPV219" s="358"/>
      <c r="QPW219" s="358"/>
      <c r="QPX219" s="358"/>
      <c r="QPY219" s="358"/>
      <c r="QPZ219" s="358"/>
      <c r="QQA219" s="358"/>
      <c r="QQB219" s="358"/>
      <c r="QQC219" s="358"/>
      <c r="QQD219" s="358"/>
      <c r="QQE219" s="358"/>
      <c r="QQF219" s="358"/>
      <c r="QQG219" s="358"/>
      <c r="QQH219" s="358"/>
      <c r="QQI219" s="358"/>
      <c r="QQJ219" s="358"/>
      <c r="QQK219" s="358"/>
      <c r="QQL219" s="358"/>
      <c r="QQM219" s="358"/>
      <c r="QQN219" s="358"/>
      <c r="QQO219" s="358"/>
      <c r="QQP219" s="358"/>
      <c r="QQQ219" s="358"/>
      <c r="QQR219" s="358"/>
      <c r="QQS219" s="358"/>
      <c r="QQT219" s="358"/>
      <c r="QQU219" s="358"/>
      <c r="QQV219" s="358"/>
      <c r="QQW219" s="358"/>
      <c r="QQX219" s="358"/>
      <c r="QQY219" s="358"/>
      <c r="QQZ219" s="358"/>
      <c r="QRA219" s="358"/>
      <c r="QRB219" s="358"/>
      <c r="QRC219" s="358"/>
      <c r="QRD219" s="358"/>
      <c r="QRE219" s="358"/>
      <c r="QRF219" s="358"/>
      <c r="QRG219" s="358"/>
      <c r="QRH219" s="358"/>
      <c r="QRI219" s="358"/>
      <c r="QRJ219" s="358"/>
      <c r="QRK219" s="358"/>
      <c r="QRL219" s="358"/>
      <c r="QRM219" s="358"/>
      <c r="QRN219" s="358"/>
      <c r="QRO219" s="358"/>
      <c r="QRP219" s="358"/>
      <c r="QRQ219" s="358"/>
      <c r="QRR219" s="358"/>
      <c r="QRS219" s="358"/>
      <c r="QRT219" s="358"/>
      <c r="QRU219" s="358"/>
      <c r="QRV219" s="358"/>
      <c r="QRW219" s="358"/>
      <c r="QRX219" s="358"/>
      <c r="QRY219" s="358"/>
      <c r="QRZ219" s="358"/>
      <c r="QSA219" s="358"/>
      <c r="QSB219" s="358"/>
      <c r="QSC219" s="358"/>
      <c r="QSD219" s="358"/>
      <c r="QSE219" s="358"/>
      <c r="QSF219" s="358"/>
      <c r="QSG219" s="358"/>
      <c r="QSH219" s="358"/>
      <c r="QSI219" s="358"/>
      <c r="QSJ219" s="358"/>
      <c r="QSK219" s="358"/>
      <c r="QSL219" s="358"/>
      <c r="QSM219" s="358"/>
      <c r="QSN219" s="358"/>
      <c r="QSO219" s="358"/>
      <c r="QSP219" s="358"/>
      <c r="QSQ219" s="358"/>
      <c r="QSR219" s="358"/>
      <c r="QSS219" s="358"/>
      <c r="QST219" s="358"/>
      <c r="QSU219" s="358"/>
      <c r="QSV219" s="358"/>
      <c r="QSW219" s="358"/>
      <c r="QSX219" s="358"/>
      <c r="QSY219" s="358"/>
      <c r="QSZ219" s="358"/>
      <c r="QTA219" s="358"/>
      <c r="QTB219" s="358"/>
      <c r="QTC219" s="358"/>
      <c r="QTD219" s="358"/>
      <c r="QTE219" s="358"/>
      <c r="QTF219" s="358"/>
      <c r="QTG219" s="358"/>
      <c r="QTH219" s="358"/>
      <c r="QTI219" s="358"/>
      <c r="QTJ219" s="358"/>
      <c r="QTK219" s="358"/>
      <c r="QTL219" s="358"/>
      <c r="QTM219" s="358"/>
      <c r="QTN219" s="358"/>
      <c r="QTO219" s="358"/>
      <c r="QTP219" s="358"/>
      <c r="QTQ219" s="358"/>
      <c r="QTR219" s="358"/>
      <c r="QTS219" s="358"/>
      <c r="QTT219" s="358"/>
      <c r="QTU219" s="358"/>
      <c r="QTV219" s="358"/>
      <c r="QTW219" s="358"/>
      <c r="QTX219" s="358"/>
      <c r="QTY219" s="358"/>
      <c r="QTZ219" s="358"/>
      <c r="QUA219" s="358"/>
      <c r="QUB219" s="358"/>
      <c r="QUC219" s="358"/>
      <c r="QUD219" s="358"/>
      <c r="QUE219" s="358"/>
      <c r="QUF219" s="358"/>
      <c r="QUG219" s="358"/>
      <c r="QUH219" s="358"/>
      <c r="QUI219" s="358"/>
      <c r="QUJ219" s="358"/>
      <c r="QUK219" s="358"/>
      <c r="QUL219" s="358"/>
      <c r="QUM219" s="358"/>
      <c r="QUN219" s="358"/>
      <c r="QUO219" s="358"/>
      <c r="QUP219" s="358"/>
      <c r="QUQ219" s="358"/>
      <c r="QUR219" s="358"/>
      <c r="QUS219" s="358"/>
      <c r="QUT219" s="358"/>
      <c r="QUU219" s="358"/>
      <c r="QUV219" s="358"/>
      <c r="QUW219" s="358"/>
      <c r="QUX219" s="358"/>
      <c r="QUY219" s="358"/>
      <c r="QUZ219" s="358"/>
      <c r="QVA219" s="358"/>
      <c r="QVB219" s="358"/>
      <c r="QVC219" s="358"/>
      <c r="QVD219" s="358"/>
      <c r="QVE219" s="358"/>
      <c r="QVF219" s="358"/>
      <c r="QVG219" s="358"/>
      <c r="QVH219" s="358"/>
      <c r="QVI219" s="358"/>
      <c r="QVJ219" s="358"/>
      <c r="QVK219" s="358"/>
      <c r="QVL219" s="358"/>
      <c r="QVM219" s="358"/>
      <c r="QVN219" s="358"/>
      <c r="QVO219" s="358"/>
      <c r="QVP219" s="358"/>
      <c r="QVQ219" s="358"/>
      <c r="QVR219" s="358"/>
      <c r="QVS219" s="358"/>
      <c r="QVT219" s="358"/>
      <c r="QVU219" s="358"/>
      <c r="QVV219" s="358"/>
      <c r="QVW219" s="358"/>
      <c r="QVX219" s="358"/>
      <c r="QVY219" s="358"/>
      <c r="QVZ219" s="358"/>
      <c r="QWA219" s="358"/>
      <c r="QWB219" s="358"/>
      <c r="QWC219" s="358"/>
      <c r="QWD219" s="358"/>
      <c r="QWE219" s="358"/>
      <c r="QWF219" s="358"/>
      <c r="QWG219" s="358"/>
      <c r="QWH219" s="358"/>
      <c r="QWI219" s="358"/>
      <c r="QWJ219" s="358"/>
      <c r="QWK219" s="358"/>
      <c r="QWL219" s="358"/>
      <c r="QWM219" s="358"/>
      <c r="QWN219" s="358"/>
      <c r="QWO219" s="358"/>
      <c r="QWP219" s="358"/>
      <c r="QWQ219" s="358"/>
      <c r="QWR219" s="358"/>
      <c r="QWS219" s="358"/>
      <c r="QWT219" s="358"/>
      <c r="QWU219" s="358"/>
      <c r="QWV219" s="358"/>
      <c r="QWW219" s="358"/>
      <c r="QWX219" s="358"/>
      <c r="QWY219" s="358"/>
      <c r="QWZ219" s="358"/>
      <c r="QXA219" s="358"/>
      <c r="QXB219" s="358"/>
      <c r="QXC219" s="358"/>
      <c r="QXD219" s="358"/>
      <c r="QXE219" s="358"/>
      <c r="QXF219" s="358"/>
      <c r="QXG219" s="358"/>
      <c r="QXH219" s="358"/>
      <c r="QXI219" s="358"/>
      <c r="QXJ219" s="358"/>
      <c r="QXK219" s="358"/>
      <c r="QXL219" s="358"/>
      <c r="QXM219" s="358"/>
      <c r="QXN219" s="358"/>
      <c r="QXO219" s="358"/>
      <c r="QXP219" s="358"/>
      <c r="QXQ219" s="358"/>
      <c r="QXR219" s="358"/>
      <c r="QXS219" s="358"/>
      <c r="QXT219" s="358"/>
      <c r="QXU219" s="358"/>
      <c r="QXV219" s="358"/>
      <c r="QXW219" s="358"/>
      <c r="QXX219" s="358"/>
      <c r="QXY219" s="358"/>
      <c r="QXZ219" s="358"/>
      <c r="QYA219" s="358"/>
      <c r="QYB219" s="358"/>
      <c r="QYC219" s="358"/>
      <c r="QYD219" s="358"/>
      <c r="QYE219" s="358"/>
      <c r="QYF219" s="358"/>
      <c r="QYG219" s="358"/>
      <c r="QYH219" s="358"/>
      <c r="QYI219" s="358"/>
      <c r="QYJ219" s="358"/>
      <c r="QYK219" s="358"/>
      <c r="QYL219" s="358"/>
      <c r="QYM219" s="358"/>
      <c r="QYN219" s="358"/>
      <c r="QYO219" s="358"/>
      <c r="QYP219" s="358"/>
      <c r="QYQ219" s="358"/>
      <c r="QYR219" s="358"/>
      <c r="QYS219" s="358"/>
      <c r="QYT219" s="358"/>
      <c r="QYU219" s="358"/>
      <c r="QYV219" s="358"/>
      <c r="QYW219" s="358"/>
      <c r="QYX219" s="358"/>
      <c r="QYY219" s="358"/>
      <c r="QYZ219" s="358"/>
      <c r="QZA219" s="358"/>
      <c r="QZB219" s="358"/>
      <c r="QZC219" s="358"/>
      <c r="QZD219" s="358"/>
      <c r="QZE219" s="358"/>
      <c r="QZF219" s="358"/>
      <c r="QZG219" s="358"/>
      <c r="QZH219" s="358"/>
      <c r="QZI219" s="358"/>
      <c r="QZJ219" s="358"/>
      <c r="QZK219" s="358"/>
      <c r="QZL219" s="358"/>
      <c r="QZM219" s="358"/>
      <c r="QZN219" s="358"/>
      <c r="QZO219" s="358"/>
      <c r="QZP219" s="358"/>
      <c r="QZQ219" s="358"/>
      <c r="QZR219" s="358"/>
      <c r="QZS219" s="358"/>
      <c r="QZT219" s="358"/>
      <c r="QZU219" s="358"/>
      <c r="QZV219" s="358"/>
      <c r="QZW219" s="358"/>
      <c r="QZX219" s="358"/>
      <c r="QZY219" s="358"/>
      <c r="QZZ219" s="358"/>
      <c r="RAA219" s="358"/>
      <c r="RAB219" s="358"/>
      <c r="RAC219" s="358"/>
      <c r="RAD219" s="358"/>
      <c r="RAE219" s="358"/>
      <c r="RAF219" s="358"/>
      <c r="RAG219" s="358"/>
      <c r="RAH219" s="358"/>
      <c r="RAI219" s="358"/>
      <c r="RAJ219" s="358"/>
      <c r="RAK219" s="358"/>
      <c r="RAL219" s="358"/>
      <c r="RAM219" s="358"/>
      <c r="RAN219" s="358"/>
      <c r="RAO219" s="358"/>
      <c r="RAP219" s="358"/>
      <c r="RAQ219" s="358"/>
      <c r="RAR219" s="358"/>
      <c r="RAS219" s="358"/>
      <c r="RAT219" s="358"/>
      <c r="RAU219" s="358"/>
      <c r="RAV219" s="358"/>
      <c r="RAW219" s="358"/>
      <c r="RAX219" s="358"/>
      <c r="RAY219" s="358"/>
      <c r="RAZ219" s="358"/>
      <c r="RBA219" s="358"/>
      <c r="RBB219" s="358"/>
      <c r="RBC219" s="358"/>
      <c r="RBD219" s="358"/>
      <c r="RBE219" s="358"/>
      <c r="RBF219" s="358"/>
      <c r="RBG219" s="358"/>
      <c r="RBH219" s="358"/>
      <c r="RBI219" s="358"/>
      <c r="RBJ219" s="358"/>
      <c r="RBK219" s="358"/>
      <c r="RBL219" s="358"/>
      <c r="RBM219" s="358"/>
      <c r="RBN219" s="358"/>
      <c r="RBO219" s="358"/>
      <c r="RBP219" s="358"/>
      <c r="RBQ219" s="358"/>
      <c r="RBR219" s="358"/>
      <c r="RBS219" s="358"/>
      <c r="RBT219" s="358"/>
      <c r="RBU219" s="358"/>
      <c r="RBV219" s="358"/>
      <c r="RBW219" s="358"/>
      <c r="RBX219" s="358"/>
      <c r="RBY219" s="358"/>
      <c r="RBZ219" s="358"/>
      <c r="RCA219" s="358"/>
      <c r="RCB219" s="358"/>
      <c r="RCC219" s="358"/>
      <c r="RCD219" s="358"/>
      <c r="RCE219" s="358"/>
      <c r="RCF219" s="358"/>
      <c r="RCG219" s="358"/>
      <c r="RCH219" s="358"/>
      <c r="RCI219" s="358"/>
      <c r="RCJ219" s="358"/>
      <c r="RCK219" s="358"/>
      <c r="RCL219" s="358"/>
      <c r="RCM219" s="358"/>
      <c r="RCN219" s="358"/>
      <c r="RCO219" s="358"/>
      <c r="RCP219" s="358"/>
      <c r="RCQ219" s="358"/>
      <c r="RCR219" s="358"/>
      <c r="RCS219" s="358"/>
      <c r="RCT219" s="358"/>
      <c r="RCU219" s="358"/>
      <c r="RCV219" s="358"/>
      <c r="RCW219" s="358"/>
      <c r="RCX219" s="358"/>
      <c r="RCY219" s="358"/>
      <c r="RCZ219" s="358"/>
      <c r="RDA219" s="358"/>
      <c r="RDB219" s="358"/>
      <c r="RDC219" s="358"/>
      <c r="RDD219" s="358"/>
      <c r="RDE219" s="358"/>
      <c r="RDF219" s="358"/>
      <c r="RDG219" s="358"/>
      <c r="RDH219" s="358"/>
      <c r="RDI219" s="358"/>
      <c r="RDJ219" s="358"/>
      <c r="RDK219" s="358"/>
      <c r="RDL219" s="358"/>
      <c r="RDM219" s="358"/>
      <c r="RDN219" s="358"/>
      <c r="RDO219" s="358"/>
      <c r="RDP219" s="358"/>
      <c r="RDQ219" s="358"/>
      <c r="RDR219" s="358"/>
      <c r="RDS219" s="358"/>
      <c r="RDT219" s="358"/>
      <c r="RDU219" s="358"/>
      <c r="RDV219" s="358"/>
      <c r="RDW219" s="358"/>
      <c r="RDX219" s="358"/>
      <c r="RDY219" s="358"/>
      <c r="RDZ219" s="358"/>
      <c r="REA219" s="358"/>
      <c r="REB219" s="358"/>
      <c r="REC219" s="358"/>
      <c r="RED219" s="358"/>
      <c r="REE219" s="358"/>
      <c r="REF219" s="358"/>
      <c r="REG219" s="358"/>
      <c r="REH219" s="358"/>
      <c r="REI219" s="358"/>
      <c r="REJ219" s="358"/>
      <c r="REK219" s="358"/>
      <c r="REL219" s="358"/>
      <c r="REM219" s="358"/>
      <c r="REN219" s="358"/>
      <c r="REO219" s="358"/>
      <c r="REP219" s="358"/>
      <c r="REQ219" s="358"/>
      <c r="RER219" s="358"/>
      <c r="RES219" s="358"/>
      <c r="RET219" s="358"/>
      <c r="REU219" s="358"/>
      <c r="REV219" s="358"/>
      <c r="REW219" s="358"/>
      <c r="REX219" s="358"/>
      <c r="REY219" s="358"/>
      <c r="REZ219" s="358"/>
      <c r="RFA219" s="358"/>
      <c r="RFB219" s="358"/>
      <c r="RFC219" s="358"/>
      <c r="RFD219" s="358"/>
      <c r="RFE219" s="358"/>
      <c r="RFF219" s="358"/>
      <c r="RFG219" s="358"/>
      <c r="RFH219" s="358"/>
      <c r="RFI219" s="358"/>
      <c r="RFJ219" s="358"/>
      <c r="RFK219" s="358"/>
      <c r="RFL219" s="358"/>
      <c r="RFM219" s="358"/>
      <c r="RFN219" s="358"/>
      <c r="RFO219" s="358"/>
      <c r="RFP219" s="358"/>
      <c r="RFQ219" s="358"/>
      <c r="RFR219" s="358"/>
      <c r="RFS219" s="358"/>
      <c r="RFT219" s="358"/>
      <c r="RFU219" s="358"/>
      <c r="RFV219" s="358"/>
      <c r="RFW219" s="358"/>
      <c r="RFX219" s="358"/>
      <c r="RFY219" s="358"/>
      <c r="RFZ219" s="358"/>
      <c r="RGA219" s="358"/>
      <c r="RGB219" s="358"/>
      <c r="RGC219" s="358"/>
      <c r="RGD219" s="358"/>
      <c r="RGE219" s="358"/>
      <c r="RGF219" s="358"/>
      <c r="RGG219" s="358"/>
      <c r="RGH219" s="358"/>
      <c r="RGI219" s="358"/>
      <c r="RGJ219" s="358"/>
      <c r="RGK219" s="358"/>
      <c r="RGL219" s="358"/>
      <c r="RGM219" s="358"/>
      <c r="RGN219" s="358"/>
      <c r="RGO219" s="358"/>
      <c r="RGP219" s="358"/>
      <c r="RGQ219" s="358"/>
      <c r="RGR219" s="358"/>
      <c r="RGS219" s="358"/>
      <c r="RGT219" s="358"/>
      <c r="RGU219" s="358"/>
      <c r="RGV219" s="358"/>
      <c r="RGW219" s="358"/>
      <c r="RGX219" s="358"/>
      <c r="RGY219" s="358"/>
      <c r="RGZ219" s="358"/>
      <c r="RHA219" s="358"/>
      <c r="RHB219" s="358"/>
      <c r="RHC219" s="358"/>
      <c r="RHD219" s="358"/>
      <c r="RHE219" s="358"/>
      <c r="RHF219" s="358"/>
      <c r="RHG219" s="358"/>
      <c r="RHH219" s="358"/>
      <c r="RHI219" s="358"/>
      <c r="RHJ219" s="358"/>
      <c r="RHK219" s="358"/>
      <c r="RHL219" s="358"/>
      <c r="RHM219" s="358"/>
      <c r="RHN219" s="358"/>
      <c r="RHO219" s="358"/>
      <c r="RHP219" s="358"/>
      <c r="RHQ219" s="358"/>
      <c r="RHR219" s="358"/>
      <c r="RHS219" s="358"/>
      <c r="RHT219" s="358"/>
      <c r="RHU219" s="358"/>
      <c r="RHV219" s="358"/>
      <c r="RHW219" s="358"/>
      <c r="RHX219" s="358"/>
      <c r="RHY219" s="358"/>
      <c r="RHZ219" s="358"/>
      <c r="RIA219" s="358"/>
      <c r="RIB219" s="358"/>
      <c r="RIC219" s="358"/>
      <c r="RID219" s="358"/>
      <c r="RIE219" s="358"/>
      <c r="RIF219" s="358"/>
      <c r="RIG219" s="358"/>
      <c r="RIH219" s="358"/>
      <c r="RII219" s="358"/>
      <c r="RIJ219" s="358"/>
      <c r="RIK219" s="358"/>
      <c r="RIL219" s="358"/>
      <c r="RIM219" s="358"/>
      <c r="RIN219" s="358"/>
      <c r="RIO219" s="358"/>
      <c r="RIP219" s="358"/>
      <c r="RIQ219" s="358"/>
      <c r="RIR219" s="358"/>
      <c r="RIS219" s="358"/>
      <c r="RIT219" s="358"/>
      <c r="RIU219" s="358"/>
      <c r="RIV219" s="358"/>
      <c r="RIW219" s="358"/>
      <c r="RIX219" s="358"/>
      <c r="RIY219" s="358"/>
      <c r="RIZ219" s="358"/>
      <c r="RJA219" s="358"/>
      <c r="RJB219" s="358"/>
      <c r="RJC219" s="358"/>
      <c r="RJD219" s="358"/>
      <c r="RJE219" s="358"/>
      <c r="RJF219" s="358"/>
      <c r="RJG219" s="358"/>
      <c r="RJH219" s="358"/>
      <c r="RJI219" s="358"/>
      <c r="RJJ219" s="358"/>
      <c r="RJK219" s="358"/>
      <c r="RJL219" s="358"/>
      <c r="RJM219" s="358"/>
      <c r="RJN219" s="358"/>
      <c r="RJO219" s="358"/>
      <c r="RJP219" s="358"/>
      <c r="RJQ219" s="358"/>
      <c r="RJR219" s="358"/>
      <c r="RJS219" s="358"/>
      <c r="RJT219" s="358"/>
      <c r="RJU219" s="358"/>
      <c r="RJV219" s="358"/>
      <c r="RJW219" s="358"/>
      <c r="RJX219" s="358"/>
      <c r="RJY219" s="358"/>
      <c r="RJZ219" s="358"/>
      <c r="RKA219" s="358"/>
      <c r="RKB219" s="358"/>
      <c r="RKC219" s="358"/>
      <c r="RKD219" s="358"/>
      <c r="RKE219" s="358"/>
      <c r="RKF219" s="358"/>
      <c r="RKG219" s="358"/>
      <c r="RKH219" s="358"/>
      <c r="RKI219" s="358"/>
      <c r="RKJ219" s="358"/>
      <c r="RKK219" s="358"/>
      <c r="RKL219" s="358"/>
      <c r="RKM219" s="358"/>
      <c r="RKN219" s="358"/>
      <c r="RKO219" s="358"/>
      <c r="RKP219" s="358"/>
      <c r="RKQ219" s="358"/>
      <c r="RKR219" s="358"/>
      <c r="RKS219" s="358"/>
      <c r="RKT219" s="358"/>
      <c r="RKU219" s="358"/>
      <c r="RKV219" s="358"/>
      <c r="RKW219" s="358"/>
      <c r="RKX219" s="358"/>
      <c r="RKY219" s="358"/>
      <c r="RKZ219" s="358"/>
      <c r="RLA219" s="358"/>
      <c r="RLB219" s="358"/>
      <c r="RLC219" s="358"/>
      <c r="RLD219" s="358"/>
      <c r="RLE219" s="358"/>
      <c r="RLF219" s="358"/>
      <c r="RLG219" s="358"/>
      <c r="RLH219" s="358"/>
      <c r="RLI219" s="358"/>
      <c r="RLJ219" s="358"/>
      <c r="RLK219" s="358"/>
      <c r="RLL219" s="358"/>
      <c r="RLM219" s="358"/>
      <c r="RLN219" s="358"/>
      <c r="RLO219" s="358"/>
      <c r="RLP219" s="358"/>
      <c r="RLQ219" s="358"/>
      <c r="RLR219" s="358"/>
      <c r="RLS219" s="358"/>
      <c r="RLT219" s="358"/>
      <c r="RLU219" s="358"/>
      <c r="RLV219" s="358"/>
      <c r="RLW219" s="358"/>
      <c r="RLX219" s="358"/>
      <c r="RLY219" s="358"/>
      <c r="RLZ219" s="358"/>
      <c r="RMA219" s="358"/>
      <c r="RMB219" s="358"/>
      <c r="RMC219" s="358"/>
      <c r="RMD219" s="358"/>
      <c r="RME219" s="358"/>
      <c r="RMF219" s="358"/>
      <c r="RMG219" s="358"/>
      <c r="RMH219" s="358"/>
      <c r="RMI219" s="358"/>
      <c r="RMJ219" s="358"/>
      <c r="RMK219" s="358"/>
      <c r="RML219" s="358"/>
      <c r="RMM219" s="358"/>
      <c r="RMN219" s="358"/>
      <c r="RMO219" s="358"/>
      <c r="RMP219" s="358"/>
      <c r="RMQ219" s="358"/>
      <c r="RMR219" s="358"/>
      <c r="RMS219" s="358"/>
      <c r="RMT219" s="358"/>
      <c r="RMU219" s="358"/>
      <c r="RMV219" s="358"/>
      <c r="RMW219" s="358"/>
      <c r="RMX219" s="358"/>
      <c r="RMY219" s="358"/>
      <c r="RMZ219" s="358"/>
      <c r="RNA219" s="358"/>
      <c r="RNB219" s="358"/>
      <c r="RNC219" s="358"/>
      <c r="RND219" s="358"/>
      <c r="RNE219" s="358"/>
      <c r="RNF219" s="358"/>
      <c r="RNG219" s="358"/>
      <c r="RNH219" s="358"/>
      <c r="RNI219" s="358"/>
      <c r="RNJ219" s="358"/>
      <c r="RNK219" s="358"/>
      <c r="RNL219" s="358"/>
      <c r="RNM219" s="358"/>
      <c r="RNN219" s="358"/>
      <c r="RNO219" s="358"/>
      <c r="RNP219" s="358"/>
      <c r="RNQ219" s="358"/>
      <c r="RNR219" s="358"/>
      <c r="RNS219" s="358"/>
      <c r="RNT219" s="358"/>
      <c r="RNU219" s="358"/>
      <c r="RNV219" s="358"/>
      <c r="RNW219" s="358"/>
      <c r="RNX219" s="358"/>
      <c r="RNY219" s="358"/>
      <c r="RNZ219" s="358"/>
      <c r="ROA219" s="358"/>
      <c r="ROB219" s="358"/>
      <c r="ROC219" s="358"/>
      <c r="ROD219" s="358"/>
      <c r="ROE219" s="358"/>
      <c r="ROF219" s="358"/>
      <c r="ROG219" s="358"/>
      <c r="ROH219" s="358"/>
      <c r="ROI219" s="358"/>
      <c r="ROJ219" s="358"/>
      <c r="ROK219" s="358"/>
      <c r="ROL219" s="358"/>
      <c r="ROM219" s="358"/>
      <c r="RON219" s="358"/>
      <c r="ROO219" s="358"/>
      <c r="ROP219" s="358"/>
      <c r="ROQ219" s="358"/>
      <c r="ROR219" s="358"/>
      <c r="ROS219" s="358"/>
      <c r="ROT219" s="358"/>
      <c r="ROU219" s="358"/>
      <c r="ROV219" s="358"/>
      <c r="ROW219" s="358"/>
      <c r="ROX219" s="358"/>
      <c r="ROY219" s="358"/>
      <c r="ROZ219" s="358"/>
      <c r="RPA219" s="358"/>
      <c r="RPB219" s="358"/>
      <c r="RPC219" s="358"/>
      <c r="RPD219" s="358"/>
      <c r="RPE219" s="358"/>
      <c r="RPF219" s="358"/>
      <c r="RPG219" s="358"/>
      <c r="RPH219" s="358"/>
      <c r="RPI219" s="358"/>
      <c r="RPJ219" s="358"/>
      <c r="RPK219" s="358"/>
      <c r="RPL219" s="358"/>
      <c r="RPM219" s="358"/>
      <c r="RPN219" s="358"/>
      <c r="RPO219" s="358"/>
      <c r="RPP219" s="358"/>
      <c r="RPQ219" s="358"/>
      <c r="RPR219" s="358"/>
      <c r="RPS219" s="358"/>
      <c r="RPT219" s="358"/>
      <c r="RPU219" s="358"/>
      <c r="RPV219" s="358"/>
      <c r="RPW219" s="358"/>
      <c r="RPX219" s="358"/>
      <c r="RPY219" s="358"/>
      <c r="RPZ219" s="358"/>
      <c r="RQA219" s="358"/>
      <c r="RQB219" s="358"/>
      <c r="RQC219" s="358"/>
      <c r="RQD219" s="358"/>
      <c r="RQE219" s="358"/>
      <c r="RQF219" s="358"/>
      <c r="RQG219" s="358"/>
      <c r="RQH219" s="358"/>
      <c r="RQI219" s="358"/>
      <c r="RQJ219" s="358"/>
      <c r="RQK219" s="358"/>
      <c r="RQL219" s="358"/>
      <c r="RQM219" s="358"/>
      <c r="RQN219" s="358"/>
      <c r="RQO219" s="358"/>
      <c r="RQP219" s="358"/>
      <c r="RQQ219" s="358"/>
      <c r="RQR219" s="358"/>
      <c r="RQS219" s="358"/>
      <c r="RQT219" s="358"/>
      <c r="RQU219" s="358"/>
      <c r="RQV219" s="358"/>
      <c r="RQW219" s="358"/>
      <c r="RQX219" s="358"/>
      <c r="RQY219" s="358"/>
      <c r="RQZ219" s="358"/>
      <c r="RRA219" s="358"/>
      <c r="RRB219" s="358"/>
      <c r="RRC219" s="358"/>
      <c r="RRD219" s="358"/>
      <c r="RRE219" s="358"/>
      <c r="RRF219" s="358"/>
      <c r="RRG219" s="358"/>
      <c r="RRH219" s="358"/>
      <c r="RRI219" s="358"/>
      <c r="RRJ219" s="358"/>
      <c r="RRK219" s="358"/>
      <c r="RRL219" s="358"/>
      <c r="RRM219" s="358"/>
      <c r="RRN219" s="358"/>
      <c r="RRO219" s="358"/>
      <c r="RRP219" s="358"/>
      <c r="RRQ219" s="358"/>
      <c r="RRR219" s="358"/>
      <c r="RRS219" s="358"/>
      <c r="RRT219" s="358"/>
      <c r="RRU219" s="358"/>
      <c r="RRV219" s="358"/>
      <c r="RRW219" s="358"/>
      <c r="RRX219" s="358"/>
      <c r="RRY219" s="358"/>
      <c r="RRZ219" s="358"/>
      <c r="RSA219" s="358"/>
      <c r="RSB219" s="358"/>
      <c r="RSC219" s="358"/>
      <c r="RSD219" s="358"/>
      <c r="RSE219" s="358"/>
      <c r="RSF219" s="358"/>
      <c r="RSG219" s="358"/>
      <c r="RSH219" s="358"/>
      <c r="RSI219" s="358"/>
      <c r="RSJ219" s="358"/>
      <c r="RSK219" s="358"/>
      <c r="RSL219" s="358"/>
      <c r="RSM219" s="358"/>
      <c r="RSN219" s="358"/>
      <c r="RSO219" s="358"/>
      <c r="RSP219" s="358"/>
      <c r="RSQ219" s="358"/>
      <c r="RSR219" s="358"/>
      <c r="RSS219" s="358"/>
      <c r="RST219" s="358"/>
      <c r="RSU219" s="358"/>
      <c r="RSV219" s="358"/>
      <c r="RSW219" s="358"/>
      <c r="RSX219" s="358"/>
      <c r="RSY219" s="358"/>
      <c r="RSZ219" s="358"/>
      <c r="RTA219" s="358"/>
      <c r="RTB219" s="358"/>
      <c r="RTC219" s="358"/>
      <c r="RTD219" s="358"/>
      <c r="RTE219" s="358"/>
      <c r="RTF219" s="358"/>
      <c r="RTG219" s="358"/>
      <c r="RTH219" s="358"/>
      <c r="RTI219" s="358"/>
      <c r="RTJ219" s="358"/>
      <c r="RTK219" s="358"/>
      <c r="RTL219" s="358"/>
      <c r="RTM219" s="358"/>
      <c r="RTN219" s="358"/>
      <c r="RTO219" s="358"/>
      <c r="RTP219" s="358"/>
      <c r="RTQ219" s="358"/>
      <c r="RTR219" s="358"/>
      <c r="RTS219" s="358"/>
      <c r="RTT219" s="358"/>
      <c r="RTU219" s="358"/>
      <c r="RTV219" s="358"/>
      <c r="RTW219" s="358"/>
      <c r="RTX219" s="358"/>
      <c r="RTY219" s="358"/>
      <c r="RTZ219" s="358"/>
      <c r="RUA219" s="358"/>
      <c r="RUB219" s="358"/>
      <c r="RUC219" s="358"/>
      <c r="RUD219" s="358"/>
      <c r="RUE219" s="358"/>
      <c r="RUF219" s="358"/>
      <c r="RUG219" s="358"/>
      <c r="RUH219" s="358"/>
      <c r="RUI219" s="358"/>
      <c r="RUJ219" s="358"/>
      <c r="RUK219" s="358"/>
      <c r="RUL219" s="358"/>
      <c r="RUM219" s="358"/>
      <c r="RUN219" s="358"/>
      <c r="RUO219" s="358"/>
      <c r="RUP219" s="358"/>
      <c r="RUQ219" s="358"/>
      <c r="RUR219" s="358"/>
      <c r="RUS219" s="358"/>
      <c r="RUT219" s="358"/>
      <c r="RUU219" s="358"/>
      <c r="RUV219" s="358"/>
      <c r="RUW219" s="358"/>
      <c r="RUX219" s="358"/>
      <c r="RUY219" s="358"/>
      <c r="RUZ219" s="358"/>
      <c r="RVA219" s="358"/>
      <c r="RVB219" s="358"/>
      <c r="RVC219" s="358"/>
      <c r="RVD219" s="358"/>
      <c r="RVE219" s="358"/>
      <c r="RVF219" s="358"/>
      <c r="RVG219" s="358"/>
      <c r="RVH219" s="358"/>
      <c r="RVI219" s="358"/>
      <c r="RVJ219" s="358"/>
      <c r="RVK219" s="358"/>
      <c r="RVL219" s="358"/>
      <c r="RVM219" s="358"/>
      <c r="RVN219" s="358"/>
      <c r="RVO219" s="358"/>
      <c r="RVP219" s="358"/>
      <c r="RVQ219" s="358"/>
      <c r="RVR219" s="358"/>
      <c r="RVS219" s="358"/>
      <c r="RVT219" s="358"/>
      <c r="RVU219" s="358"/>
      <c r="RVV219" s="358"/>
      <c r="RVW219" s="358"/>
      <c r="RVX219" s="358"/>
      <c r="RVY219" s="358"/>
      <c r="RVZ219" s="358"/>
      <c r="RWA219" s="358"/>
      <c r="RWB219" s="358"/>
      <c r="RWC219" s="358"/>
      <c r="RWD219" s="358"/>
      <c r="RWE219" s="358"/>
      <c r="RWF219" s="358"/>
      <c r="RWG219" s="358"/>
      <c r="RWH219" s="358"/>
      <c r="RWI219" s="358"/>
      <c r="RWJ219" s="358"/>
      <c r="RWK219" s="358"/>
      <c r="RWL219" s="358"/>
      <c r="RWM219" s="358"/>
      <c r="RWN219" s="358"/>
      <c r="RWO219" s="358"/>
      <c r="RWP219" s="358"/>
      <c r="RWQ219" s="358"/>
      <c r="RWR219" s="358"/>
      <c r="RWS219" s="358"/>
      <c r="RWT219" s="358"/>
      <c r="RWU219" s="358"/>
      <c r="RWV219" s="358"/>
      <c r="RWW219" s="358"/>
      <c r="RWX219" s="358"/>
      <c r="RWY219" s="358"/>
      <c r="RWZ219" s="358"/>
      <c r="RXA219" s="358"/>
      <c r="RXB219" s="358"/>
      <c r="RXC219" s="358"/>
      <c r="RXD219" s="358"/>
      <c r="RXE219" s="358"/>
      <c r="RXF219" s="358"/>
      <c r="RXG219" s="358"/>
      <c r="RXH219" s="358"/>
      <c r="RXI219" s="358"/>
      <c r="RXJ219" s="358"/>
      <c r="RXK219" s="358"/>
      <c r="RXL219" s="358"/>
      <c r="RXM219" s="358"/>
      <c r="RXN219" s="358"/>
      <c r="RXO219" s="358"/>
      <c r="RXP219" s="358"/>
      <c r="RXQ219" s="358"/>
      <c r="RXR219" s="358"/>
      <c r="RXS219" s="358"/>
      <c r="RXT219" s="358"/>
      <c r="RXU219" s="358"/>
      <c r="RXV219" s="358"/>
      <c r="RXW219" s="358"/>
      <c r="RXX219" s="358"/>
      <c r="RXY219" s="358"/>
      <c r="RXZ219" s="358"/>
      <c r="RYA219" s="358"/>
      <c r="RYB219" s="358"/>
      <c r="RYC219" s="358"/>
      <c r="RYD219" s="358"/>
      <c r="RYE219" s="358"/>
      <c r="RYF219" s="358"/>
      <c r="RYG219" s="358"/>
      <c r="RYH219" s="358"/>
      <c r="RYI219" s="358"/>
      <c r="RYJ219" s="358"/>
      <c r="RYK219" s="358"/>
      <c r="RYL219" s="358"/>
      <c r="RYM219" s="358"/>
      <c r="RYN219" s="358"/>
      <c r="RYO219" s="358"/>
      <c r="RYP219" s="358"/>
      <c r="RYQ219" s="358"/>
      <c r="RYR219" s="358"/>
      <c r="RYS219" s="358"/>
      <c r="RYT219" s="358"/>
      <c r="RYU219" s="358"/>
      <c r="RYV219" s="358"/>
      <c r="RYW219" s="358"/>
      <c r="RYX219" s="358"/>
      <c r="RYY219" s="358"/>
      <c r="RYZ219" s="358"/>
      <c r="RZA219" s="358"/>
      <c r="RZB219" s="358"/>
      <c r="RZC219" s="358"/>
      <c r="RZD219" s="358"/>
      <c r="RZE219" s="358"/>
      <c r="RZF219" s="358"/>
      <c r="RZG219" s="358"/>
      <c r="RZH219" s="358"/>
      <c r="RZI219" s="358"/>
      <c r="RZJ219" s="358"/>
      <c r="RZK219" s="358"/>
      <c r="RZL219" s="358"/>
      <c r="RZM219" s="358"/>
      <c r="RZN219" s="358"/>
      <c r="RZO219" s="358"/>
      <c r="RZP219" s="358"/>
      <c r="RZQ219" s="358"/>
      <c r="RZR219" s="358"/>
      <c r="RZS219" s="358"/>
      <c r="RZT219" s="358"/>
      <c r="RZU219" s="358"/>
      <c r="RZV219" s="358"/>
      <c r="RZW219" s="358"/>
      <c r="RZX219" s="358"/>
      <c r="RZY219" s="358"/>
      <c r="RZZ219" s="358"/>
      <c r="SAA219" s="358"/>
      <c r="SAB219" s="358"/>
      <c r="SAC219" s="358"/>
      <c r="SAD219" s="358"/>
      <c r="SAE219" s="358"/>
      <c r="SAF219" s="358"/>
      <c r="SAG219" s="358"/>
      <c r="SAH219" s="358"/>
      <c r="SAI219" s="358"/>
      <c r="SAJ219" s="358"/>
      <c r="SAK219" s="358"/>
      <c r="SAL219" s="358"/>
      <c r="SAM219" s="358"/>
      <c r="SAN219" s="358"/>
      <c r="SAO219" s="358"/>
      <c r="SAP219" s="358"/>
      <c r="SAQ219" s="358"/>
      <c r="SAR219" s="358"/>
      <c r="SAS219" s="358"/>
      <c r="SAT219" s="358"/>
      <c r="SAU219" s="358"/>
      <c r="SAV219" s="358"/>
      <c r="SAW219" s="358"/>
      <c r="SAX219" s="358"/>
      <c r="SAY219" s="358"/>
      <c r="SAZ219" s="358"/>
      <c r="SBA219" s="358"/>
      <c r="SBB219" s="358"/>
      <c r="SBC219" s="358"/>
      <c r="SBD219" s="358"/>
      <c r="SBE219" s="358"/>
      <c r="SBF219" s="358"/>
      <c r="SBG219" s="358"/>
      <c r="SBH219" s="358"/>
      <c r="SBI219" s="358"/>
      <c r="SBJ219" s="358"/>
      <c r="SBK219" s="358"/>
      <c r="SBL219" s="358"/>
      <c r="SBM219" s="358"/>
      <c r="SBN219" s="358"/>
      <c r="SBO219" s="358"/>
      <c r="SBP219" s="358"/>
      <c r="SBQ219" s="358"/>
      <c r="SBR219" s="358"/>
      <c r="SBS219" s="358"/>
      <c r="SBT219" s="358"/>
      <c r="SBU219" s="358"/>
      <c r="SBV219" s="358"/>
      <c r="SBW219" s="358"/>
      <c r="SBX219" s="358"/>
      <c r="SBY219" s="358"/>
      <c r="SBZ219" s="358"/>
      <c r="SCA219" s="358"/>
      <c r="SCB219" s="358"/>
      <c r="SCC219" s="358"/>
      <c r="SCD219" s="358"/>
      <c r="SCE219" s="358"/>
      <c r="SCF219" s="358"/>
      <c r="SCG219" s="358"/>
      <c r="SCH219" s="358"/>
      <c r="SCI219" s="358"/>
      <c r="SCJ219" s="358"/>
      <c r="SCK219" s="358"/>
      <c r="SCL219" s="358"/>
      <c r="SCM219" s="358"/>
      <c r="SCN219" s="358"/>
      <c r="SCO219" s="358"/>
      <c r="SCP219" s="358"/>
      <c r="SCQ219" s="358"/>
      <c r="SCR219" s="358"/>
      <c r="SCS219" s="358"/>
      <c r="SCT219" s="358"/>
      <c r="SCU219" s="358"/>
      <c r="SCV219" s="358"/>
      <c r="SCW219" s="358"/>
      <c r="SCX219" s="358"/>
      <c r="SCY219" s="358"/>
      <c r="SCZ219" s="358"/>
      <c r="SDA219" s="358"/>
      <c r="SDB219" s="358"/>
      <c r="SDC219" s="358"/>
      <c r="SDD219" s="358"/>
      <c r="SDE219" s="358"/>
      <c r="SDF219" s="358"/>
      <c r="SDG219" s="358"/>
      <c r="SDH219" s="358"/>
      <c r="SDI219" s="358"/>
      <c r="SDJ219" s="358"/>
      <c r="SDK219" s="358"/>
      <c r="SDL219" s="358"/>
      <c r="SDM219" s="358"/>
      <c r="SDN219" s="358"/>
      <c r="SDO219" s="358"/>
      <c r="SDP219" s="358"/>
      <c r="SDQ219" s="358"/>
      <c r="SDR219" s="358"/>
      <c r="SDS219" s="358"/>
      <c r="SDT219" s="358"/>
      <c r="SDU219" s="358"/>
      <c r="SDV219" s="358"/>
      <c r="SDW219" s="358"/>
      <c r="SDX219" s="358"/>
      <c r="SDY219" s="358"/>
      <c r="SDZ219" s="358"/>
      <c r="SEA219" s="358"/>
      <c r="SEB219" s="358"/>
      <c r="SEC219" s="358"/>
      <c r="SED219" s="358"/>
      <c r="SEE219" s="358"/>
      <c r="SEF219" s="358"/>
      <c r="SEG219" s="358"/>
      <c r="SEH219" s="358"/>
      <c r="SEI219" s="358"/>
      <c r="SEJ219" s="358"/>
      <c r="SEK219" s="358"/>
      <c r="SEL219" s="358"/>
      <c r="SEM219" s="358"/>
      <c r="SEN219" s="358"/>
      <c r="SEO219" s="358"/>
      <c r="SEP219" s="358"/>
      <c r="SEQ219" s="358"/>
      <c r="SER219" s="358"/>
      <c r="SES219" s="358"/>
      <c r="SET219" s="358"/>
      <c r="SEU219" s="358"/>
      <c r="SEV219" s="358"/>
      <c r="SEW219" s="358"/>
      <c r="SEX219" s="358"/>
      <c r="SEY219" s="358"/>
      <c r="SEZ219" s="358"/>
      <c r="SFA219" s="358"/>
      <c r="SFB219" s="358"/>
      <c r="SFC219" s="358"/>
      <c r="SFD219" s="358"/>
      <c r="SFE219" s="358"/>
      <c r="SFF219" s="358"/>
      <c r="SFG219" s="358"/>
      <c r="SFH219" s="358"/>
      <c r="SFI219" s="358"/>
      <c r="SFJ219" s="358"/>
      <c r="SFK219" s="358"/>
      <c r="SFL219" s="358"/>
      <c r="SFM219" s="358"/>
      <c r="SFN219" s="358"/>
      <c r="SFO219" s="358"/>
      <c r="SFP219" s="358"/>
      <c r="SFQ219" s="358"/>
      <c r="SFR219" s="358"/>
      <c r="SFS219" s="358"/>
      <c r="SFT219" s="358"/>
      <c r="SFU219" s="358"/>
      <c r="SFV219" s="358"/>
      <c r="SFW219" s="358"/>
      <c r="SFX219" s="358"/>
      <c r="SFY219" s="358"/>
      <c r="SFZ219" s="358"/>
      <c r="SGA219" s="358"/>
      <c r="SGB219" s="358"/>
      <c r="SGC219" s="358"/>
      <c r="SGD219" s="358"/>
      <c r="SGE219" s="358"/>
      <c r="SGF219" s="358"/>
      <c r="SGG219" s="358"/>
      <c r="SGH219" s="358"/>
      <c r="SGI219" s="358"/>
      <c r="SGJ219" s="358"/>
      <c r="SGK219" s="358"/>
      <c r="SGL219" s="358"/>
      <c r="SGM219" s="358"/>
      <c r="SGN219" s="358"/>
      <c r="SGO219" s="358"/>
      <c r="SGP219" s="358"/>
      <c r="SGQ219" s="358"/>
      <c r="SGR219" s="358"/>
      <c r="SGS219" s="358"/>
      <c r="SGT219" s="358"/>
      <c r="SGU219" s="358"/>
      <c r="SGV219" s="358"/>
      <c r="SGW219" s="358"/>
      <c r="SGX219" s="358"/>
      <c r="SGY219" s="358"/>
      <c r="SGZ219" s="358"/>
      <c r="SHA219" s="358"/>
      <c r="SHB219" s="358"/>
      <c r="SHC219" s="358"/>
      <c r="SHD219" s="358"/>
      <c r="SHE219" s="358"/>
      <c r="SHF219" s="358"/>
      <c r="SHG219" s="358"/>
      <c r="SHH219" s="358"/>
      <c r="SHI219" s="358"/>
      <c r="SHJ219" s="358"/>
      <c r="SHK219" s="358"/>
      <c r="SHL219" s="358"/>
      <c r="SHM219" s="358"/>
      <c r="SHN219" s="358"/>
      <c r="SHO219" s="358"/>
      <c r="SHP219" s="358"/>
      <c r="SHQ219" s="358"/>
      <c r="SHR219" s="358"/>
      <c r="SHS219" s="358"/>
      <c r="SHT219" s="358"/>
      <c r="SHU219" s="358"/>
      <c r="SHV219" s="358"/>
      <c r="SHW219" s="358"/>
      <c r="SHX219" s="358"/>
      <c r="SHY219" s="358"/>
      <c r="SHZ219" s="358"/>
      <c r="SIA219" s="358"/>
      <c r="SIB219" s="358"/>
      <c r="SIC219" s="358"/>
      <c r="SID219" s="358"/>
      <c r="SIE219" s="358"/>
      <c r="SIF219" s="358"/>
      <c r="SIG219" s="358"/>
      <c r="SIH219" s="358"/>
      <c r="SII219" s="358"/>
      <c r="SIJ219" s="358"/>
      <c r="SIK219" s="358"/>
      <c r="SIL219" s="358"/>
      <c r="SIM219" s="358"/>
      <c r="SIN219" s="358"/>
      <c r="SIO219" s="358"/>
      <c r="SIP219" s="358"/>
      <c r="SIQ219" s="358"/>
      <c r="SIR219" s="358"/>
      <c r="SIS219" s="358"/>
      <c r="SIT219" s="358"/>
      <c r="SIU219" s="358"/>
      <c r="SIV219" s="358"/>
      <c r="SIW219" s="358"/>
      <c r="SIX219" s="358"/>
      <c r="SIY219" s="358"/>
      <c r="SIZ219" s="358"/>
      <c r="SJA219" s="358"/>
      <c r="SJB219" s="358"/>
      <c r="SJC219" s="358"/>
      <c r="SJD219" s="358"/>
      <c r="SJE219" s="358"/>
      <c r="SJF219" s="358"/>
      <c r="SJG219" s="358"/>
      <c r="SJH219" s="358"/>
      <c r="SJI219" s="358"/>
      <c r="SJJ219" s="358"/>
      <c r="SJK219" s="358"/>
      <c r="SJL219" s="358"/>
      <c r="SJM219" s="358"/>
      <c r="SJN219" s="358"/>
      <c r="SJO219" s="358"/>
      <c r="SJP219" s="358"/>
      <c r="SJQ219" s="358"/>
      <c r="SJR219" s="358"/>
      <c r="SJS219" s="358"/>
      <c r="SJT219" s="358"/>
      <c r="SJU219" s="358"/>
      <c r="SJV219" s="358"/>
      <c r="SJW219" s="358"/>
      <c r="SJX219" s="358"/>
      <c r="SJY219" s="358"/>
      <c r="SJZ219" s="358"/>
      <c r="SKA219" s="358"/>
      <c r="SKB219" s="358"/>
      <c r="SKC219" s="358"/>
      <c r="SKD219" s="358"/>
      <c r="SKE219" s="358"/>
      <c r="SKF219" s="358"/>
      <c r="SKG219" s="358"/>
      <c r="SKH219" s="358"/>
      <c r="SKI219" s="358"/>
      <c r="SKJ219" s="358"/>
      <c r="SKK219" s="358"/>
      <c r="SKL219" s="358"/>
      <c r="SKM219" s="358"/>
      <c r="SKN219" s="358"/>
      <c r="SKO219" s="358"/>
      <c r="SKP219" s="358"/>
      <c r="SKQ219" s="358"/>
      <c r="SKR219" s="358"/>
      <c r="SKS219" s="358"/>
      <c r="SKT219" s="358"/>
      <c r="SKU219" s="358"/>
      <c r="SKV219" s="358"/>
      <c r="SKW219" s="358"/>
      <c r="SKX219" s="358"/>
      <c r="SKY219" s="358"/>
      <c r="SKZ219" s="358"/>
      <c r="SLA219" s="358"/>
      <c r="SLB219" s="358"/>
      <c r="SLC219" s="358"/>
      <c r="SLD219" s="358"/>
      <c r="SLE219" s="358"/>
      <c r="SLF219" s="358"/>
      <c r="SLG219" s="358"/>
      <c r="SLH219" s="358"/>
      <c r="SLI219" s="358"/>
      <c r="SLJ219" s="358"/>
      <c r="SLK219" s="358"/>
      <c r="SLL219" s="358"/>
      <c r="SLM219" s="358"/>
      <c r="SLN219" s="358"/>
      <c r="SLO219" s="358"/>
      <c r="SLP219" s="358"/>
      <c r="SLQ219" s="358"/>
      <c r="SLR219" s="358"/>
      <c r="SLS219" s="358"/>
      <c r="SLT219" s="358"/>
      <c r="SLU219" s="358"/>
      <c r="SLV219" s="358"/>
      <c r="SLW219" s="358"/>
      <c r="SLX219" s="358"/>
      <c r="SLY219" s="358"/>
      <c r="SLZ219" s="358"/>
      <c r="SMA219" s="358"/>
      <c r="SMB219" s="358"/>
      <c r="SMC219" s="358"/>
      <c r="SMD219" s="358"/>
      <c r="SME219" s="358"/>
      <c r="SMF219" s="358"/>
      <c r="SMG219" s="358"/>
      <c r="SMH219" s="358"/>
      <c r="SMI219" s="358"/>
      <c r="SMJ219" s="358"/>
      <c r="SMK219" s="358"/>
      <c r="SML219" s="358"/>
      <c r="SMM219" s="358"/>
      <c r="SMN219" s="358"/>
      <c r="SMO219" s="358"/>
      <c r="SMP219" s="358"/>
      <c r="SMQ219" s="358"/>
      <c r="SMR219" s="358"/>
      <c r="SMS219" s="358"/>
      <c r="SMT219" s="358"/>
      <c r="SMU219" s="358"/>
      <c r="SMV219" s="358"/>
      <c r="SMW219" s="358"/>
      <c r="SMX219" s="358"/>
      <c r="SMY219" s="358"/>
      <c r="SMZ219" s="358"/>
      <c r="SNA219" s="358"/>
      <c r="SNB219" s="358"/>
      <c r="SNC219" s="358"/>
      <c r="SND219" s="358"/>
      <c r="SNE219" s="358"/>
      <c r="SNF219" s="358"/>
      <c r="SNG219" s="358"/>
      <c r="SNH219" s="358"/>
      <c r="SNI219" s="358"/>
      <c r="SNJ219" s="358"/>
      <c r="SNK219" s="358"/>
      <c r="SNL219" s="358"/>
      <c r="SNM219" s="358"/>
      <c r="SNN219" s="358"/>
      <c r="SNO219" s="358"/>
      <c r="SNP219" s="358"/>
      <c r="SNQ219" s="358"/>
      <c r="SNR219" s="358"/>
      <c r="SNS219" s="358"/>
      <c r="SNT219" s="358"/>
      <c r="SNU219" s="358"/>
      <c r="SNV219" s="358"/>
      <c r="SNW219" s="358"/>
      <c r="SNX219" s="358"/>
      <c r="SNY219" s="358"/>
      <c r="SNZ219" s="358"/>
      <c r="SOA219" s="358"/>
      <c r="SOB219" s="358"/>
      <c r="SOC219" s="358"/>
      <c r="SOD219" s="358"/>
      <c r="SOE219" s="358"/>
      <c r="SOF219" s="358"/>
      <c r="SOG219" s="358"/>
      <c r="SOH219" s="358"/>
      <c r="SOI219" s="358"/>
      <c r="SOJ219" s="358"/>
      <c r="SOK219" s="358"/>
      <c r="SOL219" s="358"/>
      <c r="SOM219" s="358"/>
      <c r="SON219" s="358"/>
      <c r="SOO219" s="358"/>
      <c r="SOP219" s="358"/>
      <c r="SOQ219" s="358"/>
      <c r="SOR219" s="358"/>
      <c r="SOS219" s="358"/>
      <c r="SOT219" s="358"/>
      <c r="SOU219" s="358"/>
      <c r="SOV219" s="358"/>
      <c r="SOW219" s="358"/>
      <c r="SOX219" s="358"/>
      <c r="SOY219" s="358"/>
      <c r="SOZ219" s="358"/>
      <c r="SPA219" s="358"/>
      <c r="SPB219" s="358"/>
      <c r="SPC219" s="358"/>
      <c r="SPD219" s="358"/>
      <c r="SPE219" s="358"/>
      <c r="SPF219" s="358"/>
      <c r="SPG219" s="358"/>
      <c r="SPH219" s="358"/>
      <c r="SPI219" s="358"/>
      <c r="SPJ219" s="358"/>
      <c r="SPK219" s="358"/>
      <c r="SPL219" s="358"/>
      <c r="SPM219" s="358"/>
      <c r="SPN219" s="358"/>
      <c r="SPO219" s="358"/>
      <c r="SPP219" s="358"/>
      <c r="SPQ219" s="358"/>
      <c r="SPR219" s="358"/>
      <c r="SPS219" s="358"/>
      <c r="SPT219" s="358"/>
      <c r="SPU219" s="358"/>
      <c r="SPV219" s="358"/>
      <c r="SPW219" s="358"/>
      <c r="SPX219" s="358"/>
      <c r="SPY219" s="358"/>
      <c r="SPZ219" s="358"/>
      <c r="SQA219" s="358"/>
      <c r="SQB219" s="358"/>
      <c r="SQC219" s="358"/>
      <c r="SQD219" s="358"/>
      <c r="SQE219" s="358"/>
      <c r="SQF219" s="358"/>
      <c r="SQG219" s="358"/>
      <c r="SQH219" s="358"/>
      <c r="SQI219" s="358"/>
      <c r="SQJ219" s="358"/>
      <c r="SQK219" s="358"/>
      <c r="SQL219" s="358"/>
      <c r="SQM219" s="358"/>
      <c r="SQN219" s="358"/>
      <c r="SQO219" s="358"/>
      <c r="SQP219" s="358"/>
      <c r="SQQ219" s="358"/>
      <c r="SQR219" s="358"/>
      <c r="SQS219" s="358"/>
      <c r="SQT219" s="358"/>
      <c r="SQU219" s="358"/>
      <c r="SQV219" s="358"/>
      <c r="SQW219" s="358"/>
      <c r="SQX219" s="358"/>
      <c r="SQY219" s="358"/>
      <c r="SQZ219" s="358"/>
      <c r="SRA219" s="358"/>
      <c r="SRB219" s="358"/>
      <c r="SRC219" s="358"/>
      <c r="SRD219" s="358"/>
      <c r="SRE219" s="358"/>
      <c r="SRF219" s="358"/>
      <c r="SRG219" s="358"/>
      <c r="SRH219" s="358"/>
      <c r="SRI219" s="358"/>
      <c r="SRJ219" s="358"/>
      <c r="SRK219" s="358"/>
      <c r="SRL219" s="358"/>
      <c r="SRM219" s="358"/>
      <c r="SRN219" s="358"/>
      <c r="SRO219" s="358"/>
      <c r="SRP219" s="358"/>
      <c r="SRQ219" s="358"/>
      <c r="SRR219" s="358"/>
      <c r="SRS219" s="358"/>
      <c r="SRT219" s="358"/>
      <c r="SRU219" s="358"/>
      <c r="SRV219" s="358"/>
      <c r="SRW219" s="358"/>
      <c r="SRX219" s="358"/>
      <c r="SRY219" s="358"/>
      <c r="SRZ219" s="358"/>
      <c r="SSA219" s="358"/>
      <c r="SSB219" s="358"/>
      <c r="SSC219" s="358"/>
      <c r="SSD219" s="358"/>
      <c r="SSE219" s="358"/>
      <c r="SSF219" s="358"/>
      <c r="SSG219" s="358"/>
      <c r="SSH219" s="358"/>
      <c r="SSI219" s="358"/>
      <c r="SSJ219" s="358"/>
      <c r="SSK219" s="358"/>
      <c r="SSL219" s="358"/>
      <c r="SSM219" s="358"/>
      <c r="SSN219" s="358"/>
      <c r="SSO219" s="358"/>
      <c r="SSP219" s="358"/>
      <c r="SSQ219" s="358"/>
      <c r="SSR219" s="358"/>
      <c r="SSS219" s="358"/>
      <c r="SST219" s="358"/>
      <c r="SSU219" s="358"/>
      <c r="SSV219" s="358"/>
      <c r="SSW219" s="358"/>
      <c r="SSX219" s="358"/>
      <c r="SSY219" s="358"/>
      <c r="SSZ219" s="358"/>
      <c r="STA219" s="358"/>
      <c r="STB219" s="358"/>
      <c r="STC219" s="358"/>
      <c r="STD219" s="358"/>
      <c r="STE219" s="358"/>
      <c r="STF219" s="358"/>
      <c r="STG219" s="358"/>
      <c r="STH219" s="358"/>
      <c r="STI219" s="358"/>
      <c r="STJ219" s="358"/>
      <c r="STK219" s="358"/>
      <c r="STL219" s="358"/>
      <c r="STM219" s="358"/>
      <c r="STN219" s="358"/>
      <c r="STO219" s="358"/>
      <c r="STP219" s="358"/>
      <c r="STQ219" s="358"/>
      <c r="STR219" s="358"/>
      <c r="STS219" s="358"/>
      <c r="STT219" s="358"/>
      <c r="STU219" s="358"/>
      <c r="STV219" s="358"/>
      <c r="STW219" s="358"/>
      <c r="STX219" s="358"/>
      <c r="STY219" s="358"/>
      <c r="STZ219" s="358"/>
      <c r="SUA219" s="358"/>
      <c r="SUB219" s="358"/>
      <c r="SUC219" s="358"/>
      <c r="SUD219" s="358"/>
      <c r="SUE219" s="358"/>
      <c r="SUF219" s="358"/>
      <c r="SUG219" s="358"/>
      <c r="SUH219" s="358"/>
      <c r="SUI219" s="358"/>
      <c r="SUJ219" s="358"/>
      <c r="SUK219" s="358"/>
      <c r="SUL219" s="358"/>
      <c r="SUM219" s="358"/>
      <c r="SUN219" s="358"/>
      <c r="SUO219" s="358"/>
      <c r="SUP219" s="358"/>
      <c r="SUQ219" s="358"/>
      <c r="SUR219" s="358"/>
      <c r="SUS219" s="358"/>
      <c r="SUT219" s="358"/>
      <c r="SUU219" s="358"/>
      <c r="SUV219" s="358"/>
      <c r="SUW219" s="358"/>
      <c r="SUX219" s="358"/>
      <c r="SUY219" s="358"/>
      <c r="SUZ219" s="358"/>
      <c r="SVA219" s="358"/>
      <c r="SVB219" s="358"/>
      <c r="SVC219" s="358"/>
      <c r="SVD219" s="358"/>
      <c r="SVE219" s="358"/>
      <c r="SVF219" s="358"/>
      <c r="SVG219" s="358"/>
      <c r="SVH219" s="358"/>
      <c r="SVI219" s="358"/>
      <c r="SVJ219" s="358"/>
      <c r="SVK219" s="358"/>
      <c r="SVL219" s="358"/>
      <c r="SVM219" s="358"/>
      <c r="SVN219" s="358"/>
      <c r="SVO219" s="358"/>
      <c r="SVP219" s="358"/>
      <c r="SVQ219" s="358"/>
      <c r="SVR219" s="358"/>
      <c r="SVS219" s="358"/>
      <c r="SVT219" s="358"/>
      <c r="SVU219" s="358"/>
      <c r="SVV219" s="358"/>
      <c r="SVW219" s="358"/>
      <c r="SVX219" s="358"/>
      <c r="SVY219" s="358"/>
      <c r="SVZ219" s="358"/>
      <c r="SWA219" s="358"/>
      <c r="SWB219" s="358"/>
      <c r="SWC219" s="358"/>
      <c r="SWD219" s="358"/>
      <c r="SWE219" s="358"/>
      <c r="SWF219" s="358"/>
      <c r="SWG219" s="358"/>
      <c r="SWH219" s="358"/>
      <c r="SWI219" s="358"/>
      <c r="SWJ219" s="358"/>
      <c r="SWK219" s="358"/>
      <c r="SWL219" s="358"/>
      <c r="SWM219" s="358"/>
      <c r="SWN219" s="358"/>
      <c r="SWO219" s="358"/>
      <c r="SWP219" s="358"/>
      <c r="SWQ219" s="358"/>
      <c r="SWR219" s="358"/>
      <c r="SWS219" s="358"/>
      <c r="SWT219" s="358"/>
      <c r="SWU219" s="358"/>
      <c r="SWV219" s="358"/>
      <c r="SWW219" s="358"/>
      <c r="SWX219" s="358"/>
      <c r="SWY219" s="358"/>
      <c r="SWZ219" s="358"/>
      <c r="SXA219" s="358"/>
      <c r="SXB219" s="358"/>
      <c r="SXC219" s="358"/>
      <c r="SXD219" s="358"/>
      <c r="SXE219" s="358"/>
      <c r="SXF219" s="358"/>
      <c r="SXG219" s="358"/>
      <c r="SXH219" s="358"/>
      <c r="SXI219" s="358"/>
      <c r="SXJ219" s="358"/>
      <c r="SXK219" s="358"/>
      <c r="SXL219" s="358"/>
      <c r="SXM219" s="358"/>
      <c r="SXN219" s="358"/>
      <c r="SXO219" s="358"/>
      <c r="SXP219" s="358"/>
      <c r="SXQ219" s="358"/>
      <c r="SXR219" s="358"/>
      <c r="SXS219" s="358"/>
      <c r="SXT219" s="358"/>
      <c r="SXU219" s="358"/>
      <c r="SXV219" s="358"/>
      <c r="SXW219" s="358"/>
      <c r="SXX219" s="358"/>
      <c r="SXY219" s="358"/>
      <c r="SXZ219" s="358"/>
      <c r="SYA219" s="358"/>
      <c r="SYB219" s="358"/>
      <c r="SYC219" s="358"/>
      <c r="SYD219" s="358"/>
      <c r="SYE219" s="358"/>
      <c r="SYF219" s="358"/>
      <c r="SYG219" s="358"/>
      <c r="SYH219" s="358"/>
      <c r="SYI219" s="358"/>
      <c r="SYJ219" s="358"/>
      <c r="SYK219" s="358"/>
      <c r="SYL219" s="358"/>
      <c r="SYM219" s="358"/>
      <c r="SYN219" s="358"/>
      <c r="SYO219" s="358"/>
      <c r="SYP219" s="358"/>
      <c r="SYQ219" s="358"/>
      <c r="SYR219" s="358"/>
      <c r="SYS219" s="358"/>
      <c r="SYT219" s="358"/>
      <c r="SYU219" s="358"/>
      <c r="SYV219" s="358"/>
      <c r="SYW219" s="358"/>
      <c r="SYX219" s="358"/>
      <c r="SYY219" s="358"/>
      <c r="SYZ219" s="358"/>
      <c r="SZA219" s="358"/>
      <c r="SZB219" s="358"/>
      <c r="SZC219" s="358"/>
      <c r="SZD219" s="358"/>
      <c r="SZE219" s="358"/>
      <c r="SZF219" s="358"/>
      <c r="SZG219" s="358"/>
      <c r="SZH219" s="358"/>
      <c r="SZI219" s="358"/>
      <c r="SZJ219" s="358"/>
      <c r="SZK219" s="358"/>
      <c r="SZL219" s="358"/>
      <c r="SZM219" s="358"/>
      <c r="SZN219" s="358"/>
      <c r="SZO219" s="358"/>
      <c r="SZP219" s="358"/>
      <c r="SZQ219" s="358"/>
      <c r="SZR219" s="358"/>
      <c r="SZS219" s="358"/>
      <c r="SZT219" s="358"/>
      <c r="SZU219" s="358"/>
      <c r="SZV219" s="358"/>
      <c r="SZW219" s="358"/>
      <c r="SZX219" s="358"/>
      <c r="SZY219" s="358"/>
      <c r="SZZ219" s="358"/>
      <c r="TAA219" s="358"/>
      <c r="TAB219" s="358"/>
      <c r="TAC219" s="358"/>
      <c r="TAD219" s="358"/>
      <c r="TAE219" s="358"/>
      <c r="TAF219" s="358"/>
      <c r="TAG219" s="358"/>
      <c r="TAH219" s="358"/>
      <c r="TAI219" s="358"/>
      <c r="TAJ219" s="358"/>
      <c r="TAK219" s="358"/>
      <c r="TAL219" s="358"/>
      <c r="TAM219" s="358"/>
      <c r="TAN219" s="358"/>
      <c r="TAO219" s="358"/>
      <c r="TAP219" s="358"/>
      <c r="TAQ219" s="358"/>
      <c r="TAR219" s="358"/>
      <c r="TAS219" s="358"/>
      <c r="TAT219" s="358"/>
      <c r="TAU219" s="358"/>
      <c r="TAV219" s="358"/>
      <c r="TAW219" s="358"/>
      <c r="TAX219" s="358"/>
      <c r="TAY219" s="358"/>
      <c r="TAZ219" s="358"/>
      <c r="TBA219" s="358"/>
      <c r="TBB219" s="358"/>
      <c r="TBC219" s="358"/>
      <c r="TBD219" s="358"/>
      <c r="TBE219" s="358"/>
      <c r="TBF219" s="358"/>
      <c r="TBG219" s="358"/>
      <c r="TBH219" s="358"/>
      <c r="TBI219" s="358"/>
      <c r="TBJ219" s="358"/>
      <c r="TBK219" s="358"/>
      <c r="TBL219" s="358"/>
      <c r="TBM219" s="358"/>
      <c r="TBN219" s="358"/>
      <c r="TBO219" s="358"/>
      <c r="TBP219" s="358"/>
      <c r="TBQ219" s="358"/>
      <c r="TBR219" s="358"/>
      <c r="TBS219" s="358"/>
      <c r="TBT219" s="358"/>
      <c r="TBU219" s="358"/>
      <c r="TBV219" s="358"/>
      <c r="TBW219" s="358"/>
      <c r="TBX219" s="358"/>
      <c r="TBY219" s="358"/>
      <c r="TBZ219" s="358"/>
      <c r="TCA219" s="358"/>
      <c r="TCB219" s="358"/>
      <c r="TCC219" s="358"/>
      <c r="TCD219" s="358"/>
      <c r="TCE219" s="358"/>
      <c r="TCF219" s="358"/>
      <c r="TCG219" s="358"/>
      <c r="TCH219" s="358"/>
      <c r="TCI219" s="358"/>
      <c r="TCJ219" s="358"/>
      <c r="TCK219" s="358"/>
      <c r="TCL219" s="358"/>
      <c r="TCM219" s="358"/>
      <c r="TCN219" s="358"/>
      <c r="TCO219" s="358"/>
      <c r="TCP219" s="358"/>
      <c r="TCQ219" s="358"/>
      <c r="TCR219" s="358"/>
      <c r="TCS219" s="358"/>
      <c r="TCT219" s="358"/>
      <c r="TCU219" s="358"/>
      <c r="TCV219" s="358"/>
      <c r="TCW219" s="358"/>
      <c r="TCX219" s="358"/>
      <c r="TCY219" s="358"/>
      <c r="TCZ219" s="358"/>
      <c r="TDA219" s="358"/>
      <c r="TDB219" s="358"/>
      <c r="TDC219" s="358"/>
      <c r="TDD219" s="358"/>
      <c r="TDE219" s="358"/>
      <c r="TDF219" s="358"/>
      <c r="TDG219" s="358"/>
      <c r="TDH219" s="358"/>
      <c r="TDI219" s="358"/>
      <c r="TDJ219" s="358"/>
      <c r="TDK219" s="358"/>
      <c r="TDL219" s="358"/>
      <c r="TDM219" s="358"/>
      <c r="TDN219" s="358"/>
      <c r="TDO219" s="358"/>
      <c r="TDP219" s="358"/>
      <c r="TDQ219" s="358"/>
      <c r="TDR219" s="358"/>
      <c r="TDS219" s="358"/>
      <c r="TDT219" s="358"/>
      <c r="TDU219" s="358"/>
      <c r="TDV219" s="358"/>
      <c r="TDW219" s="358"/>
      <c r="TDX219" s="358"/>
      <c r="TDY219" s="358"/>
      <c r="TDZ219" s="358"/>
      <c r="TEA219" s="358"/>
      <c r="TEB219" s="358"/>
      <c r="TEC219" s="358"/>
      <c r="TED219" s="358"/>
      <c r="TEE219" s="358"/>
      <c r="TEF219" s="358"/>
      <c r="TEG219" s="358"/>
      <c r="TEH219" s="358"/>
      <c r="TEI219" s="358"/>
      <c r="TEJ219" s="358"/>
      <c r="TEK219" s="358"/>
      <c r="TEL219" s="358"/>
      <c r="TEM219" s="358"/>
      <c r="TEN219" s="358"/>
      <c r="TEO219" s="358"/>
      <c r="TEP219" s="358"/>
      <c r="TEQ219" s="358"/>
      <c r="TER219" s="358"/>
      <c r="TES219" s="358"/>
      <c r="TET219" s="358"/>
      <c r="TEU219" s="358"/>
      <c r="TEV219" s="358"/>
      <c r="TEW219" s="358"/>
      <c r="TEX219" s="358"/>
      <c r="TEY219" s="358"/>
      <c r="TEZ219" s="358"/>
      <c r="TFA219" s="358"/>
      <c r="TFB219" s="358"/>
      <c r="TFC219" s="358"/>
      <c r="TFD219" s="358"/>
      <c r="TFE219" s="358"/>
      <c r="TFF219" s="358"/>
      <c r="TFG219" s="358"/>
      <c r="TFH219" s="358"/>
      <c r="TFI219" s="358"/>
      <c r="TFJ219" s="358"/>
      <c r="TFK219" s="358"/>
      <c r="TFL219" s="358"/>
      <c r="TFM219" s="358"/>
      <c r="TFN219" s="358"/>
      <c r="TFO219" s="358"/>
      <c r="TFP219" s="358"/>
      <c r="TFQ219" s="358"/>
      <c r="TFR219" s="358"/>
      <c r="TFS219" s="358"/>
      <c r="TFT219" s="358"/>
      <c r="TFU219" s="358"/>
      <c r="TFV219" s="358"/>
      <c r="TFW219" s="358"/>
      <c r="TFX219" s="358"/>
      <c r="TFY219" s="358"/>
      <c r="TFZ219" s="358"/>
      <c r="TGA219" s="358"/>
      <c r="TGB219" s="358"/>
      <c r="TGC219" s="358"/>
      <c r="TGD219" s="358"/>
      <c r="TGE219" s="358"/>
      <c r="TGF219" s="358"/>
      <c r="TGG219" s="358"/>
      <c r="TGH219" s="358"/>
      <c r="TGI219" s="358"/>
      <c r="TGJ219" s="358"/>
      <c r="TGK219" s="358"/>
      <c r="TGL219" s="358"/>
      <c r="TGM219" s="358"/>
      <c r="TGN219" s="358"/>
      <c r="TGO219" s="358"/>
      <c r="TGP219" s="358"/>
      <c r="TGQ219" s="358"/>
      <c r="TGR219" s="358"/>
      <c r="TGS219" s="358"/>
      <c r="TGT219" s="358"/>
      <c r="TGU219" s="358"/>
      <c r="TGV219" s="358"/>
      <c r="TGW219" s="358"/>
      <c r="TGX219" s="358"/>
      <c r="TGY219" s="358"/>
      <c r="TGZ219" s="358"/>
      <c r="THA219" s="358"/>
      <c r="THB219" s="358"/>
      <c r="THC219" s="358"/>
      <c r="THD219" s="358"/>
      <c r="THE219" s="358"/>
      <c r="THF219" s="358"/>
      <c r="THG219" s="358"/>
      <c r="THH219" s="358"/>
      <c r="THI219" s="358"/>
      <c r="THJ219" s="358"/>
      <c r="THK219" s="358"/>
      <c r="THL219" s="358"/>
      <c r="THM219" s="358"/>
      <c r="THN219" s="358"/>
      <c r="THO219" s="358"/>
      <c r="THP219" s="358"/>
      <c r="THQ219" s="358"/>
      <c r="THR219" s="358"/>
      <c r="THS219" s="358"/>
      <c r="THT219" s="358"/>
      <c r="THU219" s="358"/>
      <c r="THV219" s="358"/>
      <c r="THW219" s="358"/>
      <c r="THX219" s="358"/>
      <c r="THY219" s="358"/>
      <c r="THZ219" s="358"/>
      <c r="TIA219" s="358"/>
      <c r="TIB219" s="358"/>
      <c r="TIC219" s="358"/>
      <c r="TID219" s="358"/>
      <c r="TIE219" s="358"/>
      <c r="TIF219" s="358"/>
      <c r="TIG219" s="358"/>
      <c r="TIH219" s="358"/>
      <c r="TII219" s="358"/>
      <c r="TIJ219" s="358"/>
      <c r="TIK219" s="358"/>
      <c r="TIL219" s="358"/>
      <c r="TIM219" s="358"/>
      <c r="TIN219" s="358"/>
      <c r="TIO219" s="358"/>
      <c r="TIP219" s="358"/>
      <c r="TIQ219" s="358"/>
      <c r="TIR219" s="358"/>
      <c r="TIS219" s="358"/>
      <c r="TIT219" s="358"/>
      <c r="TIU219" s="358"/>
      <c r="TIV219" s="358"/>
      <c r="TIW219" s="358"/>
      <c r="TIX219" s="358"/>
      <c r="TIY219" s="358"/>
      <c r="TIZ219" s="358"/>
      <c r="TJA219" s="358"/>
      <c r="TJB219" s="358"/>
      <c r="TJC219" s="358"/>
      <c r="TJD219" s="358"/>
      <c r="TJE219" s="358"/>
      <c r="TJF219" s="358"/>
      <c r="TJG219" s="358"/>
      <c r="TJH219" s="358"/>
      <c r="TJI219" s="358"/>
      <c r="TJJ219" s="358"/>
      <c r="TJK219" s="358"/>
      <c r="TJL219" s="358"/>
      <c r="TJM219" s="358"/>
      <c r="TJN219" s="358"/>
      <c r="TJO219" s="358"/>
      <c r="TJP219" s="358"/>
      <c r="TJQ219" s="358"/>
      <c r="TJR219" s="358"/>
      <c r="TJS219" s="358"/>
      <c r="TJT219" s="358"/>
      <c r="TJU219" s="358"/>
      <c r="TJV219" s="358"/>
      <c r="TJW219" s="358"/>
      <c r="TJX219" s="358"/>
      <c r="TJY219" s="358"/>
      <c r="TJZ219" s="358"/>
      <c r="TKA219" s="358"/>
      <c r="TKB219" s="358"/>
      <c r="TKC219" s="358"/>
      <c r="TKD219" s="358"/>
      <c r="TKE219" s="358"/>
      <c r="TKF219" s="358"/>
      <c r="TKG219" s="358"/>
      <c r="TKH219" s="358"/>
      <c r="TKI219" s="358"/>
      <c r="TKJ219" s="358"/>
      <c r="TKK219" s="358"/>
      <c r="TKL219" s="358"/>
      <c r="TKM219" s="358"/>
      <c r="TKN219" s="358"/>
      <c r="TKO219" s="358"/>
      <c r="TKP219" s="358"/>
      <c r="TKQ219" s="358"/>
      <c r="TKR219" s="358"/>
      <c r="TKS219" s="358"/>
      <c r="TKT219" s="358"/>
      <c r="TKU219" s="358"/>
      <c r="TKV219" s="358"/>
      <c r="TKW219" s="358"/>
      <c r="TKX219" s="358"/>
      <c r="TKY219" s="358"/>
      <c r="TKZ219" s="358"/>
      <c r="TLA219" s="358"/>
      <c r="TLB219" s="358"/>
      <c r="TLC219" s="358"/>
      <c r="TLD219" s="358"/>
      <c r="TLE219" s="358"/>
      <c r="TLF219" s="358"/>
      <c r="TLG219" s="358"/>
      <c r="TLH219" s="358"/>
      <c r="TLI219" s="358"/>
      <c r="TLJ219" s="358"/>
      <c r="TLK219" s="358"/>
      <c r="TLL219" s="358"/>
      <c r="TLM219" s="358"/>
      <c r="TLN219" s="358"/>
      <c r="TLO219" s="358"/>
      <c r="TLP219" s="358"/>
      <c r="TLQ219" s="358"/>
      <c r="TLR219" s="358"/>
      <c r="TLS219" s="358"/>
      <c r="TLT219" s="358"/>
      <c r="TLU219" s="358"/>
      <c r="TLV219" s="358"/>
      <c r="TLW219" s="358"/>
      <c r="TLX219" s="358"/>
      <c r="TLY219" s="358"/>
      <c r="TLZ219" s="358"/>
      <c r="TMA219" s="358"/>
      <c r="TMB219" s="358"/>
      <c r="TMC219" s="358"/>
      <c r="TMD219" s="358"/>
      <c r="TME219" s="358"/>
      <c r="TMF219" s="358"/>
      <c r="TMG219" s="358"/>
      <c r="TMH219" s="358"/>
      <c r="TMI219" s="358"/>
      <c r="TMJ219" s="358"/>
      <c r="TMK219" s="358"/>
      <c r="TML219" s="358"/>
      <c r="TMM219" s="358"/>
      <c r="TMN219" s="358"/>
      <c r="TMO219" s="358"/>
      <c r="TMP219" s="358"/>
      <c r="TMQ219" s="358"/>
      <c r="TMR219" s="358"/>
      <c r="TMS219" s="358"/>
      <c r="TMT219" s="358"/>
      <c r="TMU219" s="358"/>
      <c r="TMV219" s="358"/>
      <c r="TMW219" s="358"/>
      <c r="TMX219" s="358"/>
      <c r="TMY219" s="358"/>
      <c r="TMZ219" s="358"/>
      <c r="TNA219" s="358"/>
      <c r="TNB219" s="358"/>
      <c r="TNC219" s="358"/>
      <c r="TND219" s="358"/>
      <c r="TNE219" s="358"/>
      <c r="TNF219" s="358"/>
      <c r="TNG219" s="358"/>
      <c r="TNH219" s="358"/>
      <c r="TNI219" s="358"/>
      <c r="TNJ219" s="358"/>
      <c r="TNK219" s="358"/>
      <c r="TNL219" s="358"/>
      <c r="TNM219" s="358"/>
      <c r="TNN219" s="358"/>
      <c r="TNO219" s="358"/>
      <c r="TNP219" s="358"/>
      <c r="TNQ219" s="358"/>
      <c r="TNR219" s="358"/>
      <c r="TNS219" s="358"/>
      <c r="TNT219" s="358"/>
      <c r="TNU219" s="358"/>
      <c r="TNV219" s="358"/>
      <c r="TNW219" s="358"/>
      <c r="TNX219" s="358"/>
      <c r="TNY219" s="358"/>
      <c r="TNZ219" s="358"/>
      <c r="TOA219" s="358"/>
      <c r="TOB219" s="358"/>
      <c r="TOC219" s="358"/>
      <c r="TOD219" s="358"/>
      <c r="TOE219" s="358"/>
      <c r="TOF219" s="358"/>
      <c r="TOG219" s="358"/>
      <c r="TOH219" s="358"/>
      <c r="TOI219" s="358"/>
      <c r="TOJ219" s="358"/>
      <c r="TOK219" s="358"/>
      <c r="TOL219" s="358"/>
      <c r="TOM219" s="358"/>
      <c r="TON219" s="358"/>
      <c r="TOO219" s="358"/>
      <c r="TOP219" s="358"/>
      <c r="TOQ219" s="358"/>
      <c r="TOR219" s="358"/>
      <c r="TOS219" s="358"/>
      <c r="TOT219" s="358"/>
      <c r="TOU219" s="358"/>
      <c r="TOV219" s="358"/>
      <c r="TOW219" s="358"/>
      <c r="TOX219" s="358"/>
      <c r="TOY219" s="358"/>
      <c r="TOZ219" s="358"/>
      <c r="TPA219" s="358"/>
      <c r="TPB219" s="358"/>
      <c r="TPC219" s="358"/>
      <c r="TPD219" s="358"/>
      <c r="TPE219" s="358"/>
      <c r="TPF219" s="358"/>
      <c r="TPG219" s="358"/>
      <c r="TPH219" s="358"/>
      <c r="TPI219" s="358"/>
      <c r="TPJ219" s="358"/>
      <c r="TPK219" s="358"/>
      <c r="TPL219" s="358"/>
      <c r="TPM219" s="358"/>
      <c r="TPN219" s="358"/>
      <c r="TPO219" s="358"/>
      <c r="TPP219" s="358"/>
      <c r="TPQ219" s="358"/>
      <c r="TPR219" s="358"/>
      <c r="TPS219" s="358"/>
      <c r="TPT219" s="358"/>
      <c r="TPU219" s="358"/>
      <c r="TPV219" s="358"/>
      <c r="TPW219" s="358"/>
      <c r="TPX219" s="358"/>
      <c r="TPY219" s="358"/>
      <c r="TPZ219" s="358"/>
      <c r="TQA219" s="358"/>
      <c r="TQB219" s="358"/>
      <c r="TQC219" s="358"/>
      <c r="TQD219" s="358"/>
      <c r="TQE219" s="358"/>
      <c r="TQF219" s="358"/>
      <c r="TQG219" s="358"/>
      <c r="TQH219" s="358"/>
      <c r="TQI219" s="358"/>
      <c r="TQJ219" s="358"/>
      <c r="TQK219" s="358"/>
      <c r="TQL219" s="358"/>
      <c r="TQM219" s="358"/>
      <c r="TQN219" s="358"/>
      <c r="TQO219" s="358"/>
      <c r="TQP219" s="358"/>
      <c r="TQQ219" s="358"/>
      <c r="TQR219" s="358"/>
      <c r="TQS219" s="358"/>
      <c r="TQT219" s="358"/>
      <c r="TQU219" s="358"/>
      <c r="TQV219" s="358"/>
      <c r="TQW219" s="358"/>
      <c r="TQX219" s="358"/>
      <c r="TQY219" s="358"/>
      <c r="TQZ219" s="358"/>
      <c r="TRA219" s="358"/>
      <c r="TRB219" s="358"/>
      <c r="TRC219" s="358"/>
      <c r="TRD219" s="358"/>
      <c r="TRE219" s="358"/>
      <c r="TRF219" s="358"/>
      <c r="TRG219" s="358"/>
      <c r="TRH219" s="358"/>
      <c r="TRI219" s="358"/>
      <c r="TRJ219" s="358"/>
      <c r="TRK219" s="358"/>
      <c r="TRL219" s="358"/>
      <c r="TRM219" s="358"/>
      <c r="TRN219" s="358"/>
      <c r="TRO219" s="358"/>
      <c r="TRP219" s="358"/>
      <c r="TRQ219" s="358"/>
      <c r="TRR219" s="358"/>
      <c r="TRS219" s="358"/>
      <c r="TRT219" s="358"/>
      <c r="TRU219" s="358"/>
      <c r="TRV219" s="358"/>
      <c r="TRW219" s="358"/>
      <c r="TRX219" s="358"/>
      <c r="TRY219" s="358"/>
      <c r="TRZ219" s="358"/>
      <c r="TSA219" s="358"/>
      <c r="TSB219" s="358"/>
      <c r="TSC219" s="358"/>
      <c r="TSD219" s="358"/>
      <c r="TSE219" s="358"/>
      <c r="TSF219" s="358"/>
      <c r="TSG219" s="358"/>
      <c r="TSH219" s="358"/>
      <c r="TSI219" s="358"/>
      <c r="TSJ219" s="358"/>
      <c r="TSK219" s="358"/>
      <c r="TSL219" s="358"/>
      <c r="TSM219" s="358"/>
      <c r="TSN219" s="358"/>
      <c r="TSO219" s="358"/>
      <c r="TSP219" s="358"/>
      <c r="TSQ219" s="358"/>
      <c r="TSR219" s="358"/>
      <c r="TSS219" s="358"/>
      <c r="TST219" s="358"/>
      <c r="TSU219" s="358"/>
      <c r="TSV219" s="358"/>
      <c r="TSW219" s="358"/>
      <c r="TSX219" s="358"/>
      <c r="TSY219" s="358"/>
      <c r="TSZ219" s="358"/>
      <c r="TTA219" s="358"/>
      <c r="TTB219" s="358"/>
      <c r="TTC219" s="358"/>
      <c r="TTD219" s="358"/>
      <c r="TTE219" s="358"/>
      <c r="TTF219" s="358"/>
      <c r="TTG219" s="358"/>
      <c r="TTH219" s="358"/>
      <c r="TTI219" s="358"/>
      <c r="TTJ219" s="358"/>
      <c r="TTK219" s="358"/>
      <c r="TTL219" s="358"/>
      <c r="TTM219" s="358"/>
      <c r="TTN219" s="358"/>
      <c r="TTO219" s="358"/>
      <c r="TTP219" s="358"/>
      <c r="TTQ219" s="358"/>
      <c r="TTR219" s="358"/>
      <c r="TTS219" s="358"/>
      <c r="TTT219" s="358"/>
      <c r="TTU219" s="358"/>
      <c r="TTV219" s="358"/>
      <c r="TTW219" s="358"/>
      <c r="TTX219" s="358"/>
      <c r="TTY219" s="358"/>
      <c r="TTZ219" s="358"/>
      <c r="TUA219" s="358"/>
      <c r="TUB219" s="358"/>
      <c r="TUC219" s="358"/>
      <c r="TUD219" s="358"/>
      <c r="TUE219" s="358"/>
      <c r="TUF219" s="358"/>
      <c r="TUG219" s="358"/>
      <c r="TUH219" s="358"/>
      <c r="TUI219" s="358"/>
      <c r="TUJ219" s="358"/>
      <c r="TUK219" s="358"/>
      <c r="TUL219" s="358"/>
      <c r="TUM219" s="358"/>
      <c r="TUN219" s="358"/>
      <c r="TUO219" s="358"/>
      <c r="TUP219" s="358"/>
      <c r="TUQ219" s="358"/>
      <c r="TUR219" s="358"/>
      <c r="TUS219" s="358"/>
      <c r="TUT219" s="358"/>
      <c r="TUU219" s="358"/>
      <c r="TUV219" s="358"/>
      <c r="TUW219" s="358"/>
      <c r="TUX219" s="358"/>
      <c r="TUY219" s="358"/>
      <c r="TUZ219" s="358"/>
      <c r="TVA219" s="358"/>
      <c r="TVB219" s="358"/>
      <c r="TVC219" s="358"/>
      <c r="TVD219" s="358"/>
      <c r="TVE219" s="358"/>
      <c r="TVF219" s="358"/>
      <c r="TVG219" s="358"/>
      <c r="TVH219" s="358"/>
      <c r="TVI219" s="358"/>
      <c r="TVJ219" s="358"/>
      <c r="TVK219" s="358"/>
      <c r="TVL219" s="358"/>
      <c r="TVM219" s="358"/>
      <c r="TVN219" s="358"/>
      <c r="TVO219" s="358"/>
      <c r="TVP219" s="358"/>
      <c r="TVQ219" s="358"/>
      <c r="TVR219" s="358"/>
      <c r="TVS219" s="358"/>
      <c r="TVT219" s="358"/>
      <c r="TVU219" s="358"/>
      <c r="TVV219" s="358"/>
      <c r="TVW219" s="358"/>
      <c r="TVX219" s="358"/>
      <c r="TVY219" s="358"/>
      <c r="TVZ219" s="358"/>
      <c r="TWA219" s="358"/>
      <c r="TWB219" s="358"/>
      <c r="TWC219" s="358"/>
      <c r="TWD219" s="358"/>
      <c r="TWE219" s="358"/>
      <c r="TWF219" s="358"/>
      <c r="TWG219" s="358"/>
      <c r="TWH219" s="358"/>
      <c r="TWI219" s="358"/>
      <c r="TWJ219" s="358"/>
      <c r="TWK219" s="358"/>
      <c r="TWL219" s="358"/>
      <c r="TWM219" s="358"/>
      <c r="TWN219" s="358"/>
      <c r="TWO219" s="358"/>
      <c r="TWP219" s="358"/>
      <c r="TWQ219" s="358"/>
      <c r="TWR219" s="358"/>
      <c r="TWS219" s="358"/>
      <c r="TWT219" s="358"/>
      <c r="TWU219" s="358"/>
      <c r="TWV219" s="358"/>
      <c r="TWW219" s="358"/>
      <c r="TWX219" s="358"/>
      <c r="TWY219" s="358"/>
      <c r="TWZ219" s="358"/>
      <c r="TXA219" s="358"/>
      <c r="TXB219" s="358"/>
      <c r="TXC219" s="358"/>
      <c r="TXD219" s="358"/>
      <c r="TXE219" s="358"/>
      <c r="TXF219" s="358"/>
      <c r="TXG219" s="358"/>
      <c r="TXH219" s="358"/>
      <c r="TXI219" s="358"/>
      <c r="TXJ219" s="358"/>
      <c r="TXK219" s="358"/>
      <c r="TXL219" s="358"/>
      <c r="TXM219" s="358"/>
      <c r="TXN219" s="358"/>
      <c r="TXO219" s="358"/>
      <c r="TXP219" s="358"/>
      <c r="TXQ219" s="358"/>
      <c r="TXR219" s="358"/>
      <c r="TXS219" s="358"/>
      <c r="TXT219" s="358"/>
      <c r="TXU219" s="358"/>
      <c r="TXV219" s="358"/>
      <c r="TXW219" s="358"/>
      <c r="TXX219" s="358"/>
      <c r="TXY219" s="358"/>
      <c r="TXZ219" s="358"/>
      <c r="TYA219" s="358"/>
      <c r="TYB219" s="358"/>
      <c r="TYC219" s="358"/>
      <c r="TYD219" s="358"/>
      <c r="TYE219" s="358"/>
      <c r="TYF219" s="358"/>
      <c r="TYG219" s="358"/>
      <c r="TYH219" s="358"/>
      <c r="TYI219" s="358"/>
      <c r="TYJ219" s="358"/>
      <c r="TYK219" s="358"/>
      <c r="TYL219" s="358"/>
      <c r="TYM219" s="358"/>
      <c r="TYN219" s="358"/>
      <c r="TYO219" s="358"/>
      <c r="TYP219" s="358"/>
      <c r="TYQ219" s="358"/>
      <c r="TYR219" s="358"/>
      <c r="TYS219" s="358"/>
      <c r="TYT219" s="358"/>
      <c r="TYU219" s="358"/>
      <c r="TYV219" s="358"/>
      <c r="TYW219" s="358"/>
      <c r="TYX219" s="358"/>
      <c r="TYY219" s="358"/>
      <c r="TYZ219" s="358"/>
      <c r="TZA219" s="358"/>
      <c r="TZB219" s="358"/>
      <c r="TZC219" s="358"/>
      <c r="TZD219" s="358"/>
      <c r="TZE219" s="358"/>
      <c r="TZF219" s="358"/>
      <c r="TZG219" s="358"/>
      <c r="TZH219" s="358"/>
      <c r="TZI219" s="358"/>
      <c r="TZJ219" s="358"/>
      <c r="TZK219" s="358"/>
      <c r="TZL219" s="358"/>
      <c r="TZM219" s="358"/>
      <c r="TZN219" s="358"/>
      <c r="TZO219" s="358"/>
      <c r="TZP219" s="358"/>
      <c r="TZQ219" s="358"/>
      <c r="TZR219" s="358"/>
      <c r="TZS219" s="358"/>
      <c r="TZT219" s="358"/>
      <c r="TZU219" s="358"/>
      <c r="TZV219" s="358"/>
      <c r="TZW219" s="358"/>
      <c r="TZX219" s="358"/>
      <c r="TZY219" s="358"/>
      <c r="TZZ219" s="358"/>
      <c r="UAA219" s="358"/>
      <c r="UAB219" s="358"/>
      <c r="UAC219" s="358"/>
      <c r="UAD219" s="358"/>
      <c r="UAE219" s="358"/>
      <c r="UAF219" s="358"/>
      <c r="UAG219" s="358"/>
      <c r="UAH219" s="358"/>
      <c r="UAI219" s="358"/>
      <c r="UAJ219" s="358"/>
      <c r="UAK219" s="358"/>
      <c r="UAL219" s="358"/>
      <c r="UAM219" s="358"/>
      <c r="UAN219" s="358"/>
      <c r="UAO219" s="358"/>
      <c r="UAP219" s="358"/>
      <c r="UAQ219" s="358"/>
      <c r="UAR219" s="358"/>
      <c r="UAS219" s="358"/>
      <c r="UAT219" s="358"/>
      <c r="UAU219" s="358"/>
      <c r="UAV219" s="358"/>
      <c r="UAW219" s="358"/>
      <c r="UAX219" s="358"/>
      <c r="UAY219" s="358"/>
      <c r="UAZ219" s="358"/>
      <c r="UBA219" s="358"/>
      <c r="UBB219" s="358"/>
      <c r="UBC219" s="358"/>
      <c r="UBD219" s="358"/>
      <c r="UBE219" s="358"/>
      <c r="UBF219" s="358"/>
      <c r="UBG219" s="358"/>
      <c r="UBH219" s="358"/>
      <c r="UBI219" s="358"/>
      <c r="UBJ219" s="358"/>
      <c r="UBK219" s="358"/>
      <c r="UBL219" s="358"/>
      <c r="UBM219" s="358"/>
      <c r="UBN219" s="358"/>
      <c r="UBO219" s="358"/>
      <c r="UBP219" s="358"/>
      <c r="UBQ219" s="358"/>
      <c r="UBR219" s="358"/>
      <c r="UBS219" s="358"/>
      <c r="UBT219" s="358"/>
      <c r="UBU219" s="358"/>
      <c r="UBV219" s="358"/>
      <c r="UBW219" s="358"/>
      <c r="UBX219" s="358"/>
      <c r="UBY219" s="358"/>
      <c r="UBZ219" s="358"/>
      <c r="UCA219" s="358"/>
      <c r="UCB219" s="358"/>
      <c r="UCC219" s="358"/>
      <c r="UCD219" s="358"/>
      <c r="UCE219" s="358"/>
      <c r="UCF219" s="358"/>
      <c r="UCG219" s="358"/>
      <c r="UCH219" s="358"/>
      <c r="UCI219" s="358"/>
      <c r="UCJ219" s="358"/>
      <c r="UCK219" s="358"/>
      <c r="UCL219" s="358"/>
      <c r="UCM219" s="358"/>
      <c r="UCN219" s="358"/>
      <c r="UCO219" s="358"/>
      <c r="UCP219" s="358"/>
      <c r="UCQ219" s="358"/>
      <c r="UCR219" s="358"/>
      <c r="UCS219" s="358"/>
      <c r="UCT219" s="358"/>
      <c r="UCU219" s="358"/>
      <c r="UCV219" s="358"/>
      <c r="UCW219" s="358"/>
      <c r="UCX219" s="358"/>
      <c r="UCY219" s="358"/>
      <c r="UCZ219" s="358"/>
      <c r="UDA219" s="358"/>
      <c r="UDB219" s="358"/>
      <c r="UDC219" s="358"/>
      <c r="UDD219" s="358"/>
      <c r="UDE219" s="358"/>
      <c r="UDF219" s="358"/>
      <c r="UDG219" s="358"/>
      <c r="UDH219" s="358"/>
      <c r="UDI219" s="358"/>
      <c r="UDJ219" s="358"/>
      <c r="UDK219" s="358"/>
      <c r="UDL219" s="358"/>
      <c r="UDM219" s="358"/>
      <c r="UDN219" s="358"/>
      <c r="UDO219" s="358"/>
      <c r="UDP219" s="358"/>
      <c r="UDQ219" s="358"/>
      <c r="UDR219" s="358"/>
      <c r="UDS219" s="358"/>
      <c r="UDT219" s="358"/>
      <c r="UDU219" s="358"/>
      <c r="UDV219" s="358"/>
      <c r="UDW219" s="358"/>
      <c r="UDX219" s="358"/>
      <c r="UDY219" s="358"/>
      <c r="UDZ219" s="358"/>
      <c r="UEA219" s="358"/>
      <c r="UEB219" s="358"/>
      <c r="UEC219" s="358"/>
      <c r="UED219" s="358"/>
      <c r="UEE219" s="358"/>
      <c r="UEF219" s="358"/>
      <c r="UEG219" s="358"/>
      <c r="UEH219" s="358"/>
      <c r="UEI219" s="358"/>
      <c r="UEJ219" s="358"/>
      <c r="UEK219" s="358"/>
      <c r="UEL219" s="358"/>
      <c r="UEM219" s="358"/>
      <c r="UEN219" s="358"/>
      <c r="UEO219" s="358"/>
      <c r="UEP219" s="358"/>
      <c r="UEQ219" s="358"/>
      <c r="UER219" s="358"/>
      <c r="UES219" s="358"/>
      <c r="UET219" s="358"/>
      <c r="UEU219" s="358"/>
      <c r="UEV219" s="358"/>
      <c r="UEW219" s="358"/>
      <c r="UEX219" s="358"/>
      <c r="UEY219" s="358"/>
      <c r="UEZ219" s="358"/>
      <c r="UFA219" s="358"/>
      <c r="UFB219" s="358"/>
      <c r="UFC219" s="358"/>
      <c r="UFD219" s="358"/>
      <c r="UFE219" s="358"/>
      <c r="UFF219" s="358"/>
      <c r="UFG219" s="358"/>
      <c r="UFH219" s="358"/>
      <c r="UFI219" s="358"/>
      <c r="UFJ219" s="358"/>
      <c r="UFK219" s="358"/>
      <c r="UFL219" s="358"/>
      <c r="UFM219" s="358"/>
      <c r="UFN219" s="358"/>
      <c r="UFO219" s="358"/>
      <c r="UFP219" s="358"/>
      <c r="UFQ219" s="358"/>
      <c r="UFR219" s="358"/>
      <c r="UFS219" s="358"/>
      <c r="UFT219" s="358"/>
      <c r="UFU219" s="358"/>
      <c r="UFV219" s="358"/>
      <c r="UFW219" s="358"/>
      <c r="UFX219" s="358"/>
      <c r="UFY219" s="358"/>
      <c r="UFZ219" s="358"/>
      <c r="UGA219" s="358"/>
      <c r="UGB219" s="358"/>
      <c r="UGC219" s="358"/>
      <c r="UGD219" s="358"/>
      <c r="UGE219" s="358"/>
      <c r="UGF219" s="358"/>
      <c r="UGG219" s="358"/>
      <c r="UGH219" s="358"/>
      <c r="UGI219" s="358"/>
      <c r="UGJ219" s="358"/>
      <c r="UGK219" s="358"/>
      <c r="UGL219" s="358"/>
      <c r="UGM219" s="358"/>
      <c r="UGN219" s="358"/>
      <c r="UGO219" s="358"/>
      <c r="UGP219" s="358"/>
      <c r="UGQ219" s="358"/>
      <c r="UGR219" s="358"/>
      <c r="UGS219" s="358"/>
      <c r="UGT219" s="358"/>
      <c r="UGU219" s="358"/>
      <c r="UGV219" s="358"/>
      <c r="UGW219" s="358"/>
      <c r="UGX219" s="358"/>
      <c r="UGY219" s="358"/>
      <c r="UGZ219" s="358"/>
      <c r="UHA219" s="358"/>
      <c r="UHB219" s="358"/>
      <c r="UHC219" s="358"/>
      <c r="UHD219" s="358"/>
      <c r="UHE219" s="358"/>
      <c r="UHF219" s="358"/>
      <c r="UHG219" s="358"/>
      <c r="UHH219" s="358"/>
      <c r="UHI219" s="358"/>
      <c r="UHJ219" s="358"/>
      <c r="UHK219" s="358"/>
      <c r="UHL219" s="358"/>
      <c r="UHM219" s="358"/>
      <c r="UHN219" s="358"/>
      <c r="UHO219" s="358"/>
      <c r="UHP219" s="358"/>
      <c r="UHQ219" s="358"/>
      <c r="UHR219" s="358"/>
      <c r="UHS219" s="358"/>
      <c r="UHT219" s="358"/>
      <c r="UHU219" s="358"/>
      <c r="UHV219" s="358"/>
      <c r="UHW219" s="358"/>
      <c r="UHX219" s="358"/>
      <c r="UHY219" s="358"/>
      <c r="UHZ219" s="358"/>
      <c r="UIA219" s="358"/>
      <c r="UIB219" s="358"/>
      <c r="UIC219" s="358"/>
      <c r="UID219" s="358"/>
      <c r="UIE219" s="358"/>
      <c r="UIF219" s="358"/>
      <c r="UIG219" s="358"/>
      <c r="UIH219" s="358"/>
      <c r="UII219" s="358"/>
      <c r="UIJ219" s="358"/>
      <c r="UIK219" s="358"/>
      <c r="UIL219" s="358"/>
      <c r="UIM219" s="358"/>
      <c r="UIN219" s="358"/>
      <c r="UIO219" s="358"/>
      <c r="UIP219" s="358"/>
      <c r="UIQ219" s="358"/>
      <c r="UIR219" s="358"/>
      <c r="UIS219" s="358"/>
      <c r="UIT219" s="358"/>
      <c r="UIU219" s="358"/>
      <c r="UIV219" s="358"/>
      <c r="UIW219" s="358"/>
      <c r="UIX219" s="358"/>
      <c r="UIY219" s="358"/>
      <c r="UIZ219" s="358"/>
      <c r="UJA219" s="358"/>
      <c r="UJB219" s="358"/>
      <c r="UJC219" s="358"/>
      <c r="UJD219" s="358"/>
      <c r="UJE219" s="358"/>
      <c r="UJF219" s="358"/>
      <c r="UJG219" s="358"/>
      <c r="UJH219" s="358"/>
      <c r="UJI219" s="358"/>
      <c r="UJJ219" s="358"/>
      <c r="UJK219" s="358"/>
      <c r="UJL219" s="358"/>
      <c r="UJM219" s="358"/>
      <c r="UJN219" s="358"/>
      <c r="UJO219" s="358"/>
      <c r="UJP219" s="358"/>
      <c r="UJQ219" s="358"/>
      <c r="UJR219" s="358"/>
      <c r="UJS219" s="358"/>
      <c r="UJT219" s="358"/>
      <c r="UJU219" s="358"/>
      <c r="UJV219" s="358"/>
      <c r="UJW219" s="358"/>
      <c r="UJX219" s="358"/>
      <c r="UJY219" s="358"/>
      <c r="UJZ219" s="358"/>
      <c r="UKA219" s="358"/>
      <c r="UKB219" s="358"/>
      <c r="UKC219" s="358"/>
      <c r="UKD219" s="358"/>
      <c r="UKE219" s="358"/>
      <c r="UKF219" s="358"/>
      <c r="UKG219" s="358"/>
      <c r="UKH219" s="358"/>
      <c r="UKI219" s="358"/>
      <c r="UKJ219" s="358"/>
      <c r="UKK219" s="358"/>
      <c r="UKL219" s="358"/>
      <c r="UKM219" s="358"/>
      <c r="UKN219" s="358"/>
      <c r="UKO219" s="358"/>
      <c r="UKP219" s="358"/>
      <c r="UKQ219" s="358"/>
      <c r="UKR219" s="358"/>
      <c r="UKS219" s="358"/>
      <c r="UKT219" s="358"/>
      <c r="UKU219" s="358"/>
      <c r="UKV219" s="358"/>
      <c r="UKW219" s="358"/>
      <c r="UKX219" s="358"/>
      <c r="UKY219" s="358"/>
      <c r="UKZ219" s="358"/>
      <c r="ULA219" s="358"/>
      <c r="ULB219" s="358"/>
      <c r="ULC219" s="358"/>
      <c r="ULD219" s="358"/>
      <c r="ULE219" s="358"/>
      <c r="ULF219" s="358"/>
      <c r="ULG219" s="358"/>
      <c r="ULH219" s="358"/>
      <c r="ULI219" s="358"/>
      <c r="ULJ219" s="358"/>
      <c r="ULK219" s="358"/>
      <c r="ULL219" s="358"/>
      <c r="ULM219" s="358"/>
      <c r="ULN219" s="358"/>
      <c r="ULO219" s="358"/>
      <c r="ULP219" s="358"/>
      <c r="ULQ219" s="358"/>
      <c r="ULR219" s="358"/>
      <c r="ULS219" s="358"/>
      <c r="ULT219" s="358"/>
      <c r="ULU219" s="358"/>
      <c r="ULV219" s="358"/>
      <c r="ULW219" s="358"/>
      <c r="ULX219" s="358"/>
      <c r="ULY219" s="358"/>
      <c r="ULZ219" s="358"/>
      <c r="UMA219" s="358"/>
      <c r="UMB219" s="358"/>
      <c r="UMC219" s="358"/>
      <c r="UMD219" s="358"/>
      <c r="UME219" s="358"/>
      <c r="UMF219" s="358"/>
      <c r="UMG219" s="358"/>
      <c r="UMH219" s="358"/>
      <c r="UMI219" s="358"/>
      <c r="UMJ219" s="358"/>
      <c r="UMK219" s="358"/>
      <c r="UML219" s="358"/>
      <c r="UMM219" s="358"/>
      <c r="UMN219" s="358"/>
      <c r="UMO219" s="358"/>
      <c r="UMP219" s="358"/>
      <c r="UMQ219" s="358"/>
      <c r="UMR219" s="358"/>
      <c r="UMS219" s="358"/>
      <c r="UMT219" s="358"/>
      <c r="UMU219" s="358"/>
      <c r="UMV219" s="358"/>
      <c r="UMW219" s="358"/>
      <c r="UMX219" s="358"/>
      <c r="UMY219" s="358"/>
      <c r="UMZ219" s="358"/>
      <c r="UNA219" s="358"/>
      <c r="UNB219" s="358"/>
      <c r="UNC219" s="358"/>
      <c r="UND219" s="358"/>
      <c r="UNE219" s="358"/>
      <c r="UNF219" s="358"/>
      <c r="UNG219" s="358"/>
      <c r="UNH219" s="358"/>
      <c r="UNI219" s="358"/>
      <c r="UNJ219" s="358"/>
      <c r="UNK219" s="358"/>
      <c r="UNL219" s="358"/>
      <c r="UNM219" s="358"/>
      <c r="UNN219" s="358"/>
      <c r="UNO219" s="358"/>
      <c r="UNP219" s="358"/>
      <c r="UNQ219" s="358"/>
      <c r="UNR219" s="358"/>
      <c r="UNS219" s="358"/>
      <c r="UNT219" s="358"/>
      <c r="UNU219" s="358"/>
      <c r="UNV219" s="358"/>
      <c r="UNW219" s="358"/>
      <c r="UNX219" s="358"/>
      <c r="UNY219" s="358"/>
      <c r="UNZ219" s="358"/>
      <c r="UOA219" s="358"/>
      <c r="UOB219" s="358"/>
      <c r="UOC219" s="358"/>
      <c r="UOD219" s="358"/>
      <c r="UOE219" s="358"/>
      <c r="UOF219" s="358"/>
      <c r="UOG219" s="358"/>
      <c r="UOH219" s="358"/>
      <c r="UOI219" s="358"/>
      <c r="UOJ219" s="358"/>
      <c r="UOK219" s="358"/>
      <c r="UOL219" s="358"/>
      <c r="UOM219" s="358"/>
      <c r="UON219" s="358"/>
      <c r="UOO219" s="358"/>
      <c r="UOP219" s="358"/>
      <c r="UOQ219" s="358"/>
      <c r="UOR219" s="358"/>
      <c r="UOS219" s="358"/>
      <c r="UOT219" s="358"/>
      <c r="UOU219" s="358"/>
      <c r="UOV219" s="358"/>
      <c r="UOW219" s="358"/>
      <c r="UOX219" s="358"/>
      <c r="UOY219" s="358"/>
      <c r="UOZ219" s="358"/>
      <c r="UPA219" s="358"/>
      <c r="UPB219" s="358"/>
      <c r="UPC219" s="358"/>
      <c r="UPD219" s="358"/>
      <c r="UPE219" s="358"/>
      <c r="UPF219" s="358"/>
      <c r="UPG219" s="358"/>
      <c r="UPH219" s="358"/>
      <c r="UPI219" s="358"/>
      <c r="UPJ219" s="358"/>
      <c r="UPK219" s="358"/>
      <c r="UPL219" s="358"/>
      <c r="UPM219" s="358"/>
      <c r="UPN219" s="358"/>
      <c r="UPO219" s="358"/>
      <c r="UPP219" s="358"/>
      <c r="UPQ219" s="358"/>
      <c r="UPR219" s="358"/>
      <c r="UPS219" s="358"/>
      <c r="UPT219" s="358"/>
      <c r="UPU219" s="358"/>
      <c r="UPV219" s="358"/>
      <c r="UPW219" s="358"/>
      <c r="UPX219" s="358"/>
      <c r="UPY219" s="358"/>
      <c r="UPZ219" s="358"/>
      <c r="UQA219" s="358"/>
      <c r="UQB219" s="358"/>
      <c r="UQC219" s="358"/>
      <c r="UQD219" s="358"/>
      <c r="UQE219" s="358"/>
      <c r="UQF219" s="358"/>
      <c r="UQG219" s="358"/>
      <c r="UQH219" s="358"/>
      <c r="UQI219" s="358"/>
      <c r="UQJ219" s="358"/>
      <c r="UQK219" s="358"/>
      <c r="UQL219" s="358"/>
      <c r="UQM219" s="358"/>
      <c r="UQN219" s="358"/>
      <c r="UQO219" s="358"/>
      <c r="UQP219" s="358"/>
      <c r="UQQ219" s="358"/>
      <c r="UQR219" s="358"/>
      <c r="UQS219" s="358"/>
      <c r="UQT219" s="358"/>
      <c r="UQU219" s="358"/>
      <c r="UQV219" s="358"/>
      <c r="UQW219" s="358"/>
      <c r="UQX219" s="358"/>
      <c r="UQY219" s="358"/>
      <c r="UQZ219" s="358"/>
      <c r="URA219" s="358"/>
      <c r="URB219" s="358"/>
      <c r="URC219" s="358"/>
      <c r="URD219" s="358"/>
      <c r="URE219" s="358"/>
      <c r="URF219" s="358"/>
      <c r="URG219" s="358"/>
      <c r="URH219" s="358"/>
      <c r="URI219" s="358"/>
      <c r="URJ219" s="358"/>
      <c r="URK219" s="358"/>
      <c r="URL219" s="358"/>
      <c r="URM219" s="358"/>
      <c r="URN219" s="358"/>
      <c r="URO219" s="358"/>
      <c r="URP219" s="358"/>
      <c r="URQ219" s="358"/>
      <c r="URR219" s="358"/>
      <c r="URS219" s="358"/>
      <c r="URT219" s="358"/>
      <c r="URU219" s="358"/>
      <c r="URV219" s="358"/>
      <c r="URW219" s="358"/>
      <c r="URX219" s="358"/>
      <c r="URY219" s="358"/>
      <c r="URZ219" s="358"/>
      <c r="USA219" s="358"/>
      <c r="USB219" s="358"/>
      <c r="USC219" s="358"/>
      <c r="USD219" s="358"/>
      <c r="USE219" s="358"/>
      <c r="USF219" s="358"/>
      <c r="USG219" s="358"/>
      <c r="USH219" s="358"/>
      <c r="USI219" s="358"/>
      <c r="USJ219" s="358"/>
      <c r="USK219" s="358"/>
      <c r="USL219" s="358"/>
      <c r="USM219" s="358"/>
      <c r="USN219" s="358"/>
      <c r="USO219" s="358"/>
      <c r="USP219" s="358"/>
      <c r="USQ219" s="358"/>
      <c r="USR219" s="358"/>
      <c r="USS219" s="358"/>
      <c r="UST219" s="358"/>
      <c r="USU219" s="358"/>
      <c r="USV219" s="358"/>
      <c r="USW219" s="358"/>
      <c r="USX219" s="358"/>
      <c r="USY219" s="358"/>
      <c r="USZ219" s="358"/>
      <c r="UTA219" s="358"/>
      <c r="UTB219" s="358"/>
      <c r="UTC219" s="358"/>
      <c r="UTD219" s="358"/>
      <c r="UTE219" s="358"/>
      <c r="UTF219" s="358"/>
      <c r="UTG219" s="358"/>
      <c r="UTH219" s="358"/>
      <c r="UTI219" s="358"/>
      <c r="UTJ219" s="358"/>
      <c r="UTK219" s="358"/>
      <c r="UTL219" s="358"/>
      <c r="UTM219" s="358"/>
      <c r="UTN219" s="358"/>
      <c r="UTO219" s="358"/>
      <c r="UTP219" s="358"/>
      <c r="UTQ219" s="358"/>
      <c r="UTR219" s="358"/>
      <c r="UTS219" s="358"/>
      <c r="UTT219" s="358"/>
      <c r="UTU219" s="358"/>
      <c r="UTV219" s="358"/>
      <c r="UTW219" s="358"/>
      <c r="UTX219" s="358"/>
      <c r="UTY219" s="358"/>
      <c r="UTZ219" s="358"/>
      <c r="UUA219" s="358"/>
      <c r="UUB219" s="358"/>
      <c r="UUC219" s="358"/>
      <c r="UUD219" s="358"/>
      <c r="UUE219" s="358"/>
      <c r="UUF219" s="358"/>
      <c r="UUG219" s="358"/>
      <c r="UUH219" s="358"/>
      <c r="UUI219" s="358"/>
      <c r="UUJ219" s="358"/>
      <c r="UUK219" s="358"/>
      <c r="UUL219" s="358"/>
      <c r="UUM219" s="358"/>
      <c r="UUN219" s="358"/>
      <c r="UUO219" s="358"/>
      <c r="UUP219" s="358"/>
      <c r="UUQ219" s="358"/>
      <c r="UUR219" s="358"/>
      <c r="UUS219" s="358"/>
      <c r="UUT219" s="358"/>
      <c r="UUU219" s="358"/>
      <c r="UUV219" s="358"/>
      <c r="UUW219" s="358"/>
      <c r="UUX219" s="358"/>
      <c r="UUY219" s="358"/>
      <c r="UUZ219" s="358"/>
      <c r="UVA219" s="358"/>
      <c r="UVB219" s="358"/>
      <c r="UVC219" s="358"/>
      <c r="UVD219" s="358"/>
      <c r="UVE219" s="358"/>
      <c r="UVF219" s="358"/>
      <c r="UVG219" s="358"/>
      <c r="UVH219" s="358"/>
      <c r="UVI219" s="358"/>
      <c r="UVJ219" s="358"/>
      <c r="UVK219" s="358"/>
      <c r="UVL219" s="358"/>
      <c r="UVM219" s="358"/>
      <c r="UVN219" s="358"/>
      <c r="UVO219" s="358"/>
      <c r="UVP219" s="358"/>
      <c r="UVQ219" s="358"/>
      <c r="UVR219" s="358"/>
      <c r="UVS219" s="358"/>
      <c r="UVT219" s="358"/>
      <c r="UVU219" s="358"/>
      <c r="UVV219" s="358"/>
      <c r="UVW219" s="358"/>
      <c r="UVX219" s="358"/>
      <c r="UVY219" s="358"/>
      <c r="UVZ219" s="358"/>
      <c r="UWA219" s="358"/>
      <c r="UWB219" s="358"/>
      <c r="UWC219" s="358"/>
      <c r="UWD219" s="358"/>
      <c r="UWE219" s="358"/>
      <c r="UWF219" s="358"/>
      <c r="UWG219" s="358"/>
      <c r="UWH219" s="358"/>
      <c r="UWI219" s="358"/>
      <c r="UWJ219" s="358"/>
      <c r="UWK219" s="358"/>
      <c r="UWL219" s="358"/>
      <c r="UWM219" s="358"/>
      <c r="UWN219" s="358"/>
      <c r="UWO219" s="358"/>
      <c r="UWP219" s="358"/>
      <c r="UWQ219" s="358"/>
      <c r="UWR219" s="358"/>
      <c r="UWS219" s="358"/>
      <c r="UWT219" s="358"/>
      <c r="UWU219" s="358"/>
      <c r="UWV219" s="358"/>
      <c r="UWW219" s="358"/>
      <c r="UWX219" s="358"/>
      <c r="UWY219" s="358"/>
      <c r="UWZ219" s="358"/>
      <c r="UXA219" s="358"/>
      <c r="UXB219" s="358"/>
      <c r="UXC219" s="358"/>
      <c r="UXD219" s="358"/>
      <c r="UXE219" s="358"/>
      <c r="UXF219" s="358"/>
      <c r="UXG219" s="358"/>
      <c r="UXH219" s="358"/>
      <c r="UXI219" s="358"/>
      <c r="UXJ219" s="358"/>
      <c r="UXK219" s="358"/>
      <c r="UXL219" s="358"/>
      <c r="UXM219" s="358"/>
      <c r="UXN219" s="358"/>
      <c r="UXO219" s="358"/>
      <c r="UXP219" s="358"/>
      <c r="UXQ219" s="358"/>
      <c r="UXR219" s="358"/>
      <c r="UXS219" s="358"/>
      <c r="UXT219" s="358"/>
      <c r="UXU219" s="358"/>
      <c r="UXV219" s="358"/>
      <c r="UXW219" s="358"/>
      <c r="UXX219" s="358"/>
      <c r="UXY219" s="358"/>
      <c r="UXZ219" s="358"/>
      <c r="UYA219" s="358"/>
      <c r="UYB219" s="358"/>
      <c r="UYC219" s="358"/>
      <c r="UYD219" s="358"/>
      <c r="UYE219" s="358"/>
      <c r="UYF219" s="358"/>
      <c r="UYG219" s="358"/>
      <c r="UYH219" s="358"/>
      <c r="UYI219" s="358"/>
      <c r="UYJ219" s="358"/>
      <c r="UYK219" s="358"/>
      <c r="UYL219" s="358"/>
      <c r="UYM219" s="358"/>
      <c r="UYN219" s="358"/>
      <c r="UYO219" s="358"/>
      <c r="UYP219" s="358"/>
      <c r="UYQ219" s="358"/>
      <c r="UYR219" s="358"/>
      <c r="UYS219" s="358"/>
      <c r="UYT219" s="358"/>
      <c r="UYU219" s="358"/>
      <c r="UYV219" s="358"/>
      <c r="UYW219" s="358"/>
      <c r="UYX219" s="358"/>
      <c r="UYY219" s="358"/>
      <c r="UYZ219" s="358"/>
      <c r="UZA219" s="358"/>
      <c r="UZB219" s="358"/>
      <c r="UZC219" s="358"/>
      <c r="UZD219" s="358"/>
      <c r="UZE219" s="358"/>
      <c r="UZF219" s="358"/>
      <c r="UZG219" s="358"/>
      <c r="UZH219" s="358"/>
      <c r="UZI219" s="358"/>
      <c r="UZJ219" s="358"/>
      <c r="UZK219" s="358"/>
      <c r="UZL219" s="358"/>
      <c r="UZM219" s="358"/>
      <c r="UZN219" s="358"/>
      <c r="UZO219" s="358"/>
      <c r="UZP219" s="358"/>
      <c r="UZQ219" s="358"/>
      <c r="UZR219" s="358"/>
      <c r="UZS219" s="358"/>
      <c r="UZT219" s="358"/>
      <c r="UZU219" s="358"/>
      <c r="UZV219" s="358"/>
      <c r="UZW219" s="358"/>
      <c r="UZX219" s="358"/>
      <c r="UZY219" s="358"/>
      <c r="UZZ219" s="358"/>
      <c r="VAA219" s="358"/>
      <c r="VAB219" s="358"/>
      <c r="VAC219" s="358"/>
      <c r="VAD219" s="358"/>
      <c r="VAE219" s="358"/>
      <c r="VAF219" s="358"/>
      <c r="VAG219" s="358"/>
      <c r="VAH219" s="358"/>
      <c r="VAI219" s="358"/>
      <c r="VAJ219" s="358"/>
      <c r="VAK219" s="358"/>
      <c r="VAL219" s="358"/>
      <c r="VAM219" s="358"/>
      <c r="VAN219" s="358"/>
      <c r="VAO219" s="358"/>
      <c r="VAP219" s="358"/>
      <c r="VAQ219" s="358"/>
      <c r="VAR219" s="358"/>
      <c r="VAS219" s="358"/>
      <c r="VAT219" s="358"/>
      <c r="VAU219" s="358"/>
      <c r="VAV219" s="358"/>
      <c r="VAW219" s="358"/>
      <c r="VAX219" s="358"/>
      <c r="VAY219" s="358"/>
      <c r="VAZ219" s="358"/>
      <c r="VBA219" s="358"/>
      <c r="VBB219" s="358"/>
      <c r="VBC219" s="358"/>
      <c r="VBD219" s="358"/>
      <c r="VBE219" s="358"/>
      <c r="VBF219" s="358"/>
      <c r="VBG219" s="358"/>
      <c r="VBH219" s="358"/>
      <c r="VBI219" s="358"/>
      <c r="VBJ219" s="358"/>
      <c r="VBK219" s="358"/>
      <c r="VBL219" s="358"/>
      <c r="VBM219" s="358"/>
      <c r="VBN219" s="358"/>
      <c r="VBO219" s="358"/>
      <c r="VBP219" s="358"/>
      <c r="VBQ219" s="358"/>
      <c r="VBR219" s="358"/>
      <c r="VBS219" s="358"/>
      <c r="VBT219" s="358"/>
      <c r="VBU219" s="358"/>
      <c r="VBV219" s="358"/>
      <c r="VBW219" s="358"/>
      <c r="VBX219" s="358"/>
      <c r="VBY219" s="358"/>
      <c r="VBZ219" s="358"/>
      <c r="VCA219" s="358"/>
      <c r="VCB219" s="358"/>
      <c r="VCC219" s="358"/>
      <c r="VCD219" s="358"/>
      <c r="VCE219" s="358"/>
      <c r="VCF219" s="358"/>
      <c r="VCG219" s="358"/>
      <c r="VCH219" s="358"/>
      <c r="VCI219" s="358"/>
      <c r="VCJ219" s="358"/>
      <c r="VCK219" s="358"/>
      <c r="VCL219" s="358"/>
      <c r="VCM219" s="358"/>
      <c r="VCN219" s="358"/>
      <c r="VCO219" s="358"/>
      <c r="VCP219" s="358"/>
      <c r="VCQ219" s="358"/>
      <c r="VCR219" s="358"/>
      <c r="VCS219" s="358"/>
      <c r="VCT219" s="358"/>
      <c r="VCU219" s="358"/>
      <c r="VCV219" s="358"/>
      <c r="VCW219" s="358"/>
      <c r="VCX219" s="358"/>
      <c r="VCY219" s="358"/>
      <c r="VCZ219" s="358"/>
      <c r="VDA219" s="358"/>
      <c r="VDB219" s="358"/>
      <c r="VDC219" s="358"/>
      <c r="VDD219" s="358"/>
      <c r="VDE219" s="358"/>
      <c r="VDF219" s="358"/>
      <c r="VDG219" s="358"/>
      <c r="VDH219" s="358"/>
      <c r="VDI219" s="358"/>
      <c r="VDJ219" s="358"/>
      <c r="VDK219" s="358"/>
      <c r="VDL219" s="358"/>
      <c r="VDM219" s="358"/>
      <c r="VDN219" s="358"/>
      <c r="VDO219" s="358"/>
      <c r="VDP219" s="358"/>
      <c r="VDQ219" s="358"/>
      <c r="VDR219" s="358"/>
      <c r="VDS219" s="358"/>
      <c r="VDT219" s="358"/>
      <c r="VDU219" s="358"/>
      <c r="VDV219" s="358"/>
      <c r="VDW219" s="358"/>
      <c r="VDX219" s="358"/>
      <c r="VDY219" s="358"/>
      <c r="VDZ219" s="358"/>
      <c r="VEA219" s="358"/>
      <c r="VEB219" s="358"/>
      <c r="VEC219" s="358"/>
      <c r="VED219" s="358"/>
      <c r="VEE219" s="358"/>
      <c r="VEF219" s="358"/>
      <c r="VEG219" s="358"/>
      <c r="VEH219" s="358"/>
      <c r="VEI219" s="358"/>
      <c r="VEJ219" s="358"/>
      <c r="VEK219" s="358"/>
      <c r="VEL219" s="358"/>
      <c r="VEM219" s="358"/>
      <c r="VEN219" s="358"/>
      <c r="VEO219" s="358"/>
      <c r="VEP219" s="358"/>
      <c r="VEQ219" s="358"/>
      <c r="VER219" s="358"/>
      <c r="VES219" s="358"/>
      <c r="VET219" s="358"/>
      <c r="VEU219" s="358"/>
      <c r="VEV219" s="358"/>
      <c r="VEW219" s="358"/>
      <c r="VEX219" s="358"/>
      <c r="VEY219" s="358"/>
      <c r="VEZ219" s="358"/>
      <c r="VFA219" s="358"/>
      <c r="VFB219" s="358"/>
      <c r="VFC219" s="358"/>
      <c r="VFD219" s="358"/>
      <c r="VFE219" s="358"/>
      <c r="VFF219" s="358"/>
      <c r="VFG219" s="358"/>
      <c r="VFH219" s="358"/>
      <c r="VFI219" s="358"/>
      <c r="VFJ219" s="358"/>
      <c r="VFK219" s="358"/>
      <c r="VFL219" s="358"/>
      <c r="VFM219" s="358"/>
      <c r="VFN219" s="358"/>
      <c r="VFO219" s="358"/>
      <c r="VFP219" s="358"/>
      <c r="VFQ219" s="358"/>
      <c r="VFR219" s="358"/>
      <c r="VFS219" s="358"/>
      <c r="VFT219" s="358"/>
      <c r="VFU219" s="358"/>
      <c r="VFV219" s="358"/>
      <c r="VFW219" s="358"/>
      <c r="VFX219" s="358"/>
      <c r="VFY219" s="358"/>
      <c r="VFZ219" s="358"/>
      <c r="VGA219" s="358"/>
      <c r="VGB219" s="358"/>
      <c r="VGC219" s="358"/>
      <c r="VGD219" s="358"/>
      <c r="VGE219" s="358"/>
      <c r="VGF219" s="358"/>
      <c r="VGG219" s="358"/>
      <c r="VGH219" s="358"/>
      <c r="VGI219" s="358"/>
      <c r="VGJ219" s="358"/>
      <c r="VGK219" s="358"/>
      <c r="VGL219" s="358"/>
      <c r="VGM219" s="358"/>
      <c r="VGN219" s="358"/>
      <c r="VGO219" s="358"/>
      <c r="VGP219" s="358"/>
      <c r="VGQ219" s="358"/>
      <c r="VGR219" s="358"/>
      <c r="VGS219" s="358"/>
      <c r="VGT219" s="358"/>
      <c r="VGU219" s="358"/>
      <c r="VGV219" s="358"/>
      <c r="VGW219" s="358"/>
      <c r="VGX219" s="358"/>
      <c r="VGY219" s="358"/>
      <c r="VGZ219" s="358"/>
      <c r="VHA219" s="358"/>
      <c r="VHB219" s="358"/>
      <c r="VHC219" s="358"/>
      <c r="VHD219" s="358"/>
      <c r="VHE219" s="358"/>
      <c r="VHF219" s="358"/>
      <c r="VHG219" s="358"/>
      <c r="VHH219" s="358"/>
      <c r="VHI219" s="358"/>
      <c r="VHJ219" s="358"/>
      <c r="VHK219" s="358"/>
      <c r="VHL219" s="358"/>
      <c r="VHM219" s="358"/>
      <c r="VHN219" s="358"/>
      <c r="VHO219" s="358"/>
      <c r="VHP219" s="358"/>
      <c r="VHQ219" s="358"/>
      <c r="VHR219" s="358"/>
      <c r="VHS219" s="358"/>
      <c r="VHT219" s="358"/>
      <c r="VHU219" s="358"/>
      <c r="VHV219" s="358"/>
      <c r="VHW219" s="358"/>
      <c r="VHX219" s="358"/>
      <c r="VHY219" s="358"/>
      <c r="VHZ219" s="358"/>
      <c r="VIA219" s="358"/>
      <c r="VIB219" s="358"/>
      <c r="VIC219" s="358"/>
      <c r="VID219" s="358"/>
      <c r="VIE219" s="358"/>
      <c r="VIF219" s="358"/>
      <c r="VIG219" s="358"/>
      <c r="VIH219" s="358"/>
      <c r="VII219" s="358"/>
      <c r="VIJ219" s="358"/>
      <c r="VIK219" s="358"/>
      <c r="VIL219" s="358"/>
      <c r="VIM219" s="358"/>
      <c r="VIN219" s="358"/>
      <c r="VIO219" s="358"/>
      <c r="VIP219" s="358"/>
      <c r="VIQ219" s="358"/>
      <c r="VIR219" s="358"/>
      <c r="VIS219" s="358"/>
      <c r="VIT219" s="358"/>
      <c r="VIU219" s="358"/>
      <c r="VIV219" s="358"/>
      <c r="VIW219" s="358"/>
      <c r="VIX219" s="358"/>
      <c r="VIY219" s="358"/>
      <c r="VIZ219" s="358"/>
      <c r="VJA219" s="358"/>
      <c r="VJB219" s="358"/>
      <c r="VJC219" s="358"/>
      <c r="VJD219" s="358"/>
      <c r="VJE219" s="358"/>
      <c r="VJF219" s="358"/>
      <c r="VJG219" s="358"/>
      <c r="VJH219" s="358"/>
      <c r="VJI219" s="358"/>
      <c r="VJJ219" s="358"/>
      <c r="VJK219" s="358"/>
      <c r="VJL219" s="358"/>
      <c r="VJM219" s="358"/>
      <c r="VJN219" s="358"/>
      <c r="VJO219" s="358"/>
      <c r="VJP219" s="358"/>
      <c r="VJQ219" s="358"/>
      <c r="VJR219" s="358"/>
      <c r="VJS219" s="358"/>
      <c r="VJT219" s="358"/>
      <c r="VJU219" s="358"/>
      <c r="VJV219" s="358"/>
      <c r="VJW219" s="358"/>
      <c r="VJX219" s="358"/>
      <c r="VJY219" s="358"/>
      <c r="VJZ219" s="358"/>
      <c r="VKA219" s="358"/>
      <c r="VKB219" s="358"/>
      <c r="VKC219" s="358"/>
      <c r="VKD219" s="358"/>
      <c r="VKE219" s="358"/>
      <c r="VKF219" s="358"/>
      <c r="VKG219" s="358"/>
      <c r="VKH219" s="358"/>
      <c r="VKI219" s="358"/>
      <c r="VKJ219" s="358"/>
      <c r="VKK219" s="358"/>
      <c r="VKL219" s="358"/>
      <c r="VKM219" s="358"/>
      <c r="VKN219" s="358"/>
      <c r="VKO219" s="358"/>
      <c r="VKP219" s="358"/>
      <c r="VKQ219" s="358"/>
      <c r="VKR219" s="358"/>
      <c r="VKS219" s="358"/>
      <c r="VKT219" s="358"/>
      <c r="VKU219" s="358"/>
      <c r="VKV219" s="358"/>
      <c r="VKW219" s="358"/>
      <c r="VKX219" s="358"/>
      <c r="VKY219" s="358"/>
      <c r="VKZ219" s="358"/>
      <c r="VLA219" s="358"/>
      <c r="VLB219" s="358"/>
      <c r="VLC219" s="358"/>
      <c r="VLD219" s="358"/>
      <c r="VLE219" s="358"/>
      <c r="VLF219" s="358"/>
      <c r="VLG219" s="358"/>
      <c r="VLH219" s="358"/>
      <c r="VLI219" s="358"/>
      <c r="VLJ219" s="358"/>
      <c r="VLK219" s="358"/>
      <c r="VLL219" s="358"/>
      <c r="VLM219" s="358"/>
      <c r="VLN219" s="358"/>
      <c r="VLO219" s="358"/>
      <c r="VLP219" s="358"/>
      <c r="VLQ219" s="358"/>
      <c r="VLR219" s="358"/>
      <c r="VLS219" s="358"/>
      <c r="VLT219" s="358"/>
      <c r="VLU219" s="358"/>
      <c r="VLV219" s="358"/>
      <c r="VLW219" s="358"/>
      <c r="VLX219" s="358"/>
      <c r="VLY219" s="358"/>
      <c r="VLZ219" s="358"/>
      <c r="VMA219" s="358"/>
      <c r="VMB219" s="358"/>
      <c r="VMC219" s="358"/>
      <c r="VMD219" s="358"/>
      <c r="VME219" s="358"/>
      <c r="VMF219" s="358"/>
      <c r="VMG219" s="358"/>
      <c r="VMH219" s="358"/>
      <c r="VMI219" s="358"/>
      <c r="VMJ219" s="358"/>
      <c r="VMK219" s="358"/>
      <c r="VML219" s="358"/>
      <c r="VMM219" s="358"/>
      <c r="VMN219" s="358"/>
      <c r="VMO219" s="358"/>
      <c r="VMP219" s="358"/>
      <c r="VMQ219" s="358"/>
      <c r="VMR219" s="358"/>
      <c r="VMS219" s="358"/>
      <c r="VMT219" s="358"/>
      <c r="VMU219" s="358"/>
      <c r="VMV219" s="358"/>
      <c r="VMW219" s="358"/>
      <c r="VMX219" s="358"/>
      <c r="VMY219" s="358"/>
      <c r="VMZ219" s="358"/>
      <c r="VNA219" s="358"/>
      <c r="VNB219" s="358"/>
      <c r="VNC219" s="358"/>
      <c r="VND219" s="358"/>
      <c r="VNE219" s="358"/>
      <c r="VNF219" s="358"/>
      <c r="VNG219" s="358"/>
      <c r="VNH219" s="358"/>
      <c r="VNI219" s="358"/>
      <c r="VNJ219" s="358"/>
      <c r="VNK219" s="358"/>
      <c r="VNL219" s="358"/>
      <c r="VNM219" s="358"/>
      <c r="VNN219" s="358"/>
      <c r="VNO219" s="358"/>
      <c r="VNP219" s="358"/>
      <c r="VNQ219" s="358"/>
      <c r="VNR219" s="358"/>
      <c r="VNS219" s="358"/>
      <c r="VNT219" s="358"/>
      <c r="VNU219" s="358"/>
      <c r="VNV219" s="358"/>
      <c r="VNW219" s="358"/>
      <c r="VNX219" s="358"/>
      <c r="VNY219" s="358"/>
      <c r="VNZ219" s="358"/>
      <c r="VOA219" s="358"/>
      <c r="VOB219" s="358"/>
      <c r="VOC219" s="358"/>
      <c r="VOD219" s="358"/>
      <c r="VOE219" s="358"/>
      <c r="VOF219" s="358"/>
      <c r="VOG219" s="358"/>
      <c r="VOH219" s="358"/>
      <c r="VOI219" s="358"/>
      <c r="VOJ219" s="358"/>
      <c r="VOK219" s="358"/>
      <c r="VOL219" s="358"/>
      <c r="VOM219" s="358"/>
      <c r="VON219" s="358"/>
      <c r="VOO219" s="358"/>
      <c r="VOP219" s="358"/>
      <c r="VOQ219" s="358"/>
      <c r="VOR219" s="358"/>
      <c r="VOS219" s="358"/>
      <c r="VOT219" s="358"/>
      <c r="VOU219" s="358"/>
      <c r="VOV219" s="358"/>
      <c r="VOW219" s="358"/>
      <c r="VOX219" s="358"/>
      <c r="VOY219" s="358"/>
      <c r="VOZ219" s="358"/>
      <c r="VPA219" s="358"/>
      <c r="VPB219" s="358"/>
      <c r="VPC219" s="358"/>
      <c r="VPD219" s="358"/>
      <c r="VPE219" s="358"/>
      <c r="VPF219" s="358"/>
      <c r="VPG219" s="358"/>
      <c r="VPH219" s="358"/>
      <c r="VPI219" s="358"/>
      <c r="VPJ219" s="358"/>
      <c r="VPK219" s="358"/>
      <c r="VPL219" s="358"/>
      <c r="VPM219" s="358"/>
      <c r="VPN219" s="358"/>
      <c r="VPO219" s="358"/>
      <c r="VPP219" s="358"/>
      <c r="VPQ219" s="358"/>
      <c r="VPR219" s="358"/>
      <c r="VPS219" s="358"/>
      <c r="VPT219" s="358"/>
      <c r="VPU219" s="358"/>
      <c r="VPV219" s="358"/>
      <c r="VPW219" s="358"/>
      <c r="VPX219" s="358"/>
      <c r="VPY219" s="358"/>
      <c r="VPZ219" s="358"/>
      <c r="VQA219" s="358"/>
      <c r="VQB219" s="358"/>
      <c r="VQC219" s="358"/>
      <c r="VQD219" s="358"/>
      <c r="VQE219" s="358"/>
      <c r="VQF219" s="358"/>
      <c r="VQG219" s="358"/>
      <c r="VQH219" s="358"/>
      <c r="VQI219" s="358"/>
      <c r="VQJ219" s="358"/>
      <c r="VQK219" s="358"/>
      <c r="VQL219" s="358"/>
      <c r="VQM219" s="358"/>
      <c r="VQN219" s="358"/>
      <c r="VQO219" s="358"/>
      <c r="VQP219" s="358"/>
      <c r="VQQ219" s="358"/>
      <c r="VQR219" s="358"/>
      <c r="VQS219" s="358"/>
      <c r="VQT219" s="358"/>
      <c r="VQU219" s="358"/>
      <c r="VQV219" s="358"/>
      <c r="VQW219" s="358"/>
      <c r="VQX219" s="358"/>
      <c r="VQY219" s="358"/>
      <c r="VQZ219" s="358"/>
      <c r="VRA219" s="358"/>
      <c r="VRB219" s="358"/>
      <c r="VRC219" s="358"/>
      <c r="VRD219" s="358"/>
      <c r="VRE219" s="358"/>
      <c r="VRF219" s="358"/>
      <c r="VRG219" s="358"/>
      <c r="VRH219" s="358"/>
      <c r="VRI219" s="358"/>
      <c r="VRJ219" s="358"/>
      <c r="VRK219" s="358"/>
      <c r="VRL219" s="358"/>
      <c r="VRM219" s="358"/>
      <c r="VRN219" s="358"/>
      <c r="VRO219" s="358"/>
      <c r="VRP219" s="358"/>
      <c r="VRQ219" s="358"/>
      <c r="VRR219" s="358"/>
      <c r="VRS219" s="358"/>
      <c r="VRT219" s="358"/>
      <c r="VRU219" s="358"/>
      <c r="VRV219" s="358"/>
      <c r="VRW219" s="358"/>
      <c r="VRX219" s="358"/>
      <c r="VRY219" s="358"/>
      <c r="VRZ219" s="358"/>
      <c r="VSA219" s="358"/>
      <c r="VSB219" s="358"/>
      <c r="VSC219" s="358"/>
      <c r="VSD219" s="358"/>
      <c r="VSE219" s="358"/>
      <c r="VSF219" s="358"/>
      <c r="VSG219" s="358"/>
      <c r="VSH219" s="358"/>
      <c r="VSI219" s="358"/>
      <c r="VSJ219" s="358"/>
      <c r="VSK219" s="358"/>
      <c r="VSL219" s="358"/>
      <c r="VSM219" s="358"/>
      <c r="VSN219" s="358"/>
      <c r="VSO219" s="358"/>
      <c r="VSP219" s="358"/>
      <c r="VSQ219" s="358"/>
      <c r="VSR219" s="358"/>
      <c r="VSS219" s="358"/>
      <c r="VST219" s="358"/>
      <c r="VSU219" s="358"/>
      <c r="VSV219" s="358"/>
      <c r="VSW219" s="358"/>
      <c r="VSX219" s="358"/>
      <c r="VSY219" s="358"/>
      <c r="VSZ219" s="358"/>
      <c r="VTA219" s="358"/>
      <c r="VTB219" s="358"/>
      <c r="VTC219" s="358"/>
      <c r="VTD219" s="358"/>
      <c r="VTE219" s="358"/>
      <c r="VTF219" s="358"/>
      <c r="VTG219" s="358"/>
      <c r="VTH219" s="358"/>
      <c r="VTI219" s="358"/>
      <c r="VTJ219" s="358"/>
      <c r="VTK219" s="358"/>
      <c r="VTL219" s="358"/>
      <c r="VTM219" s="358"/>
      <c r="VTN219" s="358"/>
      <c r="VTO219" s="358"/>
      <c r="VTP219" s="358"/>
      <c r="VTQ219" s="358"/>
      <c r="VTR219" s="358"/>
      <c r="VTS219" s="358"/>
      <c r="VTT219" s="358"/>
      <c r="VTU219" s="358"/>
      <c r="VTV219" s="358"/>
      <c r="VTW219" s="358"/>
      <c r="VTX219" s="358"/>
      <c r="VTY219" s="358"/>
      <c r="VTZ219" s="358"/>
      <c r="VUA219" s="358"/>
      <c r="VUB219" s="358"/>
      <c r="VUC219" s="358"/>
      <c r="VUD219" s="358"/>
      <c r="VUE219" s="358"/>
      <c r="VUF219" s="358"/>
      <c r="VUG219" s="358"/>
      <c r="VUH219" s="358"/>
      <c r="VUI219" s="358"/>
      <c r="VUJ219" s="358"/>
      <c r="VUK219" s="358"/>
      <c r="VUL219" s="358"/>
      <c r="VUM219" s="358"/>
      <c r="VUN219" s="358"/>
      <c r="VUO219" s="358"/>
      <c r="VUP219" s="358"/>
      <c r="VUQ219" s="358"/>
      <c r="VUR219" s="358"/>
      <c r="VUS219" s="358"/>
      <c r="VUT219" s="358"/>
      <c r="VUU219" s="358"/>
      <c r="VUV219" s="358"/>
      <c r="VUW219" s="358"/>
      <c r="VUX219" s="358"/>
      <c r="VUY219" s="358"/>
      <c r="VUZ219" s="358"/>
      <c r="VVA219" s="358"/>
      <c r="VVB219" s="358"/>
      <c r="VVC219" s="358"/>
      <c r="VVD219" s="358"/>
      <c r="VVE219" s="358"/>
      <c r="VVF219" s="358"/>
      <c r="VVG219" s="358"/>
      <c r="VVH219" s="358"/>
      <c r="VVI219" s="358"/>
      <c r="VVJ219" s="358"/>
      <c r="VVK219" s="358"/>
      <c r="VVL219" s="358"/>
      <c r="VVM219" s="358"/>
      <c r="VVN219" s="358"/>
      <c r="VVO219" s="358"/>
      <c r="VVP219" s="358"/>
      <c r="VVQ219" s="358"/>
      <c r="VVR219" s="358"/>
      <c r="VVS219" s="358"/>
      <c r="VVT219" s="358"/>
      <c r="VVU219" s="358"/>
      <c r="VVV219" s="358"/>
      <c r="VVW219" s="358"/>
      <c r="VVX219" s="358"/>
      <c r="VVY219" s="358"/>
      <c r="VVZ219" s="358"/>
      <c r="VWA219" s="358"/>
      <c r="VWB219" s="358"/>
      <c r="VWC219" s="358"/>
      <c r="VWD219" s="358"/>
      <c r="VWE219" s="358"/>
      <c r="VWF219" s="358"/>
      <c r="VWG219" s="358"/>
      <c r="VWH219" s="358"/>
      <c r="VWI219" s="358"/>
      <c r="VWJ219" s="358"/>
      <c r="VWK219" s="358"/>
      <c r="VWL219" s="358"/>
      <c r="VWM219" s="358"/>
      <c r="VWN219" s="358"/>
      <c r="VWO219" s="358"/>
      <c r="VWP219" s="358"/>
      <c r="VWQ219" s="358"/>
      <c r="VWR219" s="358"/>
      <c r="VWS219" s="358"/>
      <c r="VWT219" s="358"/>
      <c r="VWU219" s="358"/>
      <c r="VWV219" s="358"/>
      <c r="VWW219" s="358"/>
      <c r="VWX219" s="358"/>
      <c r="VWY219" s="358"/>
      <c r="VWZ219" s="358"/>
      <c r="VXA219" s="358"/>
      <c r="VXB219" s="358"/>
      <c r="VXC219" s="358"/>
      <c r="VXD219" s="358"/>
      <c r="VXE219" s="358"/>
      <c r="VXF219" s="358"/>
      <c r="VXG219" s="358"/>
      <c r="VXH219" s="358"/>
      <c r="VXI219" s="358"/>
      <c r="VXJ219" s="358"/>
      <c r="VXK219" s="358"/>
      <c r="VXL219" s="358"/>
      <c r="VXM219" s="358"/>
      <c r="VXN219" s="358"/>
      <c r="VXO219" s="358"/>
      <c r="VXP219" s="358"/>
      <c r="VXQ219" s="358"/>
      <c r="VXR219" s="358"/>
      <c r="VXS219" s="358"/>
      <c r="VXT219" s="358"/>
      <c r="VXU219" s="358"/>
      <c r="VXV219" s="358"/>
      <c r="VXW219" s="358"/>
      <c r="VXX219" s="358"/>
      <c r="VXY219" s="358"/>
      <c r="VXZ219" s="358"/>
      <c r="VYA219" s="358"/>
      <c r="VYB219" s="358"/>
      <c r="VYC219" s="358"/>
      <c r="VYD219" s="358"/>
      <c r="VYE219" s="358"/>
      <c r="VYF219" s="358"/>
      <c r="VYG219" s="358"/>
      <c r="VYH219" s="358"/>
      <c r="VYI219" s="358"/>
      <c r="VYJ219" s="358"/>
      <c r="VYK219" s="358"/>
      <c r="VYL219" s="358"/>
      <c r="VYM219" s="358"/>
      <c r="VYN219" s="358"/>
      <c r="VYO219" s="358"/>
      <c r="VYP219" s="358"/>
      <c r="VYQ219" s="358"/>
      <c r="VYR219" s="358"/>
      <c r="VYS219" s="358"/>
      <c r="VYT219" s="358"/>
      <c r="VYU219" s="358"/>
      <c r="VYV219" s="358"/>
      <c r="VYW219" s="358"/>
      <c r="VYX219" s="358"/>
      <c r="VYY219" s="358"/>
      <c r="VYZ219" s="358"/>
      <c r="VZA219" s="358"/>
      <c r="VZB219" s="358"/>
      <c r="VZC219" s="358"/>
      <c r="VZD219" s="358"/>
      <c r="VZE219" s="358"/>
      <c r="VZF219" s="358"/>
      <c r="VZG219" s="358"/>
      <c r="VZH219" s="358"/>
      <c r="VZI219" s="358"/>
      <c r="VZJ219" s="358"/>
      <c r="VZK219" s="358"/>
      <c r="VZL219" s="358"/>
      <c r="VZM219" s="358"/>
      <c r="VZN219" s="358"/>
      <c r="VZO219" s="358"/>
      <c r="VZP219" s="358"/>
      <c r="VZQ219" s="358"/>
      <c r="VZR219" s="358"/>
      <c r="VZS219" s="358"/>
      <c r="VZT219" s="358"/>
      <c r="VZU219" s="358"/>
      <c r="VZV219" s="358"/>
      <c r="VZW219" s="358"/>
      <c r="VZX219" s="358"/>
      <c r="VZY219" s="358"/>
      <c r="VZZ219" s="358"/>
      <c r="WAA219" s="358"/>
      <c r="WAB219" s="358"/>
      <c r="WAC219" s="358"/>
      <c r="WAD219" s="358"/>
      <c r="WAE219" s="358"/>
      <c r="WAF219" s="358"/>
      <c r="WAG219" s="358"/>
      <c r="WAH219" s="358"/>
      <c r="WAI219" s="358"/>
      <c r="WAJ219" s="358"/>
      <c r="WAK219" s="358"/>
      <c r="WAL219" s="358"/>
      <c r="WAM219" s="358"/>
      <c r="WAN219" s="358"/>
      <c r="WAO219" s="358"/>
      <c r="WAP219" s="358"/>
      <c r="WAQ219" s="358"/>
      <c r="WAR219" s="358"/>
      <c r="WAS219" s="358"/>
      <c r="WAT219" s="358"/>
      <c r="WAU219" s="358"/>
      <c r="WAV219" s="358"/>
      <c r="WAW219" s="358"/>
      <c r="WAX219" s="358"/>
      <c r="WAY219" s="358"/>
      <c r="WAZ219" s="358"/>
      <c r="WBA219" s="358"/>
      <c r="WBB219" s="358"/>
      <c r="WBC219" s="358"/>
      <c r="WBD219" s="358"/>
      <c r="WBE219" s="358"/>
      <c r="WBF219" s="358"/>
      <c r="WBG219" s="358"/>
      <c r="WBH219" s="358"/>
      <c r="WBI219" s="358"/>
      <c r="WBJ219" s="358"/>
      <c r="WBK219" s="358"/>
      <c r="WBL219" s="358"/>
      <c r="WBM219" s="358"/>
      <c r="WBN219" s="358"/>
      <c r="WBO219" s="358"/>
      <c r="WBP219" s="358"/>
      <c r="WBQ219" s="358"/>
      <c r="WBR219" s="358"/>
      <c r="WBS219" s="358"/>
      <c r="WBT219" s="358"/>
      <c r="WBU219" s="358"/>
      <c r="WBV219" s="358"/>
      <c r="WBW219" s="358"/>
      <c r="WBX219" s="358"/>
      <c r="WBY219" s="358"/>
      <c r="WBZ219" s="358"/>
      <c r="WCA219" s="358"/>
      <c r="WCB219" s="358"/>
      <c r="WCC219" s="358"/>
      <c r="WCD219" s="358"/>
      <c r="WCE219" s="358"/>
      <c r="WCF219" s="358"/>
      <c r="WCG219" s="358"/>
      <c r="WCH219" s="358"/>
      <c r="WCI219" s="358"/>
      <c r="WCJ219" s="358"/>
      <c r="WCK219" s="358"/>
      <c r="WCL219" s="358"/>
      <c r="WCM219" s="358"/>
      <c r="WCN219" s="358"/>
      <c r="WCO219" s="358"/>
      <c r="WCP219" s="358"/>
      <c r="WCQ219" s="358"/>
      <c r="WCR219" s="358"/>
      <c r="WCS219" s="358"/>
      <c r="WCT219" s="358"/>
      <c r="WCU219" s="358"/>
      <c r="WCV219" s="358"/>
      <c r="WCW219" s="358"/>
      <c r="WCX219" s="358"/>
      <c r="WCY219" s="358"/>
      <c r="WCZ219" s="358"/>
      <c r="WDA219" s="358"/>
      <c r="WDB219" s="358"/>
      <c r="WDC219" s="358"/>
      <c r="WDD219" s="358"/>
      <c r="WDE219" s="358"/>
      <c r="WDF219" s="358"/>
      <c r="WDG219" s="358"/>
      <c r="WDH219" s="358"/>
      <c r="WDI219" s="358"/>
      <c r="WDJ219" s="358"/>
      <c r="WDK219" s="358"/>
      <c r="WDL219" s="358"/>
      <c r="WDM219" s="358"/>
      <c r="WDN219" s="358"/>
      <c r="WDO219" s="358"/>
      <c r="WDP219" s="358"/>
      <c r="WDQ219" s="358"/>
      <c r="WDR219" s="358"/>
      <c r="WDS219" s="358"/>
      <c r="WDT219" s="358"/>
      <c r="WDU219" s="358"/>
      <c r="WDV219" s="358"/>
      <c r="WDW219" s="358"/>
      <c r="WDX219" s="358"/>
      <c r="WDY219" s="358"/>
      <c r="WDZ219" s="358"/>
      <c r="WEA219" s="358"/>
      <c r="WEB219" s="358"/>
      <c r="WEC219" s="358"/>
      <c r="WED219" s="358"/>
      <c r="WEE219" s="358"/>
      <c r="WEF219" s="358"/>
      <c r="WEG219" s="358"/>
      <c r="WEH219" s="358"/>
      <c r="WEI219" s="358"/>
      <c r="WEJ219" s="358"/>
      <c r="WEK219" s="358"/>
      <c r="WEL219" s="358"/>
      <c r="WEM219" s="358"/>
      <c r="WEN219" s="358"/>
      <c r="WEO219" s="358"/>
      <c r="WEP219" s="358"/>
      <c r="WEQ219" s="358"/>
      <c r="WER219" s="358"/>
      <c r="WES219" s="358"/>
      <c r="WET219" s="358"/>
      <c r="WEU219" s="358"/>
      <c r="WEV219" s="358"/>
      <c r="WEW219" s="358"/>
      <c r="WEX219" s="358"/>
      <c r="WEY219" s="358"/>
      <c r="WEZ219" s="358"/>
      <c r="WFA219" s="358"/>
      <c r="WFB219" s="358"/>
      <c r="WFC219" s="358"/>
      <c r="WFD219" s="358"/>
      <c r="WFE219" s="358"/>
      <c r="WFF219" s="358"/>
      <c r="WFG219" s="358"/>
      <c r="WFH219" s="358"/>
      <c r="WFI219" s="358"/>
      <c r="WFJ219" s="358"/>
      <c r="WFK219" s="358"/>
      <c r="WFL219" s="358"/>
      <c r="WFM219" s="358"/>
      <c r="WFN219" s="358"/>
      <c r="WFO219" s="358"/>
      <c r="WFP219" s="358"/>
      <c r="WFQ219" s="358"/>
      <c r="WFR219" s="358"/>
      <c r="WFS219" s="358"/>
      <c r="WFT219" s="358"/>
      <c r="WFU219" s="358"/>
      <c r="WFV219" s="358"/>
      <c r="WFW219" s="358"/>
      <c r="WFX219" s="358"/>
      <c r="WFY219" s="358"/>
      <c r="WFZ219" s="358"/>
      <c r="WGA219" s="358"/>
      <c r="WGB219" s="358"/>
      <c r="WGC219" s="358"/>
      <c r="WGD219" s="358"/>
      <c r="WGE219" s="358"/>
      <c r="WGF219" s="358"/>
      <c r="WGG219" s="358"/>
      <c r="WGH219" s="358"/>
      <c r="WGI219" s="358"/>
      <c r="WGJ219" s="358"/>
      <c r="WGK219" s="358"/>
      <c r="WGL219" s="358"/>
      <c r="WGM219" s="358"/>
      <c r="WGN219" s="358"/>
      <c r="WGO219" s="358"/>
      <c r="WGP219" s="358"/>
      <c r="WGQ219" s="358"/>
      <c r="WGR219" s="358"/>
      <c r="WGS219" s="358"/>
      <c r="WGT219" s="358"/>
      <c r="WGU219" s="358"/>
      <c r="WGV219" s="358"/>
      <c r="WGW219" s="358"/>
      <c r="WGX219" s="358"/>
      <c r="WGY219" s="358"/>
      <c r="WGZ219" s="358"/>
      <c r="WHA219" s="358"/>
      <c r="WHB219" s="358"/>
      <c r="WHC219" s="358"/>
      <c r="WHD219" s="358"/>
      <c r="WHE219" s="358"/>
      <c r="WHF219" s="358"/>
      <c r="WHG219" s="358"/>
      <c r="WHH219" s="358"/>
      <c r="WHI219" s="358"/>
      <c r="WHJ219" s="358"/>
      <c r="WHK219" s="358"/>
      <c r="WHL219" s="358"/>
      <c r="WHM219" s="358"/>
      <c r="WHN219" s="358"/>
      <c r="WHO219" s="358"/>
      <c r="WHP219" s="358"/>
      <c r="WHQ219" s="358"/>
      <c r="WHR219" s="358"/>
      <c r="WHS219" s="358"/>
      <c r="WHT219" s="358"/>
      <c r="WHU219" s="358"/>
      <c r="WHV219" s="358"/>
      <c r="WHW219" s="358"/>
      <c r="WHX219" s="358"/>
      <c r="WHY219" s="358"/>
      <c r="WHZ219" s="358"/>
      <c r="WIA219" s="358"/>
      <c r="WIB219" s="358"/>
      <c r="WIC219" s="358"/>
      <c r="WID219" s="358"/>
      <c r="WIE219" s="358"/>
      <c r="WIF219" s="358"/>
      <c r="WIG219" s="358"/>
      <c r="WIH219" s="358"/>
      <c r="WII219" s="358"/>
      <c r="WIJ219" s="358"/>
      <c r="WIK219" s="358"/>
      <c r="WIL219" s="358"/>
      <c r="WIM219" s="358"/>
      <c r="WIN219" s="358"/>
      <c r="WIO219" s="358"/>
      <c r="WIP219" s="358"/>
      <c r="WIQ219" s="358"/>
      <c r="WIR219" s="358"/>
      <c r="WIS219" s="358"/>
      <c r="WIT219" s="358"/>
      <c r="WIU219" s="358"/>
      <c r="WIV219" s="358"/>
      <c r="WIW219" s="358"/>
      <c r="WIX219" s="358"/>
      <c r="WIY219" s="358"/>
      <c r="WIZ219" s="358"/>
      <c r="WJA219" s="358"/>
      <c r="WJB219" s="358"/>
      <c r="WJC219" s="358"/>
      <c r="WJD219" s="358"/>
      <c r="WJE219" s="358"/>
      <c r="WJF219" s="358"/>
      <c r="WJG219" s="358"/>
      <c r="WJH219" s="358"/>
      <c r="WJI219" s="358"/>
      <c r="WJJ219" s="358"/>
      <c r="WJK219" s="358"/>
      <c r="WJL219" s="358"/>
      <c r="WJM219" s="358"/>
      <c r="WJN219" s="358"/>
      <c r="WJO219" s="358"/>
      <c r="WJP219" s="358"/>
      <c r="WJQ219" s="358"/>
      <c r="WJR219" s="358"/>
      <c r="WJS219" s="358"/>
      <c r="WJT219" s="358"/>
      <c r="WJU219" s="358"/>
      <c r="WJV219" s="358"/>
      <c r="WJW219" s="358"/>
      <c r="WJX219" s="358"/>
      <c r="WJY219" s="358"/>
      <c r="WJZ219" s="358"/>
      <c r="WKA219" s="358"/>
      <c r="WKB219" s="358"/>
      <c r="WKC219" s="358"/>
      <c r="WKD219" s="358"/>
      <c r="WKE219" s="358"/>
      <c r="WKF219" s="358"/>
      <c r="WKG219" s="358"/>
      <c r="WKH219" s="358"/>
      <c r="WKI219" s="358"/>
      <c r="WKJ219" s="358"/>
      <c r="WKK219" s="358"/>
      <c r="WKL219" s="358"/>
      <c r="WKM219" s="358"/>
      <c r="WKN219" s="358"/>
      <c r="WKO219" s="358"/>
      <c r="WKP219" s="358"/>
      <c r="WKQ219" s="358"/>
      <c r="WKR219" s="358"/>
      <c r="WKS219" s="358"/>
      <c r="WKT219" s="358"/>
      <c r="WKU219" s="358"/>
      <c r="WKV219" s="358"/>
      <c r="WKW219" s="358"/>
      <c r="WKX219" s="358"/>
      <c r="WKY219" s="358"/>
      <c r="WKZ219" s="358"/>
      <c r="WLA219" s="358"/>
      <c r="WLB219" s="358"/>
      <c r="WLC219" s="358"/>
      <c r="WLD219" s="358"/>
      <c r="WLE219" s="358"/>
      <c r="WLF219" s="358"/>
      <c r="WLG219" s="358"/>
      <c r="WLH219" s="358"/>
      <c r="WLI219" s="358"/>
      <c r="WLJ219" s="358"/>
      <c r="WLK219" s="358"/>
      <c r="WLL219" s="358"/>
      <c r="WLM219" s="358"/>
      <c r="WLN219" s="358"/>
      <c r="WLO219" s="358"/>
      <c r="WLP219" s="358"/>
      <c r="WLQ219" s="358"/>
      <c r="WLR219" s="358"/>
      <c r="WLS219" s="358"/>
      <c r="WLT219" s="358"/>
      <c r="WLU219" s="358"/>
      <c r="WLV219" s="358"/>
      <c r="WLW219" s="358"/>
      <c r="WLX219" s="358"/>
      <c r="WLY219" s="358"/>
      <c r="WLZ219" s="358"/>
      <c r="WMA219" s="358"/>
      <c r="WMB219" s="358"/>
      <c r="WMC219" s="358"/>
      <c r="WMD219" s="358"/>
      <c r="WME219" s="358"/>
      <c r="WMF219" s="358"/>
      <c r="WMG219" s="358"/>
      <c r="WMH219" s="358"/>
      <c r="WMI219" s="358"/>
      <c r="WMJ219" s="358"/>
      <c r="WMK219" s="358"/>
      <c r="WML219" s="358"/>
      <c r="WMM219" s="358"/>
      <c r="WMN219" s="358"/>
      <c r="WMO219" s="358"/>
      <c r="WMP219" s="358"/>
      <c r="WMQ219" s="358"/>
      <c r="WMR219" s="358"/>
      <c r="WMS219" s="358"/>
      <c r="WMT219" s="358"/>
      <c r="WMU219" s="358"/>
      <c r="WMV219" s="358"/>
      <c r="WMW219" s="358"/>
      <c r="WMX219" s="358"/>
      <c r="WMY219" s="358"/>
      <c r="WMZ219" s="358"/>
      <c r="WNA219" s="358"/>
      <c r="WNB219" s="358"/>
      <c r="WNC219" s="358"/>
      <c r="WND219" s="358"/>
      <c r="WNE219" s="358"/>
      <c r="WNF219" s="358"/>
      <c r="WNG219" s="358"/>
      <c r="WNH219" s="358"/>
      <c r="WNI219" s="358"/>
      <c r="WNJ219" s="358"/>
      <c r="WNK219" s="358"/>
      <c r="WNL219" s="358"/>
      <c r="WNM219" s="358"/>
      <c r="WNN219" s="358"/>
      <c r="WNO219" s="358"/>
      <c r="WNP219" s="358"/>
      <c r="WNQ219" s="358"/>
      <c r="WNR219" s="358"/>
      <c r="WNS219" s="358"/>
      <c r="WNT219" s="358"/>
      <c r="WNU219" s="358"/>
      <c r="WNV219" s="358"/>
      <c r="WNW219" s="358"/>
      <c r="WNX219" s="358"/>
      <c r="WNY219" s="358"/>
      <c r="WNZ219" s="358"/>
      <c r="WOA219" s="358"/>
      <c r="WOB219" s="358"/>
      <c r="WOC219" s="358"/>
      <c r="WOD219" s="358"/>
      <c r="WOE219" s="358"/>
      <c r="WOF219" s="358"/>
      <c r="WOG219" s="358"/>
      <c r="WOH219" s="358"/>
      <c r="WOI219" s="358"/>
      <c r="WOJ219" s="358"/>
      <c r="WOK219" s="358"/>
      <c r="WOL219" s="358"/>
      <c r="WOM219" s="358"/>
      <c r="WON219" s="358"/>
      <c r="WOO219" s="358"/>
      <c r="WOP219" s="358"/>
      <c r="WOQ219" s="358"/>
      <c r="WOR219" s="358"/>
      <c r="WOS219" s="358"/>
      <c r="WOT219" s="358"/>
      <c r="WOU219" s="358"/>
      <c r="WOV219" s="358"/>
      <c r="WOW219" s="358"/>
      <c r="WOX219" s="358"/>
      <c r="WOY219" s="358"/>
      <c r="WOZ219" s="358"/>
      <c r="WPA219" s="358"/>
      <c r="WPB219" s="358"/>
      <c r="WPC219" s="358"/>
      <c r="WPD219" s="358"/>
      <c r="WPE219" s="358"/>
      <c r="WPF219" s="358"/>
      <c r="WPG219" s="358"/>
      <c r="WPH219" s="358"/>
      <c r="WPI219" s="358"/>
      <c r="WPJ219" s="358"/>
      <c r="WPK219" s="358"/>
      <c r="WPL219" s="358"/>
      <c r="WPM219" s="358"/>
      <c r="WPN219" s="358"/>
      <c r="WPO219" s="358"/>
      <c r="WPP219" s="358"/>
      <c r="WPQ219" s="358"/>
      <c r="WPR219" s="358"/>
      <c r="WPS219" s="358"/>
      <c r="WPT219" s="358"/>
      <c r="WPU219" s="358"/>
      <c r="WPV219" s="358"/>
      <c r="WPW219" s="358"/>
      <c r="WPX219" s="358"/>
      <c r="WPY219" s="358"/>
      <c r="WPZ219" s="358"/>
      <c r="WQA219" s="358"/>
      <c r="WQB219" s="358"/>
      <c r="WQC219" s="358"/>
      <c r="WQD219" s="358"/>
      <c r="WQE219" s="358"/>
      <c r="WQF219" s="358"/>
      <c r="WQG219" s="358"/>
      <c r="WQH219" s="358"/>
      <c r="WQI219" s="358"/>
      <c r="WQJ219" s="358"/>
      <c r="WQK219" s="358"/>
      <c r="WQL219" s="358"/>
      <c r="WQM219" s="358"/>
      <c r="WQN219" s="358"/>
      <c r="WQO219" s="358"/>
      <c r="WQP219" s="358"/>
      <c r="WQQ219" s="358"/>
      <c r="WQR219" s="358"/>
      <c r="WQS219" s="358"/>
      <c r="WQT219" s="358"/>
      <c r="WQU219" s="358"/>
      <c r="WQV219" s="358"/>
      <c r="WQW219" s="358"/>
      <c r="WQX219" s="358"/>
      <c r="WQY219" s="358"/>
      <c r="WQZ219" s="358"/>
      <c r="WRA219" s="358"/>
      <c r="WRB219" s="358"/>
      <c r="WRC219" s="358"/>
      <c r="WRD219" s="358"/>
      <c r="WRE219" s="358"/>
      <c r="WRF219" s="358"/>
      <c r="WRG219" s="358"/>
      <c r="WRH219" s="358"/>
      <c r="WRI219" s="358"/>
      <c r="WRJ219" s="358"/>
      <c r="WRK219" s="358"/>
      <c r="WRL219" s="358"/>
      <c r="WRM219" s="358"/>
      <c r="WRN219" s="358"/>
      <c r="WRO219" s="358"/>
      <c r="WRP219" s="358"/>
      <c r="WRQ219" s="358"/>
      <c r="WRR219" s="358"/>
      <c r="WRS219" s="358"/>
      <c r="WRT219" s="358"/>
      <c r="WRU219" s="358"/>
      <c r="WRV219" s="358"/>
      <c r="WRW219" s="358"/>
      <c r="WRX219" s="358"/>
      <c r="WRY219" s="358"/>
      <c r="WRZ219" s="358"/>
      <c r="WSA219" s="358"/>
      <c r="WSB219" s="358"/>
      <c r="WSC219" s="358"/>
      <c r="WSD219" s="358"/>
      <c r="WSE219" s="358"/>
      <c r="WSF219" s="358"/>
      <c r="WSG219" s="358"/>
      <c r="WSH219" s="358"/>
      <c r="WSI219" s="358"/>
      <c r="WSJ219" s="358"/>
      <c r="WSK219" s="358"/>
      <c r="WSL219" s="358"/>
      <c r="WSM219" s="358"/>
      <c r="WSN219" s="358"/>
      <c r="WSO219" s="358"/>
      <c r="WSP219" s="358"/>
      <c r="WSQ219" s="358"/>
      <c r="WSR219" s="358"/>
      <c r="WSS219" s="358"/>
      <c r="WST219" s="358"/>
      <c r="WSU219" s="358"/>
      <c r="WSV219" s="358"/>
      <c r="WSW219" s="358"/>
      <c r="WSX219" s="358"/>
      <c r="WSY219" s="358"/>
      <c r="WSZ219" s="358"/>
      <c r="WTA219" s="358"/>
      <c r="WTB219" s="358"/>
      <c r="WTC219" s="358"/>
      <c r="WTD219" s="358"/>
      <c r="WTE219" s="358"/>
      <c r="WTF219" s="358"/>
      <c r="WTG219" s="358"/>
      <c r="WTH219" s="358"/>
      <c r="WTI219" s="358"/>
      <c r="WTJ219" s="358"/>
      <c r="WTK219" s="358"/>
      <c r="WTL219" s="358"/>
      <c r="WTM219" s="358"/>
      <c r="WTN219" s="358"/>
      <c r="WTO219" s="358"/>
      <c r="WTP219" s="358"/>
      <c r="WTQ219" s="358"/>
      <c r="WTR219" s="358"/>
      <c r="WTS219" s="358"/>
      <c r="WTT219" s="358"/>
      <c r="WTU219" s="358"/>
      <c r="WTV219" s="358"/>
      <c r="WTW219" s="358"/>
      <c r="WTX219" s="358"/>
      <c r="WTY219" s="358"/>
      <c r="WTZ219" s="358"/>
      <c r="WUA219" s="358"/>
      <c r="WUB219" s="358"/>
      <c r="WUC219" s="358"/>
      <c r="WUD219" s="358"/>
      <c r="WUE219" s="358"/>
      <c r="WUF219" s="358"/>
      <c r="WUG219" s="358"/>
      <c r="WUH219" s="358"/>
      <c r="WUI219" s="358"/>
      <c r="WUJ219" s="358"/>
      <c r="WUK219" s="358"/>
      <c r="WUL219" s="358"/>
      <c r="WUM219" s="358"/>
      <c r="WUN219" s="358"/>
      <c r="WUO219" s="358"/>
      <c r="WUP219" s="358"/>
      <c r="WUQ219" s="358"/>
      <c r="WUR219" s="358"/>
      <c r="WUS219" s="358"/>
      <c r="WUT219" s="358"/>
      <c r="WUU219" s="358"/>
      <c r="WUV219" s="358"/>
      <c r="WUW219" s="358"/>
      <c r="WUX219" s="358"/>
      <c r="WUY219" s="358"/>
      <c r="WUZ219" s="358"/>
      <c r="WVA219" s="358"/>
      <c r="WVB219" s="358"/>
      <c r="WVC219" s="358"/>
      <c r="WVD219" s="358"/>
      <c r="WVE219" s="358"/>
      <c r="WVF219" s="358"/>
      <c r="WVG219" s="358"/>
      <c r="WVH219" s="358"/>
      <c r="WVI219" s="358"/>
      <c r="WVJ219" s="358"/>
      <c r="WVK219" s="358"/>
      <c r="WVL219" s="358"/>
      <c r="WVM219" s="358"/>
      <c r="WVN219" s="358"/>
      <c r="WVO219" s="358"/>
      <c r="WVP219" s="358"/>
      <c r="WVQ219" s="358"/>
      <c r="WVR219" s="358"/>
      <c r="WVS219" s="358"/>
      <c r="WVT219" s="358"/>
      <c r="WVU219" s="358"/>
      <c r="WVV219" s="358"/>
      <c r="WVW219" s="358"/>
      <c r="WVX219" s="358"/>
      <c r="WVY219" s="358"/>
      <c r="WVZ219" s="358"/>
      <c r="WWA219" s="358"/>
      <c r="WWB219" s="358"/>
      <c r="WWC219" s="358"/>
      <c r="WWD219" s="358"/>
      <c r="WWE219" s="358"/>
      <c r="WWF219" s="358"/>
      <c r="WWG219" s="358"/>
      <c r="WWH219" s="358"/>
      <c r="WWI219" s="358"/>
      <c r="WWJ219" s="358"/>
      <c r="WWK219" s="358"/>
      <c r="WWL219" s="358"/>
      <c r="WWM219" s="358"/>
      <c r="WWN219" s="358"/>
      <c r="WWO219" s="358"/>
      <c r="WWP219" s="358"/>
      <c r="WWQ219" s="358"/>
      <c r="WWR219" s="358"/>
      <c r="WWS219" s="358"/>
      <c r="WWT219" s="358"/>
      <c r="WWU219" s="358"/>
      <c r="WWV219" s="358"/>
      <c r="WWW219" s="358"/>
      <c r="WWX219" s="358"/>
      <c r="WWY219" s="358"/>
      <c r="WWZ219" s="358"/>
      <c r="WXA219" s="358"/>
      <c r="WXB219" s="358"/>
      <c r="WXC219" s="358"/>
      <c r="WXD219" s="358"/>
      <c r="WXE219" s="358"/>
      <c r="WXF219" s="358"/>
      <c r="WXG219" s="358"/>
      <c r="WXH219" s="358"/>
      <c r="WXI219" s="358"/>
      <c r="WXJ219" s="358"/>
      <c r="WXK219" s="358"/>
      <c r="WXL219" s="358"/>
      <c r="WXM219" s="358"/>
      <c r="WXN219" s="358"/>
      <c r="WXO219" s="358"/>
      <c r="WXP219" s="358"/>
      <c r="WXQ219" s="358"/>
      <c r="WXR219" s="358"/>
      <c r="WXS219" s="358"/>
      <c r="WXT219" s="358"/>
      <c r="WXU219" s="358"/>
      <c r="WXV219" s="358"/>
      <c r="WXW219" s="358"/>
      <c r="WXX219" s="358"/>
      <c r="WXY219" s="358"/>
      <c r="WXZ219" s="358"/>
      <c r="WYA219" s="358"/>
      <c r="WYB219" s="358"/>
      <c r="WYC219" s="358"/>
      <c r="WYD219" s="358"/>
      <c r="WYE219" s="358"/>
      <c r="WYF219" s="358"/>
      <c r="WYG219" s="358"/>
      <c r="WYH219" s="358"/>
      <c r="WYI219" s="358"/>
      <c r="WYJ219" s="358"/>
      <c r="WYK219" s="358"/>
      <c r="WYL219" s="358"/>
      <c r="WYM219" s="358"/>
      <c r="WYN219" s="358"/>
      <c r="WYO219" s="358"/>
      <c r="WYP219" s="358"/>
      <c r="WYQ219" s="358"/>
      <c r="WYR219" s="358"/>
      <c r="WYS219" s="358"/>
      <c r="WYT219" s="358"/>
      <c r="WYU219" s="358"/>
      <c r="WYV219" s="358"/>
      <c r="WYW219" s="358"/>
      <c r="WYX219" s="358"/>
      <c r="WYY219" s="358"/>
      <c r="WYZ219" s="358"/>
      <c r="WZA219" s="358"/>
      <c r="WZB219" s="358"/>
      <c r="WZC219" s="358"/>
      <c r="WZD219" s="358"/>
      <c r="WZE219" s="358"/>
      <c r="WZF219" s="358"/>
      <c r="WZG219" s="358"/>
      <c r="WZH219" s="358"/>
      <c r="WZI219" s="358"/>
      <c r="WZJ219" s="358"/>
      <c r="WZK219" s="358"/>
      <c r="WZL219" s="358"/>
      <c r="WZM219" s="358"/>
      <c r="WZN219" s="358"/>
      <c r="WZO219" s="358"/>
      <c r="WZP219" s="358"/>
      <c r="WZQ219" s="358"/>
      <c r="WZR219" s="358"/>
      <c r="WZS219" s="358"/>
      <c r="WZT219" s="358"/>
      <c r="WZU219" s="358"/>
      <c r="WZV219" s="358"/>
      <c r="WZW219" s="358"/>
      <c r="WZX219" s="358"/>
      <c r="WZY219" s="358"/>
      <c r="WZZ219" s="358"/>
      <c r="XAA219" s="358"/>
      <c r="XAB219" s="358"/>
      <c r="XAC219" s="358"/>
      <c r="XAD219" s="358"/>
      <c r="XAE219" s="358"/>
      <c r="XAF219" s="358"/>
      <c r="XAG219" s="358"/>
      <c r="XAH219" s="358"/>
      <c r="XAI219" s="358"/>
      <c r="XAJ219" s="358"/>
      <c r="XAK219" s="358"/>
      <c r="XAL219" s="358"/>
      <c r="XAM219" s="358"/>
      <c r="XAN219" s="358"/>
      <c r="XAO219" s="358"/>
      <c r="XAP219" s="358"/>
      <c r="XAQ219" s="358"/>
      <c r="XAR219" s="358"/>
      <c r="XAS219" s="358"/>
      <c r="XAT219" s="358"/>
      <c r="XAU219" s="358"/>
      <c r="XAV219" s="358"/>
      <c r="XAW219" s="358"/>
      <c r="XAX219" s="358"/>
      <c r="XAY219" s="358"/>
      <c r="XAZ219" s="358"/>
      <c r="XBA219" s="358"/>
      <c r="XBB219" s="358"/>
      <c r="XBC219" s="358"/>
      <c r="XBD219" s="358"/>
      <c r="XBE219" s="358"/>
      <c r="XBF219" s="358"/>
      <c r="XBG219" s="358"/>
      <c r="XBH219" s="358"/>
      <c r="XBI219" s="358"/>
      <c r="XBJ219" s="358"/>
      <c r="XBK219" s="358"/>
      <c r="XBL219" s="358"/>
      <c r="XBM219" s="358"/>
      <c r="XBN219" s="358"/>
      <c r="XBO219" s="358"/>
      <c r="XBP219" s="358"/>
      <c r="XBQ219" s="358"/>
      <c r="XBR219" s="358"/>
      <c r="XBS219" s="358"/>
      <c r="XBT219" s="358"/>
      <c r="XBU219" s="358"/>
      <c r="XBV219" s="358"/>
      <c r="XBW219" s="358"/>
      <c r="XBX219" s="358"/>
      <c r="XBY219" s="358"/>
      <c r="XBZ219" s="358"/>
      <c r="XCA219" s="358"/>
      <c r="XCB219" s="358"/>
      <c r="XCC219" s="358"/>
      <c r="XCD219" s="358"/>
      <c r="XCE219" s="358"/>
      <c r="XCF219" s="358"/>
      <c r="XCG219" s="358"/>
      <c r="XCH219" s="358"/>
      <c r="XCI219" s="358"/>
      <c r="XCJ219" s="358"/>
      <c r="XCK219" s="358"/>
      <c r="XCL219" s="358"/>
      <c r="XCM219" s="358"/>
      <c r="XCN219" s="358"/>
      <c r="XCO219" s="358"/>
      <c r="XCP219" s="358"/>
      <c r="XCQ219" s="358"/>
      <c r="XCR219" s="358"/>
      <c r="XCS219" s="358"/>
      <c r="XCT219" s="358"/>
      <c r="XCU219" s="358"/>
      <c r="XCV219" s="358"/>
      <c r="XCW219" s="358"/>
      <c r="XCX219" s="358"/>
      <c r="XCY219" s="358"/>
      <c r="XCZ219" s="358"/>
      <c r="XDA219" s="358"/>
      <c r="XDB219" s="358"/>
      <c r="XDC219" s="358"/>
      <c r="XDD219" s="358"/>
      <c r="XDE219" s="358"/>
      <c r="XDF219" s="358"/>
      <c r="XDG219" s="358"/>
      <c r="XDH219" s="358"/>
      <c r="XDI219" s="358"/>
      <c r="XDJ219" s="358"/>
      <c r="XDK219" s="358"/>
      <c r="XDL219" s="358"/>
      <c r="XDM219" s="358"/>
      <c r="XDN219" s="358"/>
      <c r="XDO219" s="358"/>
      <c r="XDP219" s="358"/>
      <c r="XDQ219" s="358"/>
      <c r="XDR219" s="358"/>
      <c r="XDS219" s="358"/>
      <c r="XDT219" s="358"/>
      <c r="XDU219" s="358"/>
      <c r="XDV219" s="358"/>
      <c r="XDW219" s="358"/>
      <c r="XDX219" s="358"/>
      <c r="XDY219" s="358"/>
      <c r="XDZ219" s="358"/>
      <c r="XEA219" s="358"/>
      <c r="XEB219" s="358"/>
      <c r="XEC219" s="358"/>
      <c r="XED219" s="358"/>
      <c r="XEE219" s="358"/>
      <c r="XEF219" s="358"/>
      <c r="XEG219" s="358"/>
      <c r="XEH219" s="358"/>
      <c r="XEI219" s="358"/>
      <c r="XEJ219" s="358"/>
      <c r="XEK219" s="358"/>
      <c r="XEL219" s="358"/>
      <c r="XEM219" s="358"/>
      <c r="XEN219" s="358"/>
      <c r="XEO219" s="358"/>
      <c r="XEP219" s="358"/>
      <c r="XEQ219" s="358"/>
      <c r="XER219" s="358"/>
      <c r="XES219" s="358"/>
      <c r="XET219" s="358"/>
      <c r="XEU219" s="358"/>
      <c r="XEV219" s="358"/>
      <c r="XEW219" s="358"/>
      <c r="XEX219" s="358"/>
      <c r="XEY219" s="358"/>
      <c r="XEZ219" s="358"/>
      <c r="XFA219" s="358"/>
      <c r="XFB219" s="358"/>
      <c r="XFC219" s="358"/>
      <c r="XFD219" s="358"/>
    </row>
    <row r="220" spans="1:16384" s="359" customFormat="1" ht="12.75" outlineLevel="1" x14ac:dyDescent="0.2">
      <c r="A220" s="241"/>
      <c r="B220" s="241"/>
      <c r="C220" s="58" t="s">
        <v>2253</v>
      </c>
      <c r="D220" s="70">
        <v>42975</v>
      </c>
      <c r="E220" s="58" t="s">
        <v>2254</v>
      </c>
      <c r="F220" s="61">
        <v>9860</v>
      </c>
      <c r="G220" s="241"/>
      <c r="H220" s="241"/>
      <c r="I220" s="323" t="s">
        <v>2255</v>
      </c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8"/>
      <c r="AD220" s="358"/>
      <c r="AE220" s="358"/>
      <c r="AF220" s="358"/>
      <c r="AG220" s="358"/>
      <c r="AH220" s="358"/>
      <c r="AI220" s="358"/>
      <c r="AJ220" s="358"/>
      <c r="AK220" s="358"/>
      <c r="AL220" s="358"/>
      <c r="AM220" s="358"/>
      <c r="AN220" s="358"/>
      <c r="AO220" s="358"/>
      <c r="AP220" s="358"/>
      <c r="AQ220" s="358"/>
      <c r="AR220" s="358"/>
      <c r="AS220" s="358"/>
      <c r="AT220" s="358"/>
      <c r="AU220" s="358"/>
      <c r="AV220" s="358"/>
      <c r="AW220" s="358"/>
      <c r="AX220" s="358"/>
      <c r="AY220" s="358"/>
      <c r="AZ220" s="358"/>
      <c r="BA220" s="358"/>
      <c r="BB220" s="358"/>
      <c r="BC220" s="358"/>
      <c r="BD220" s="358"/>
      <c r="BE220" s="358"/>
      <c r="BF220" s="358"/>
      <c r="BG220" s="358"/>
      <c r="BH220" s="358"/>
      <c r="BI220" s="358"/>
      <c r="BJ220" s="358"/>
      <c r="BK220" s="358"/>
      <c r="BL220" s="358"/>
      <c r="BM220" s="358"/>
      <c r="BN220" s="358"/>
      <c r="BO220" s="358"/>
      <c r="BP220" s="358"/>
      <c r="BQ220" s="358"/>
      <c r="BR220" s="358"/>
      <c r="BS220" s="358"/>
      <c r="BT220" s="358"/>
      <c r="BU220" s="358"/>
      <c r="BV220" s="358"/>
      <c r="BW220" s="358"/>
      <c r="BX220" s="358"/>
      <c r="BY220" s="358"/>
      <c r="BZ220" s="358"/>
      <c r="CA220" s="358"/>
      <c r="CB220" s="358"/>
      <c r="CC220" s="358"/>
      <c r="CD220" s="358"/>
      <c r="CE220" s="358"/>
      <c r="CF220" s="358"/>
      <c r="CG220" s="358"/>
      <c r="CH220" s="358"/>
      <c r="CI220" s="358"/>
      <c r="CJ220" s="358"/>
      <c r="CK220" s="358"/>
      <c r="CL220" s="358"/>
      <c r="CM220" s="358"/>
      <c r="CN220" s="358"/>
      <c r="CO220" s="358"/>
      <c r="CP220" s="358"/>
      <c r="CQ220" s="358"/>
      <c r="CR220" s="358"/>
      <c r="CS220" s="358"/>
      <c r="CT220" s="358"/>
      <c r="CU220" s="358"/>
      <c r="CV220" s="358"/>
      <c r="CW220" s="358"/>
      <c r="CX220" s="358"/>
      <c r="CY220" s="358"/>
      <c r="CZ220" s="358"/>
      <c r="DA220" s="358"/>
      <c r="DB220" s="358"/>
      <c r="DC220" s="358"/>
      <c r="DD220" s="358"/>
      <c r="DE220" s="358"/>
      <c r="DF220" s="358"/>
      <c r="DG220" s="358"/>
      <c r="DH220" s="358"/>
      <c r="DI220" s="358"/>
      <c r="DJ220" s="358"/>
      <c r="DK220" s="358"/>
      <c r="DL220" s="358"/>
      <c r="DM220" s="358"/>
      <c r="DN220" s="358"/>
      <c r="DO220" s="358"/>
      <c r="DP220" s="358"/>
      <c r="DQ220" s="358"/>
      <c r="DR220" s="358"/>
      <c r="DS220" s="358"/>
      <c r="DT220" s="358"/>
      <c r="DU220" s="358"/>
      <c r="DV220" s="358"/>
      <c r="DW220" s="358"/>
      <c r="DX220" s="358"/>
      <c r="DY220" s="358"/>
      <c r="DZ220" s="358"/>
      <c r="EA220" s="358"/>
      <c r="EB220" s="358"/>
      <c r="EC220" s="358"/>
      <c r="ED220" s="358"/>
      <c r="EE220" s="358"/>
      <c r="EF220" s="358"/>
      <c r="EG220" s="358"/>
      <c r="EH220" s="358"/>
      <c r="EI220" s="358"/>
      <c r="EJ220" s="358"/>
      <c r="EK220" s="358"/>
      <c r="EL220" s="358"/>
      <c r="EM220" s="358"/>
      <c r="EN220" s="358"/>
      <c r="EO220" s="358"/>
      <c r="EP220" s="358"/>
      <c r="EQ220" s="358"/>
      <c r="ER220" s="358"/>
      <c r="ES220" s="358"/>
      <c r="ET220" s="358"/>
      <c r="EU220" s="358"/>
      <c r="EV220" s="358"/>
      <c r="EW220" s="358"/>
      <c r="EX220" s="358"/>
      <c r="EY220" s="358"/>
      <c r="EZ220" s="358"/>
      <c r="FA220" s="358"/>
      <c r="FB220" s="358"/>
      <c r="FC220" s="358"/>
      <c r="FD220" s="358"/>
      <c r="FE220" s="358"/>
      <c r="FF220" s="358"/>
      <c r="FG220" s="358"/>
      <c r="FH220" s="358"/>
      <c r="FI220" s="358"/>
      <c r="FJ220" s="358"/>
      <c r="FK220" s="358"/>
      <c r="FL220" s="358"/>
      <c r="FM220" s="358"/>
      <c r="FN220" s="358"/>
      <c r="FO220" s="358"/>
      <c r="FP220" s="358"/>
      <c r="FQ220" s="358"/>
      <c r="FR220" s="358"/>
      <c r="FS220" s="358"/>
      <c r="FT220" s="358"/>
      <c r="FU220" s="358"/>
      <c r="FV220" s="358"/>
      <c r="FW220" s="358"/>
      <c r="FX220" s="358"/>
      <c r="FY220" s="358"/>
      <c r="FZ220" s="358"/>
      <c r="GA220" s="358"/>
      <c r="GB220" s="358"/>
      <c r="GC220" s="358"/>
      <c r="GD220" s="358"/>
      <c r="GE220" s="358"/>
      <c r="GF220" s="358"/>
      <c r="GG220" s="358"/>
      <c r="GH220" s="358"/>
      <c r="GI220" s="358"/>
      <c r="GJ220" s="358"/>
      <c r="GK220" s="358"/>
      <c r="GL220" s="358"/>
      <c r="GM220" s="358"/>
      <c r="GN220" s="358"/>
      <c r="GO220" s="358"/>
      <c r="GP220" s="358"/>
      <c r="GQ220" s="358"/>
      <c r="GR220" s="358"/>
      <c r="GS220" s="358"/>
      <c r="GT220" s="358"/>
      <c r="GU220" s="358"/>
      <c r="GV220" s="358"/>
      <c r="GW220" s="358"/>
      <c r="GX220" s="358"/>
      <c r="GY220" s="358"/>
      <c r="GZ220" s="358"/>
      <c r="HA220" s="358"/>
      <c r="HB220" s="358"/>
      <c r="HC220" s="358"/>
      <c r="HD220" s="358"/>
      <c r="HE220" s="358"/>
      <c r="HF220" s="358"/>
      <c r="HG220" s="358"/>
      <c r="HH220" s="358"/>
      <c r="HI220" s="358"/>
      <c r="HJ220" s="358"/>
      <c r="HK220" s="358"/>
      <c r="HL220" s="358"/>
      <c r="HM220" s="358"/>
      <c r="HN220" s="358"/>
      <c r="HO220" s="358"/>
      <c r="HP220" s="358"/>
      <c r="HQ220" s="358"/>
      <c r="HR220" s="358"/>
      <c r="HS220" s="358"/>
      <c r="HT220" s="358"/>
      <c r="HU220" s="358"/>
      <c r="HV220" s="358"/>
      <c r="HW220" s="358"/>
      <c r="HX220" s="358"/>
      <c r="HY220" s="358"/>
      <c r="HZ220" s="358"/>
      <c r="IA220" s="358"/>
      <c r="IB220" s="358"/>
      <c r="IC220" s="358"/>
      <c r="ID220" s="358"/>
      <c r="IE220" s="358"/>
      <c r="IF220" s="358"/>
      <c r="IG220" s="358"/>
      <c r="IH220" s="358"/>
      <c r="II220" s="358"/>
      <c r="IJ220" s="358"/>
      <c r="IK220" s="358"/>
      <c r="IL220" s="358"/>
      <c r="IM220" s="358"/>
      <c r="IN220" s="358"/>
      <c r="IO220" s="358"/>
      <c r="IP220" s="358"/>
      <c r="IQ220" s="358"/>
      <c r="IR220" s="358"/>
      <c r="IS220" s="358"/>
      <c r="IT220" s="358"/>
      <c r="IU220" s="358"/>
      <c r="IV220" s="358"/>
      <c r="IW220" s="358"/>
      <c r="IX220" s="358"/>
      <c r="IY220" s="358"/>
      <c r="IZ220" s="358"/>
      <c r="JA220" s="358"/>
      <c r="JB220" s="358"/>
      <c r="JC220" s="358"/>
      <c r="JD220" s="358"/>
      <c r="JE220" s="358"/>
      <c r="JF220" s="358"/>
      <c r="JG220" s="358"/>
      <c r="JH220" s="358"/>
      <c r="JI220" s="358"/>
      <c r="JJ220" s="358"/>
      <c r="JK220" s="358"/>
      <c r="JL220" s="358"/>
      <c r="JM220" s="358"/>
      <c r="JN220" s="358"/>
      <c r="JO220" s="358"/>
      <c r="JP220" s="358"/>
      <c r="JQ220" s="358"/>
      <c r="JR220" s="358"/>
      <c r="JS220" s="358"/>
      <c r="JT220" s="358"/>
      <c r="JU220" s="358"/>
      <c r="JV220" s="358"/>
      <c r="JW220" s="358"/>
      <c r="JX220" s="358"/>
      <c r="JY220" s="358"/>
      <c r="JZ220" s="358"/>
      <c r="KA220" s="358"/>
      <c r="KB220" s="358"/>
      <c r="KC220" s="358"/>
      <c r="KD220" s="358"/>
      <c r="KE220" s="358"/>
      <c r="KF220" s="358"/>
      <c r="KG220" s="358"/>
      <c r="KH220" s="358"/>
      <c r="KI220" s="358"/>
      <c r="KJ220" s="358"/>
      <c r="KK220" s="358"/>
      <c r="KL220" s="358"/>
      <c r="KM220" s="358"/>
      <c r="KN220" s="358"/>
      <c r="KO220" s="358"/>
      <c r="KP220" s="358"/>
      <c r="KQ220" s="358"/>
      <c r="KR220" s="358"/>
      <c r="KS220" s="358"/>
      <c r="KT220" s="358"/>
      <c r="KU220" s="358"/>
      <c r="KV220" s="358"/>
      <c r="KW220" s="358"/>
      <c r="KX220" s="358"/>
      <c r="KY220" s="358"/>
      <c r="KZ220" s="358"/>
      <c r="LA220" s="358"/>
      <c r="LB220" s="358"/>
      <c r="LC220" s="358"/>
      <c r="LD220" s="358"/>
      <c r="LE220" s="358"/>
      <c r="LF220" s="358"/>
      <c r="LG220" s="358"/>
      <c r="LH220" s="358"/>
      <c r="LI220" s="358"/>
      <c r="LJ220" s="358"/>
      <c r="LK220" s="358"/>
      <c r="LL220" s="358"/>
      <c r="LM220" s="358"/>
      <c r="LN220" s="358"/>
      <c r="LO220" s="358"/>
      <c r="LP220" s="358"/>
      <c r="LQ220" s="358"/>
      <c r="LR220" s="358"/>
      <c r="LS220" s="358"/>
      <c r="LT220" s="358"/>
      <c r="LU220" s="358"/>
      <c r="LV220" s="358"/>
      <c r="LW220" s="358"/>
      <c r="LX220" s="358"/>
      <c r="LY220" s="358"/>
      <c r="LZ220" s="358"/>
      <c r="MA220" s="358"/>
      <c r="MB220" s="358"/>
      <c r="MC220" s="358"/>
      <c r="MD220" s="358"/>
      <c r="ME220" s="358"/>
      <c r="MF220" s="358"/>
      <c r="MG220" s="358"/>
      <c r="MH220" s="358"/>
      <c r="MI220" s="358"/>
      <c r="MJ220" s="358"/>
      <c r="MK220" s="358"/>
      <c r="ML220" s="358"/>
      <c r="MM220" s="358"/>
      <c r="MN220" s="358"/>
      <c r="MO220" s="358"/>
      <c r="MP220" s="358"/>
      <c r="MQ220" s="358"/>
      <c r="MR220" s="358"/>
      <c r="MS220" s="358"/>
      <c r="MT220" s="358"/>
      <c r="MU220" s="358"/>
      <c r="MV220" s="358"/>
      <c r="MW220" s="358"/>
      <c r="MX220" s="358"/>
      <c r="MY220" s="358"/>
      <c r="MZ220" s="358"/>
      <c r="NA220" s="358"/>
      <c r="NB220" s="358"/>
      <c r="NC220" s="358"/>
      <c r="ND220" s="358"/>
      <c r="NE220" s="358"/>
      <c r="NF220" s="358"/>
      <c r="NG220" s="358"/>
      <c r="NH220" s="358"/>
      <c r="NI220" s="358"/>
      <c r="NJ220" s="358"/>
      <c r="NK220" s="358"/>
      <c r="NL220" s="358"/>
      <c r="NM220" s="358"/>
      <c r="NN220" s="358"/>
      <c r="NO220" s="358"/>
      <c r="NP220" s="358"/>
      <c r="NQ220" s="358"/>
      <c r="NR220" s="358"/>
      <c r="NS220" s="358"/>
      <c r="NT220" s="358"/>
      <c r="NU220" s="358"/>
      <c r="NV220" s="358"/>
      <c r="NW220" s="358"/>
      <c r="NX220" s="358"/>
      <c r="NY220" s="358"/>
      <c r="NZ220" s="358"/>
      <c r="OA220" s="358"/>
      <c r="OB220" s="358"/>
      <c r="OC220" s="358"/>
      <c r="OD220" s="358"/>
      <c r="OE220" s="358"/>
      <c r="OF220" s="358"/>
      <c r="OG220" s="358"/>
      <c r="OH220" s="358"/>
      <c r="OI220" s="358"/>
      <c r="OJ220" s="358"/>
      <c r="OK220" s="358"/>
      <c r="OL220" s="358"/>
      <c r="OM220" s="358"/>
      <c r="ON220" s="358"/>
      <c r="OO220" s="358"/>
      <c r="OP220" s="358"/>
      <c r="OQ220" s="358"/>
      <c r="OR220" s="358"/>
      <c r="OS220" s="358"/>
      <c r="OT220" s="358"/>
      <c r="OU220" s="358"/>
      <c r="OV220" s="358"/>
      <c r="OW220" s="358"/>
      <c r="OX220" s="358"/>
      <c r="OY220" s="358"/>
      <c r="OZ220" s="358"/>
      <c r="PA220" s="358"/>
      <c r="PB220" s="358"/>
      <c r="PC220" s="358"/>
      <c r="PD220" s="358"/>
      <c r="PE220" s="358"/>
      <c r="PF220" s="358"/>
      <c r="PG220" s="358"/>
      <c r="PH220" s="358"/>
      <c r="PI220" s="358"/>
      <c r="PJ220" s="358"/>
      <c r="PK220" s="358"/>
      <c r="PL220" s="358"/>
      <c r="PM220" s="358"/>
      <c r="PN220" s="358"/>
      <c r="PO220" s="358"/>
      <c r="PP220" s="358"/>
      <c r="PQ220" s="358"/>
      <c r="PR220" s="358"/>
      <c r="PS220" s="358"/>
      <c r="PT220" s="358"/>
      <c r="PU220" s="358"/>
      <c r="PV220" s="358"/>
      <c r="PW220" s="358"/>
      <c r="PX220" s="358"/>
      <c r="PY220" s="358"/>
      <c r="PZ220" s="358"/>
      <c r="QA220" s="358"/>
      <c r="QB220" s="358"/>
      <c r="QC220" s="358"/>
      <c r="QD220" s="358"/>
      <c r="QE220" s="358"/>
      <c r="QF220" s="358"/>
      <c r="QG220" s="358"/>
      <c r="QH220" s="358"/>
      <c r="QI220" s="358"/>
      <c r="QJ220" s="358"/>
      <c r="QK220" s="358"/>
      <c r="QL220" s="358"/>
      <c r="QM220" s="358"/>
      <c r="QN220" s="358"/>
      <c r="QO220" s="358"/>
      <c r="QP220" s="358"/>
      <c r="QQ220" s="358"/>
      <c r="QR220" s="358"/>
      <c r="QS220" s="358"/>
      <c r="QT220" s="358"/>
      <c r="QU220" s="358"/>
      <c r="QV220" s="358"/>
      <c r="QW220" s="358"/>
      <c r="QX220" s="358"/>
      <c r="QY220" s="358"/>
      <c r="QZ220" s="358"/>
      <c r="RA220" s="358"/>
      <c r="RB220" s="358"/>
      <c r="RC220" s="358"/>
      <c r="RD220" s="358"/>
      <c r="RE220" s="358"/>
      <c r="RF220" s="358"/>
      <c r="RG220" s="358"/>
      <c r="RH220" s="358"/>
      <c r="RI220" s="358"/>
      <c r="RJ220" s="358"/>
      <c r="RK220" s="358"/>
      <c r="RL220" s="358"/>
      <c r="RM220" s="358"/>
      <c r="RN220" s="358"/>
      <c r="RO220" s="358"/>
      <c r="RP220" s="358"/>
      <c r="RQ220" s="358"/>
      <c r="RR220" s="358"/>
      <c r="RS220" s="358"/>
      <c r="RT220" s="358"/>
      <c r="RU220" s="358"/>
      <c r="RV220" s="358"/>
      <c r="RW220" s="358"/>
      <c r="RX220" s="358"/>
      <c r="RY220" s="358"/>
      <c r="RZ220" s="358"/>
      <c r="SA220" s="358"/>
      <c r="SB220" s="358"/>
      <c r="SC220" s="358"/>
      <c r="SD220" s="358"/>
      <c r="SE220" s="358"/>
      <c r="SF220" s="358"/>
      <c r="SG220" s="358"/>
      <c r="SH220" s="358"/>
      <c r="SI220" s="358"/>
      <c r="SJ220" s="358"/>
      <c r="SK220" s="358"/>
      <c r="SL220" s="358"/>
      <c r="SM220" s="358"/>
      <c r="SN220" s="358"/>
      <c r="SO220" s="358"/>
      <c r="SP220" s="358"/>
      <c r="SQ220" s="358"/>
      <c r="SR220" s="358"/>
      <c r="SS220" s="358"/>
      <c r="ST220" s="358"/>
      <c r="SU220" s="358"/>
      <c r="SV220" s="358"/>
      <c r="SW220" s="358"/>
      <c r="SX220" s="358"/>
      <c r="SY220" s="358"/>
      <c r="SZ220" s="358"/>
      <c r="TA220" s="358"/>
      <c r="TB220" s="358"/>
      <c r="TC220" s="358"/>
      <c r="TD220" s="358"/>
      <c r="TE220" s="358"/>
      <c r="TF220" s="358"/>
      <c r="TG220" s="358"/>
      <c r="TH220" s="358"/>
      <c r="TI220" s="358"/>
      <c r="TJ220" s="358"/>
      <c r="TK220" s="358"/>
      <c r="TL220" s="358"/>
      <c r="TM220" s="358"/>
      <c r="TN220" s="358"/>
      <c r="TO220" s="358"/>
      <c r="TP220" s="358"/>
      <c r="TQ220" s="358"/>
      <c r="TR220" s="358"/>
      <c r="TS220" s="358"/>
      <c r="TT220" s="358"/>
      <c r="TU220" s="358"/>
      <c r="TV220" s="358"/>
      <c r="TW220" s="358"/>
      <c r="TX220" s="358"/>
      <c r="TY220" s="358"/>
      <c r="TZ220" s="358"/>
      <c r="UA220" s="358"/>
      <c r="UB220" s="358"/>
      <c r="UC220" s="358"/>
      <c r="UD220" s="358"/>
      <c r="UE220" s="358"/>
      <c r="UF220" s="358"/>
      <c r="UG220" s="358"/>
      <c r="UH220" s="358"/>
      <c r="UI220" s="358"/>
      <c r="UJ220" s="358"/>
      <c r="UK220" s="358"/>
      <c r="UL220" s="358"/>
      <c r="UM220" s="358"/>
      <c r="UN220" s="358"/>
      <c r="UO220" s="358"/>
      <c r="UP220" s="358"/>
      <c r="UQ220" s="358"/>
      <c r="UR220" s="358"/>
      <c r="US220" s="358"/>
      <c r="UT220" s="358"/>
      <c r="UU220" s="358"/>
      <c r="UV220" s="358"/>
      <c r="UW220" s="358"/>
      <c r="UX220" s="358"/>
      <c r="UY220" s="358"/>
      <c r="UZ220" s="358"/>
      <c r="VA220" s="358"/>
      <c r="VB220" s="358"/>
      <c r="VC220" s="358"/>
      <c r="VD220" s="358"/>
      <c r="VE220" s="358"/>
      <c r="VF220" s="358"/>
      <c r="VG220" s="358"/>
      <c r="VH220" s="358"/>
      <c r="VI220" s="358"/>
      <c r="VJ220" s="358"/>
      <c r="VK220" s="358"/>
      <c r="VL220" s="358"/>
      <c r="VM220" s="358"/>
      <c r="VN220" s="358"/>
      <c r="VO220" s="358"/>
      <c r="VP220" s="358"/>
      <c r="VQ220" s="358"/>
      <c r="VR220" s="358"/>
      <c r="VS220" s="358"/>
      <c r="VT220" s="358"/>
      <c r="VU220" s="358"/>
      <c r="VV220" s="358"/>
      <c r="VW220" s="358"/>
      <c r="VX220" s="358"/>
      <c r="VY220" s="358"/>
      <c r="VZ220" s="358"/>
      <c r="WA220" s="358"/>
      <c r="WB220" s="358"/>
      <c r="WC220" s="358"/>
      <c r="WD220" s="358"/>
      <c r="WE220" s="358"/>
      <c r="WF220" s="358"/>
      <c r="WG220" s="358"/>
      <c r="WH220" s="358"/>
      <c r="WI220" s="358"/>
      <c r="WJ220" s="358"/>
      <c r="WK220" s="358"/>
      <c r="WL220" s="358"/>
      <c r="WM220" s="358"/>
      <c r="WN220" s="358"/>
      <c r="WO220" s="358"/>
      <c r="WP220" s="358"/>
      <c r="WQ220" s="358"/>
      <c r="WR220" s="358"/>
      <c r="WS220" s="358"/>
      <c r="WT220" s="358"/>
      <c r="WU220" s="358"/>
      <c r="WV220" s="358"/>
      <c r="WW220" s="358"/>
      <c r="WX220" s="358"/>
      <c r="WY220" s="358"/>
      <c r="WZ220" s="358"/>
      <c r="XA220" s="358"/>
      <c r="XB220" s="358"/>
      <c r="XC220" s="358"/>
      <c r="XD220" s="358"/>
      <c r="XE220" s="358"/>
      <c r="XF220" s="358"/>
      <c r="XG220" s="358"/>
      <c r="XH220" s="358"/>
      <c r="XI220" s="358"/>
      <c r="XJ220" s="358"/>
      <c r="XK220" s="358"/>
      <c r="XL220" s="358"/>
      <c r="XM220" s="358"/>
      <c r="XN220" s="358"/>
      <c r="XO220" s="358"/>
      <c r="XP220" s="358"/>
      <c r="XQ220" s="358"/>
      <c r="XR220" s="358"/>
      <c r="XS220" s="358"/>
      <c r="XT220" s="358"/>
      <c r="XU220" s="358"/>
      <c r="XV220" s="358"/>
      <c r="XW220" s="358"/>
      <c r="XX220" s="358"/>
      <c r="XY220" s="358"/>
      <c r="XZ220" s="358"/>
      <c r="YA220" s="358"/>
      <c r="YB220" s="358"/>
      <c r="YC220" s="358"/>
      <c r="YD220" s="358"/>
      <c r="YE220" s="358"/>
      <c r="YF220" s="358"/>
      <c r="YG220" s="358"/>
      <c r="YH220" s="358"/>
      <c r="YI220" s="358"/>
      <c r="YJ220" s="358"/>
      <c r="YK220" s="358"/>
      <c r="YL220" s="358"/>
      <c r="YM220" s="358"/>
      <c r="YN220" s="358"/>
      <c r="YO220" s="358"/>
      <c r="YP220" s="358"/>
      <c r="YQ220" s="358"/>
      <c r="YR220" s="358"/>
      <c r="YS220" s="358"/>
      <c r="YT220" s="358"/>
      <c r="YU220" s="358"/>
      <c r="YV220" s="358"/>
      <c r="YW220" s="358"/>
      <c r="YX220" s="358"/>
      <c r="YY220" s="358"/>
      <c r="YZ220" s="358"/>
      <c r="ZA220" s="358"/>
      <c r="ZB220" s="358"/>
      <c r="ZC220" s="358"/>
      <c r="ZD220" s="358"/>
      <c r="ZE220" s="358"/>
      <c r="ZF220" s="358"/>
      <c r="ZG220" s="358"/>
      <c r="ZH220" s="358"/>
      <c r="ZI220" s="358"/>
      <c r="ZJ220" s="358"/>
      <c r="ZK220" s="358"/>
      <c r="ZL220" s="358"/>
      <c r="ZM220" s="358"/>
      <c r="ZN220" s="358"/>
      <c r="ZO220" s="358"/>
      <c r="ZP220" s="358"/>
      <c r="ZQ220" s="358"/>
      <c r="ZR220" s="358"/>
      <c r="ZS220" s="358"/>
      <c r="ZT220" s="358"/>
      <c r="ZU220" s="358"/>
      <c r="ZV220" s="358"/>
      <c r="ZW220" s="358"/>
      <c r="ZX220" s="358"/>
      <c r="ZY220" s="358"/>
      <c r="ZZ220" s="358"/>
      <c r="AAA220" s="358"/>
      <c r="AAB220" s="358"/>
      <c r="AAC220" s="358"/>
      <c r="AAD220" s="358"/>
      <c r="AAE220" s="358"/>
      <c r="AAF220" s="358"/>
      <c r="AAG220" s="358"/>
      <c r="AAH220" s="358"/>
      <c r="AAI220" s="358"/>
      <c r="AAJ220" s="358"/>
      <c r="AAK220" s="358"/>
      <c r="AAL220" s="358"/>
      <c r="AAM220" s="358"/>
      <c r="AAN220" s="358"/>
      <c r="AAO220" s="358"/>
      <c r="AAP220" s="358"/>
      <c r="AAQ220" s="358"/>
      <c r="AAR220" s="358"/>
      <c r="AAS220" s="358"/>
      <c r="AAT220" s="358"/>
      <c r="AAU220" s="358"/>
      <c r="AAV220" s="358"/>
      <c r="AAW220" s="358"/>
      <c r="AAX220" s="358"/>
      <c r="AAY220" s="358"/>
      <c r="AAZ220" s="358"/>
      <c r="ABA220" s="358"/>
      <c r="ABB220" s="358"/>
      <c r="ABC220" s="358"/>
      <c r="ABD220" s="358"/>
      <c r="ABE220" s="358"/>
      <c r="ABF220" s="358"/>
      <c r="ABG220" s="358"/>
      <c r="ABH220" s="358"/>
      <c r="ABI220" s="358"/>
      <c r="ABJ220" s="358"/>
      <c r="ABK220" s="358"/>
      <c r="ABL220" s="358"/>
      <c r="ABM220" s="358"/>
      <c r="ABN220" s="358"/>
      <c r="ABO220" s="358"/>
      <c r="ABP220" s="358"/>
      <c r="ABQ220" s="358"/>
      <c r="ABR220" s="358"/>
      <c r="ABS220" s="358"/>
      <c r="ABT220" s="358"/>
      <c r="ABU220" s="358"/>
      <c r="ABV220" s="358"/>
      <c r="ABW220" s="358"/>
      <c r="ABX220" s="358"/>
      <c r="ABY220" s="358"/>
      <c r="ABZ220" s="358"/>
      <c r="ACA220" s="358"/>
      <c r="ACB220" s="358"/>
      <c r="ACC220" s="358"/>
      <c r="ACD220" s="358"/>
      <c r="ACE220" s="358"/>
      <c r="ACF220" s="358"/>
      <c r="ACG220" s="358"/>
      <c r="ACH220" s="358"/>
      <c r="ACI220" s="358"/>
      <c r="ACJ220" s="358"/>
      <c r="ACK220" s="358"/>
      <c r="ACL220" s="358"/>
      <c r="ACM220" s="358"/>
      <c r="ACN220" s="358"/>
      <c r="ACO220" s="358"/>
      <c r="ACP220" s="358"/>
      <c r="ACQ220" s="358"/>
      <c r="ACR220" s="358"/>
      <c r="ACS220" s="358"/>
      <c r="ACT220" s="358"/>
      <c r="ACU220" s="358"/>
      <c r="ACV220" s="358"/>
      <c r="ACW220" s="358"/>
      <c r="ACX220" s="358"/>
      <c r="ACY220" s="358"/>
      <c r="ACZ220" s="358"/>
      <c r="ADA220" s="358"/>
      <c r="ADB220" s="358"/>
      <c r="ADC220" s="358"/>
      <c r="ADD220" s="358"/>
      <c r="ADE220" s="358"/>
      <c r="ADF220" s="358"/>
      <c r="ADG220" s="358"/>
      <c r="ADH220" s="358"/>
      <c r="ADI220" s="358"/>
      <c r="ADJ220" s="358"/>
      <c r="ADK220" s="358"/>
      <c r="ADL220" s="358"/>
      <c r="ADM220" s="358"/>
      <c r="ADN220" s="358"/>
      <c r="ADO220" s="358"/>
      <c r="ADP220" s="358"/>
      <c r="ADQ220" s="358"/>
      <c r="ADR220" s="358"/>
      <c r="ADS220" s="358"/>
      <c r="ADT220" s="358"/>
      <c r="ADU220" s="358"/>
      <c r="ADV220" s="358"/>
      <c r="ADW220" s="358"/>
      <c r="ADX220" s="358"/>
      <c r="ADY220" s="358"/>
      <c r="ADZ220" s="358"/>
      <c r="AEA220" s="358"/>
      <c r="AEB220" s="358"/>
      <c r="AEC220" s="358"/>
      <c r="AED220" s="358"/>
      <c r="AEE220" s="358"/>
      <c r="AEF220" s="358"/>
      <c r="AEG220" s="358"/>
      <c r="AEH220" s="358"/>
      <c r="AEI220" s="358"/>
      <c r="AEJ220" s="358"/>
      <c r="AEK220" s="358"/>
      <c r="AEL220" s="358"/>
      <c r="AEM220" s="358"/>
      <c r="AEN220" s="358"/>
      <c r="AEO220" s="358"/>
      <c r="AEP220" s="358"/>
      <c r="AEQ220" s="358"/>
      <c r="AER220" s="358"/>
      <c r="AES220" s="358"/>
      <c r="AET220" s="358"/>
      <c r="AEU220" s="358"/>
      <c r="AEV220" s="358"/>
      <c r="AEW220" s="358"/>
      <c r="AEX220" s="358"/>
      <c r="AEY220" s="358"/>
      <c r="AEZ220" s="358"/>
      <c r="AFA220" s="358"/>
      <c r="AFB220" s="358"/>
      <c r="AFC220" s="358"/>
      <c r="AFD220" s="358"/>
      <c r="AFE220" s="358"/>
      <c r="AFF220" s="358"/>
      <c r="AFG220" s="358"/>
      <c r="AFH220" s="358"/>
      <c r="AFI220" s="358"/>
      <c r="AFJ220" s="358"/>
      <c r="AFK220" s="358"/>
      <c r="AFL220" s="358"/>
      <c r="AFM220" s="358"/>
      <c r="AFN220" s="358"/>
      <c r="AFO220" s="358"/>
      <c r="AFP220" s="358"/>
      <c r="AFQ220" s="358"/>
      <c r="AFR220" s="358"/>
      <c r="AFS220" s="358"/>
      <c r="AFT220" s="358"/>
      <c r="AFU220" s="358"/>
      <c r="AFV220" s="358"/>
      <c r="AFW220" s="358"/>
      <c r="AFX220" s="358"/>
      <c r="AFY220" s="358"/>
      <c r="AFZ220" s="358"/>
      <c r="AGA220" s="358"/>
      <c r="AGB220" s="358"/>
      <c r="AGC220" s="358"/>
      <c r="AGD220" s="358"/>
      <c r="AGE220" s="358"/>
      <c r="AGF220" s="358"/>
      <c r="AGG220" s="358"/>
      <c r="AGH220" s="358"/>
      <c r="AGI220" s="358"/>
      <c r="AGJ220" s="358"/>
      <c r="AGK220" s="358"/>
      <c r="AGL220" s="358"/>
      <c r="AGM220" s="358"/>
      <c r="AGN220" s="358"/>
      <c r="AGO220" s="358"/>
      <c r="AGP220" s="358"/>
      <c r="AGQ220" s="358"/>
      <c r="AGR220" s="358"/>
      <c r="AGS220" s="358"/>
      <c r="AGT220" s="358"/>
      <c r="AGU220" s="358"/>
      <c r="AGV220" s="358"/>
      <c r="AGW220" s="358"/>
      <c r="AGX220" s="358"/>
      <c r="AGY220" s="358"/>
      <c r="AGZ220" s="358"/>
      <c r="AHA220" s="358"/>
      <c r="AHB220" s="358"/>
      <c r="AHC220" s="358"/>
      <c r="AHD220" s="358"/>
      <c r="AHE220" s="358"/>
      <c r="AHF220" s="358"/>
      <c r="AHG220" s="358"/>
      <c r="AHH220" s="358"/>
      <c r="AHI220" s="358"/>
      <c r="AHJ220" s="358"/>
      <c r="AHK220" s="358"/>
      <c r="AHL220" s="358"/>
      <c r="AHM220" s="358"/>
      <c r="AHN220" s="358"/>
      <c r="AHO220" s="358"/>
      <c r="AHP220" s="358"/>
      <c r="AHQ220" s="358"/>
      <c r="AHR220" s="358"/>
      <c r="AHS220" s="358"/>
      <c r="AHT220" s="358"/>
      <c r="AHU220" s="358"/>
      <c r="AHV220" s="358"/>
      <c r="AHW220" s="358"/>
      <c r="AHX220" s="358"/>
      <c r="AHY220" s="358"/>
      <c r="AHZ220" s="358"/>
      <c r="AIA220" s="358"/>
      <c r="AIB220" s="358"/>
      <c r="AIC220" s="358"/>
      <c r="AID220" s="358"/>
      <c r="AIE220" s="358"/>
      <c r="AIF220" s="358"/>
      <c r="AIG220" s="358"/>
      <c r="AIH220" s="358"/>
      <c r="AII220" s="358"/>
      <c r="AIJ220" s="358"/>
      <c r="AIK220" s="358"/>
      <c r="AIL220" s="358"/>
      <c r="AIM220" s="358"/>
      <c r="AIN220" s="358"/>
      <c r="AIO220" s="358"/>
      <c r="AIP220" s="358"/>
      <c r="AIQ220" s="358"/>
      <c r="AIR220" s="358"/>
      <c r="AIS220" s="358"/>
      <c r="AIT220" s="358"/>
      <c r="AIU220" s="358"/>
      <c r="AIV220" s="358"/>
      <c r="AIW220" s="358"/>
      <c r="AIX220" s="358"/>
      <c r="AIY220" s="358"/>
      <c r="AIZ220" s="358"/>
      <c r="AJA220" s="358"/>
      <c r="AJB220" s="358"/>
      <c r="AJC220" s="358"/>
      <c r="AJD220" s="358"/>
      <c r="AJE220" s="358"/>
      <c r="AJF220" s="358"/>
      <c r="AJG220" s="358"/>
      <c r="AJH220" s="358"/>
      <c r="AJI220" s="358"/>
      <c r="AJJ220" s="358"/>
      <c r="AJK220" s="358"/>
      <c r="AJL220" s="358"/>
      <c r="AJM220" s="358"/>
      <c r="AJN220" s="358"/>
      <c r="AJO220" s="358"/>
      <c r="AJP220" s="358"/>
      <c r="AJQ220" s="358"/>
      <c r="AJR220" s="358"/>
      <c r="AJS220" s="358"/>
      <c r="AJT220" s="358"/>
      <c r="AJU220" s="358"/>
      <c r="AJV220" s="358"/>
      <c r="AJW220" s="358"/>
      <c r="AJX220" s="358"/>
      <c r="AJY220" s="358"/>
      <c r="AJZ220" s="358"/>
      <c r="AKA220" s="358"/>
      <c r="AKB220" s="358"/>
      <c r="AKC220" s="358"/>
      <c r="AKD220" s="358"/>
      <c r="AKE220" s="358"/>
      <c r="AKF220" s="358"/>
      <c r="AKG220" s="358"/>
      <c r="AKH220" s="358"/>
      <c r="AKI220" s="358"/>
      <c r="AKJ220" s="358"/>
      <c r="AKK220" s="358"/>
      <c r="AKL220" s="358"/>
      <c r="AKM220" s="358"/>
      <c r="AKN220" s="358"/>
      <c r="AKO220" s="358"/>
      <c r="AKP220" s="358"/>
      <c r="AKQ220" s="358"/>
      <c r="AKR220" s="358"/>
      <c r="AKS220" s="358"/>
      <c r="AKT220" s="358"/>
      <c r="AKU220" s="358"/>
      <c r="AKV220" s="358"/>
      <c r="AKW220" s="358"/>
      <c r="AKX220" s="358"/>
      <c r="AKY220" s="358"/>
      <c r="AKZ220" s="358"/>
      <c r="ALA220" s="358"/>
      <c r="ALB220" s="358"/>
      <c r="ALC220" s="358"/>
      <c r="ALD220" s="358"/>
      <c r="ALE220" s="358"/>
      <c r="ALF220" s="358"/>
      <c r="ALG220" s="358"/>
      <c r="ALH220" s="358"/>
      <c r="ALI220" s="358"/>
      <c r="ALJ220" s="358"/>
      <c r="ALK220" s="358"/>
      <c r="ALL220" s="358"/>
      <c r="ALM220" s="358"/>
      <c r="ALN220" s="358"/>
      <c r="ALO220" s="358"/>
      <c r="ALP220" s="358"/>
      <c r="ALQ220" s="358"/>
      <c r="ALR220" s="358"/>
      <c r="ALS220" s="358"/>
      <c r="ALT220" s="358"/>
      <c r="ALU220" s="358"/>
      <c r="ALV220" s="358"/>
      <c r="ALW220" s="358"/>
      <c r="ALX220" s="358"/>
      <c r="ALY220" s="358"/>
      <c r="ALZ220" s="358"/>
      <c r="AMA220" s="358"/>
      <c r="AMB220" s="358"/>
      <c r="AMC220" s="358"/>
      <c r="AMD220" s="358"/>
      <c r="AME220" s="358"/>
      <c r="AMF220" s="358"/>
      <c r="AMG220" s="358"/>
      <c r="AMH220" s="358"/>
      <c r="AMI220" s="358"/>
      <c r="AMJ220" s="358"/>
      <c r="AMK220" s="358"/>
      <c r="AML220" s="358"/>
      <c r="AMM220" s="358"/>
      <c r="AMN220" s="358"/>
      <c r="AMO220" s="358"/>
      <c r="AMP220" s="358"/>
      <c r="AMQ220" s="358"/>
      <c r="AMR220" s="358"/>
      <c r="AMS220" s="358"/>
      <c r="AMT220" s="358"/>
      <c r="AMU220" s="358"/>
      <c r="AMV220" s="358"/>
      <c r="AMW220" s="358"/>
      <c r="AMX220" s="358"/>
      <c r="AMY220" s="358"/>
      <c r="AMZ220" s="358"/>
      <c r="ANA220" s="358"/>
      <c r="ANB220" s="358"/>
      <c r="ANC220" s="358"/>
      <c r="AND220" s="358"/>
      <c r="ANE220" s="358"/>
      <c r="ANF220" s="358"/>
      <c r="ANG220" s="358"/>
      <c r="ANH220" s="358"/>
      <c r="ANI220" s="358"/>
      <c r="ANJ220" s="358"/>
      <c r="ANK220" s="358"/>
      <c r="ANL220" s="358"/>
      <c r="ANM220" s="358"/>
      <c r="ANN220" s="358"/>
      <c r="ANO220" s="358"/>
      <c r="ANP220" s="358"/>
      <c r="ANQ220" s="358"/>
      <c r="ANR220" s="358"/>
      <c r="ANS220" s="358"/>
      <c r="ANT220" s="358"/>
      <c r="ANU220" s="358"/>
      <c r="ANV220" s="358"/>
      <c r="ANW220" s="358"/>
      <c r="ANX220" s="358"/>
      <c r="ANY220" s="358"/>
      <c r="ANZ220" s="358"/>
      <c r="AOA220" s="358"/>
      <c r="AOB220" s="358"/>
      <c r="AOC220" s="358"/>
      <c r="AOD220" s="358"/>
      <c r="AOE220" s="358"/>
      <c r="AOF220" s="358"/>
      <c r="AOG220" s="358"/>
      <c r="AOH220" s="358"/>
      <c r="AOI220" s="358"/>
      <c r="AOJ220" s="358"/>
      <c r="AOK220" s="358"/>
      <c r="AOL220" s="358"/>
      <c r="AOM220" s="358"/>
      <c r="AON220" s="358"/>
      <c r="AOO220" s="358"/>
      <c r="AOP220" s="358"/>
      <c r="AOQ220" s="358"/>
      <c r="AOR220" s="358"/>
      <c r="AOS220" s="358"/>
      <c r="AOT220" s="358"/>
      <c r="AOU220" s="358"/>
      <c r="AOV220" s="358"/>
      <c r="AOW220" s="358"/>
      <c r="AOX220" s="358"/>
      <c r="AOY220" s="358"/>
      <c r="AOZ220" s="358"/>
      <c r="APA220" s="358"/>
      <c r="APB220" s="358"/>
      <c r="APC220" s="358"/>
      <c r="APD220" s="358"/>
      <c r="APE220" s="358"/>
      <c r="APF220" s="358"/>
      <c r="APG220" s="358"/>
      <c r="APH220" s="358"/>
      <c r="API220" s="358"/>
      <c r="APJ220" s="358"/>
      <c r="APK220" s="358"/>
      <c r="APL220" s="358"/>
      <c r="APM220" s="358"/>
      <c r="APN220" s="358"/>
      <c r="APO220" s="358"/>
      <c r="APP220" s="358"/>
      <c r="APQ220" s="358"/>
      <c r="APR220" s="358"/>
      <c r="APS220" s="358"/>
      <c r="APT220" s="358"/>
      <c r="APU220" s="358"/>
      <c r="APV220" s="358"/>
      <c r="APW220" s="358"/>
      <c r="APX220" s="358"/>
      <c r="APY220" s="358"/>
      <c r="APZ220" s="358"/>
      <c r="AQA220" s="358"/>
      <c r="AQB220" s="358"/>
      <c r="AQC220" s="358"/>
      <c r="AQD220" s="358"/>
      <c r="AQE220" s="358"/>
      <c r="AQF220" s="358"/>
      <c r="AQG220" s="358"/>
      <c r="AQH220" s="358"/>
      <c r="AQI220" s="358"/>
      <c r="AQJ220" s="358"/>
      <c r="AQK220" s="358"/>
      <c r="AQL220" s="358"/>
      <c r="AQM220" s="358"/>
      <c r="AQN220" s="358"/>
      <c r="AQO220" s="358"/>
      <c r="AQP220" s="358"/>
      <c r="AQQ220" s="358"/>
      <c r="AQR220" s="358"/>
      <c r="AQS220" s="358"/>
      <c r="AQT220" s="358"/>
      <c r="AQU220" s="358"/>
      <c r="AQV220" s="358"/>
      <c r="AQW220" s="358"/>
      <c r="AQX220" s="358"/>
      <c r="AQY220" s="358"/>
      <c r="AQZ220" s="358"/>
      <c r="ARA220" s="358"/>
      <c r="ARB220" s="358"/>
      <c r="ARC220" s="358"/>
      <c r="ARD220" s="358"/>
      <c r="ARE220" s="358"/>
      <c r="ARF220" s="358"/>
      <c r="ARG220" s="358"/>
      <c r="ARH220" s="358"/>
      <c r="ARI220" s="358"/>
      <c r="ARJ220" s="358"/>
      <c r="ARK220" s="358"/>
      <c r="ARL220" s="358"/>
      <c r="ARM220" s="358"/>
      <c r="ARN220" s="358"/>
      <c r="ARO220" s="358"/>
      <c r="ARP220" s="358"/>
      <c r="ARQ220" s="358"/>
      <c r="ARR220" s="358"/>
      <c r="ARS220" s="358"/>
      <c r="ART220" s="358"/>
      <c r="ARU220" s="358"/>
      <c r="ARV220" s="358"/>
      <c r="ARW220" s="358"/>
      <c r="ARX220" s="358"/>
      <c r="ARY220" s="358"/>
      <c r="ARZ220" s="358"/>
      <c r="ASA220" s="358"/>
      <c r="ASB220" s="358"/>
      <c r="ASC220" s="358"/>
      <c r="ASD220" s="358"/>
      <c r="ASE220" s="358"/>
      <c r="ASF220" s="358"/>
      <c r="ASG220" s="358"/>
      <c r="ASH220" s="358"/>
      <c r="ASI220" s="358"/>
      <c r="ASJ220" s="358"/>
      <c r="ASK220" s="358"/>
      <c r="ASL220" s="358"/>
      <c r="ASM220" s="358"/>
      <c r="ASN220" s="358"/>
      <c r="ASO220" s="358"/>
      <c r="ASP220" s="358"/>
      <c r="ASQ220" s="358"/>
      <c r="ASR220" s="358"/>
      <c r="ASS220" s="358"/>
      <c r="AST220" s="358"/>
      <c r="ASU220" s="358"/>
      <c r="ASV220" s="358"/>
      <c r="ASW220" s="358"/>
      <c r="ASX220" s="358"/>
      <c r="ASY220" s="358"/>
      <c r="ASZ220" s="358"/>
      <c r="ATA220" s="358"/>
      <c r="ATB220" s="358"/>
      <c r="ATC220" s="358"/>
      <c r="ATD220" s="358"/>
      <c r="ATE220" s="358"/>
      <c r="ATF220" s="358"/>
      <c r="ATG220" s="358"/>
      <c r="ATH220" s="358"/>
      <c r="ATI220" s="358"/>
      <c r="ATJ220" s="358"/>
      <c r="ATK220" s="358"/>
      <c r="ATL220" s="358"/>
      <c r="ATM220" s="358"/>
      <c r="ATN220" s="358"/>
      <c r="ATO220" s="358"/>
      <c r="ATP220" s="358"/>
      <c r="ATQ220" s="358"/>
      <c r="ATR220" s="358"/>
      <c r="ATS220" s="358"/>
      <c r="ATT220" s="358"/>
      <c r="ATU220" s="358"/>
      <c r="ATV220" s="358"/>
      <c r="ATW220" s="358"/>
      <c r="ATX220" s="358"/>
      <c r="ATY220" s="358"/>
      <c r="ATZ220" s="358"/>
      <c r="AUA220" s="358"/>
      <c r="AUB220" s="358"/>
      <c r="AUC220" s="358"/>
      <c r="AUD220" s="358"/>
      <c r="AUE220" s="358"/>
      <c r="AUF220" s="358"/>
      <c r="AUG220" s="358"/>
      <c r="AUH220" s="358"/>
      <c r="AUI220" s="358"/>
      <c r="AUJ220" s="358"/>
      <c r="AUK220" s="358"/>
      <c r="AUL220" s="358"/>
      <c r="AUM220" s="358"/>
      <c r="AUN220" s="358"/>
      <c r="AUO220" s="358"/>
      <c r="AUP220" s="358"/>
      <c r="AUQ220" s="358"/>
      <c r="AUR220" s="358"/>
      <c r="AUS220" s="358"/>
      <c r="AUT220" s="358"/>
      <c r="AUU220" s="358"/>
      <c r="AUV220" s="358"/>
      <c r="AUW220" s="358"/>
      <c r="AUX220" s="358"/>
      <c r="AUY220" s="358"/>
      <c r="AUZ220" s="358"/>
      <c r="AVA220" s="358"/>
      <c r="AVB220" s="358"/>
      <c r="AVC220" s="358"/>
      <c r="AVD220" s="358"/>
      <c r="AVE220" s="358"/>
      <c r="AVF220" s="358"/>
      <c r="AVG220" s="358"/>
      <c r="AVH220" s="358"/>
      <c r="AVI220" s="358"/>
      <c r="AVJ220" s="358"/>
      <c r="AVK220" s="358"/>
      <c r="AVL220" s="358"/>
      <c r="AVM220" s="358"/>
      <c r="AVN220" s="358"/>
      <c r="AVO220" s="358"/>
      <c r="AVP220" s="358"/>
      <c r="AVQ220" s="358"/>
      <c r="AVR220" s="358"/>
      <c r="AVS220" s="358"/>
      <c r="AVT220" s="358"/>
      <c r="AVU220" s="358"/>
      <c r="AVV220" s="358"/>
      <c r="AVW220" s="358"/>
      <c r="AVX220" s="358"/>
      <c r="AVY220" s="358"/>
      <c r="AVZ220" s="358"/>
      <c r="AWA220" s="358"/>
      <c r="AWB220" s="358"/>
      <c r="AWC220" s="358"/>
      <c r="AWD220" s="358"/>
      <c r="AWE220" s="358"/>
      <c r="AWF220" s="358"/>
      <c r="AWG220" s="358"/>
      <c r="AWH220" s="358"/>
      <c r="AWI220" s="358"/>
      <c r="AWJ220" s="358"/>
      <c r="AWK220" s="358"/>
      <c r="AWL220" s="358"/>
      <c r="AWM220" s="358"/>
      <c r="AWN220" s="358"/>
      <c r="AWO220" s="358"/>
      <c r="AWP220" s="358"/>
      <c r="AWQ220" s="358"/>
      <c r="AWR220" s="358"/>
      <c r="AWS220" s="358"/>
      <c r="AWT220" s="358"/>
      <c r="AWU220" s="358"/>
      <c r="AWV220" s="358"/>
      <c r="AWW220" s="358"/>
      <c r="AWX220" s="358"/>
      <c r="AWY220" s="358"/>
      <c r="AWZ220" s="358"/>
      <c r="AXA220" s="358"/>
      <c r="AXB220" s="358"/>
      <c r="AXC220" s="358"/>
      <c r="AXD220" s="358"/>
      <c r="AXE220" s="358"/>
      <c r="AXF220" s="358"/>
      <c r="AXG220" s="358"/>
      <c r="AXH220" s="358"/>
      <c r="AXI220" s="358"/>
      <c r="AXJ220" s="358"/>
      <c r="AXK220" s="358"/>
      <c r="AXL220" s="358"/>
      <c r="AXM220" s="358"/>
      <c r="AXN220" s="358"/>
      <c r="AXO220" s="358"/>
      <c r="AXP220" s="358"/>
      <c r="AXQ220" s="358"/>
      <c r="AXR220" s="358"/>
      <c r="AXS220" s="358"/>
      <c r="AXT220" s="358"/>
      <c r="AXU220" s="358"/>
      <c r="AXV220" s="358"/>
      <c r="AXW220" s="358"/>
      <c r="AXX220" s="358"/>
      <c r="AXY220" s="358"/>
      <c r="AXZ220" s="358"/>
      <c r="AYA220" s="358"/>
      <c r="AYB220" s="358"/>
      <c r="AYC220" s="358"/>
      <c r="AYD220" s="358"/>
      <c r="AYE220" s="358"/>
      <c r="AYF220" s="358"/>
      <c r="AYG220" s="358"/>
      <c r="AYH220" s="358"/>
      <c r="AYI220" s="358"/>
      <c r="AYJ220" s="358"/>
      <c r="AYK220" s="358"/>
      <c r="AYL220" s="358"/>
      <c r="AYM220" s="358"/>
      <c r="AYN220" s="358"/>
      <c r="AYO220" s="358"/>
      <c r="AYP220" s="358"/>
      <c r="AYQ220" s="358"/>
      <c r="AYR220" s="358"/>
      <c r="AYS220" s="358"/>
      <c r="AYT220" s="358"/>
      <c r="AYU220" s="358"/>
      <c r="AYV220" s="358"/>
      <c r="AYW220" s="358"/>
      <c r="AYX220" s="358"/>
      <c r="AYY220" s="358"/>
      <c r="AYZ220" s="358"/>
      <c r="AZA220" s="358"/>
      <c r="AZB220" s="358"/>
      <c r="AZC220" s="358"/>
      <c r="AZD220" s="358"/>
      <c r="AZE220" s="358"/>
      <c r="AZF220" s="358"/>
      <c r="AZG220" s="358"/>
      <c r="AZH220" s="358"/>
      <c r="AZI220" s="358"/>
      <c r="AZJ220" s="358"/>
      <c r="AZK220" s="358"/>
      <c r="AZL220" s="358"/>
      <c r="AZM220" s="358"/>
      <c r="AZN220" s="358"/>
      <c r="AZO220" s="358"/>
      <c r="AZP220" s="358"/>
      <c r="AZQ220" s="358"/>
      <c r="AZR220" s="358"/>
      <c r="AZS220" s="358"/>
      <c r="AZT220" s="358"/>
      <c r="AZU220" s="358"/>
      <c r="AZV220" s="358"/>
      <c r="AZW220" s="358"/>
      <c r="AZX220" s="358"/>
      <c r="AZY220" s="358"/>
      <c r="AZZ220" s="358"/>
      <c r="BAA220" s="358"/>
      <c r="BAB220" s="358"/>
      <c r="BAC220" s="358"/>
      <c r="BAD220" s="358"/>
      <c r="BAE220" s="358"/>
      <c r="BAF220" s="358"/>
      <c r="BAG220" s="358"/>
      <c r="BAH220" s="358"/>
      <c r="BAI220" s="358"/>
      <c r="BAJ220" s="358"/>
      <c r="BAK220" s="358"/>
      <c r="BAL220" s="358"/>
      <c r="BAM220" s="358"/>
      <c r="BAN220" s="358"/>
      <c r="BAO220" s="358"/>
      <c r="BAP220" s="358"/>
      <c r="BAQ220" s="358"/>
      <c r="BAR220" s="358"/>
      <c r="BAS220" s="358"/>
      <c r="BAT220" s="358"/>
      <c r="BAU220" s="358"/>
      <c r="BAV220" s="358"/>
      <c r="BAW220" s="358"/>
      <c r="BAX220" s="358"/>
      <c r="BAY220" s="358"/>
      <c r="BAZ220" s="358"/>
      <c r="BBA220" s="358"/>
      <c r="BBB220" s="358"/>
      <c r="BBC220" s="358"/>
      <c r="BBD220" s="358"/>
      <c r="BBE220" s="358"/>
      <c r="BBF220" s="358"/>
      <c r="BBG220" s="358"/>
      <c r="BBH220" s="358"/>
      <c r="BBI220" s="358"/>
      <c r="BBJ220" s="358"/>
      <c r="BBK220" s="358"/>
      <c r="BBL220" s="358"/>
      <c r="BBM220" s="358"/>
      <c r="BBN220" s="358"/>
      <c r="BBO220" s="358"/>
      <c r="BBP220" s="358"/>
      <c r="BBQ220" s="358"/>
      <c r="BBR220" s="358"/>
      <c r="BBS220" s="358"/>
      <c r="BBT220" s="358"/>
      <c r="BBU220" s="358"/>
      <c r="BBV220" s="358"/>
      <c r="BBW220" s="358"/>
      <c r="BBX220" s="358"/>
      <c r="BBY220" s="358"/>
      <c r="BBZ220" s="358"/>
      <c r="BCA220" s="358"/>
      <c r="BCB220" s="358"/>
      <c r="BCC220" s="358"/>
      <c r="BCD220" s="358"/>
      <c r="BCE220" s="358"/>
      <c r="BCF220" s="358"/>
      <c r="BCG220" s="358"/>
      <c r="BCH220" s="358"/>
      <c r="BCI220" s="358"/>
      <c r="BCJ220" s="358"/>
      <c r="BCK220" s="358"/>
      <c r="BCL220" s="358"/>
      <c r="BCM220" s="358"/>
      <c r="BCN220" s="358"/>
      <c r="BCO220" s="358"/>
      <c r="BCP220" s="358"/>
      <c r="BCQ220" s="358"/>
      <c r="BCR220" s="358"/>
      <c r="BCS220" s="358"/>
      <c r="BCT220" s="358"/>
      <c r="BCU220" s="358"/>
      <c r="BCV220" s="358"/>
      <c r="BCW220" s="358"/>
      <c r="BCX220" s="358"/>
      <c r="BCY220" s="358"/>
      <c r="BCZ220" s="358"/>
      <c r="BDA220" s="358"/>
      <c r="BDB220" s="358"/>
      <c r="BDC220" s="358"/>
      <c r="BDD220" s="358"/>
      <c r="BDE220" s="358"/>
      <c r="BDF220" s="358"/>
      <c r="BDG220" s="358"/>
      <c r="BDH220" s="358"/>
      <c r="BDI220" s="358"/>
      <c r="BDJ220" s="358"/>
      <c r="BDK220" s="358"/>
      <c r="BDL220" s="358"/>
      <c r="BDM220" s="358"/>
      <c r="BDN220" s="358"/>
      <c r="BDO220" s="358"/>
      <c r="BDP220" s="358"/>
      <c r="BDQ220" s="358"/>
      <c r="BDR220" s="358"/>
      <c r="BDS220" s="358"/>
      <c r="BDT220" s="358"/>
      <c r="BDU220" s="358"/>
      <c r="BDV220" s="358"/>
      <c r="BDW220" s="358"/>
      <c r="BDX220" s="358"/>
      <c r="BDY220" s="358"/>
      <c r="BDZ220" s="358"/>
      <c r="BEA220" s="358"/>
      <c r="BEB220" s="358"/>
      <c r="BEC220" s="358"/>
      <c r="BED220" s="358"/>
      <c r="BEE220" s="358"/>
      <c r="BEF220" s="358"/>
      <c r="BEG220" s="358"/>
      <c r="BEH220" s="358"/>
      <c r="BEI220" s="358"/>
      <c r="BEJ220" s="358"/>
      <c r="BEK220" s="358"/>
      <c r="BEL220" s="358"/>
      <c r="BEM220" s="358"/>
      <c r="BEN220" s="358"/>
      <c r="BEO220" s="358"/>
      <c r="BEP220" s="358"/>
      <c r="BEQ220" s="358"/>
      <c r="BER220" s="358"/>
      <c r="BES220" s="358"/>
      <c r="BET220" s="358"/>
      <c r="BEU220" s="358"/>
      <c r="BEV220" s="358"/>
      <c r="BEW220" s="358"/>
      <c r="BEX220" s="358"/>
      <c r="BEY220" s="358"/>
      <c r="BEZ220" s="358"/>
      <c r="BFA220" s="358"/>
      <c r="BFB220" s="358"/>
      <c r="BFC220" s="358"/>
      <c r="BFD220" s="358"/>
      <c r="BFE220" s="358"/>
      <c r="BFF220" s="358"/>
      <c r="BFG220" s="358"/>
      <c r="BFH220" s="358"/>
      <c r="BFI220" s="358"/>
      <c r="BFJ220" s="358"/>
      <c r="BFK220" s="358"/>
      <c r="BFL220" s="358"/>
      <c r="BFM220" s="358"/>
      <c r="BFN220" s="358"/>
      <c r="BFO220" s="358"/>
      <c r="BFP220" s="358"/>
      <c r="BFQ220" s="358"/>
      <c r="BFR220" s="358"/>
      <c r="BFS220" s="358"/>
      <c r="BFT220" s="358"/>
      <c r="BFU220" s="358"/>
      <c r="BFV220" s="358"/>
      <c r="BFW220" s="358"/>
      <c r="BFX220" s="358"/>
      <c r="BFY220" s="358"/>
      <c r="BFZ220" s="358"/>
      <c r="BGA220" s="358"/>
      <c r="BGB220" s="358"/>
      <c r="BGC220" s="358"/>
      <c r="BGD220" s="358"/>
      <c r="BGE220" s="358"/>
      <c r="BGF220" s="358"/>
      <c r="BGG220" s="358"/>
      <c r="BGH220" s="358"/>
      <c r="BGI220" s="358"/>
      <c r="BGJ220" s="358"/>
      <c r="BGK220" s="358"/>
      <c r="BGL220" s="358"/>
      <c r="BGM220" s="358"/>
      <c r="BGN220" s="358"/>
      <c r="BGO220" s="358"/>
      <c r="BGP220" s="358"/>
      <c r="BGQ220" s="358"/>
      <c r="BGR220" s="358"/>
      <c r="BGS220" s="358"/>
      <c r="BGT220" s="358"/>
      <c r="BGU220" s="358"/>
      <c r="BGV220" s="358"/>
      <c r="BGW220" s="358"/>
      <c r="BGX220" s="358"/>
      <c r="BGY220" s="358"/>
      <c r="BGZ220" s="358"/>
      <c r="BHA220" s="358"/>
      <c r="BHB220" s="358"/>
      <c r="BHC220" s="358"/>
      <c r="BHD220" s="358"/>
      <c r="BHE220" s="358"/>
      <c r="BHF220" s="358"/>
      <c r="BHG220" s="358"/>
      <c r="BHH220" s="358"/>
      <c r="BHI220" s="358"/>
      <c r="BHJ220" s="358"/>
      <c r="BHK220" s="358"/>
      <c r="BHL220" s="358"/>
      <c r="BHM220" s="358"/>
      <c r="BHN220" s="358"/>
      <c r="BHO220" s="358"/>
      <c r="BHP220" s="358"/>
      <c r="BHQ220" s="358"/>
      <c r="BHR220" s="358"/>
      <c r="BHS220" s="358"/>
      <c r="BHT220" s="358"/>
      <c r="BHU220" s="358"/>
      <c r="BHV220" s="358"/>
      <c r="BHW220" s="358"/>
      <c r="BHX220" s="358"/>
      <c r="BHY220" s="358"/>
      <c r="BHZ220" s="358"/>
      <c r="BIA220" s="358"/>
      <c r="BIB220" s="358"/>
      <c r="BIC220" s="358"/>
      <c r="BID220" s="358"/>
      <c r="BIE220" s="358"/>
      <c r="BIF220" s="358"/>
      <c r="BIG220" s="358"/>
      <c r="BIH220" s="358"/>
      <c r="BII220" s="358"/>
      <c r="BIJ220" s="358"/>
      <c r="BIK220" s="358"/>
      <c r="BIL220" s="358"/>
      <c r="BIM220" s="358"/>
      <c r="BIN220" s="358"/>
      <c r="BIO220" s="358"/>
      <c r="BIP220" s="358"/>
      <c r="BIQ220" s="358"/>
      <c r="BIR220" s="358"/>
      <c r="BIS220" s="358"/>
      <c r="BIT220" s="358"/>
      <c r="BIU220" s="358"/>
      <c r="BIV220" s="358"/>
      <c r="BIW220" s="358"/>
      <c r="BIX220" s="358"/>
      <c r="BIY220" s="358"/>
      <c r="BIZ220" s="358"/>
      <c r="BJA220" s="358"/>
      <c r="BJB220" s="358"/>
      <c r="BJC220" s="358"/>
      <c r="BJD220" s="358"/>
      <c r="BJE220" s="358"/>
      <c r="BJF220" s="358"/>
      <c r="BJG220" s="358"/>
      <c r="BJH220" s="358"/>
      <c r="BJI220" s="358"/>
      <c r="BJJ220" s="358"/>
      <c r="BJK220" s="358"/>
      <c r="BJL220" s="358"/>
      <c r="BJM220" s="358"/>
      <c r="BJN220" s="358"/>
      <c r="BJO220" s="358"/>
      <c r="BJP220" s="358"/>
      <c r="BJQ220" s="358"/>
      <c r="BJR220" s="358"/>
      <c r="BJS220" s="358"/>
      <c r="BJT220" s="358"/>
      <c r="BJU220" s="358"/>
      <c r="BJV220" s="358"/>
      <c r="BJW220" s="358"/>
      <c r="BJX220" s="358"/>
      <c r="BJY220" s="358"/>
      <c r="BJZ220" s="358"/>
      <c r="BKA220" s="358"/>
      <c r="BKB220" s="358"/>
      <c r="BKC220" s="358"/>
      <c r="BKD220" s="358"/>
      <c r="BKE220" s="358"/>
      <c r="BKF220" s="358"/>
      <c r="BKG220" s="358"/>
      <c r="BKH220" s="358"/>
      <c r="BKI220" s="358"/>
      <c r="BKJ220" s="358"/>
      <c r="BKK220" s="358"/>
      <c r="BKL220" s="358"/>
      <c r="BKM220" s="358"/>
      <c r="BKN220" s="358"/>
      <c r="BKO220" s="358"/>
      <c r="BKP220" s="358"/>
      <c r="BKQ220" s="358"/>
      <c r="BKR220" s="358"/>
      <c r="BKS220" s="358"/>
      <c r="BKT220" s="358"/>
      <c r="BKU220" s="358"/>
      <c r="BKV220" s="358"/>
      <c r="BKW220" s="358"/>
      <c r="BKX220" s="358"/>
      <c r="BKY220" s="358"/>
      <c r="BKZ220" s="358"/>
      <c r="BLA220" s="358"/>
      <c r="BLB220" s="358"/>
      <c r="BLC220" s="358"/>
      <c r="BLD220" s="358"/>
      <c r="BLE220" s="358"/>
      <c r="BLF220" s="358"/>
      <c r="BLG220" s="358"/>
      <c r="BLH220" s="358"/>
      <c r="BLI220" s="358"/>
      <c r="BLJ220" s="358"/>
      <c r="BLK220" s="358"/>
      <c r="BLL220" s="358"/>
      <c r="BLM220" s="358"/>
      <c r="BLN220" s="358"/>
      <c r="BLO220" s="358"/>
      <c r="BLP220" s="358"/>
      <c r="BLQ220" s="358"/>
      <c r="BLR220" s="358"/>
      <c r="BLS220" s="358"/>
      <c r="BLT220" s="358"/>
      <c r="BLU220" s="358"/>
      <c r="BLV220" s="358"/>
      <c r="BLW220" s="358"/>
      <c r="BLX220" s="358"/>
      <c r="BLY220" s="358"/>
      <c r="BLZ220" s="358"/>
      <c r="BMA220" s="358"/>
      <c r="BMB220" s="358"/>
      <c r="BMC220" s="358"/>
      <c r="BMD220" s="358"/>
      <c r="BME220" s="358"/>
      <c r="BMF220" s="358"/>
      <c r="BMG220" s="358"/>
      <c r="BMH220" s="358"/>
      <c r="BMI220" s="358"/>
      <c r="BMJ220" s="358"/>
      <c r="BMK220" s="358"/>
      <c r="BML220" s="358"/>
      <c r="BMM220" s="358"/>
      <c r="BMN220" s="358"/>
      <c r="BMO220" s="358"/>
      <c r="BMP220" s="358"/>
      <c r="BMQ220" s="358"/>
      <c r="BMR220" s="358"/>
      <c r="BMS220" s="358"/>
      <c r="BMT220" s="358"/>
      <c r="BMU220" s="358"/>
      <c r="BMV220" s="358"/>
      <c r="BMW220" s="358"/>
      <c r="BMX220" s="358"/>
      <c r="BMY220" s="358"/>
      <c r="BMZ220" s="358"/>
      <c r="BNA220" s="358"/>
      <c r="BNB220" s="358"/>
      <c r="BNC220" s="358"/>
      <c r="BND220" s="358"/>
      <c r="BNE220" s="358"/>
      <c r="BNF220" s="358"/>
      <c r="BNG220" s="358"/>
      <c r="BNH220" s="358"/>
      <c r="BNI220" s="358"/>
      <c r="BNJ220" s="358"/>
      <c r="BNK220" s="358"/>
      <c r="BNL220" s="358"/>
      <c r="BNM220" s="358"/>
      <c r="BNN220" s="358"/>
      <c r="BNO220" s="358"/>
      <c r="BNP220" s="358"/>
      <c r="BNQ220" s="358"/>
      <c r="BNR220" s="358"/>
      <c r="BNS220" s="358"/>
      <c r="BNT220" s="358"/>
      <c r="BNU220" s="358"/>
      <c r="BNV220" s="358"/>
      <c r="BNW220" s="358"/>
      <c r="BNX220" s="358"/>
      <c r="BNY220" s="358"/>
      <c r="BNZ220" s="358"/>
      <c r="BOA220" s="358"/>
      <c r="BOB220" s="358"/>
      <c r="BOC220" s="358"/>
      <c r="BOD220" s="358"/>
      <c r="BOE220" s="358"/>
      <c r="BOF220" s="358"/>
      <c r="BOG220" s="358"/>
      <c r="BOH220" s="358"/>
      <c r="BOI220" s="358"/>
      <c r="BOJ220" s="358"/>
      <c r="BOK220" s="358"/>
      <c r="BOL220" s="358"/>
      <c r="BOM220" s="358"/>
      <c r="BON220" s="358"/>
      <c r="BOO220" s="358"/>
      <c r="BOP220" s="358"/>
      <c r="BOQ220" s="358"/>
      <c r="BOR220" s="358"/>
      <c r="BOS220" s="358"/>
      <c r="BOT220" s="358"/>
      <c r="BOU220" s="358"/>
      <c r="BOV220" s="358"/>
      <c r="BOW220" s="358"/>
      <c r="BOX220" s="358"/>
      <c r="BOY220" s="358"/>
      <c r="BOZ220" s="358"/>
      <c r="BPA220" s="358"/>
      <c r="BPB220" s="358"/>
      <c r="BPC220" s="358"/>
      <c r="BPD220" s="358"/>
      <c r="BPE220" s="358"/>
      <c r="BPF220" s="358"/>
      <c r="BPG220" s="358"/>
      <c r="BPH220" s="358"/>
      <c r="BPI220" s="358"/>
      <c r="BPJ220" s="358"/>
      <c r="BPK220" s="358"/>
      <c r="BPL220" s="358"/>
      <c r="BPM220" s="358"/>
      <c r="BPN220" s="358"/>
      <c r="BPO220" s="358"/>
      <c r="BPP220" s="358"/>
      <c r="BPQ220" s="358"/>
      <c r="BPR220" s="358"/>
      <c r="BPS220" s="358"/>
      <c r="BPT220" s="358"/>
      <c r="BPU220" s="358"/>
      <c r="BPV220" s="358"/>
      <c r="BPW220" s="358"/>
      <c r="BPX220" s="358"/>
      <c r="BPY220" s="358"/>
      <c r="BPZ220" s="358"/>
      <c r="BQA220" s="358"/>
      <c r="BQB220" s="358"/>
      <c r="BQC220" s="358"/>
      <c r="BQD220" s="358"/>
      <c r="BQE220" s="358"/>
      <c r="BQF220" s="358"/>
      <c r="BQG220" s="358"/>
      <c r="BQH220" s="358"/>
      <c r="BQI220" s="358"/>
      <c r="BQJ220" s="358"/>
      <c r="BQK220" s="358"/>
      <c r="BQL220" s="358"/>
      <c r="BQM220" s="358"/>
      <c r="BQN220" s="358"/>
      <c r="BQO220" s="358"/>
      <c r="BQP220" s="358"/>
      <c r="BQQ220" s="358"/>
      <c r="BQR220" s="358"/>
      <c r="BQS220" s="358"/>
      <c r="BQT220" s="358"/>
      <c r="BQU220" s="358"/>
      <c r="BQV220" s="358"/>
      <c r="BQW220" s="358"/>
      <c r="BQX220" s="358"/>
      <c r="BQY220" s="358"/>
      <c r="BQZ220" s="358"/>
      <c r="BRA220" s="358"/>
      <c r="BRB220" s="358"/>
      <c r="BRC220" s="358"/>
      <c r="BRD220" s="358"/>
      <c r="BRE220" s="358"/>
      <c r="BRF220" s="358"/>
      <c r="BRG220" s="358"/>
      <c r="BRH220" s="358"/>
      <c r="BRI220" s="358"/>
      <c r="BRJ220" s="358"/>
      <c r="BRK220" s="358"/>
      <c r="BRL220" s="358"/>
      <c r="BRM220" s="358"/>
      <c r="BRN220" s="358"/>
      <c r="BRO220" s="358"/>
      <c r="BRP220" s="358"/>
      <c r="BRQ220" s="358"/>
      <c r="BRR220" s="358"/>
      <c r="BRS220" s="358"/>
      <c r="BRT220" s="358"/>
      <c r="BRU220" s="358"/>
      <c r="BRV220" s="358"/>
      <c r="BRW220" s="358"/>
      <c r="BRX220" s="358"/>
      <c r="BRY220" s="358"/>
      <c r="BRZ220" s="358"/>
      <c r="BSA220" s="358"/>
      <c r="BSB220" s="358"/>
      <c r="BSC220" s="358"/>
      <c r="BSD220" s="358"/>
      <c r="BSE220" s="358"/>
      <c r="BSF220" s="358"/>
      <c r="BSG220" s="358"/>
      <c r="BSH220" s="358"/>
      <c r="BSI220" s="358"/>
      <c r="BSJ220" s="358"/>
      <c r="BSK220" s="358"/>
      <c r="BSL220" s="358"/>
      <c r="BSM220" s="358"/>
      <c r="BSN220" s="358"/>
      <c r="BSO220" s="358"/>
      <c r="BSP220" s="358"/>
      <c r="BSQ220" s="358"/>
      <c r="BSR220" s="358"/>
      <c r="BSS220" s="358"/>
      <c r="BST220" s="358"/>
      <c r="BSU220" s="358"/>
      <c r="BSV220" s="358"/>
      <c r="BSW220" s="358"/>
      <c r="BSX220" s="358"/>
      <c r="BSY220" s="358"/>
      <c r="BSZ220" s="358"/>
      <c r="BTA220" s="358"/>
      <c r="BTB220" s="358"/>
      <c r="BTC220" s="358"/>
      <c r="BTD220" s="358"/>
      <c r="BTE220" s="358"/>
      <c r="BTF220" s="358"/>
      <c r="BTG220" s="358"/>
      <c r="BTH220" s="358"/>
      <c r="BTI220" s="358"/>
      <c r="BTJ220" s="358"/>
      <c r="BTK220" s="358"/>
      <c r="BTL220" s="358"/>
      <c r="BTM220" s="358"/>
      <c r="BTN220" s="358"/>
      <c r="BTO220" s="358"/>
      <c r="BTP220" s="358"/>
      <c r="BTQ220" s="358"/>
      <c r="BTR220" s="358"/>
      <c r="BTS220" s="358"/>
      <c r="BTT220" s="358"/>
      <c r="BTU220" s="358"/>
      <c r="BTV220" s="358"/>
      <c r="BTW220" s="358"/>
      <c r="BTX220" s="358"/>
      <c r="BTY220" s="358"/>
      <c r="BTZ220" s="358"/>
      <c r="BUA220" s="358"/>
      <c r="BUB220" s="358"/>
      <c r="BUC220" s="358"/>
      <c r="BUD220" s="358"/>
      <c r="BUE220" s="358"/>
      <c r="BUF220" s="358"/>
      <c r="BUG220" s="358"/>
      <c r="BUH220" s="358"/>
      <c r="BUI220" s="358"/>
      <c r="BUJ220" s="358"/>
      <c r="BUK220" s="358"/>
      <c r="BUL220" s="358"/>
      <c r="BUM220" s="358"/>
      <c r="BUN220" s="358"/>
      <c r="BUO220" s="358"/>
      <c r="BUP220" s="358"/>
      <c r="BUQ220" s="358"/>
      <c r="BUR220" s="358"/>
      <c r="BUS220" s="358"/>
      <c r="BUT220" s="358"/>
      <c r="BUU220" s="358"/>
      <c r="BUV220" s="358"/>
      <c r="BUW220" s="358"/>
      <c r="BUX220" s="358"/>
      <c r="BUY220" s="358"/>
      <c r="BUZ220" s="358"/>
      <c r="BVA220" s="358"/>
      <c r="BVB220" s="358"/>
      <c r="BVC220" s="358"/>
      <c r="BVD220" s="358"/>
      <c r="BVE220" s="358"/>
      <c r="BVF220" s="358"/>
      <c r="BVG220" s="358"/>
      <c r="BVH220" s="358"/>
      <c r="BVI220" s="358"/>
      <c r="BVJ220" s="358"/>
      <c r="BVK220" s="358"/>
      <c r="BVL220" s="358"/>
      <c r="BVM220" s="358"/>
      <c r="BVN220" s="358"/>
      <c r="BVO220" s="358"/>
      <c r="BVP220" s="358"/>
      <c r="BVQ220" s="358"/>
      <c r="BVR220" s="358"/>
      <c r="BVS220" s="358"/>
      <c r="BVT220" s="358"/>
      <c r="BVU220" s="358"/>
      <c r="BVV220" s="358"/>
      <c r="BVW220" s="358"/>
      <c r="BVX220" s="358"/>
      <c r="BVY220" s="358"/>
      <c r="BVZ220" s="358"/>
      <c r="BWA220" s="358"/>
      <c r="BWB220" s="358"/>
      <c r="BWC220" s="358"/>
      <c r="BWD220" s="358"/>
      <c r="BWE220" s="358"/>
      <c r="BWF220" s="358"/>
      <c r="BWG220" s="358"/>
      <c r="BWH220" s="358"/>
      <c r="BWI220" s="358"/>
      <c r="BWJ220" s="358"/>
      <c r="BWK220" s="358"/>
      <c r="BWL220" s="358"/>
      <c r="BWM220" s="358"/>
      <c r="BWN220" s="358"/>
      <c r="BWO220" s="358"/>
      <c r="BWP220" s="358"/>
      <c r="BWQ220" s="358"/>
      <c r="BWR220" s="358"/>
      <c r="BWS220" s="358"/>
      <c r="BWT220" s="358"/>
      <c r="BWU220" s="358"/>
      <c r="BWV220" s="358"/>
      <c r="BWW220" s="358"/>
      <c r="BWX220" s="358"/>
      <c r="BWY220" s="358"/>
      <c r="BWZ220" s="358"/>
      <c r="BXA220" s="358"/>
      <c r="BXB220" s="358"/>
      <c r="BXC220" s="358"/>
      <c r="BXD220" s="358"/>
      <c r="BXE220" s="358"/>
      <c r="BXF220" s="358"/>
      <c r="BXG220" s="358"/>
      <c r="BXH220" s="358"/>
      <c r="BXI220" s="358"/>
      <c r="BXJ220" s="358"/>
      <c r="BXK220" s="358"/>
      <c r="BXL220" s="358"/>
      <c r="BXM220" s="358"/>
      <c r="BXN220" s="358"/>
      <c r="BXO220" s="358"/>
      <c r="BXP220" s="358"/>
      <c r="BXQ220" s="358"/>
      <c r="BXR220" s="358"/>
      <c r="BXS220" s="358"/>
      <c r="BXT220" s="358"/>
      <c r="BXU220" s="358"/>
      <c r="BXV220" s="358"/>
      <c r="BXW220" s="358"/>
      <c r="BXX220" s="358"/>
      <c r="BXY220" s="358"/>
      <c r="BXZ220" s="358"/>
      <c r="BYA220" s="358"/>
      <c r="BYB220" s="358"/>
      <c r="BYC220" s="358"/>
      <c r="BYD220" s="358"/>
      <c r="BYE220" s="358"/>
      <c r="BYF220" s="358"/>
      <c r="BYG220" s="358"/>
      <c r="BYH220" s="358"/>
      <c r="BYI220" s="358"/>
      <c r="BYJ220" s="358"/>
      <c r="BYK220" s="358"/>
      <c r="BYL220" s="358"/>
      <c r="BYM220" s="358"/>
      <c r="BYN220" s="358"/>
      <c r="BYO220" s="358"/>
      <c r="BYP220" s="358"/>
      <c r="BYQ220" s="358"/>
      <c r="BYR220" s="358"/>
      <c r="BYS220" s="358"/>
      <c r="BYT220" s="358"/>
      <c r="BYU220" s="358"/>
      <c r="BYV220" s="358"/>
      <c r="BYW220" s="358"/>
      <c r="BYX220" s="358"/>
      <c r="BYY220" s="358"/>
      <c r="BYZ220" s="358"/>
      <c r="BZA220" s="358"/>
      <c r="BZB220" s="358"/>
      <c r="BZC220" s="358"/>
      <c r="BZD220" s="358"/>
      <c r="BZE220" s="358"/>
      <c r="BZF220" s="358"/>
      <c r="BZG220" s="358"/>
      <c r="BZH220" s="358"/>
      <c r="BZI220" s="358"/>
      <c r="BZJ220" s="358"/>
      <c r="BZK220" s="358"/>
      <c r="BZL220" s="358"/>
      <c r="BZM220" s="358"/>
      <c r="BZN220" s="358"/>
      <c r="BZO220" s="358"/>
      <c r="BZP220" s="358"/>
      <c r="BZQ220" s="358"/>
      <c r="BZR220" s="358"/>
      <c r="BZS220" s="358"/>
      <c r="BZT220" s="358"/>
      <c r="BZU220" s="358"/>
      <c r="BZV220" s="358"/>
      <c r="BZW220" s="358"/>
      <c r="BZX220" s="358"/>
      <c r="BZY220" s="358"/>
      <c r="BZZ220" s="358"/>
      <c r="CAA220" s="358"/>
      <c r="CAB220" s="358"/>
      <c r="CAC220" s="358"/>
      <c r="CAD220" s="358"/>
      <c r="CAE220" s="358"/>
      <c r="CAF220" s="358"/>
      <c r="CAG220" s="358"/>
      <c r="CAH220" s="358"/>
      <c r="CAI220" s="358"/>
      <c r="CAJ220" s="358"/>
      <c r="CAK220" s="358"/>
      <c r="CAL220" s="358"/>
      <c r="CAM220" s="358"/>
      <c r="CAN220" s="358"/>
      <c r="CAO220" s="358"/>
      <c r="CAP220" s="358"/>
      <c r="CAQ220" s="358"/>
      <c r="CAR220" s="358"/>
      <c r="CAS220" s="358"/>
      <c r="CAT220" s="358"/>
      <c r="CAU220" s="358"/>
      <c r="CAV220" s="358"/>
      <c r="CAW220" s="358"/>
      <c r="CAX220" s="358"/>
      <c r="CAY220" s="358"/>
      <c r="CAZ220" s="358"/>
      <c r="CBA220" s="358"/>
      <c r="CBB220" s="358"/>
      <c r="CBC220" s="358"/>
      <c r="CBD220" s="358"/>
      <c r="CBE220" s="358"/>
      <c r="CBF220" s="358"/>
      <c r="CBG220" s="358"/>
      <c r="CBH220" s="358"/>
      <c r="CBI220" s="358"/>
      <c r="CBJ220" s="358"/>
      <c r="CBK220" s="358"/>
      <c r="CBL220" s="358"/>
      <c r="CBM220" s="358"/>
      <c r="CBN220" s="358"/>
      <c r="CBO220" s="358"/>
      <c r="CBP220" s="358"/>
      <c r="CBQ220" s="358"/>
      <c r="CBR220" s="358"/>
      <c r="CBS220" s="358"/>
      <c r="CBT220" s="358"/>
      <c r="CBU220" s="358"/>
      <c r="CBV220" s="358"/>
      <c r="CBW220" s="358"/>
      <c r="CBX220" s="358"/>
      <c r="CBY220" s="358"/>
      <c r="CBZ220" s="358"/>
      <c r="CCA220" s="358"/>
      <c r="CCB220" s="358"/>
      <c r="CCC220" s="358"/>
      <c r="CCD220" s="358"/>
      <c r="CCE220" s="358"/>
      <c r="CCF220" s="358"/>
      <c r="CCG220" s="358"/>
      <c r="CCH220" s="358"/>
      <c r="CCI220" s="358"/>
      <c r="CCJ220" s="358"/>
      <c r="CCK220" s="358"/>
      <c r="CCL220" s="358"/>
      <c r="CCM220" s="358"/>
      <c r="CCN220" s="358"/>
      <c r="CCO220" s="358"/>
      <c r="CCP220" s="358"/>
      <c r="CCQ220" s="358"/>
      <c r="CCR220" s="358"/>
      <c r="CCS220" s="358"/>
      <c r="CCT220" s="358"/>
      <c r="CCU220" s="358"/>
      <c r="CCV220" s="358"/>
      <c r="CCW220" s="358"/>
      <c r="CCX220" s="358"/>
      <c r="CCY220" s="358"/>
      <c r="CCZ220" s="358"/>
      <c r="CDA220" s="358"/>
      <c r="CDB220" s="358"/>
      <c r="CDC220" s="358"/>
      <c r="CDD220" s="358"/>
      <c r="CDE220" s="358"/>
      <c r="CDF220" s="358"/>
      <c r="CDG220" s="358"/>
      <c r="CDH220" s="358"/>
      <c r="CDI220" s="358"/>
      <c r="CDJ220" s="358"/>
      <c r="CDK220" s="358"/>
      <c r="CDL220" s="358"/>
      <c r="CDM220" s="358"/>
      <c r="CDN220" s="358"/>
      <c r="CDO220" s="358"/>
      <c r="CDP220" s="358"/>
      <c r="CDQ220" s="358"/>
      <c r="CDR220" s="358"/>
      <c r="CDS220" s="358"/>
      <c r="CDT220" s="358"/>
      <c r="CDU220" s="358"/>
      <c r="CDV220" s="358"/>
      <c r="CDW220" s="358"/>
      <c r="CDX220" s="358"/>
      <c r="CDY220" s="358"/>
      <c r="CDZ220" s="358"/>
      <c r="CEA220" s="358"/>
      <c r="CEB220" s="358"/>
      <c r="CEC220" s="358"/>
      <c r="CED220" s="358"/>
      <c r="CEE220" s="358"/>
      <c r="CEF220" s="358"/>
      <c r="CEG220" s="358"/>
      <c r="CEH220" s="358"/>
      <c r="CEI220" s="358"/>
      <c r="CEJ220" s="358"/>
      <c r="CEK220" s="358"/>
      <c r="CEL220" s="358"/>
      <c r="CEM220" s="358"/>
      <c r="CEN220" s="358"/>
      <c r="CEO220" s="358"/>
      <c r="CEP220" s="358"/>
      <c r="CEQ220" s="358"/>
      <c r="CER220" s="358"/>
      <c r="CES220" s="358"/>
      <c r="CET220" s="358"/>
      <c r="CEU220" s="358"/>
      <c r="CEV220" s="358"/>
      <c r="CEW220" s="358"/>
      <c r="CEX220" s="358"/>
      <c r="CEY220" s="358"/>
      <c r="CEZ220" s="358"/>
      <c r="CFA220" s="358"/>
      <c r="CFB220" s="358"/>
      <c r="CFC220" s="358"/>
      <c r="CFD220" s="358"/>
      <c r="CFE220" s="358"/>
      <c r="CFF220" s="358"/>
      <c r="CFG220" s="358"/>
      <c r="CFH220" s="358"/>
      <c r="CFI220" s="358"/>
      <c r="CFJ220" s="358"/>
      <c r="CFK220" s="358"/>
      <c r="CFL220" s="358"/>
      <c r="CFM220" s="358"/>
      <c r="CFN220" s="358"/>
      <c r="CFO220" s="358"/>
      <c r="CFP220" s="358"/>
      <c r="CFQ220" s="358"/>
      <c r="CFR220" s="358"/>
      <c r="CFS220" s="358"/>
      <c r="CFT220" s="358"/>
      <c r="CFU220" s="358"/>
      <c r="CFV220" s="358"/>
      <c r="CFW220" s="358"/>
      <c r="CFX220" s="358"/>
      <c r="CFY220" s="358"/>
      <c r="CFZ220" s="358"/>
      <c r="CGA220" s="358"/>
      <c r="CGB220" s="358"/>
      <c r="CGC220" s="358"/>
      <c r="CGD220" s="358"/>
      <c r="CGE220" s="358"/>
      <c r="CGF220" s="358"/>
      <c r="CGG220" s="358"/>
      <c r="CGH220" s="358"/>
      <c r="CGI220" s="358"/>
      <c r="CGJ220" s="358"/>
      <c r="CGK220" s="358"/>
      <c r="CGL220" s="358"/>
      <c r="CGM220" s="358"/>
      <c r="CGN220" s="358"/>
      <c r="CGO220" s="358"/>
      <c r="CGP220" s="358"/>
      <c r="CGQ220" s="358"/>
      <c r="CGR220" s="358"/>
      <c r="CGS220" s="358"/>
      <c r="CGT220" s="358"/>
      <c r="CGU220" s="358"/>
      <c r="CGV220" s="358"/>
      <c r="CGW220" s="358"/>
      <c r="CGX220" s="358"/>
      <c r="CGY220" s="358"/>
      <c r="CGZ220" s="358"/>
      <c r="CHA220" s="358"/>
      <c r="CHB220" s="358"/>
      <c r="CHC220" s="358"/>
      <c r="CHD220" s="358"/>
      <c r="CHE220" s="358"/>
      <c r="CHF220" s="358"/>
      <c r="CHG220" s="358"/>
      <c r="CHH220" s="358"/>
      <c r="CHI220" s="358"/>
      <c r="CHJ220" s="358"/>
      <c r="CHK220" s="358"/>
      <c r="CHL220" s="358"/>
      <c r="CHM220" s="358"/>
      <c r="CHN220" s="358"/>
      <c r="CHO220" s="358"/>
      <c r="CHP220" s="358"/>
      <c r="CHQ220" s="358"/>
      <c r="CHR220" s="358"/>
      <c r="CHS220" s="358"/>
      <c r="CHT220" s="358"/>
      <c r="CHU220" s="358"/>
      <c r="CHV220" s="358"/>
      <c r="CHW220" s="358"/>
      <c r="CHX220" s="358"/>
      <c r="CHY220" s="358"/>
      <c r="CHZ220" s="358"/>
      <c r="CIA220" s="358"/>
      <c r="CIB220" s="358"/>
      <c r="CIC220" s="358"/>
      <c r="CID220" s="358"/>
      <c r="CIE220" s="358"/>
      <c r="CIF220" s="358"/>
      <c r="CIG220" s="358"/>
      <c r="CIH220" s="358"/>
      <c r="CII220" s="358"/>
      <c r="CIJ220" s="358"/>
      <c r="CIK220" s="358"/>
      <c r="CIL220" s="358"/>
      <c r="CIM220" s="358"/>
      <c r="CIN220" s="358"/>
      <c r="CIO220" s="358"/>
      <c r="CIP220" s="358"/>
      <c r="CIQ220" s="358"/>
      <c r="CIR220" s="358"/>
      <c r="CIS220" s="358"/>
      <c r="CIT220" s="358"/>
      <c r="CIU220" s="358"/>
      <c r="CIV220" s="358"/>
      <c r="CIW220" s="358"/>
      <c r="CIX220" s="358"/>
      <c r="CIY220" s="358"/>
      <c r="CIZ220" s="358"/>
      <c r="CJA220" s="358"/>
      <c r="CJB220" s="358"/>
      <c r="CJC220" s="358"/>
      <c r="CJD220" s="358"/>
      <c r="CJE220" s="358"/>
      <c r="CJF220" s="358"/>
      <c r="CJG220" s="358"/>
      <c r="CJH220" s="358"/>
      <c r="CJI220" s="358"/>
      <c r="CJJ220" s="358"/>
      <c r="CJK220" s="358"/>
      <c r="CJL220" s="358"/>
      <c r="CJM220" s="358"/>
      <c r="CJN220" s="358"/>
      <c r="CJO220" s="358"/>
      <c r="CJP220" s="358"/>
      <c r="CJQ220" s="358"/>
      <c r="CJR220" s="358"/>
      <c r="CJS220" s="358"/>
      <c r="CJT220" s="358"/>
      <c r="CJU220" s="358"/>
      <c r="CJV220" s="358"/>
      <c r="CJW220" s="358"/>
      <c r="CJX220" s="358"/>
      <c r="CJY220" s="358"/>
      <c r="CJZ220" s="358"/>
      <c r="CKA220" s="358"/>
      <c r="CKB220" s="358"/>
      <c r="CKC220" s="358"/>
      <c r="CKD220" s="358"/>
      <c r="CKE220" s="358"/>
      <c r="CKF220" s="358"/>
      <c r="CKG220" s="358"/>
      <c r="CKH220" s="358"/>
      <c r="CKI220" s="358"/>
      <c r="CKJ220" s="358"/>
      <c r="CKK220" s="358"/>
      <c r="CKL220" s="358"/>
      <c r="CKM220" s="358"/>
      <c r="CKN220" s="358"/>
      <c r="CKO220" s="358"/>
      <c r="CKP220" s="358"/>
      <c r="CKQ220" s="358"/>
      <c r="CKR220" s="358"/>
      <c r="CKS220" s="358"/>
      <c r="CKT220" s="358"/>
      <c r="CKU220" s="358"/>
      <c r="CKV220" s="358"/>
      <c r="CKW220" s="358"/>
      <c r="CKX220" s="358"/>
      <c r="CKY220" s="358"/>
      <c r="CKZ220" s="358"/>
      <c r="CLA220" s="358"/>
      <c r="CLB220" s="358"/>
      <c r="CLC220" s="358"/>
      <c r="CLD220" s="358"/>
      <c r="CLE220" s="358"/>
      <c r="CLF220" s="358"/>
      <c r="CLG220" s="358"/>
      <c r="CLH220" s="358"/>
      <c r="CLI220" s="358"/>
      <c r="CLJ220" s="358"/>
      <c r="CLK220" s="358"/>
      <c r="CLL220" s="358"/>
      <c r="CLM220" s="358"/>
      <c r="CLN220" s="358"/>
      <c r="CLO220" s="358"/>
      <c r="CLP220" s="358"/>
      <c r="CLQ220" s="358"/>
      <c r="CLR220" s="358"/>
      <c r="CLS220" s="358"/>
      <c r="CLT220" s="358"/>
      <c r="CLU220" s="358"/>
      <c r="CLV220" s="358"/>
      <c r="CLW220" s="358"/>
      <c r="CLX220" s="358"/>
      <c r="CLY220" s="358"/>
      <c r="CLZ220" s="358"/>
      <c r="CMA220" s="358"/>
      <c r="CMB220" s="358"/>
      <c r="CMC220" s="358"/>
      <c r="CMD220" s="358"/>
      <c r="CME220" s="358"/>
      <c r="CMF220" s="358"/>
      <c r="CMG220" s="358"/>
      <c r="CMH220" s="358"/>
      <c r="CMI220" s="358"/>
      <c r="CMJ220" s="358"/>
      <c r="CMK220" s="358"/>
      <c r="CML220" s="358"/>
      <c r="CMM220" s="358"/>
      <c r="CMN220" s="358"/>
      <c r="CMO220" s="358"/>
      <c r="CMP220" s="358"/>
      <c r="CMQ220" s="358"/>
      <c r="CMR220" s="358"/>
      <c r="CMS220" s="358"/>
      <c r="CMT220" s="358"/>
      <c r="CMU220" s="358"/>
      <c r="CMV220" s="358"/>
      <c r="CMW220" s="358"/>
      <c r="CMX220" s="358"/>
      <c r="CMY220" s="358"/>
      <c r="CMZ220" s="358"/>
      <c r="CNA220" s="358"/>
      <c r="CNB220" s="358"/>
      <c r="CNC220" s="358"/>
      <c r="CND220" s="358"/>
      <c r="CNE220" s="358"/>
      <c r="CNF220" s="358"/>
      <c r="CNG220" s="358"/>
      <c r="CNH220" s="358"/>
      <c r="CNI220" s="358"/>
      <c r="CNJ220" s="358"/>
      <c r="CNK220" s="358"/>
      <c r="CNL220" s="358"/>
      <c r="CNM220" s="358"/>
      <c r="CNN220" s="358"/>
      <c r="CNO220" s="358"/>
      <c r="CNP220" s="358"/>
      <c r="CNQ220" s="358"/>
      <c r="CNR220" s="358"/>
      <c r="CNS220" s="358"/>
      <c r="CNT220" s="358"/>
      <c r="CNU220" s="358"/>
      <c r="CNV220" s="358"/>
      <c r="CNW220" s="358"/>
      <c r="CNX220" s="358"/>
      <c r="CNY220" s="358"/>
      <c r="CNZ220" s="358"/>
      <c r="COA220" s="358"/>
      <c r="COB220" s="358"/>
      <c r="COC220" s="358"/>
      <c r="COD220" s="358"/>
      <c r="COE220" s="358"/>
      <c r="COF220" s="358"/>
      <c r="COG220" s="358"/>
      <c r="COH220" s="358"/>
      <c r="COI220" s="358"/>
      <c r="COJ220" s="358"/>
      <c r="COK220" s="358"/>
      <c r="COL220" s="358"/>
      <c r="COM220" s="358"/>
      <c r="CON220" s="358"/>
      <c r="COO220" s="358"/>
      <c r="COP220" s="358"/>
      <c r="COQ220" s="358"/>
      <c r="COR220" s="358"/>
      <c r="COS220" s="358"/>
      <c r="COT220" s="358"/>
      <c r="COU220" s="358"/>
      <c r="COV220" s="358"/>
      <c r="COW220" s="358"/>
      <c r="COX220" s="358"/>
      <c r="COY220" s="358"/>
      <c r="COZ220" s="358"/>
      <c r="CPA220" s="358"/>
      <c r="CPB220" s="358"/>
      <c r="CPC220" s="358"/>
      <c r="CPD220" s="358"/>
      <c r="CPE220" s="358"/>
      <c r="CPF220" s="358"/>
      <c r="CPG220" s="358"/>
      <c r="CPH220" s="358"/>
      <c r="CPI220" s="358"/>
      <c r="CPJ220" s="358"/>
      <c r="CPK220" s="358"/>
      <c r="CPL220" s="358"/>
      <c r="CPM220" s="358"/>
      <c r="CPN220" s="358"/>
      <c r="CPO220" s="358"/>
      <c r="CPP220" s="358"/>
      <c r="CPQ220" s="358"/>
      <c r="CPR220" s="358"/>
      <c r="CPS220" s="358"/>
      <c r="CPT220" s="358"/>
      <c r="CPU220" s="358"/>
      <c r="CPV220" s="358"/>
      <c r="CPW220" s="358"/>
      <c r="CPX220" s="358"/>
      <c r="CPY220" s="358"/>
      <c r="CPZ220" s="358"/>
      <c r="CQA220" s="358"/>
      <c r="CQB220" s="358"/>
      <c r="CQC220" s="358"/>
      <c r="CQD220" s="358"/>
      <c r="CQE220" s="358"/>
      <c r="CQF220" s="358"/>
      <c r="CQG220" s="358"/>
      <c r="CQH220" s="358"/>
      <c r="CQI220" s="358"/>
      <c r="CQJ220" s="358"/>
      <c r="CQK220" s="358"/>
      <c r="CQL220" s="358"/>
      <c r="CQM220" s="358"/>
      <c r="CQN220" s="358"/>
      <c r="CQO220" s="358"/>
      <c r="CQP220" s="358"/>
      <c r="CQQ220" s="358"/>
      <c r="CQR220" s="358"/>
      <c r="CQS220" s="358"/>
      <c r="CQT220" s="358"/>
      <c r="CQU220" s="358"/>
      <c r="CQV220" s="358"/>
      <c r="CQW220" s="358"/>
      <c r="CQX220" s="358"/>
      <c r="CQY220" s="358"/>
      <c r="CQZ220" s="358"/>
      <c r="CRA220" s="358"/>
      <c r="CRB220" s="358"/>
      <c r="CRC220" s="358"/>
      <c r="CRD220" s="358"/>
      <c r="CRE220" s="358"/>
      <c r="CRF220" s="358"/>
      <c r="CRG220" s="358"/>
      <c r="CRH220" s="358"/>
      <c r="CRI220" s="358"/>
      <c r="CRJ220" s="358"/>
      <c r="CRK220" s="358"/>
      <c r="CRL220" s="358"/>
      <c r="CRM220" s="358"/>
      <c r="CRN220" s="358"/>
      <c r="CRO220" s="358"/>
      <c r="CRP220" s="358"/>
      <c r="CRQ220" s="358"/>
      <c r="CRR220" s="358"/>
      <c r="CRS220" s="358"/>
      <c r="CRT220" s="358"/>
      <c r="CRU220" s="358"/>
      <c r="CRV220" s="358"/>
      <c r="CRW220" s="358"/>
      <c r="CRX220" s="358"/>
      <c r="CRY220" s="358"/>
      <c r="CRZ220" s="358"/>
      <c r="CSA220" s="358"/>
      <c r="CSB220" s="358"/>
      <c r="CSC220" s="358"/>
      <c r="CSD220" s="358"/>
      <c r="CSE220" s="358"/>
      <c r="CSF220" s="358"/>
      <c r="CSG220" s="358"/>
      <c r="CSH220" s="358"/>
      <c r="CSI220" s="358"/>
      <c r="CSJ220" s="358"/>
      <c r="CSK220" s="358"/>
      <c r="CSL220" s="358"/>
      <c r="CSM220" s="358"/>
      <c r="CSN220" s="358"/>
      <c r="CSO220" s="358"/>
      <c r="CSP220" s="358"/>
      <c r="CSQ220" s="358"/>
      <c r="CSR220" s="358"/>
      <c r="CSS220" s="358"/>
      <c r="CST220" s="358"/>
      <c r="CSU220" s="358"/>
      <c r="CSV220" s="358"/>
      <c r="CSW220" s="358"/>
      <c r="CSX220" s="358"/>
      <c r="CSY220" s="358"/>
      <c r="CSZ220" s="358"/>
      <c r="CTA220" s="358"/>
      <c r="CTB220" s="358"/>
      <c r="CTC220" s="358"/>
      <c r="CTD220" s="358"/>
      <c r="CTE220" s="358"/>
      <c r="CTF220" s="358"/>
      <c r="CTG220" s="358"/>
      <c r="CTH220" s="358"/>
      <c r="CTI220" s="358"/>
      <c r="CTJ220" s="358"/>
      <c r="CTK220" s="358"/>
      <c r="CTL220" s="358"/>
      <c r="CTM220" s="358"/>
      <c r="CTN220" s="358"/>
      <c r="CTO220" s="358"/>
      <c r="CTP220" s="358"/>
      <c r="CTQ220" s="358"/>
      <c r="CTR220" s="358"/>
      <c r="CTS220" s="358"/>
      <c r="CTT220" s="358"/>
      <c r="CTU220" s="358"/>
      <c r="CTV220" s="358"/>
      <c r="CTW220" s="358"/>
      <c r="CTX220" s="358"/>
      <c r="CTY220" s="358"/>
      <c r="CTZ220" s="358"/>
      <c r="CUA220" s="358"/>
      <c r="CUB220" s="358"/>
      <c r="CUC220" s="358"/>
      <c r="CUD220" s="358"/>
      <c r="CUE220" s="358"/>
      <c r="CUF220" s="358"/>
      <c r="CUG220" s="358"/>
      <c r="CUH220" s="358"/>
      <c r="CUI220" s="358"/>
      <c r="CUJ220" s="358"/>
      <c r="CUK220" s="358"/>
      <c r="CUL220" s="358"/>
      <c r="CUM220" s="358"/>
      <c r="CUN220" s="358"/>
      <c r="CUO220" s="358"/>
      <c r="CUP220" s="358"/>
      <c r="CUQ220" s="358"/>
      <c r="CUR220" s="358"/>
      <c r="CUS220" s="358"/>
      <c r="CUT220" s="358"/>
      <c r="CUU220" s="358"/>
      <c r="CUV220" s="358"/>
      <c r="CUW220" s="358"/>
      <c r="CUX220" s="358"/>
      <c r="CUY220" s="358"/>
      <c r="CUZ220" s="358"/>
      <c r="CVA220" s="358"/>
      <c r="CVB220" s="358"/>
      <c r="CVC220" s="358"/>
      <c r="CVD220" s="358"/>
      <c r="CVE220" s="358"/>
      <c r="CVF220" s="358"/>
      <c r="CVG220" s="358"/>
      <c r="CVH220" s="358"/>
      <c r="CVI220" s="358"/>
      <c r="CVJ220" s="358"/>
      <c r="CVK220" s="358"/>
      <c r="CVL220" s="358"/>
      <c r="CVM220" s="358"/>
      <c r="CVN220" s="358"/>
      <c r="CVO220" s="358"/>
      <c r="CVP220" s="358"/>
      <c r="CVQ220" s="358"/>
      <c r="CVR220" s="358"/>
      <c r="CVS220" s="358"/>
      <c r="CVT220" s="358"/>
      <c r="CVU220" s="358"/>
      <c r="CVV220" s="358"/>
      <c r="CVW220" s="358"/>
      <c r="CVX220" s="358"/>
      <c r="CVY220" s="358"/>
      <c r="CVZ220" s="358"/>
      <c r="CWA220" s="358"/>
      <c r="CWB220" s="358"/>
      <c r="CWC220" s="358"/>
      <c r="CWD220" s="358"/>
      <c r="CWE220" s="358"/>
      <c r="CWF220" s="358"/>
      <c r="CWG220" s="358"/>
      <c r="CWH220" s="358"/>
      <c r="CWI220" s="358"/>
      <c r="CWJ220" s="358"/>
      <c r="CWK220" s="358"/>
      <c r="CWL220" s="358"/>
      <c r="CWM220" s="358"/>
      <c r="CWN220" s="358"/>
      <c r="CWO220" s="358"/>
      <c r="CWP220" s="358"/>
      <c r="CWQ220" s="358"/>
      <c r="CWR220" s="358"/>
      <c r="CWS220" s="358"/>
      <c r="CWT220" s="358"/>
      <c r="CWU220" s="358"/>
      <c r="CWV220" s="358"/>
      <c r="CWW220" s="358"/>
      <c r="CWX220" s="358"/>
      <c r="CWY220" s="358"/>
      <c r="CWZ220" s="358"/>
      <c r="CXA220" s="358"/>
      <c r="CXB220" s="358"/>
      <c r="CXC220" s="358"/>
      <c r="CXD220" s="358"/>
      <c r="CXE220" s="358"/>
      <c r="CXF220" s="358"/>
      <c r="CXG220" s="358"/>
      <c r="CXH220" s="358"/>
      <c r="CXI220" s="358"/>
      <c r="CXJ220" s="358"/>
      <c r="CXK220" s="358"/>
      <c r="CXL220" s="358"/>
      <c r="CXM220" s="358"/>
      <c r="CXN220" s="358"/>
      <c r="CXO220" s="358"/>
      <c r="CXP220" s="358"/>
      <c r="CXQ220" s="358"/>
      <c r="CXR220" s="358"/>
      <c r="CXS220" s="358"/>
      <c r="CXT220" s="358"/>
      <c r="CXU220" s="358"/>
      <c r="CXV220" s="358"/>
      <c r="CXW220" s="358"/>
      <c r="CXX220" s="358"/>
      <c r="CXY220" s="358"/>
      <c r="CXZ220" s="358"/>
      <c r="CYA220" s="358"/>
      <c r="CYB220" s="358"/>
      <c r="CYC220" s="358"/>
      <c r="CYD220" s="358"/>
      <c r="CYE220" s="358"/>
      <c r="CYF220" s="358"/>
      <c r="CYG220" s="358"/>
      <c r="CYH220" s="358"/>
      <c r="CYI220" s="358"/>
      <c r="CYJ220" s="358"/>
      <c r="CYK220" s="358"/>
      <c r="CYL220" s="358"/>
      <c r="CYM220" s="358"/>
      <c r="CYN220" s="358"/>
      <c r="CYO220" s="358"/>
      <c r="CYP220" s="358"/>
      <c r="CYQ220" s="358"/>
      <c r="CYR220" s="358"/>
      <c r="CYS220" s="358"/>
      <c r="CYT220" s="358"/>
      <c r="CYU220" s="358"/>
      <c r="CYV220" s="358"/>
      <c r="CYW220" s="358"/>
      <c r="CYX220" s="358"/>
      <c r="CYY220" s="358"/>
      <c r="CYZ220" s="358"/>
      <c r="CZA220" s="358"/>
      <c r="CZB220" s="358"/>
      <c r="CZC220" s="358"/>
      <c r="CZD220" s="358"/>
      <c r="CZE220" s="358"/>
      <c r="CZF220" s="358"/>
      <c r="CZG220" s="358"/>
      <c r="CZH220" s="358"/>
      <c r="CZI220" s="358"/>
      <c r="CZJ220" s="358"/>
      <c r="CZK220" s="358"/>
      <c r="CZL220" s="358"/>
      <c r="CZM220" s="358"/>
      <c r="CZN220" s="358"/>
      <c r="CZO220" s="358"/>
      <c r="CZP220" s="358"/>
      <c r="CZQ220" s="358"/>
      <c r="CZR220" s="358"/>
      <c r="CZS220" s="358"/>
      <c r="CZT220" s="358"/>
      <c r="CZU220" s="358"/>
      <c r="CZV220" s="358"/>
      <c r="CZW220" s="358"/>
      <c r="CZX220" s="358"/>
      <c r="CZY220" s="358"/>
      <c r="CZZ220" s="358"/>
      <c r="DAA220" s="358"/>
      <c r="DAB220" s="358"/>
      <c r="DAC220" s="358"/>
      <c r="DAD220" s="358"/>
      <c r="DAE220" s="358"/>
      <c r="DAF220" s="358"/>
      <c r="DAG220" s="358"/>
      <c r="DAH220" s="358"/>
      <c r="DAI220" s="358"/>
      <c r="DAJ220" s="358"/>
      <c r="DAK220" s="358"/>
      <c r="DAL220" s="358"/>
      <c r="DAM220" s="358"/>
      <c r="DAN220" s="358"/>
      <c r="DAO220" s="358"/>
      <c r="DAP220" s="358"/>
      <c r="DAQ220" s="358"/>
      <c r="DAR220" s="358"/>
      <c r="DAS220" s="358"/>
      <c r="DAT220" s="358"/>
      <c r="DAU220" s="358"/>
      <c r="DAV220" s="358"/>
      <c r="DAW220" s="358"/>
      <c r="DAX220" s="358"/>
      <c r="DAY220" s="358"/>
      <c r="DAZ220" s="358"/>
      <c r="DBA220" s="358"/>
      <c r="DBB220" s="358"/>
      <c r="DBC220" s="358"/>
      <c r="DBD220" s="358"/>
      <c r="DBE220" s="358"/>
      <c r="DBF220" s="358"/>
      <c r="DBG220" s="358"/>
      <c r="DBH220" s="358"/>
      <c r="DBI220" s="358"/>
      <c r="DBJ220" s="358"/>
      <c r="DBK220" s="358"/>
      <c r="DBL220" s="358"/>
      <c r="DBM220" s="358"/>
      <c r="DBN220" s="358"/>
      <c r="DBO220" s="358"/>
      <c r="DBP220" s="358"/>
      <c r="DBQ220" s="358"/>
      <c r="DBR220" s="358"/>
      <c r="DBS220" s="358"/>
      <c r="DBT220" s="358"/>
      <c r="DBU220" s="358"/>
      <c r="DBV220" s="358"/>
      <c r="DBW220" s="358"/>
      <c r="DBX220" s="358"/>
      <c r="DBY220" s="358"/>
      <c r="DBZ220" s="358"/>
      <c r="DCA220" s="358"/>
      <c r="DCB220" s="358"/>
      <c r="DCC220" s="358"/>
      <c r="DCD220" s="358"/>
      <c r="DCE220" s="358"/>
      <c r="DCF220" s="358"/>
      <c r="DCG220" s="358"/>
      <c r="DCH220" s="358"/>
      <c r="DCI220" s="358"/>
      <c r="DCJ220" s="358"/>
      <c r="DCK220" s="358"/>
      <c r="DCL220" s="358"/>
      <c r="DCM220" s="358"/>
      <c r="DCN220" s="358"/>
      <c r="DCO220" s="358"/>
      <c r="DCP220" s="358"/>
      <c r="DCQ220" s="358"/>
      <c r="DCR220" s="358"/>
      <c r="DCS220" s="358"/>
      <c r="DCT220" s="358"/>
      <c r="DCU220" s="358"/>
      <c r="DCV220" s="358"/>
      <c r="DCW220" s="358"/>
      <c r="DCX220" s="358"/>
      <c r="DCY220" s="358"/>
      <c r="DCZ220" s="358"/>
      <c r="DDA220" s="358"/>
      <c r="DDB220" s="358"/>
      <c r="DDC220" s="358"/>
      <c r="DDD220" s="358"/>
      <c r="DDE220" s="358"/>
      <c r="DDF220" s="358"/>
      <c r="DDG220" s="358"/>
      <c r="DDH220" s="358"/>
      <c r="DDI220" s="358"/>
      <c r="DDJ220" s="358"/>
      <c r="DDK220" s="358"/>
      <c r="DDL220" s="358"/>
      <c r="DDM220" s="358"/>
      <c r="DDN220" s="358"/>
      <c r="DDO220" s="358"/>
      <c r="DDP220" s="358"/>
      <c r="DDQ220" s="358"/>
      <c r="DDR220" s="358"/>
      <c r="DDS220" s="358"/>
      <c r="DDT220" s="358"/>
      <c r="DDU220" s="358"/>
      <c r="DDV220" s="358"/>
      <c r="DDW220" s="358"/>
      <c r="DDX220" s="358"/>
      <c r="DDY220" s="358"/>
      <c r="DDZ220" s="358"/>
      <c r="DEA220" s="358"/>
      <c r="DEB220" s="358"/>
      <c r="DEC220" s="358"/>
      <c r="DED220" s="358"/>
      <c r="DEE220" s="358"/>
      <c r="DEF220" s="358"/>
      <c r="DEG220" s="358"/>
      <c r="DEH220" s="358"/>
      <c r="DEI220" s="358"/>
      <c r="DEJ220" s="358"/>
      <c r="DEK220" s="358"/>
      <c r="DEL220" s="358"/>
      <c r="DEM220" s="358"/>
      <c r="DEN220" s="358"/>
      <c r="DEO220" s="358"/>
      <c r="DEP220" s="358"/>
      <c r="DEQ220" s="358"/>
      <c r="DER220" s="358"/>
      <c r="DES220" s="358"/>
      <c r="DET220" s="358"/>
      <c r="DEU220" s="358"/>
      <c r="DEV220" s="358"/>
      <c r="DEW220" s="358"/>
      <c r="DEX220" s="358"/>
      <c r="DEY220" s="358"/>
      <c r="DEZ220" s="358"/>
      <c r="DFA220" s="358"/>
      <c r="DFB220" s="358"/>
      <c r="DFC220" s="358"/>
      <c r="DFD220" s="358"/>
      <c r="DFE220" s="358"/>
      <c r="DFF220" s="358"/>
      <c r="DFG220" s="358"/>
      <c r="DFH220" s="358"/>
      <c r="DFI220" s="358"/>
      <c r="DFJ220" s="358"/>
      <c r="DFK220" s="358"/>
      <c r="DFL220" s="358"/>
      <c r="DFM220" s="358"/>
      <c r="DFN220" s="358"/>
      <c r="DFO220" s="358"/>
      <c r="DFP220" s="358"/>
      <c r="DFQ220" s="358"/>
      <c r="DFR220" s="358"/>
      <c r="DFS220" s="358"/>
      <c r="DFT220" s="358"/>
      <c r="DFU220" s="358"/>
      <c r="DFV220" s="358"/>
      <c r="DFW220" s="358"/>
      <c r="DFX220" s="358"/>
      <c r="DFY220" s="358"/>
      <c r="DFZ220" s="358"/>
      <c r="DGA220" s="358"/>
      <c r="DGB220" s="358"/>
      <c r="DGC220" s="358"/>
      <c r="DGD220" s="358"/>
      <c r="DGE220" s="358"/>
      <c r="DGF220" s="358"/>
      <c r="DGG220" s="358"/>
      <c r="DGH220" s="358"/>
      <c r="DGI220" s="358"/>
      <c r="DGJ220" s="358"/>
      <c r="DGK220" s="358"/>
      <c r="DGL220" s="358"/>
      <c r="DGM220" s="358"/>
      <c r="DGN220" s="358"/>
      <c r="DGO220" s="358"/>
      <c r="DGP220" s="358"/>
      <c r="DGQ220" s="358"/>
      <c r="DGR220" s="358"/>
      <c r="DGS220" s="358"/>
      <c r="DGT220" s="358"/>
      <c r="DGU220" s="358"/>
      <c r="DGV220" s="358"/>
      <c r="DGW220" s="358"/>
      <c r="DGX220" s="358"/>
      <c r="DGY220" s="358"/>
      <c r="DGZ220" s="358"/>
      <c r="DHA220" s="358"/>
      <c r="DHB220" s="358"/>
      <c r="DHC220" s="358"/>
      <c r="DHD220" s="358"/>
      <c r="DHE220" s="358"/>
      <c r="DHF220" s="358"/>
      <c r="DHG220" s="358"/>
      <c r="DHH220" s="358"/>
      <c r="DHI220" s="358"/>
      <c r="DHJ220" s="358"/>
      <c r="DHK220" s="358"/>
      <c r="DHL220" s="358"/>
      <c r="DHM220" s="358"/>
      <c r="DHN220" s="358"/>
      <c r="DHO220" s="358"/>
      <c r="DHP220" s="358"/>
      <c r="DHQ220" s="358"/>
      <c r="DHR220" s="358"/>
      <c r="DHS220" s="358"/>
      <c r="DHT220" s="358"/>
      <c r="DHU220" s="358"/>
      <c r="DHV220" s="358"/>
      <c r="DHW220" s="358"/>
      <c r="DHX220" s="358"/>
      <c r="DHY220" s="358"/>
      <c r="DHZ220" s="358"/>
      <c r="DIA220" s="358"/>
      <c r="DIB220" s="358"/>
      <c r="DIC220" s="358"/>
      <c r="DID220" s="358"/>
      <c r="DIE220" s="358"/>
      <c r="DIF220" s="358"/>
      <c r="DIG220" s="358"/>
      <c r="DIH220" s="358"/>
      <c r="DII220" s="358"/>
      <c r="DIJ220" s="358"/>
      <c r="DIK220" s="358"/>
      <c r="DIL220" s="358"/>
      <c r="DIM220" s="358"/>
      <c r="DIN220" s="358"/>
      <c r="DIO220" s="358"/>
      <c r="DIP220" s="358"/>
      <c r="DIQ220" s="358"/>
      <c r="DIR220" s="358"/>
      <c r="DIS220" s="358"/>
      <c r="DIT220" s="358"/>
      <c r="DIU220" s="358"/>
      <c r="DIV220" s="358"/>
      <c r="DIW220" s="358"/>
      <c r="DIX220" s="358"/>
      <c r="DIY220" s="358"/>
      <c r="DIZ220" s="358"/>
      <c r="DJA220" s="358"/>
      <c r="DJB220" s="358"/>
      <c r="DJC220" s="358"/>
      <c r="DJD220" s="358"/>
      <c r="DJE220" s="358"/>
      <c r="DJF220" s="358"/>
      <c r="DJG220" s="358"/>
      <c r="DJH220" s="358"/>
      <c r="DJI220" s="358"/>
      <c r="DJJ220" s="358"/>
      <c r="DJK220" s="358"/>
      <c r="DJL220" s="358"/>
      <c r="DJM220" s="358"/>
      <c r="DJN220" s="358"/>
      <c r="DJO220" s="358"/>
      <c r="DJP220" s="358"/>
      <c r="DJQ220" s="358"/>
      <c r="DJR220" s="358"/>
      <c r="DJS220" s="358"/>
      <c r="DJT220" s="358"/>
      <c r="DJU220" s="358"/>
      <c r="DJV220" s="358"/>
      <c r="DJW220" s="358"/>
      <c r="DJX220" s="358"/>
      <c r="DJY220" s="358"/>
      <c r="DJZ220" s="358"/>
      <c r="DKA220" s="358"/>
      <c r="DKB220" s="358"/>
      <c r="DKC220" s="358"/>
      <c r="DKD220" s="358"/>
      <c r="DKE220" s="358"/>
      <c r="DKF220" s="358"/>
      <c r="DKG220" s="358"/>
      <c r="DKH220" s="358"/>
      <c r="DKI220" s="358"/>
      <c r="DKJ220" s="358"/>
      <c r="DKK220" s="358"/>
      <c r="DKL220" s="358"/>
      <c r="DKM220" s="358"/>
      <c r="DKN220" s="358"/>
      <c r="DKO220" s="358"/>
      <c r="DKP220" s="358"/>
      <c r="DKQ220" s="358"/>
      <c r="DKR220" s="358"/>
      <c r="DKS220" s="358"/>
      <c r="DKT220" s="358"/>
      <c r="DKU220" s="358"/>
      <c r="DKV220" s="358"/>
      <c r="DKW220" s="358"/>
      <c r="DKX220" s="358"/>
      <c r="DKY220" s="358"/>
      <c r="DKZ220" s="358"/>
      <c r="DLA220" s="358"/>
      <c r="DLB220" s="358"/>
      <c r="DLC220" s="358"/>
      <c r="DLD220" s="358"/>
      <c r="DLE220" s="358"/>
      <c r="DLF220" s="358"/>
      <c r="DLG220" s="358"/>
      <c r="DLH220" s="358"/>
      <c r="DLI220" s="358"/>
      <c r="DLJ220" s="358"/>
      <c r="DLK220" s="358"/>
      <c r="DLL220" s="358"/>
      <c r="DLM220" s="358"/>
      <c r="DLN220" s="358"/>
      <c r="DLO220" s="358"/>
      <c r="DLP220" s="358"/>
      <c r="DLQ220" s="358"/>
      <c r="DLR220" s="358"/>
      <c r="DLS220" s="358"/>
      <c r="DLT220" s="358"/>
      <c r="DLU220" s="358"/>
      <c r="DLV220" s="358"/>
      <c r="DLW220" s="358"/>
      <c r="DLX220" s="358"/>
      <c r="DLY220" s="358"/>
      <c r="DLZ220" s="358"/>
      <c r="DMA220" s="358"/>
      <c r="DMB220" s="358"/>
      <c r="DMC220" s="358"/>
      <c r="DMD220" s="358"/>
      <c r="DME220" s="358"/>
      <c r="DMF220" s="358"/>
      <c r="DMG220" s="358"/>
      <c r="DMH220" s="358"/>
      <c r="DMI220" s="358"/>
      <c r="DMJ220" s="358"/>
      <c r="DMK220" s="358"/>
      <c r="DML220" s="358"/>
      <c r="DMM220" s="358"/>
      <c r="DMN220" s="358"/>
      <c r="DMO220" s="358"/>
      <c r="DMP220" s="358"/>
      <c r="DMQ220" s="358"/>
      <c r="DMR220" s="358"/>
      <c r="DMS220" s="358"/>
      <c r="DMT220" s="358"/>
      <c r="DMU220" s="358"/>
      <c r="DMV220" s="358"/>
      <c r="DMW220" s="358"/>
      <c r="DMX220" s="358"/>
      <c r="DMY220" s="358"/>
      <c r="DMZ220" s="358"/>
      <c r="DNA220" s="358"/>
      <c r="DNB220" s="358"/>
      <c r="DNC220" s="358"/>
      <c r="DND220" s="358"/>
      <c r="DNE220" s="358"/>
      <c r="DNF220" s="358"/>
      <c r="DNG220" s="358"/>
      <c r="DNH220" s="358"/>
      <c r="DNI220" s="358"/>
      <c r="DNJ220" s="358"/>
      <c r="DNK220" s="358"/>
      <c r="DNL220" s="358"/>
      <c r="DNM220" s="358"/>
      <c r="DNN220" s="358"/>
      <c r="DNO220" s="358"/>
      <c r="DNP220" s="358"/>
      <c r="DNQ220" s="358"/>
      <c r="DNR220" s="358"/>
      <c r="DNS220" s="358"/>
      <c r="DNT220" s="358"/>
      <c r="DNU220" s="358"/>
      <c r="DNV220" s="358"/>
      <c r="DNW220" s="358"/>
      <c r="DNX220" s="358"/>
      <c r="DNY220" s="358"/>
      <c r="DNZ220" s="358"/>
      <c r="DOA220" s="358"/>
      <c r="DOB220" s="358"/>
      <c r="DOC220" s="358"/>
      <c r="DOD220" s="358"/>
      <c r="DOE220" s="358"/>
      <c r="DOF220" s="358"/>
      <c r="DOG220" s="358"/>
      <c r="DOH220" s="358"/>
      <c r="DOI220" s="358"/>
      <c r="DOJ220" s="358"/>
      <c r="DOK220" s="358"/>
      <c r="DOL220" s="358"/>
      <c r="DOM220" s="358"/>
      <c r="DON220" s="358"/>
      <c r="DOO220" s="358"/>
      <c r="DOP220" s="358"/>
      <c r="DOQ220" s="358"/>
      <c r="DOR220" s="358"/>
      <c r="DOS220" s="358"/>
      <c r="DOT220" s="358"/>
      <c r="DOU220" s="358"/>
      <c r="DOV220" s="358"/>
      <c r="DOW220" s="358"/>
      <c r="DOX220" s="358"/>
      <c r="DOY220" s="358"/>
      <c r="DOZ220" s="358"/>
      <c r="DPA220" s="358"/>
      <c r="DPB220" s="358"/>
      <c r="DPC220" s="358"/>
      <c r="DPD220" s="358"/>
      <c r="DPE220" s="358"/>
      <c r="DPF220" s="358"/>
      <c r="DPG220" s="358"/>
      <c r="DPH220" s="358"/>
      <c r="DPI220" s="358"/>
      <c r="DPJ220" s="358"/>
      <c r="DPK220" s="358"/>
      <c r="DPL220" s="358"/>
      <c r="DPM220" s="358"/>
      <c r="DPN220" s="358"/>
      <c r="DPO220" s="358"/>
      <c r="DPP220" s="358"/>
      <c r="DPQ220" s="358"/>
      <c r="DPR220" s="358"/>
      <c r="DPS220" s="358"/>
      <c r="DPT220" s="358"/>
      <c r="DPU220" s="358"/>
      <c r="DPV220" s="358"/>
      <c r="DPW220" s="358"/>
      <c r="DPX220" s="358"/>
      <c r="DPY220" s="358"/>
      <c r="DPZ220" s="358"/>
      <c r="DQA220" s="358"/>
      <c r="DQB220" s="358"/>
      <c r="DQC220" s="358"/>
      <c r="DQD220" s="358"/>
      <c r="DQE220" s="358"/>
      <c r="DQF220" s="358"/>
      <c r="DQG220" s="358"/>
      <c r="DQH220" s="358"/>
      <c r="DQI220" s="358"/>
      <c r="DQJ220" s="358"/>
      <c r="DQK220" s="358"/>
      <c r="DQL220" s="358"/>
      <c r="DQM220" s="358"/>
      <c r="DQN220" s="358"/>
      <c r="DQO220" s="358"/>
      <c r="DQP220" s="358"/>
      <c r="DQQ220" s="358"/>
      <c r="DQR220" s="358"/>
      <c r="DQS220" s="358"/>
      <c r="DQT220" s="358"/>
      <c r="DQU220" s="358"/>
      <c r="DQV220" s="358"/>
      <c r="DQW220" s="358"/>
      <c r="DQX220" s="358"/>
      <c r="DQY220" s="358"/>
      <c r="DQZ220" s="358"/>
      <c r="DRA220" s="358"/>
      <c r="DRB220" s="358"/>
      <c r="DRC220" s="358"/>
      <c r="DRD220" s="358"/>
      <c r="DRE220" s="358"/>
      <c r="DRF220" s="358"/>
      <c r="DRG220" s="358"/>
      <c r="DRH220" s="358"/>
      <c r="DRI220" s="358"/>
      <c r="DRJ220" s="358"/>
      <c r="DRK220" s="358"/>
      <c r="DRL220" s="358"/>
      <c r="DRM220" s="358"/>
      <c r="DRN220" s="358"/>
      <c r="DRO220" s="358"/>
      <c r="DRP220" s="358"/>
      <c r="DRQ220" s="358"/>
      <c r="DRR220" s="358"/>
      <c r="DRS220" s="358"/>
      <c r="DRT220" s="358"/>
      <c r="DRU220" s="358"/>
      <c r="DRV220" s="358"/>
      <c r="DRW220" s="358"/>
      <c r="DRX220" s="358"/>
      <c r="DRY220" s="358"/>
      <c r="DRZ220" s="358"/>
      <c r="DSA220" s="358"/>
      <c r="DSB220" s="358"/>
      <c r="DSC220" s="358"/>
      <c r="DSD220" s="358"/>
      <c r="DSE220" s="358"/>
      <c r="DSF220" s="358"/>
      <c r="DSG220" s="358"/>
      <c r="DSH220" s="358"/>
      <c r="DSI220" s="358"/>
      <c r="DSJ220" s="358"/>
      <c r="DSK220" s="358"/>
      <c r="DSL220" s="358"/>
      <c r="DSM220" s="358"/>
      <c r="DSN220" s="358"/>
      <c r="DSO220" s="358"/>
      <c r="DSP220" s="358"/>
      <c r="DSQ220" s="358"/>
      <c r="DSR220" s="358"/>
      <c r="DSS220" s="358"/>
      <c r="DST220" s="358"/>
      <c r="DSU220" s="358"/>
      <c r="DSV220" s="358"/>
      <c r="DSW220" s="358"/>
      <c r="DSX220" s="358"/>
      <c r="DSY220" s="358"/>
      <c r="DSZ220" s="358"/>
      <c r="DTA220" s="358"/>
      <c r="DTB220" s="358"/>
      <c r="DTC220" s="358"/>
      <c r="DTD220" s="358"/>
      <c r="DTE220" s="358"/>
      <c r="DTF220" s="358"/>
      <c r="DTG220" s="358"/>
      <c r="DTH220" s="358"/>
      <c r="DTI220" s="358"/>
      <c r="DTJ220" s="358"/>
      <c r="DTK220" s="358"/>
      <c r="DTL220" s="358"/>
      <c r="DTM220" s="358"/>
      <c r="DTN220" s="358"/>
      <c r="DTO220" s="358"/>
      <c r="DTP220" s="358"/>
      <c r="DTQ220" s="358"/>
      <c r="DTR220" s="358"/>
      <c r="DTS220" s="358"/>
      <c r="DTT220" s="358"/>
      <c r="DTU220" s="358"/>
      <c r="DTV220" s="358"/>
      <c r="DTW220" s="358"/>
      <c r="DTX220" s="358"/>
      <c r="DTY220" s="358"/>
      <c r="DTZ220" s="358"/>
      <c r="DUA220" s="358"/>
      <c r="DUB220" s="358"/>
      <c r="DUC220" s="358"/>
      <c r="DUD220" s="358"/>
      <c r="DUE220" s="358"/>
      <c r="DUF220" s="358"/>
      <c r="DUG220" s="358"/>
      <c r="DUH220" s="358"/>
      <c r="DUI220" s="358"/>
      <c r="DUJ220" s="358"/>
      <c r="DUK220" s="358"/>
      <c r="DUL220" s="358"/>
      <c r="DUM220" s="358"/>
      <c r="DUN220" s="358"/>
      <c r="DUO220" s="358"/>
      <c r="DUP220" s="358"/>
      <c r="DUQ220" s="358"/>
      <c r="DUR220" s="358"/>
      <c r="DUS220" s="358"/>
      <c r="DUT220" s="358"/>
      <c r="DUU220" s="358"/>
      <c r="DUV220" s="358"/>
      <c r="DUW220" s="358"/>
      <c r="DUX220" s="358"/>
      <c r="DUY220" s="358"/>
      <c r="DUZ220" s="358"/>
      <c r="DVA220" s="358"/>
      <c r="DVB220" s="358"/>
      <c r="DVC220" s="358"/>
      <c r="DVD220" s="358"/>
      <c r="DVE220" s="358"/>
      <c r="DVF220" s="358"/>
      <c r="DVG220" s="358"/>
      <c r="DVH220" s="358"/>
      <c r="DVI220" s="358"/>
      <c r="DVJ220" s="358"/>
      <c r="DVK220" s="358"/>
      <c r="DVL220" s="358"/>
      <c r="DVM220" s="358"/>
      <c r="DVN220" s="358"/>
      <c r="DVO220" s="358"/>
      <c r="DVP220" s="358"/>
      <c r="DVQ220" s="358"/>
      <c r="DVR220" s="358"/>
      <c r="DVS220" s="358"/>
      <c r="DVT220" s="358"/>
      <c r="DVU220" s="358"/>
      <c r="DVV220" s="358"/>
      <c r="DVW220" s="358"/>
      <c r="DVX220" s="358"/>
      <c r="DVY220" s="358"/>
      <c r="DVZ220" s="358"/>
      <c r="DWA220" s="358"/>
      <c r="DWB220" s="358"/>
      <c r="DWC220" s="358"/>
      <c r="DWD220" s="358"/>
      <c r="DWE220" s="358"/>
      <c r="DWF220" s="358"/>
      <c r="DWG220" s="358"/>
      <c r="DWH220" s="358"/>
      <c r="DWI220" s="358"/>
      <c r="DWJ220" s="358"/>
      <c r="DWK220" s="358"/>
      <c r="DWL220" s="358"/>
      <c r="DWM220" s="358"/>
      <c r="DWN220" s="358"/>
      <c r="DWO220" s="358"/>
      <c r="DWP220" s="358"/>
      <c r="DWQ220" s="358"/>
      <c r="DWR220" s="358"/>
      <c r="DWS220" s="358"/>
      <c r="DWT220" s="358"/>
      <c r="DWU220" s="358"/>
      <c r="DWV220" s="358"/>
      <c r="DWW220" s="358"/>
      <c r="DWX220" s="358"/>
      <c r="DWY220" s="358"/>
      <c r="DWZ220" s="358"/>
      <c r="DXA220" s="358"/>
      <c r="DXB220" s="358"/>
      <c r="DXC220" s="358"/>
      <c r="DXD220" s="358"/>
      <c r="DXE220" s="358"/>
      <c r="DXF220" s="358"/>
      <c r="DXG220" s="358"/>
      <c r="DXH220" s="358"/>
      <c r="DXI220" s="358"/>
      <c r="DXJ220" s="358"/>
      <c r="DXK220" s="358"/>
      <c r="DXL220" s="358"/>
      <c r="DXM220" s="358"/>
      <c r="DXN220" s="358"/>
      <c r="DXO220" s="358"/>
      <c r="DXP220" s="358"/>
      <c r="DXQ220" s="358"/>
      <c r="DXR220" s="358"/>
      <c r="DXS220" s="358"/>
      <c r="DXT220" s="358"/>
      <c r="DXU220" s="358"/>
      <c r="DXV220" s="358"/>
      <c r="DXW220" s="358"/>
      <c r="DXX220" s="358"/>
      <c r="DXY220" s="358"/>
      <c r="DXZ220" s="358"/>
      <c r="DYA220" s="358"/>
      <c r="DYB220" s="358"/>
      <c r="DYC220" s="358"/>
      <c r="DYD220" s="358"/>
      <c r="DYE220" s="358"/>
      <c r="DYF220" s="358"/>
      <c r="DYG220" s="358"/>
      <c r="DYH220" s="358"/>
      <c r="DYI220" s="358"/>
      <c r="DYJ220" s="358"/>
      <c r="DYK220" s="358"/>
      <c r="DYL220" s="358"/>
      <c r="DYM220" s="358"/>
      <c r="DYN220" s="358"/>
      <c r="DYO220" s="358"/>
      <c r="DYP220" s="358"/>
      <c r="DYQ220" s="358"/>
      <c r="DYR220" s="358"/>
      <c r="DYS220" s="358"/>
      <c r="DYT220" s="358"/>
      <c r="DYU220" s="358"/>
      <c r="DYV220" s="358"/>
      <c r="DYW220" s="358"/>
      <c r="DYX220" s="358"/>
      <c r="DYY220" s="358"/>
      <c r="DYZ220" s="358"/>
      <c r="DZA220" s="358"/>
      <c r="DZB220" s="358"/>
      <c r="DZC220" s="358"/>
      <c r="DZD220" s="358"/>
      <c r="DZE220" s="358"/>
      <c r="DZF220" s="358"/>
      <c r="DZG220" s="358"/>
      <c r="DZH220" s="358"/>
      <c r="DZI220" s="358"/>
      <c r="DZJ220" s="358"/>
      <c r="DZK220" s="358"/>
      <c r="DZL220" s="358"/>
      <c r="DZM220" s="358"/>
      <c r="DZN220" s="358"/>
      <c r="DZO220" s="358"/>
      <c r="DZP220" s="358"/>
      <c r="DZQ220" s="358"/>
      <c r="DZR220" s="358"/>
      <c r="DZS220" s="358"/>
      <c r="DZT220" s="358"/>
      <c r="DZU220" s="358"/>
      <c r="DZV220" s="358"/>
      <c r="DZW220" s="358"/>
      <c r="DZX220" s="358"/>
      <c r="DZY220" s="358"/>
      <c r="DZZ220" s="358"/>
      <c r="EAA220" s="358"/>
      <c r="EAB220" s="358"/>
      <c r="EAC220" s="358"/>
      <c r="EAD220" s="358"/>
      <c r="EAE220" s="358"/>
      <c r="EAF220" s="358"/>
      <c r="EAG220" s="358"/>
      <c r="EAH220" s="358"/>
      <c r="EAI220" s="358"/>
      <c r="EAJ220" s="358"/>
      <c r="EAK220" s="358"/>
      <c r="EAL220" s="358"/>
      <c r="EAM220" s="358"/>
      <c r="EAN220" s="358"/>
      <c r="EAO220" s="358"/>
      <c r="EAP220" s="358"/>
      <c r="EAQ220" s="358"/>
      <c r="EAR220" s="358"/>
      <c r="EAS220" s="358"/>
      <c r="EAT220" s="358"/>
      <c r="EAU220" s="358"/>
      <c r="EAV220" s="358"/>
      <c r="EAW220" s="358"/>
      <c r="EAX220" s="358"/>
      <c r="EAY220" s="358"/>
      <c r="EAZ220" s="358"/>
      <c r="EBA220" s="358"/>
      <c r="EBB220" s="358"/>
      <c r="EBC220" s="358"/>
      <c r="EBD220" s="358"/>
      <c r="EBE220" s="358"/>
      <c r="EBF220" s="358"/>
      <c r="EBG220" s="358"/>
      <c r="EBH220" s="358"/>
      <c r="EBI220" s="358"/>
      <c r="EBJ220" s="358"/>
      <c r="EBK220" s="358"/>
      <c r="EBL220" s="358"/>
      <c r="EBM220" s="358"/>
      <c r="EBN220" s="358"/>
      <c r="EBO220" s="358"/>
      <c r="EBP220" s="358"/>
      <c r="EBQ220" s="358"/>
      <c r="EBR220" s="358"/>
      <c r="EBS220" s="358"/>
      <c r="EBT220" s="358"/>
      <c r="EBU220" s="358"/>
      <c r="EBV220" s="358"/>
      <c r="EBW220" s="358"/>
      <c r="EBX220" s="358"/>
      <c r="EBY220" s="358"/>
      <c r="EBZ220" s="358"/>
      <c r="ECA220" s="358"/>
      <c r="ECB220" s="358"/>
      <c r="ECC220" s="358"/>
      <c r="ECD220" s="358"/>
      <c r="ECE220" s="358"/>
      <c r="ECF220" s="358"/>
      <c r="ECG220" s="358"/>
      <c r="ECH220" s="358"/>
      <c r="ECI220" s="358"/>
      <c r="ECJ220" s="358"/>
      <c r="ECK220" s="358"/>
      <c r="ECL220" s="358"/>
      <c r="ECM220" s="358"/>
      <c r="ECN220" s="358"/>
      <c r="ECO220" s="358"/>
      <c r="ECP220" s="358"/>
      <c r="ECQ220" s="358"/>
      <c r="ECR220" s="358"/>
      <c r="ECS220" s="358"/>
      <c r="ECT220" s="358"/>
      <c r="ECU220" s="358"/>
      <c r="ECV220" s="358"/>
      <c r="ECW220" s="358"/>
      <c r="ECX220" s="358"/>
      <c r="ECY220" s="358"/>
      <c r="ECZ220" s="358"/>
      <c r="EDA220" s="358"/>
      <c r="EDB220" s="358"/>
      <c r="EDC220" s="358"/>
      <c r="EDD220" s="358"/>
      <c r="EDE220" s="358"/>
      <c r="EDF220" s="358"/>
      <c r="EDG220" s="358"/>
      <c r="EDH220" s="358"/>
      <c r="EDI220" s="358"/>
      <c r="EDJ220" s="358"/>
      <c r="EDK220" s="358"/>
      <c r="EDL220" s="358"/>
      <c r="EDM220" s="358"/>
      <c r="EDN220" s="358"/>
      <c r="EDO220" s="358"/>
      <c r="EDP220" s="358"/>
      <c r="EDQ220" s="358"/>
      <c r="EDR220" s="358"/>
      <c r="EDS220" s="358"/>
      <c r="EDT220" s="358"/>
      <c r="EDU220" s="358"/>
      <c r="EDV220" s="358"/>
      <c r="EDW220" s="358"/>
      <c r="EDX220" s="358"/>
      <c r="EDY220" s="358"/>
      <c r="EDZ220" s="358"/>
      <c r="EEA220" s="358"/>
      <c r="EEB220" s="358"/>
      <c r="EEC220" s="358"/>
      <c r="EED220" s="358"/>
      <c r="EEE220" s="358"/>
      <c r="EEF220" s="358"/>
      <c r="EEG220" s="358"/>
      <c r="EEH220" s="358"/>
      <c r="EEI220" s="358"/>
      <c r="EEJ220" s="358"/>
      <c r="EEK220" s="358"/>
      <c r="EEL220" s="358"/>
      <c r="EEM220" s="358"/>
      <c r="EEN220" s="358"/>
      <c r="EEO220" s="358"/>
      <c r="EEP220" s="358"/>
      <c r="EEQ220" s="358"/>
      <c r="EER220" s="358"/>
      <c r="EES220" s="358"/>
      <c r="EET220" s="358"/>
      <c r="EEU220" s="358"/>
      <c r="EEV220" s="358"/>
      <c r="EEW220" s="358"/>
      <c r="EEX220" s="358"/>
      <c r="EEY220" s="358"/>
      <c r="EEZ220" s="358"/>
      <c r="EFA220" s="358"/>
      <c r="EFB220" s="358"/>
      <c r="EFC220" s="358"/>
      <c r="EFD220" s="358"/>
      <c r="EFE220" s="358"/>
      <c r="EFF220" s="358"/>
      <c r="EFG220" s="358"/>
      <c r="EFH220" s="358"/>
      <c r="EFI220" s="358"/>
      <c r="EFJ220" s="358"/>
      <c r="EFK220" s="358"/>
      <c r="EFL220" s="358"/>
      <c r="EFM220" s="358"/>
      <c r="EFN220" s="358"/>
      <c r="EFO220" s="358"/>
      <c r="EFP220" s="358"/>
      <c r="EFQ220" s="358"/>
      <c r="EFR220" s="358"/>
      <c r="EFS220" s="358"/>
      <c r="EFT220" s="358"/>
      <c r="EFU220" s="358"/>
      <c r="EFV220" s="358"/>
      <c r="EFW220" s="358"/>
      <c r="EFX220" s="358"/>
      <c r="EFY220" s="358"/>
      <c r="EFZ220" s="358"/>
      <c r="EGA220" s="358"/>
      <c r="EGB220" s="358"/>
      <c r="EGC220" s="358"/>
      <c r="EGD220" s="358"/>
      <c r="EGE220" s="358"/>
      <c r="EGF220" s="358"/>
      <c r="EGG220" s="358"/>
      <c r="EGH220" s="358"/>
      <c r="EGI220" s="358"/>
      <c r="EGJ220" s="358"/>
      <c r="EGK220" s="358"/>
      <c r="EGL220" s="358"/>
      <c r="EGM220" s="358"/>
      <c r="EGN220" s="358"/>
      <c r="EGO220" s="358"/>
      <c r="EGP220" s="358"/>
      <c r="EGQ220" s="358"/>
      <c r="EGR220" s="358"/>
      <c r="EGS220" s="358"/>
      <c r="EGT220" s="358"/>
      <c r="EGU220" s="358"/>
      <c r="EGV220" s="358"/>
      <c r="EGW220" s="358"/>
      <c r="EGX220" s="358"/>
      <c r="EGY220" s="358"/>
      <c r="EGZ220" s="358"/>
      <c r="EHA220" s="358"/>
      <c r="EHB220" s="358"/>
      <c r="EHC220" s="358"/>
      <c r="EHD220" s="358"/>
      <c r="EHE220" s="358"/>
      <c r="EHF220" s="358"/>
      <c r="EHG220" s="358"/>
      <c r="EHH220" s="358"/>
      <c r="EHI220" s="358"/>
      <c r="EHJ220" s="358"/>
      <c r="EHK220" s="358"/>
      <c r="EHL220" s="358"/>
      <c r="EHM220" s="358"/>
      <c r="EHN220" s="358"/>
      <c r="EHO220" s="358"/>
      <c r="EHP220" s="358"/>
      <c r="EHQ220" s="358"/>
      <c r="EHR220" s="358"/>
      <c r="EHS220" s="358"/>
      <c r="EHT220" s="358"/>
      <c r="EHU220" s="358"/>
      <c r="EHV220" s="358"/>
      <c r="EHW220" s="358"/>
      <c r="EHX220" s="358"/>
      <c r="EHY220" s="358"/>
      <c r="EHZ220" s="358"/>
      <c r="EIA220" s="358"/>
      <c r="EIB220" s="358"/>
      <c r="EIC220" s="358"/>
      <c r="EID220" s="358"/>
      <c r="EIE220" s="358"/>
      <c r="EIF220" s="358"/>
      <c r="EIG220" s="358"/>
      <c r="EIH220" s="358"/>
      <c r="EII220" s="358"/>
      <c r="EIJ220" s="358"/>
      <c r="EIK220" s="358"/>
      <c r="EIL220" s="358"/>
      <c r="EIM220" s="358"/>
      <c r="EIN220" s="358"/>
      <c r="EIO220" s="358"/>
      <c r="EIP220" s="358"/>
      <c r="EIQ220" s="358"/>
      <c r="EIR220" s="358"/>
      <c r="EIS220" s="358"/>
      <c r="EIT220" s="358"/>
      <c r="EIU220" s="358"/>
      <c r="EIV220" s="358"/>
      <c r="EIW220" s="358"/>
      <c r="EIX220" s="358"/>
      <c r="EIY220" s="358"/>
      <c r="EIZ220" s="358"/>
      <c r="EJA220" s="358"/>
      <c r="EJB220" s="358"/>
      <c r="EJC220" s="358"/>
      <c r="EJD220" s="358"/>
      <c r="EJE220" s="358"/>
      <c r="EJF220" s="358"/>
      <c r="EJG220" s="358"/>
      <c r="EJH220" s="358"/>
      <c r="EJI220" s="358"/>
      <c r="EJJ220" s="358"/>
      <c r="EJK220" s="358"/>
      <c r="EJL220" s="358"/>
      <c r="EJM220" s="358"/>
      <c r="EJN220" s="358"/>
      <c r="EJO220" s="358"/>
      <c r="EJP220" s="358"/>
      <c r="EJQ220" s="358"/>
      <c r="EJR220" s="358"/>
      <c r="EJS220" s="358"/>
      <c r="EJT220" s="358"/>
      <c r="EJU220" s="358"/>
      <c r="EJV220" s="358"/>
      <c r="EJW220" s="358"/>
      <c r="EJX220" s="358"/>
      <c r="EJY220" s="358"/>
      <c r="EJZ220" s="358"/>
      <c r="EKA220" s="358"/>
      <c r="EKB220" s="358"/>
      <c r="EKC220" s="358"/>
      <c r="EKD220" s="358"/>
      <c r="EKE220" s="358"/>
      <c r="EKF220" s="358"/>
      <c r="EKG220" s="358"/>
      <c r="EKH220" s="358"/>
      <c r="EKI220" s="358"/>
      <c r="EKJ220" s="358"/>
      <c r="EKK220" s="358"/>
      <c r="EKL220" s="358"/>
      <c r="EKM220" s="358"/>
      <c r="EKN220" s="358"/>
      <c r="EKO220" s="358"/>
      <c r="EKP220" s="358"/>
      <c r="EKQ220" s="358"/>
      <c r="EKR220" s="358"/>
      <c r="EKS220" s="358"/>
      <c r="EKT220" s="358"/>
      <c r="EKU220" s="358"/>
      <c r="EKV220" s="358"/>
      <c r="EKW220" s="358"/>
      <c r="EKX220" s="358"/>
      <c r="EKY220" s="358"/>
      <c r="EKZ220" s="358"/>
      <c r="ELA220" s="358"/>
      <c r="ELB220" s="358"/>
      <c r="ELC220" s="358"/>
      <c r="ELD220" s="358"/>
      <c r="ELE220" s="358"/>
      <c r="ELF220" s="358"/>
      <c r="ELG220" s="358"/>
      <c r="ELH220" s="358"/>
      <c r="ELI220" s="358"/>
      <c r="ELJ220" s="358"/>
      <c r="ELK220" s="358"/>
      <c r="ELL220" s="358"/>
      <c r="ELM220" s="358"/>
      <c r="ELN220" s="358"/>
      <c r="ELO220" s="358"/>
      <c r="ELP220" s="358"/>
      <c r="ELQ220" s="358"/>
      <c r="ELR220" s="358"/>
      <c r="ELS220" s="358"/>
      <c r="ELT220" s="358"/>
      <c r="ELU220" s="358"/>
      <c r="ELV220" s="358"/>
      <c r="ELW220" s="358"/>
      <c r="ELX220" s="358"/>
      <c r="ELY220" s="358"/>
      <c r="ELZ220" s="358"/>
      <c r="EMA220" s="358"/>
      <c r="EMB220" s="358"/>
      <c r="EMC220" s="358"/>
      <c r="EMD220" s="358"/>
      <c r="EME220" s="358"/>
      <c r="EMF220" s="358"/>
      <c r="EMG220" s="358"/>
      <c r="EMH220" s="358"/>
      <c r="EMI220" s="358"/>
      <c r="EMJ220" s="358"/>
      <c r="EMK220" s="358"/>
      <c r="EML220" s="358"/>
      <c r="EMM220" s="358"/>
      <c r="EMN220" s="358"/>
      <c r="EMO220" s="358"/>
      <c r="EMP220" s="358"/>
      <c r="EMQ220" s="358"/>
      <c r="EMR220" s="358"/>
      <c r="EMS220" s="358"/>
      <c r="EMT220" s="358"/>
      <c r="EMU220" s="358"/>
      <c r="EMV220" s="358"/>
      <c r="EMW220" s="358"/>
      <c r="EMX220" s="358"/>
      <c r="EMY220" s="358"/>
      <c r="EMZ220" s="358"/>
      <c r="ENA220" s="358"/>
      <c r="ENB220" s="358"/>
      <c r="ENC220" s="358"/>
      <c r="END220" s="358"/>
      <c r="ENE220" s="358"/>
      <c r="ENF220" s="358"/>
      <c r="ENG220" s="358"/>
      <c r="ENH220" s="358"/>
      <c r="ENI220" s="358"/>
      <c r="ENJ220" s="358"/>
      <c r="ENK220" s="358"/>
      <c r="ENL220" s="358"/>
      <c r="ENM220" s="358"/>
      <c r="ENN220" s="358"/>
      <c r="ENO220" s="358"/>
      <c r="ENP220" s="358"/>
      <c r="ENQ220" s="358"/>
      <c r="ENR220" s="358"/>
      <c r="ENS220" s="358"/>
      <c r="ENT220" s="358"/>
      <c r="ENU220" s="358"/>
      <c r="ENV220" s="358"/>
      <c r="ENW220" s="358"/>
      <c r="ENX220" s="358"/>
      <c r="ENY220" s="358"/>
      <c r="ENZ220" s="358"/>
      <c r="EOA220" s="358"/>
      <c r="EOB220" s="358"/>
      <c r="EOC220" s="358"/>
      <c r="EOD220" s="358"/>
      <c r="EOE220" s="358"/>
      <c r="EOF220" s="358"/>
      <c r="EOG220" s="358"/>
      <c r="EOH220" s="358"/>
      <c r="EOI220" s="358"/>
      <c r="EOJ220" s="358"/>
      <c r="EOK220" s="358"/>
      <c r="EOL220" s="358"/>
      <c r="EOM220" s="358"/>
      <c r="EON220" s="358"/>
      <c r="EOO220" s="358"/>
      <c r="EOP220" s="358"/>
      <c r="EOQ220" s="358"/>
      <c r="EOR220" s="358"/>
      <c r="EOS220" s="358"/>
      <c r="EOT220" s="358"/>
      <c r="EOU220" s="358"/>
      <c r="EOV220" s="358"/>
      <c r="EOW220" s="358"/>
      <c r="EOX220" s="358"/>
      <c r="EOY220" s="358"/>
      <c r="EOZ220" s="358"/>
      <c r="EPA220" s="358"/>
      <c r="EPB220" s="358"/>
      <c r="EPC220" s="358"/>
      <c r="EPD220" s="358"/>
      <c r="EPE220" s="358"/>
      <c r="EPF220" s="358"/>
      <c r="EPG220" s="358"/>
      <c r="EPH220" s="358"/>
      <c r="EPI220" s="358"/>
      <c r="EPJ220" s="358"/>
      <c r="EPK220" s="358"/>
      <c r="EPL220" s="358"/>
      <c r="EPM220" s="358"/>
      <c r="EPN220" s="358"/>
      <c r="EPO220" s="358"/>
      <c r="EPP220" s="358"/>
      <c r="EPQ220" s="358"/>
      <c r="EPR220" s="358"/>
      <c r="EPS220" s="358"/>
      <c r="EPT220" s="358"/>
      <c r="EPU220" s="358"/>
      <c r="EPV220" s="358"/>
      <c r="EPW220" s="358"/>
      <c r="EPX220" s="358"/>
      <c r="EPY220" s="358"/>
      <c r="EPZ220" s="358"/>
      <c r="EQA220" s="358"/>
      <c r="EQB220" s="358"/>
      <c r="EQC220" s="358"/>
      <c r="EQD220" s="358"/>
      <c r="EQE220" s="358"/>
      <c r="EQF220" s="358"/>
      <c r="EQG220" s="358"/>
      <c r="EQH220" s="358"/>
      <c r="EQI220" s="358"/>
      <c r="EQJ220" s="358"/>
      <c r="EQK220" s="358"/>
      <c r="EQL220" s="358"/>
      <c r="EQM220" s="358"/>
      <c r="EQN220" s="358"/>
      <c r="EQO220" s="358"/>
      <c r="EQP220" s="358"/>
      <c r="EQQ220" s="358"/>
      <c r="EQR220" s="358"/>
      <c r="EQS220" s="358"/>
      <c r="EQT220" s="358"/>
      <c r="EQU220" s="358"/>
      <c r="EQV220" s="358"/>
      <c r="EQW220" s="358"/>
      <c r="EQX220" s="358"/>
      <c r="EQY220" s="358"/>
      <c r="EQZ220" s="358"/>
      <c r="ERA220" s="358"/>
      <c r="ERB220" s="358"/>
      <c r="ERC220" s="358"/>
      <c r="ERD220" s="358"/>
      <c r="ERE220" s="358"/>
      <c r="ERF220" s="358"/>
      <c r="ERG220" s="358"/>
      <c r="ERH220" s="358"/>
      <c r="ERI220" s="358"/>
      <c r="ERJ220" s="358"/>
      <c r="ERK220" s="358"/>
      <c r="ERL220" s="358"/>
      <c r="ERM220" s="358"/>
      <c r="ERN220" s="358"/>
      <c r="ERO220" s="358"/>
      <c r="ERP220" s="358"/>
      <c r="ERQ220" s="358"/>
      <c r="ERR220" s="358"/>
      <c r="ERS220" s="358"/>
      <c r="ERT220" s="358"/>
      <c r="ERU220" s="358"/>
      <c r="ERV220" s="358"/>
      <c r="ERW220" s="358"/>
      <c r="ERX220" s="358"/>
      <c r="ERY220" s="358"/>
      <c r="ERZ220" s="358"/>
      <c r="ESA220" s="358"/>
      <c r="ESB220" s="358"/>
      <c r="ESC220" s="358"/>
      <c r="ESD220" s="358"/>
      <c r="ESE220" s="358"/>
      <c r="ESF220" s="358"/>
      <c r="ESG220" s="358"/>
      <c r="ESH220" s="358"/>
      <c r="ESI220" s="358"/>
      <c r="ESJ220" s="358"/>
      <c r="ESK220" s="358"/>
      <c r="ESL220" s="358"/>
      <c r="ESM220" s="358"/>
      <c r="ESN220" s="358"/>
      <c r="ESO220" s="358"/>
      <c r="ESP220" s="358"/>
      <c r="ESQ220" s="358"/>
      <c r="ESR220" s="358"/>
      <c r="ESS220" s="358"/>
      <c r="EST220" s="358"/>
      <c r="ESU220" s="358"/>
      <c r="ESV220" s="358"/>
      <c r="ESW220" s="358"/>
      <c r="ESX220" s="358"/>
      <c r="ESY220" s="358"/>
      <c r="ESZ220" s="358"/>
      <c r="ETA220" s="358"/>
      <c r="ETB220" s="358"/>
      <c r="ETC220" s="358"/>
      <c r="ETD220" s="358"/>
      <c r="ETE220" s="358"/>
      <c r="ETF220" s="358"/>
      <c r="ETG220" s="358"/>
      <c r="ETH220" s="358"/>
      <c r="ETI220" s="358"/>
      <c r="ETJ220" s="358"/>
      <c r="ETK220" s="358"/>
      <c r="ETL220" s="358"/>
      <c r="ETM220" s="358"/>
      <c r="ETN220" s="358"/>
      <c r="ETO220" s="358"/>
      <c r="ETP220" s="358"/>
      <c r="ETQ220" s="358"/>
      <c r="ETR220" s="358"/>
      <c r="ETS220" s="358"/>
      <c r="ETT220" s="358"/>
      <c r="ETU220" s="358"/>
      <c r="ETV220" s="358"/>
      <c r="ETW220" s="358"/>
      <c r="ETX220" s="358"/>
      <c r="ETY220" s="358"/>
      <c r="ETZ220" s="358"/>
      <c r="EUA220" s="358"/>
      <c r="EUB220" s="358"/>
      <c r="EUC220" s="358"/>
      <c r="EUD220" s="358"/>
      <c r="EUE220" s="358"/>
      <c r="EUF220" s="358"/>
      <c r="EUG220" s="358"/>
      <c r="EUH220" s="358"/>
      <c r="EUI220" s="358"/>
      <c r="EUJ220" s="358"/>
      <c r="EUK220" s="358"/>
      <c r="EUL220" s="358"/>
      <c r="EUM220" s="358"/>
      <c r="EUN220" s="358"/>
      <c r="EUO220" s="358"/>
      <c r="EUP220" s="358"/>
      <c r="EUQ220" s="358"/>
      <c r="EUR220" s="358"/>
      <c r="EUS220" s="358"/>
      <c r="EUT220" s="358"/>
      <c r="EUU220" s="358"/>
      <c r="EUV220" s="358"/>
      <c r="EUW220" s="358"/>
      <c r="EUX220" s="358"/>
      <c r="EUY220" s="358"/>
      <c r="EUZ220" s="358"/>
      <c r="EVA220" s="358"/>
      <c r="EVB220" s="358"/>
      <c r="EVC220" s="358"/>
      <c r="EVD220" s="358"/>
      <c r="EVE220" s="358"/>
      <c r="EVF220" s="358"/>
      <c r="EVG220" s="358"/>
      <c r="EVH220" s="358"/>
      <c r="EVI220" s="358"/>
      <c r="EVJ220" s="358"/>
      <c r="EVK220" s="358"/>
      <c r="EVL220" s="358"/>
      <c r="EVM220" s="358"/>
      <c r="EVN220" s="358"/>
      <c r="EVO220" s="358"/>
      <c r="EVP220" s="358"/>
      <c r="EVQ220" s="358"/>
      <c r="EVR220" s="358"/>
      <c r="EVS220" s="358"/>
      <c r="EVT220" s="358"/>
      <c r="EVU220" s="358"/>
      <c r="EVV220" s="358"/>
      <c r="EVW220" s="358"/>
      <c r="EVX220" s="358"/>
      <c r="EVY220" s="358"/>
      <c r="EVZ220" s="358"/>
      <c r="EWA220" s="358"/>
      <c r="EWB220" s="358"/>
      <c r="EWC220" s="358"/>
      <c r="EWD220" s="358"/>
      <c r="EWE220" s="358"/>
      <c r="EWF220" s="358"/>
      <c r="EWG220" s="358"/>
      <c r="EWH220" s="358"/>
      <c r="EWI220" s="358"/>
      <c r="EWJ220" s="358"/>
      <c r="EWK220" s="358"/>
      <c r="EWL220" s="358"/>
      <c r="EWM220" s="358"/>
      <c r="EWN220" s="358"/>
      <c r="EWO220" s="358"/>
      <c r="EWP220" s="358"/>
      <c r="EWQ220" s="358"/>
      <c r="EWR220" s="358"/>
      <c r="EWS220" s="358"/>
      <c r="EWT220" s="358"/>
      <c r="EWU220" s="358"/>
      <c r="EWV220" s="358"/>
      <c r="EWW220" s="358"/>
      <c r="EWX220" s="358"/>
      <c r="EWY220" s="358"/>
      <c r="EWZ220" s="358"/>
      <c r="EXA220" s="358"/>
      <c r="EXB220" s="358"/>
      <c r="EXC220" s="358"/>
      <c r="EXD220" s="358"/>
      <c r="EXE220" s="358"/>
      <c r="EXF220" s="358"/>
      <c r="EXG220" s="358"/>
      <c r="EXH220" s="358"/>
      <c r="EXI220" s="358"/>
      <c r="EXJ220" s="358"/>
      <c r="EXK220" s="358"/>
      <c r="EXL220" s="358"/>
      <c r="EXM220" s="358"/>
      <c r="EXN220" s="358"/>
      <c r="EXO220" s="358"/>
      <c r="EXP220" s="358"/>
      <c r="EXQ220" s="358"/>
      <c r="EXR220" s="358"/>
      <c r="EXS220" s="358"/>
      <c r="EXT220" s="358"/>
      <c r="EXU220" s="358"/>
      <c r="EXV220" s="358"/>
      <c r="EXW220" s="358"/>
      <c r="EXX220" s="358"/>
      <c r="EXY220" s="358"/>
      <c r="EXZ220" s="358"/>
      <c r="EYA220" s="358"/>
      <c r="EYB220" s="358"/>
      <c r="EYC220" s="358"/>
      <c r="EYD220" s="358"/>
      <c r="EYE220" s="358"/>
      <c r="EYF220" s="358"/>
      <c r="EYG220" s="358"/>
      <c r="EYH220" s="358"/>
      <c r="EYI220" s="358"/>
      <c r="EYJ220" s="358"/>
      <c r="EYK220" s="358"/>
      <c r="EYL220" s="358"/>
      <c r="EYM220" s="358"/>
      <c r="EYN220" s="358"/>
      <c r="EYO220" s="358"/>
      <c r="EYP220" s="358"/>
      <c r="EYQ220" s="358"/>
      <c r="EYR220" s="358"/>
      <c r="EYS220" s="358"/>
      <c r="EYT220" s="358"/>
      <c r="EYU220" s="358"/>
      <c r="EYV220" s="358"/>
      <c r="EYW220" s="358"/>
      <c r="EYX220" s="358"/>
      <c r="EYY220" s="358"/>
      <c r="EYZ220" s="358"/>
      <c r="EZA220" s="358"/>
      <c r="EZB220" s="358"/>
      <c r="EZC220" s="358"/>
      <c r="EZD220" s="358"/>
      <c r="EZE220" s="358"/>
      <c r="EZF220" s="358"/>
      <c r="EZG220" s="358"/>
      <c r="EZH220" s="358"/>
      <c r="EZI220" s="358"/>
      <c r="EZJ220" s="358"/>
      <c r="EZK220" s="358"/>
      <c r="EZL220" s="358"/>
      <c r="EZM220" s="358"/>
      <c r="EZN220" s="358"/>
      <c r="EZO220" s="358"/>
      <c r="EZP220" s="358"/>
      <c r="EZQ220" s="358"/>
      <c r="EZR220" s="358"/>
      <c r="EZS220" s="358"/>
      <c r="EZT220" s="358"/>
      <c r="EZU220" s="358"/>
      <c r="EZV220" s="358"/>
      <c r="EZW220" s="358"/>
      <c r="EZX220" s="358"/>
      <c r="EZY220" s="358"/>
      <c r="EZZ220" s="358"/>
      <c r="FAA220" s="358"/>
      <c r="FAB220" s="358"/>
      <c r="FAC220" s="358"/>
      <c r="FAD220" s="358"/>
      <c r="FAE220" s="358"/>
      <c r="FAF220" s="358"/>
      <c r="FAG220" s="358"/>
      <c r="FAH220" s="358"/>
      <c r="FAI220" s="358"/>
      <c r="FAJ220" s="358"/>
      <c r="FAK220" s="358"/>
      <c r="FAL220" s="358"/>
      <c r="FAM220" s="358"/>
      <c r="FAN220" s="358"/>
      <c r="FAO220" s="358"/>
      <c r="FAP220" s="358"/>
      <c r="FAQ220" s="358"/>
      <c r="FAR220" s="358"/>
      <c r="FAS220" s="358"/>
      <c r="FAT220" s="358"/>
      <c r="FAU220" s="358"/>
      <c r="FAV220" s="358"/>
      <c r="FAW220" s="358"/>
      <c r="FAX220" s="358"/>
      <c r="FAY220" s="358"/>
      <c r="FAZ220" s="358"/>
      <c r="FBA220" s="358"/>
      <c r="FBB220" s="358"/>
      <c r="FBC220" s="358"/>
      <c r="FBD220" s="358"/>
      <c r="FBE220" s="358"/>
      <c r="FBF220" s="358"/>
      <c r="FBG220" s="358"/>
      <c r="FBH220" s="358"/>
      <c r="FBI220" s="358"/>
      <c r="FBJ220" s="358"/>
      <c r="FBK220" s="358"/>
      <c r="FBL220" s="358"/>
      <c r="FBM220" s="358"/>
      <c r="FBN220" s="358"/>
      <c r="FBO220" s="358"/>
      <c r="FBP220" s="358"/>
      <c r="FBQ220" s="358"/>
      <c r="FBR220" s="358"/>
      <c r="FBS220" s="358"/>
      <c r="FBT220" s="358"/>
      <c r="FBU220" s="358"/>
      <c r="FBV220" s="358"/>
      <c r="FBW220" s="358"/>
      <c r="FBX220" s="358"/>
      <c r="FBY220" s="358"/>
      <c r="FBZ220" s="358"/>
      <c r="FCA220" s="358"/>
      <c r="FCB220" s="358"/>
      <c r="FCC220" s="358"/>
      <c r="FCD220" s="358"/>
      <c r="FCE220" s="358"/>
      <c r="FCF220" s="358"/>
      <c r="FCG220" s="358"/>
      <c r="FCH220" s="358"/>
      <c r="FCI220" s="358"/>
      <c r="FCJ220" s="358"/>
      <c r="FCK220" s="358"/>
      <c r="FCL220" s="358"/>
      <c r="FCM220" s="358"/>
      <c r="FCN220" s="358"/>
      <c r="FCO220" s="358"/>
      <c r="FCP220" s="358"/>
      <c r="FCQ220" s="358"/>
      <c r="FCR220" s="358"/>
      <c r="FCS220" s="358"/>
      <c r="FCT220" s="358"/>
      <c r="FCU220" s="358"/>
      <c r="FCV220" s="358"/>
      <c r="FCW220" s="358"/>
      <c r="FCX220" s="358"/>
      <c r="FCY220" s="358"/>
      <c r="FCZ220" s="358"/>
      <c r="FDA220" s="358"/>
      <c r="FDB220" s="358"/>
      <c r="FDC220" s="358"/>
      <c r="FDD220" s="358"/>
      <c r="FDE220" s="358"/>
      <c r="FDF220" s="358"/>
      <c r="FDG220" s="358"/>
      <c r="FDH220" s="358"/>
      <c r="FDI220" s="358"/>
      <c r="FDJ220" s="358"/>
      <c r="FDK220" s="358"/>
      <c r="FDL220" s="358"/>
      <c r="FDM220" s="358"/>
      <c r="FDN220" s="358"/>
      <c r="FDO220" s="358"/>
      <c r="FDP220" s="358"/>
      <c r="FDQ220" s="358"/>
      <c r="FDR220" s="358"/>
      <c r="FDS220" s="358"/>
      <c r="FDT220" s="358"/>
      <c r="FDU220" s="358"/>
      <c r="FDV220" s="358"/>
      <c r="FDW220" s="358"/>
      <c r="FDX220" s="358"/>
      <c r="FDY220" s="358"/>
      <c r="FDZ220" s="358"/>
      <c r="FEA220" s="358"/>
      <c r="FEB220" s="358"/>
      <c r="FEC220" s="358"/>
      <c r="FED220" s="358"/>
      <c r="FEE220" s="358"/>
      <c r="FEF220" s="358"/>
      <c r="FEG220" s="358"/>
      <c r="FEH220" s="358"/>
      <c r="FEI220" s="358"/>
      <c r="FEJ220" s="358"/>
      <c r="FEK220" s="358"/>
      <c r="FEL220" s="358"/>
      <c r="FEM220" s="358"/>
      <c r="FEN220" s="358"/>
      <c r="FEO220" s="358"/>
      <c r="FEP220" s="358"/>
      <c r="FEQ220" s="358"/>
      <c r="FER220" s="358"/>
      <c r="FES220" s="358"/>
      <c r="FET220" s="358"/>
      <c r="FEU220" s="358"/>
      <c r="FEV220" s="358"/>
      <c r="FEW220" s="358"/>
      <c r="FEX220" s="358"/>
      <c r="FEY220" s="358"/>
      <c r="FEZ220" s="358"/>
      <c r="FFA220" s="358"/>
      <c r="FFB220" s="358"/>
      <c r="FFC220" s="358"/>
      <c r="FFD220" s="358"/>
      <c r="FFE220" s="358"/>
      <c r="FFF220" s="358"/>
      <c r="FFG220" s="358"/>
      <c r="FFH220" s="358"/>
      <c r="FFI220" s="358"/>
      <c r="FFJ220" s="358"/>
      <c r="FFK220" s="358"/>
      <c r="FFL220" s="358"/>
      <c r="FFM220" s="358"/>
      <c r="FFN220" s="358"/>
      <c r="FFO220" s="358"/>
      <c r="FFP220" s="358"/>
      <c r="FFQ220" s="358"/>
      <c r="FFR220" s="358"/>
      <c r="FFS220" s="358"/>
      <c r="FFT220" s="358"/>
      <c r="FFU220" s="358"/>
      <c r="FFV220" s="358"/>
      <c r="FFW220" s="358"/>
      <c r="FFX220" s="358"/>
      <c r="FFY220" s="358"/>
      <c r="FFZ220" s="358"/>
      <c r="FGA220" s="358"/>
      <c r="FGB220" s="358"/>
      <c r="FGC220" s="358"/>
      <c r="FGD220" s="358"/>
      <c r="FGE220" s="358"/>
      <c r="FGF220" s="358"/>
      <c r="FGG220" s="358"/>
      <c r="FGH220" s="358"/>
      <c r="FGI220" s="358"/>
      <c r="FGJ220" s="358"/>
      <c r="FGK220" s="358"/>
      <c r="FGL220" s="358"/>
      <c r="FGM220" s="358"/>
      <c r="FGN220" s="358"/>
      <c r="FGO220" s="358"/>
      <c r="FGP220" s="358"/>
      <c r="FGQ220" s="358"/>
      <c r="FGR220" s="358"/>
      <c r="FGS220" s="358"/>
      <c r="FGT220" s="358"/>
      <c r="FGU220" s="358"/>
      <c r="FGV220" s="358"/>
      <c r="FGW220" s="358"/>
      <c r="FGX220" s="358"/>
      <c r="FGY220" s="358"/>
      <c r="FGZ220" s="358"/>
      <c r="FHA220" s="358"/>
      <c r="FHB220" s="358"/>
      <c r="FHC220" s="358"/>
      <c r="FHD220" s="358"/>
      <c r="FHE220" s="358"/>
      <c r="FHF220" s="358"/>
      <c r="FHG220" s="358"/>
      <c r="FHH220" s="358"/>
      <c r="FHI220" s="358"/>
      <c r="FHJ220" s="358"/>
      <c r="FHK220" s="358"/>
      <c r="FHL220" s="358"/>
      <c r="FHM220" s="358"/>
      <c r="FHN220" s="358"/>
      <c r="FHO220" s="358"/>
      <c r="FHP220" s="358"/>
      <c r="FHQ220" s="358"/>
      <c r="FHR220" s="358"/>
      <c r="FHS220" s="358"/>
      <c r="FHT220" s="358"/>
      <c r="FHU220" s="358"/>
      <c r="FHV220" s="358"/>
      <c r="FHW220" s="358"/>
      <c r="FHX220" s="358"/>
      <c r="FHY220" s="358"/>
      <c r="FHZ220" s="358"/>
      <c r="FIA220" s="358"/>
      <c r="FIB220" s="358"/>
      <c r="FIC220" s="358"/>
      <c r="FID220" s="358"/>
      <c r="FIE220" s="358"/>
      <c r="FIF220" s="358"/>
      <c r="FIG220" s="358"/>
      <c r="FIH220" s="358"/>
      <c r="FII220" s="358"/>
      <c r="FIJ220" s="358"/>
      <c r="FIK220" s="358"/>
      <c r="FIL220" s="358"/>
      <c r="FIM220" s="358"/>
      <c r="FIN220" s="358"/>
      <c r="FIO220" s="358"/>
      <c r="FIP220" s="358"/>
      <c r="FIQ220" s="358"/>
      <c r="FIR220" s="358"/>
      <c r="FIS220" s="358"/>
      <c r="FIT220" s="358"/>
      <c r="FIU220" s="358"/>
      <c r="FIV220" s="358"/>
      <c r="FIW220" s="358"/>
      <c r="FIX220" s="358"/>
      <c r="FIY220" s="358"/>
      <c r="FIZ220" s="358"/>
      <c r="FJA220" s="358"/>
      <c r="FJB220" s="358"/>
      <c r="FJC220" s="358"/>
      <c r="FJD220" s="358"/>
      <c r="FJE220" s="358"/>
      <c r="FJF220" s="358"/>
      <c r="FJG220" s="358"/>
      <c r="FJH220" s="358"/>
      <c r="FJI220" s="358"/>
      <c r="FJJ220" s="358"/>
      <c r="FJK220" s="358"/>
      <c r="FJL220" s="358"/>
      <c r="FJM220" s="358"/>
      <c r="FJN220" s="358"/>
      <c r="FJO220" s="358"/>
      <c r="FJP220" s="358"/>
      <c r="FJQ220" s="358"/>
      <c r="FJR220" s="358"/>
      <c r="FJS220" s="358"/>
      <c r="FJT220" s="358"/>
      <c r="FJU220" s="358"/>
      <c r="FJV220" s="358"/>
      <c r="FJW220" s="358"/>
      <c r="FJX220" s="358"/>
      <c r="FJY220" s="358"/>
      <c r="FJZ220" s="358"/>
      <c r="FKA220" s="358"/>
      <c r="FKB220" s="358"/>
      <c r="FKC220" s="358"/>
      <c r="FKD220" s="358"/>
      <c r="FKE220" s="358"/>
      <c r="FKF220" s="358"/>
      <c r="FKG220" s="358"/>
      <c r="FKH220" s="358"/>
      <c r="FKI220" s="358"/>
      <c r="FKJ220" s="358"/>
      <c r="FKK220" s="358"/>
      <c r="FKL220" s="358"/>
      <c r="FKM220" s="358"/>
      <c r="FKN220" s="358"/>
      <c r="FKO220" s="358"/>
      <c r="FKP220" s="358"/>
      <c r="FKQ220" s="358"/>
      <c r="FKR220" s="358"/>
      <c r="FKS220" s="358"/>
      <c r="FKT220" s="358"/>
      <c r="FKU220" s="358"/>
      <c r="FKV220" s="358"/>
      <c r="FKW220" s="358"/>
      <c r="FKX220" s="358"/>
      <c r="FKY220" s="358"/>
      <c r="FKZ220" s="358"/>
      <c r="FLA220" s="358"/>
      <c r="FLB220" s="358"/>
      <c r="FLC220" s="358"/>
      <c r="FLD220" s="358"/>
      <c r="FLE220" s="358"/>
      <c r="FLF220" s="358"/>
      <c r="FLG220" s="358"/>
      <c r="FLH220" s="358"/>
      <c r="FLI220" s="358"/>
      <c r="FLJ220" s="358"/>
      <c r="FLK220" s="358"/>
      <c r="FLL220" s="358"/>
      <c r="FLM220" s="358"/>
      <c r="FLN220" s="358"/>
      <c r="FLO220" s="358"/>
      <c r="FLP220" s="358"/>
      <c r="FLQ220" s="358"/>
      <c r="FLR220" s="358"/>
      <c r="FLS220" s="358"/>
      <c r="FLT220" s="358"/>
      <c r="FLU220" s="358"/>
      <c r="FLV220" s="358"/>
      <c r="FLW220" s="358"/>
      <c r="FLX220" s="358"/>
      <c r="FLY220" s="358"/>
      <c r="FLZ220" s="358"/>
      <c r="FMA220" s="358"/>
      <c r="FMB220" s="358"/>
      <c r="FMC220" s="358"/>
      <c r="FMD220" s="358"/>
      <c r="FME220" s="358"/>
      <c r="FMF220" s="358"/>
      <c r="FMG220" s="358"/>
      <c r="FMH220" s="358"/>
      <c r="FMI220" s="358"/>
      <c r="FMJ220" s="358"/>
      <c r="FMK220" s="358"/>
      <c r="FML220" s="358"/>
      <c r="FMM220" s="358"/>
      <c r="FMN220" s="358"/>
      <c r="FMO220" s="358"/>
      <c r="FMP220" s="358"/>
      <c r="FMQ220" s="358"/>
      <c r="FMR220" s="358"/>
      <c r="FMS220" s="358"/>
      <c r="FMT220" s="358"/>
      <c r="FMU220" s="358"/>
      <c r="FMV220" s="358"/>
      <c r="FMW220" s="358"/>
      <c r="FMX220" s="358"/>
      <c r="FMY220" s="358"/>
      <c r="FMZ220" s="358"/>
      <c r="FNA220" s="358"/>
      <c r="FNB220" s="358"/>
      <c r="FNC220" s="358"/>
      <c r="FND220" s="358"/>
      <c r="FNE220" s="358"/>
      <c r="FNF220" s="358"/>
      <c r="FNG220" s="358"/>
      <c r="FNH220" s="358"/>
      <c r="FNI220" s="358"/>
      <c r="FNJ220" s="358"/>
      <c r="FNK220" s="358"/>
      <c r="FNL220" s="358"/>
      <c r="FNM220" s="358"/>
      <c r="FNN220" s="358"/>
      <c r="FNO220" s="358"/>
      <c r="FNP220" s="358"/>
      <c r="FNQ220" s="358"/>
      <c r="FNR220" s="358"/>
      <c r="FNS220" s="358"/>
      <c r="FNT220" s="358"/>
      <c r="FNU220" s="358"/>
      <c r="FNV220" s="358"/>
      <c r="FNW220" s="358"/>
      <c r="FNX220" s="358"/>
      <c r="FNY220" s="358"/>
      <c r="FNZ220" s="358"/>
      <c r="FOA220" s="358"/>
      <c r="FOB220" s="358"/>
      <c r="FOC220" s="358"/>
      <c r="FOD220" s="358"/>
      <c r="FOE220" s="358"/>
      <c r="FOF220" s="358"/>
      <c r="FOG220" s="358"/>
      <c r="FOH220" s="358"/>
      <c r="FOI220" s="358"/>
      <c r="FOJ220" s="358"/>
      <c r="FOK220" s="358"/>
      <c r="FOL220" s="358"/>
      <c r="FOM220" s="358"/>
      <c r="FON220" s="358"/>
      <c r="FOO220" s="358"/>
      <c r="FOP220" s="358"/>
      <c r="FOQ220" s="358"/>
      <c r="FOR220" s="358"/>
      <c r="FOS220" s="358"/>
      <c r="FOT220" s="358"/>
      <c r="FOU220" s="358"/>
      <c r="FOV220" s="358"/>
      <c r="FOW220" s="358"/>
      <c r="FOX220" s="358"/>
      <c r="FOY220" s="358"/>
      <c r="FOZ220" s="358"/>
      <c r="FPA220" s="358"/>
      <c r="FPB220" s="358"/>
      <c r="FPC220" s="358"/>
      <c r="FPD220" s="358"/>
      <c r="FPE220" s="358"/>
      <c r="FPF220" s="358"/>
      <c r="FPG220" s="358"/>
      <c r="FPH220" s="358"/>
      <c r="FPI220" s="358"/>
      <c r="FPJ220" s="358"/>
      <c r="FPK220" s="358"/>
      <c r="FPL220" s="358"/>
      <c r="FPM220" s="358"/>
      <c r="FPN220" s="358"/>
      <c r="FPO220" s="358"/>
      <c r="FPP220" s="358"/>
      <c r="FPQ220" s="358"/>
      <c r="FPR220" s="358"/>
      <c r="FPS220" s="358"/>
      <c r="FPT220" s="358"/>
      <c r="FPU220" s="358"/>
      <c r="FPV220" s="358"/>
      <c r="FPW220" s="358"/>
      <c r="FPX220" s="358"/>
      <c r="FPY220" s="358"/>
      <c r="FPZ220" s="358"/>
      <c r="FQA220" s="358"/>
      <c r="FQB220" s="358"/>
      <c r="FQC220" s="358"/>
      <c r="FQD220" s="358"/>
      <c r="FQE220" s="358"/>
      <c r="FQF220" s="358"/>
      <c r="FQG220" s="358"/>
      <c r="FQH220" s="358"/>
      <c r="FQI220" s="358"/>
      <c r="FQJ220" s="358"/>
      <c r="FQK220" s="358"/>
      <c r="FQL220" s="358"/>
      <c r="FQM220" s="358"/>
      <c r="FQN220" s="358"/>
      <c r="FQO220" s="358"/>
      <c r="FQP220" s="358"/>
      <c r="FQQ220" s="358"/>
      <c r="FQR220" s="358"/>
      <c r="FQS220" s="358"/>
      <c r="FQT220" s="358"/>
      <c r="FQU220" s="358"/>
      <c r="FQV220" s="358"/>
      <c r="FQW220" s="358"/>
      <c r="FQX220" s="358"/>
      <c r="FQY220" s="358"/>
      <c r="FQZ220" s="358"/>
      <c r="FRA220" s="358"/>
      <c r="FRB220" s="358"/>
      <c r="FRC220" s="358"/>
      <c r="FRD220" s="358"/>
      <c r="FRE220" s="358"/>
      <c r="FRF220" s="358"/>
      <c r="FRG220" s="358"/>
      <c r="FRH220" s="358"/>
      <c r="FRI220" s="358"/>
      <c r="FRJ220" s="358"/>
      <c r="FRK220" s="358"/>
      <c r="FRL220" s="358"/>
      <c r="FRM220" s="358"/>
      <c r="FRN220" s="358"/>
      <c r="FRO220" s="358"/>
      <c r="FRP220" s="358"/>
      <c r="FRQ220" s="358"/>
      <c r="FRR220" s="358"/>
      <c r="FRS220" s="358"/>
      <c r="FRT220" s="358"/>
      <c r="FRU220" s="358"/>
      <c r="FRV220" s="358"/>
      <c r="FRW220" s="358"/>
      <c r="FRX220" s="358"/>
      <c r="FRY220" s="358"/>
      <c r="FRZ220" s="358"/>
      <c r="FSA220" s="358"/>
      <c r="FSB220" s="358"/>
      <c r="FSC220" s="358"/>
      <c r="FSD220" s="358"/>
      <c r="FSE220" s="358"/>
      <c r="FSF220" s="358"/>
      <c r="FSG220" s="358"/>
      <c r="FSH220" s="358"/>
      <c r="FSI220" s="358"/>
      <c r="FSJ220" s="358"/>
      <c r="FSK220" s="358"/>
      <c r="FSL220" s="358"/>
      <c r="FSM220" s="358"/>
      <c r="FSN220" s="358"/>
      <c r="FSO220" s="358"/>
      <c r="FSP220" s="358"/>
      <c r="FSQ220" s="358"/>
      <c r="FSR220" s="358"/>
      <c r="FSS220" s="358"/>
      <c r="FST220" s="358"/>
      <c r="FSU220" s="358"/>
      <c r="FSV220" s="358"/>
      <c r="FSW220" s="358"/>
      <c r="FSX220" s="358"/>
      <c r="FSY220" s="358"/>
      <c r="FSZ220" s="358"/>
      <c r="FTA220" s="358"/>
      <c r="FTB220" s="358"/>
      <c r="FTC220" s="358"/>
      <c r="FTD220" s="358"/>
      <c r="FTE220" s="358"/>
      <c r="FTF220" s="358"/>
      <c r="FTG220" s="358"/>
      <c r="FTH220" s="358"/>
      <c r="FTI220" s="358"/>
      <c r="FTJ220" s="358"/>
      <c r="FTK220" s="358"/>
      <c r="FTL220" s="358"/>
      <c r="FTM220" s="358"/>
      <c r="FTN220" s="358"/>
      <c r="FTO220" s="358"/>
      <c r="FTP220" s="358"/>
      <c r="FTQ220" s="358"/>
      <c r="FTR220" s="358"/>
      <c r="FTS220" s="358"/>
      <c r="FTT220" s="358"/>
      <c r="FTU220" s="358"/>
      <c r="FTV220" s="358"/>
      <c r="FTW220" s="358"/>
      <c r="FTX220" s="358"/>
      <c r="FTY220" s="358"/>
      <c r="FTZ220" s="358"/>
      <c r="FUA220" s="358"/>
      <c r="FUB220" s="358"/>
      <c r="FUC220" s="358"/>
      <c r="FUD220" s="358"/>
      <c r="FUE220" s="358"/>
      <c r="FUF220" s="358"/>
      <c r="FUG220" s="358"/>
      <c r="FUH220" s="358"/>
      <c r="FUI220" s="358"/>
      <c r="FUJ220" s="358"/>
      <c r="FUK220" s="358"/>
      <c r="FUL220" s="358"/>
      <c r="FUM220" s="358"/>
      <c r="FUN220" s="358"/>
      <c r="FUO220" s="358"/>
      <c r="FUP220" s="358"/>
      <c r="FUQ220" s="358"/>
      <c r="FUR220" s="358"/>
      <c r="FUS220" s="358"/>
      <c r="FUT220" s="358"/>
      <c r="FUU220" s="358"/>
      <c r="FUV220" s="358"/>
      <c r="FUW220" s="358"/>
      <c r="FUX220" s="358"/>
      <c r="FUY220" s="358"/>
      <c r="FUZ220" s="358"/>
      <c r="FVA220" s="358"/>
      <c r="FVB220" s="358"/>
      <c r="FVC220" s="358"/>
      <c r="FVD220" s="358"/>
      <c r="FVE220" s="358"/>
      <c r="FVF220" s="358"/>
      <c r="FVG220" s="358"/>
      <c r="FVH220" s="358"/>
      <c r="FVI220" s="358"/>
      <c r="FVJ220" s="358"/>
      <c r="FVK220" s="358"/>
      <c r="FVL220" s="358"/>
      <c r="FVM220" s="358"/>
      <c r="FVN220" s="358"/>
      <c r="FVO220" s="358"/>
      <c r="FVP220" s="358"/>
      <c r="FVQ220" s="358"/>
      <c r="FVR220" s="358"/>
      <c r="FVS220" s="358"/>
      <c r="FVT220" s="358"/>
      <c r="FVU220" s="358"/>
      <c r="FVV220" s="358"/>
      <c r="FVW220" s="358"/>
      <c r="FVX220" s="358"/>
      <c r="FVY220" s="358"/>
      <c r="FVZ220" s="358"/>
      <c r="FWA220" s="358"/>
      <c r="FWB220" s="358"/>
      <c r="FWC220" s="358"/>
      <c r="FWD220" s="358"/>
      <c r="FWE220" s="358"/>
      <c r="FWF220" s="358"/>
      <c r="FWG220" s="358"/>
      <c r="FWH220" s="358"/>
      <c r="FWI220" s="358"/>
      <c r="FWJ220" s="358"/>
      <c r="FWK220" s="358"/>
      <c r="FWL220" s="358"/>
      <c r="FWM220" s="358"/>
      <c r="FWN220" s="358"/>
      <c r="FWO220" s="358"/>
      <c r="FWP220" s="358"/>
      <c r="FWQ220" s="358"/>
      <c r="FWR220" s="358"/>
      <c r="FWS220" s="358"/>
      <c r="FWT220" s="358"/>
      <c r="FWU220" s="358"/>
      <c r="FWV220" s="358"/>
      <c r="FWW220" s="358"/>
      <c r="FWX220" s="358"/>
      <c r="FWY220" s="358"/>
      <c r="FWZ220" s="358"/>
      <c r="FXA220" s="358"/>
      <c r="FXB220" s="358"/>
      <c r="FXC220" s="358"/>
      <c r="FXD220" s="358"/>
      <c r="FXE220" s="358"/>
      <c r="FXF220" s="358"/>
      <c r="FXG220" s="358"/>
      <c r="FXH220" s="358"/>
      <c r="FXI220" s="358"/>
      <c r="FXJ220" s="358"/>
      <c r="FXK220" s="358"/>
      <c r="FXL220" s="358"/>
      <c r="FXM220" s="358"/>
      <c r="FXN220" s="358"/>
      <c r="FXO220" s="358"/>
      <c r="FXP220" s="358"/>
      <c r="FXQ220" s="358"/>
      <c r="FXR220" s="358"/>
      <c r="FXS220" s="358"/>
      <c r="FXT220" s="358"/>
      <c r="FXU220" s="358"/>
      <c r="FXV220" s="358"/>
      <c r="FXW220" s="358"/>
      <c r="FXX220" s="358"/>
      <c r="FXY220" s="358"/>
      <c r="FXZ220" s="358"/>
      <c r="FYA220" s="358"/>
      <c r="FYB220" s="358"/>
      <c r="FYC220" s="358"/>
      <c r="FYD220" s="358"/>
      <c r="FYE220" s="358"/>
      <c r="FYF220" s="358"/>
      <c r="FYG220" s="358"/>
      <c r="FYH220" s="358"/>
      <c r="FYI220" s="358"/>
      <c r="FYJ220" s="358"/>
      <c r="FYK220" s="358"/>
      <c r="FYL220" s="358"/>
      <c r="FYM220" s="358"/>
      <c r="FYN220" s="358"/>
      <c r="FYO220" s="358"/>
      <c r="FYP220" s="358"/>
      <c r="FYQ220" s="358"/>
      <c r="FYR220" s="358"/>
      <c r="FYS220" s="358"/>
      <c r="FYT220" s="358"/>
      <c r="FYU220" s="358"/>
      <c r="FYV220" s="358"/>
      <c r="FYW220" s="358"/>
      <c r="FYX220" s="358"/>
      <c r="FYY220" s="358"/>
      <c r="FYZ220" s="358"/>
      <c r="FZA220" s="358"/>
      <c r="FZB220" s="358"/>
      <c r="FZC220" s="358"/>
      <c r="FZD220" s="358"/>
      <c r="FZE220" s="358"/>
      <c r="FZF220" s="358"/>
      <c r="FZG220" s="358"/>
      <c r="FZH220" s="358"/>
      <c r="FZI220" s="358"/>
      <c r="FZJ220" s="358"/>
      <c r="FZK220" s="358"/>
      <c r="FZL220" s="358"/>
      <c r="FZM220" s="358"/>
      <c r="FZN220" s="358"/>
      <c r="FZO220" s="358"/>
      <c r="FZP220" s="358"/>
      <c r="FZQ220" s="358"/>
      <c r="FZR220" s="358"/>
      <c r="FZS220" s="358"/>
      <c r="FZT220" s="358"/>
      <c r="FZU220" s="358"/>
      <c r="FZV220" s="358"/>
      <c r="FZW220" s="358"/>
      <c r="FZX220" s="358"/>
      <c r="FZY220" s="358"/>
      <c r="FZZ220" s="358"/>
      <c r="GAA220" s="358"/>
      <c r="GAB220" s="358"/>
      <c r="GAC220" s="358"/>
      <c r="GAD220" s="358"/>
      <c r="GAE220" s="358"/>
      <c r="GAF220" s="358"/>
      <c r="GAG220" s="358"/>
      <c r="GAH220" s="358"/>
      <c r="GAI220" s="358"/>
      <c r="GAJ220" s="358"/>
      <c r="GAK220" s="358"/>
      <c r="GAL220" s="358"/>
      <c r="GAM220" s="358"/>
      <c r="GAN220" s="358"/>
      <c r="GAO220" s="358"/>
      <c r="GAP220" s="358"/>
      <c r="GAQ220" s="358"/>
      <c r="GAR220" s="358"/>
      <c r="GAS220" s="358"/>
      <c r="GAT220" s="358"/>
      <c r="GAU220" s="358"/>
      <c r="GAV220" s="358"/>
      <c r="GAW220" s="358"/>
      <c r="GAX220" s="358"/>
      <c r="GAY220" s="358"/>
      <c r="GAZ220" s="358"/>
      <c r="GBA220" s="358"/>
      <c r="GBB220" s="358"/>
      <c r="GBC220" s="358"/>
      <c r="GBD220" s="358"/>
      <c r="GBE220" s="358"/>
      <c r="GBF220" s="358"/>
      <c r="GBG220" s="358"/>
      <c r="GBH220" s="358"/>
      <c r="GBI220" s="358"/>
      <c r="GBJ220" s="358"/>
      <c r="GBK220" s="358"/>
      <c r="GBL220" s="358"/>
      <c r="GBM220" s="358"/>
      <c r="GBN220" s="358"/>
      <c r="GBO220" s="358"/>
      <c r="GBP220" s="358"/>
      <c r="GBQ220" s="358"/>
      <c r="GBR220" s="358"/>
      <c r="GBS220" s="358"/>
      <c r="GBT220" s="358"/>
      <c r="GBU220" s="358"/>
      <c r="GBV220" s="358"/>
      <c r="GBW220" s="358"/>
      <c r="GBX220" s="358"/>
      <c r="GBY220" s="358"/>
      <c r="GBZ220" s="358"/>
      <c r="GCA220" s="358"/>
      <c r="GCB220" s="358"/>
      <c r="GCC220" s="358"/>
      <c r="GCD220" s="358"/>
      <c r="GCE220" s="358"/>
      <c r="GCF220" s="358"/>
      <c r="GCG220" s="358"/>
      <c r="GCH220" s="358"/>
      <c r="GCI220" s="358"/>
      <c r="GCJ220" s="358"/>
      <c r="GCK220" s="358"/>
      <c r="GCL220" s="358"/>
      <c r="GCM220" s="358"/>
      <c r="GCN220" s="358"/>
      <c r="GCO220" s="358"/>
      <c r="GCP220" s="358"/>
      <c r="GCQ220" s="358"/>
      <c r="GCR220" s="358"/>
      <c r="GCS220" s="358"/>
      <c r="GCT220" s="358"/>
      <c r="GCU220" s="358"/>
      <c r="GCV220" s="358"/>
      <c r="GCW220" s="358"/>
      <c r="GCX220" s="358"/>
      <c r="GCY220" s="358"/>
      <c r="GCZ220" s="358"/>
      <c r="GDA220" s="358"/>
      <c r="GDB220" s="358"/>
      <c r="GDC220" s="358"/>
      <c r="GDD220" s="358"/>
      <c r="GDE220" s="358"/>
      <c r="GDF220" s="358"/>
      <c r="GDG220" s="358"/>
      <c r="GDH220" s="358"/>
      <c r="GDI220" s="358"/>
      <c r="GDJ220" s="358"/>
      <c r="GDK220" s="358"/>
      <c r="GDL220" s="358"/>
      <c r="GDM220" s="358"/>
      <c r="GDN220" s="358"/>
      <c r="GDO220" s="358"/>
      <c r="GDP220" s="358"/>
      <c r="GDQ220" s="358"/>
      <c r="GDR220" s="358"/>
      <c r="GDS220" s="358"/>
      <c r="GDT220" s="358"/>
      <c r="GDU220" s="358"/>
      <c r="GDV220" s="358"/>
      <c r="GDW220" s="358"/>
      <c r="GDX220" s="358"/>
      <c r="GDY220" s="358"/>
      <c r="GDZ220" s="358"/>
      <c r="GEA220" s="358"/>
      <c r="GEB220" s="358"/>
      <c r="GEC220" s="358"/>
      <c r="GED220" s="358"/>
      <c r="GEE220" s="358"/>
      <c r="GEF220" s="358"/>
      <c r="GEG220" s="358"/>
      <c r="GEH220" s="358"/>
      <c r="GEI220" s="358"/>
      <c r="GEJ220" s="358"/>
      <c r="GEK220" s="358"/>
      <c r="GEL220" s="358"/>
      <c r="GEM220" s="358"/>
      <c r="GEN220" s="358"/>
      <c r="GEO220" s="358"/>
      <c r="GEP220" s="358"/>
      <c r="GEQ220" s="358"/>
      <c r="GER220" s="358"/>
      <c r="GES220" s="358"/>
      <c r="GET220" s="358"/>
      <c r="GEU220" s="358"/>
      <c r="GEV220" s="358"/>
      <c r="GEW220" s="358"/>
      <c r="GEX220" s="358"/>
      <c r="GEY220" s="358"/>
      <c r="GEZ220" s="358"/>
      <c r="GFA220" s="358"/>
      <c r="GFB220" s="358"/>
      <c r="GFC220" s="358"/>
      <c r="GFD220" s="358"/>
      <c r="GFE220" s="358"/>
      <c r="GFF220" s="358"/>
      <c r="GFG220" s="358"/>
      <c r="GFH220" s="358"/>
      <c r="GFI220" s="358"/>
      <c r="GFJ220" s="358"/>
      <c r="GFK220" s="358"/>
      <c r="GFL220" s="358"/>
      <c r="GFM220" s="358"/>
      <c r="GFN220" s="358"/>
      <c r="GFO220" s="358"/>
      <c r="GFP220" s="358"/>
      <c r="GFQ220" s="358"/>
      <c r="GFR220" s="358"/>
      <c r="GFS220" s="358"/>
      <c r="GFT220" s="358"/>
      <c r="GFU220" s="358"/>
      <c r="GFV220" s="358"/>
      <c r="GFW220" s="358"/>
      <c r="GFX220" s="358"/>
      <c r="GFY220" s="358"/>
      <c r="GFZ220" s="358"/>
      <c r="GGA220" s="358"/>
      <c r="GGB220" s="358"/>
      <c r="GGC220" s="358"/>
      <c r="GGD220" s="358"/>
      <c r="GGE220" s="358"/>
      <c r="GGF220" s="358"/>
      <c r="GGG220" s="358"/>
      <c r="GGH220" s="358"/>
      <c r="GGI220" s="358"/>
      <c r="GGJ220" s="358"/>
      <c r="GGK220" s="358"/>
      <c r="GGL220" s="358"/>
      <c r="GGM220" s="358"/>
      <c r="GGN220" s="358"/>
      <c r="GGO220" s="358"/>
      <c r="GGP220" s="358"/>
      <c r="GGQ220" s="358"/>
      <c r="GGR220" s="358"/>
      <c r="GGS220" s="358"/>
      <c r="GGT220" s="358"/>
      <c r="GGU220" s="358"/>
      <c r="GGV220" s="358"/>
      <c r="GGW220" s="358"/>
      <c r="GGX220" s="358"/>
      <c r="GGY220" s="358"/>
      <c r="GGZ220" s="358"/>
      <c r="GHA220" s="358"/>
      <c r="GHB220" s="358"/>
      <c r="GHC220" s="358"/>
      <c r="GHD220" s="358"/>
      <c r="GHE220" s="358"/>
      <c r="GHF220" s="358"/>
      <c r="GHG220" s="358"/>
      <c r="GHH220" s="358"/>
      <c r="GHI220" s="358"/>
      <c r="GHJ220" s="358"/>
      <c r="GHK220" s="358"/>
      <c r="GHL220" s="358"/>
      <c r="GHM220" s="358"/>
      <c r="GHN220" s="358"/>
      <c r="GHO220" s="358"/>
      <c r="GHP220" s="358"/>
      <c r="GHQ220" s="358"/>
      <c r="GHR220" s="358"/>
      <c r="GHS220" s="358"/>
      <c r="GHT220" s="358"/>
      <c r="GHU220" s="358"/>
      <c r="GHV220" s="358"/>
      <c r="GHW220" s="358"/>
      <c r="GHX220" s="358"/>
      <c r="GHY220" s="358"/>
      <c r="GHZ220" s="358"/>
      <c r="GIA220" s="358"/>
      <c r="GIB220" s="358"/>
      <c r="GIC220" s="358"/>
      <c r="GID220" s="358"/>
      <c r="GIE220" s="358"/>
      <c r="GIF220" s="358"/>
      <c r="GIG220" s="358"/>
      <c r="GIH220" s="358"/>
      <c r="GII220" s="358"/>
      <c r="GIJ220" s="358"/>
      <c r="GIK220" s="358"/>
      <c r="GIL220" s="358"/>
      <c r="GIM220" s="358"/>
      <c r="GIN220" s="358"/>
      <c r="GIO220" s="358"/>
      <c r="GIP220" s="358"/>
      <c r="GIQ220" s="358"/>
      <c r="GIR220" s="358"/>
      <c r="GIS220" s="358"/>
      <c r="GIT220" s="358"/>
      <c r="GIU220" s="358"/>
      <c r="GIV220" s="358"/>
      <c r="GIW220" s="358"/>
      <c r="GIX220" s="358"/>
      <c r="GIY220" s="358"/>
      <c r="GIZ220" s="358"/>
      <c r="GJA220" s="358"/>
      <c r="GJB220" s="358"/>
      <c r="GJC220" s="358"/>
      <c r="GJD220" s="358"/>
      <c r="GJE220" s="358"/>
      <c r="GJF220" s="358"/>
      <c r="GJG220" s="358"/>
      <c r="GJH220" s="358"/>
      <c r="GJI220" s="358"/>
      <c r="GJJ220" s="358"/>
      <c r="GJK220" s="358"/>
      <c r="GJL220" s="358"/>
      <c r="GJM220" s="358"/>
      <c r="GJN220" s="358"/>
      <c r="GJO220" s="358"/>
      <c r="GJP220" s="358"/>
      <c r="GJQ220" s="358"/>
      <c r="GJR220" s="358"/>
      <c r="GJS220" s="358"/>
      <c r="GJT220" s="358"/>
      <c r="GJU220" s="358"/>
      <c r="GJV220" s="358"/>
      <c r="GJW220" s="358"/>
      <c r="GJX220" s="358"/>
      <c r="GJY220" s="358"/>
      <c r="GJZ220" s="358"/>
      <c r="GKA220" s="358"/>
      <c r="GKB220" s="358"/>
      <c r="GKC220" s="358"/>
      <c r="GKD220" s="358"/>
      <c r="GKE220" s="358"/>
      <c r="GKF220" s="358"/>
      <c r="GKG220" s="358"/>
      <c r="GKH220" s="358"/>
      <c r="GKI220" s="358"/>
      <c r="GKJ220" s="358"/>
      <c r="GKK220" s="358"/>
      <c r="GKL220" s="358"/>
      <c r="GKM220" s="358"/>
      <c r="GKN220" s="358"/>
      <c r="GKO220" s="358"/>
      <c r="GKP220" s="358"/>
      <c r="GKQ220" s="358"/>
      <c r="GKR220" s="358"/>
      <c r="GKS220" s="358"/>
      <c r="GKT220" s="358"/>
      <c r="GKU220" s="358"/>
      <c r="GKV220" s="358"/>
      <c r="GKW220" s="358"/>
      <c r="GKX220" s="358"/>
      <c r="GKY220" s="358"/>
      <c r="GKZ220" s="358"/>
      <c r="GLA220" s="358"/>
      <c r="GLB220" s="358"/>
      <c r="GLC220" s="358"/>
      <c r="GLD220" s="358"/>
      <c r="GLE220" s="358"/>
      <c r="GLF220" s="358"/>
      <c r="GLG220" s="358"/>
      <c r="GLH220" s="358"/>
      <c r="GLI220" s="358"/>
      <c r="GLJ220" s="358"/>
      <c r="GLK220" s="358"/>
      <c r="GLL220" s="358"/>
      <c r="GLM220" s="358"/>
      <c r="GLN220" s="358"/>
      <c r="GLO220" s="358"/>
      <c r="GLP220" s="358"/>
      <c r="GLQ220" s="358"/>
      <c r="GLR220" s="358"/>
      <c r="GLS220" s="358"/>
      <c r="GLT220" s="358"/>
      <c r="GLU220" s="358"/>
      <c r="GLV220" s="358"/>
      <c r="GLW220" s="358"/>
      <c r="GLX220" s="358"/>
      <c r="GLY220" s="358"/>
      <c r="GLZ220" s="358"/>
      <c r="GMA220" s="358"/>
      <c r="GMB220" s="358"/>
      <c r="GMC220" s="358"/>
      <c r="GMD220" s="358"/>
      <c r="GME220" s="358"/>
      <c r="GMF220" s="358"/>
      <c r="GMG220" s="358"/>
      <c r="GMH220" s="358"/>
      <c r="GMI220" s="358"/>
      <c r="GMJ220" s="358"/>
      <c r="GMK220" s="358"/>
      <c r="GML220" s="358"/>
      <c r="GMM220" s="358"/>
      <c r="GMN220" s="358"/>
      <c r="GMO220" s="358"/>
      <c r="GMP220" s="358"/>
      <c r="GMQ220" s="358"/>
      <c r="GMR220" s="358"/>
      <c r="GMS220" s="358"/>
      <c r="GMT220" s="358"/>
      <c r="GMU220" s="358"/>
      <c r="GMV220" s="358"/>
      <c r="GMW220" s="358"/>
      <c r="GMX220" s="358"/>
      <c r="GMY220" s="358"/>
      <c r="GMZ220" s="358"/>
      <c r="GNA220" s="358"/>
      <c r="GNB220" s="358"/>
      <c r="GNC220" s="358"/>
      <c r="GND220" s="358"/>
      <c r="GNE220" s="358"/>
      <c r="GNF220" s="358"/>
      <c r="GNG220" s="358"/>
      <c r="GNH220" s="358"/>
      <c r="GNI220" s="358"/>
      <c r="GNJ220" s="358"/>
      <c r="GNK220" s="358"/>
      <c r="GNL220" s="358"/>
      <c r="GNM220" s="358"/>
      <c r="GNN220" s="358"/>
      <c r="GNO220" s="358"/>
      <c r="GNP220" s="358"/>
      <c r="GNQ220" s="358"/>
      <c r="GNR220" s="358"/>
      <c r="GNS220" s="358"/>
      <c r="GNT220" s="358"/>
      <c r="GNU220" s="358"/>
      <c r="GNV220" s="358"/>
      <c r="GNW220" s="358"/>
      <c r="GNX220" s="358"/>
      <c r="GNY220" s="358"/>
      <c r="GNZ220" s="358"/>
      <c r="GOA220" s="358"/>
      <c r="GOB220" s="358"/>
      <c r="GOC220" s="358"/>
      <c r="GOD220" s="358"/>
      <c r="GOE220" s="358"/>
      <c r="GOF220" s="358"/>
      <c r="GOG220" s="358"/>
      <c r="GOH220" s="358"/>
      <c r="GOI220" s="358"/>
      <c r="GOJ220" s="358"/>
      <c r="GOK220" s="358"/>
      <c r="GOL220" s="358"/>
      <c r="GOM220" s="358"/>
      <c r="GON220" s="358"/>
      <c r="GOO220" s="358"/>
      <c r="GOP220" s="358"/>
      <c r="GOQ220" s="358"/>
      <c r="GOR220" s="358"/>
      <c r="GOS220" s="358"/>
      <c r="GOT220" s="358"/>
      <c r="GOU220" s="358"/>
      <c r="GOV220" s="358"/>
      <c r="GOW220" s="358"/>
      <c r="GOX220" s="358"/>
      <c r="GOY220" s="358"/>
      <c r="GOZ220" s="358"/>
      <c r="GPA220" s="358"/>
      <c r="GPB220" s="358"/>
      <c r="GPC220" s="358"/>
      <c r="GPD220" s="358"/>
      <c r="GPE220" s="358"/>
      <c r="GPF220" s="358"/>
      <c r="GPG220" s="358"/>
      <c r="GPH220" s="358"/>
      <c r="GPI220" s="358"/>
      <c r="GPJ220" s="358"/>
      <c r="GPK220" s="358"/>
      <c r="GPL220" s="358"/>
      <c r="GPM220" s="358"/>
      <c r="GPN220" s="358"/>
      <c r="GPO220" s="358"/>
      <c r="GPP220" s="358"/>
      <c r="GPQ220" s="358"/>
      <c r="GPR220" s="358"/>
      <c r="GPS220" s="358"/>
      <c r="GPT220" s="358"/>
      <c r="GPU220" s="358"/>
      <c r="GPV220" s="358"/>
      <c r="GPW220" s="358"/>
      <c r="GPX220" s="358"/>
      <c r="GPY220" s="358"/>
      <c r="GPZ220" s="358"/>
      <c r="GQA220" s="358"/>
      <c r="GQB220" s="358"/>
      <c r="GQC220" s="358"/>
      <c r="GQD220" s="358"/>
      <c r="GQE220" s="358"/>
      <c r="GQF220" s="358"/>
      <c r="GQG220" s="358"/>
      <c r="GQH220" s="358"/>
      <c r="GQI220" s="358"/>
      <c r="GQJ220" s="358"/>
      <c r="GQK220" s="358"/>
      <c r="GQL220" s="358"/>
      <c r="GQM220" s="358"/>
      <c r="GQN220" s="358"/>
      <c r="GQO220" s="358"/>
      <c r="GQP220" s="358"/>
      <c r="GQQ220" s="358"/>
      <c r="GQR220" s="358"/>
      <c r="GQS220" s="358"/>
      <c r="GQT220" s="358"/>
      <c r="GQU220" s="358"/>
      <c r="GQV220" s="358"/>
      <c r="GQW220" s="358"/>
      <c r="GQX220" s="358"/>
      <c r="GQY220" s="358"/>
      <c r="GQZ220" s="358"/>
      <c r="GRA220" s="358"/>
      <c r="GRB220" s="358"/>
      <c r="GRC220" s="358"/>
      <c r="GRD220" s="358"/>
      <c r="GRE220" s="358"/>
      <c r="GRF220" s="358"/>
      <c r="GRG220" s="358"/>
      <c r="GRH220" s="358"/>
      <c r="GRI220" s="358"/>
      <c r="GRJ220" s="358"/>
      <c r="GRK220" s="358"/>
      <c r="GRL220" s="358"/>
      <c r="GRM220" s="358"/>
      <c r="GRN220" s="358"/>
      <c r="GRO220" s="358"/>
      <c r="GRP220" s="358"/>
      <c r="GRQ220" s="358"/>
      <c r="GRR220" s="358"/>
      <c r="GRS220" s="358"/>
      <c r="GRT220" s="358"/>
      <c r="GRU220" s="358"/>
      <c r="GRV220" s="358"/>
      <c r="GRW220" s="358"/>
      <c r="GRX220" s="358"/>
      <c r="GRY220" s="358"/>
      <c r="GRZ220" s="358"/>
      <c r="GSA220" s="358"/>
      <c r="GSB220" s="358"/>
      <c r="GSC220" s="358"/>
      <c r="GSD220" s="358"/>
      <c r="GSE220" s="358"/>
      <c r="GSF220" s="358"/>
      <c r="GSG220" s="358"/>
      <c r="GSH220" s="358"/>
      <c r="GSI220" s="358"/>
      <c r="GSJ220" s="358"/>
      <c r="GSK220" s="358"/>
      <c r="GSL220" s="358"/>
      <c r="GSM220" s="358"/>
      <c r="GSN220" s="358"/>
      <c r="GSO220" s="358"/>
      <c r="GSP220" s="358"/>
      <c r="GSQ220" s="358"/>
      <c r="GSR220" s="358"/>
      <c r="GSS220" s="358"/>
      <c r="GST220" s="358"/>
      <c r="GSU220" s="358"/>
      <c r="GSV220" s="358"/>
      <c r="GSW220" s="358"/>
      <c r="GSX220" s="358"/>
      <c r="GSY220" s="358"/>
      <c r="GSZ220" s="358"/>
      <c r="GTA220" s="358"/>
      <c r="GTB220" s="358"/>
      <c r="GTC220" s="358"/>
      <c r="GTD220" s="358"/>
      <c r="GTE220" s="358"/>
      <c r="GTF220" s="358"/>
      <c r="GTG220" s="358"/>
      <c r="GTH220" s="358"/>
      <c r="GTI220" s="358"/>
      <c r="GTJ220" s="358"/>
      <c r="GTK220" s="358"/>
      <c r="GTL220" s="358"/>
      <c r="GTM220" s="358"/>
      <c r="GTN220" s="358"/>
      <c r="GTO220" s="358"/>
      <c r="GTP220" s="358"/>
      <c r="GTQ220" s="358"/>
      <c r="GTR220" s="358"/>
      <c r="GTS220" s="358"/>
      <c r="GTT220" s="358"/>
      <c r="GTU220" s="358"/>
      <c r="GTV220" s="358"/>
      <c r="GTW220" s="358"/>
      <c r="GTX220" s="358"/>
      <c r="GTY220" s="358"/>
      <c r="GTZ220" s="358"/>
      <c r="GUA220" s="358"/>
      <c r="GUB220" s="358"/>
      <c r="GUC220" s="358"/>
      <c r="GUD220" s="358"/>
      <c r="GUE220" s="358"/>
      <c r="GUF220" s="358"/>
      <c r="GUG220" s="358"/>
      <c r="GUH220" s="358"/>
      <c r="GUI220" s="358"/>
      <c r="GUJ220" s="358"/>
      <c r="GUK220" s="358"/>
      <c r="GUL220" s="358"/>
      <c r="GUM220" s="358"/>
      <c r="GUN220" s="358"/>
      <c r="GUO220" s="358"/>
      <c r="GUP220" s="358"/>
      <c r="GUQ220" s="358"/>
      <c r="GUR220" s="358"/>
      <c r="GUS220" s="358"/>
      <c r="GUT220" s="358"/>
      <c r="GUU220" s="358"/>
      <c r="GUV220" s="358"/>
      <c r="GUW220" s="358"/>
      <c r="GUX220" s="358"/>
      <c r="GUY220" s="358"/>
      <c r="GUZ220" s="358"/>
      <c r="GVA220" s="358"/>
      <c r="GVB220" s="358"/>
      <c r="GVC220" s="358"/>
      <c r="GVD220" s="358"/>
      <c r="GVE220" s="358"/>
      <c r="GVF220" s="358"/>
      <c r="GVG220" s="358"/>
      <c r="GVH220" s="358"/>
      <c r="GVI220" s="358"/>
      <c r="GVJ220" s="358"/>
      <c r="GVK220" s="358"/>
      <c r="GVL220" s="358"/>
      <c r="GVM220" s="358"/>
      <c r="GVN220" s="358"/>
      <c r="GVO220" s="358"/>
      <c r="GVP220" s="358"/>
      <c r="GVQ220" s="358"/>
      <c r="GVR220" s="358"/>
      <c r="GVS220" s="358"/>
      <c r="GVT220" s="358"/>
      <c r="GVU220" s="358"/>
      <c r="GVV220" s="358"/>
      <c r="GVW220" s="358"/>
      <c r="GVX220" s="358"/>
      <c r="GVY220" s="358"/>
      <c r="GVZ220" s="358"/>
      <c r="GWA220" s="358"/>
      <c r="GWB220" s="358"/>
      <c r="GWC220" s="358"/>
      <c r="GWD220" s="358"/>
      <c r="GWE220" s="358"/>
      <c r="GWF220" s="358"/>
      <c r="GWG220" s="358"/>
      <c r="GWH220" s="358"/>
      <c r="GWI220" s="358"/>
      <c r="GWJ220" s="358"/>
      <c r="GWK220" s="358"/>
      <c r="GWL220" s="358"/>
      <c r="GWM220" s="358"/>
      <c r="GWN220" s="358"/>
      <c r="GWO220" s="358"/>
      <c r="GWP220" s="358"/>
      <c r="GWQ220" s="358"/>
      <c r="GWR220" s="358"/>
      <c r="GWS220" s="358"/>
      <c r="GWT220" s="358"/>
      <c r="GWU220" s="358"/>
      <c r="GWV220" s="358"/>
      <c r="GWW220" s="358"/>
      <c r="GWX220" s="358"/>
      <c r="GWY220" s="358"/>
      <c r="GWZ220" s="358"/>
      <c r="GXA220" s="358"/>
      <c r="GXB220" s="358"/>
      <c r="GXC220" s="358"/>
      <c r="GXD220" s="358"/>
      <c r="GXE220" s="358"/>
      <c r="GXF220" s="358"/>
      <c r="GXG220" s="358"/>
      <c r="GXH220" s="358"/>
      <c r="GXI220" s="358"/>
      <c r="GXJ220" s="358"/>
      <c r="GXK220" s="358"/>
      <c r="GXL220" s="358"/>
      <c r="GXM220" s="358"/>
      <c r="GXN220" s="358"/>
      <c r="GXO220" s="358"/>
      <c r="GXP220" s="358"/>
      <c r="GXQ220" s="358"/>
      <c r="GXR220" s="358"/>
      <c r="GXS220" s="358"/>
      <c r="GXT220" s="358"/>
      <c r="GXU220" s="358"/>
      <c r="GXV220" s="358"/>
      <c r="GXW220" s="358"/>
      <c r="GXX220" s="358"/>
      <c r="GXY220" s="358"/>
      <c r="GXZ220" s="358"/>
      <c r="GYA220" s="358"/>
      <c r="GYB220" s="358"/>
      <c r="GYC220" s="358"/>
      <c r="GYD220" s="358"/>
      <c r="GYE220" s="358"/>
      <c r="GYF220" s="358"/>
      <c r="GYG220" s="358"/>
      <c r="GYH220" s="358"/>
      <c r="GYI220" s="358"/>
      <c r="GYJ220" s="358"/>
      <c r="GYK220" s="358"/>
      <c r="GYL220" s="358"/>
      <c r="GYM220" s="358"/>
      <c r="GYN220" s="358"/>
      <c r="GYO220" s="358"/>
      <c r="GYP220" s="358"/>
      <c r="GYQ220" s="358"/>
      <c r="GYR220" s="358"/>
      <c r="GYS220" s="358"/>
      <c r="GYT220" s="358"/>
      <c r="GYU220" s="358"/>
      <c r="GYV220" s="358"/>
      <c r="GYW220" s="358"/>
      <c r="GYX220" s="358"/>
      <c r="GYY220" s="358"/>
      <c r="GYZ220" s="358"/>
      <c r="GZA220" s="358"/>
      <c r="GZB220" s="358"/>
      <c r="GZC220" s="358"/>
      <c r="GZD220" s="358"/>
      <c r="GZE220" s="358"/>
      <c r="GZF220" s="358"/>
      <c r="GZG220" s="358"/>
      <c r="GZH220" s="358"/>
      <c r="GZI220" s="358"/>
      <c r="GZJ220" s="358"/>
      <c r="GZK220" s="358"/>
      <c r="GZL220" s="358"/>
      <c r="GZM220" s="358"/>
      <c r="GZN220" s="358"/>
      <c r="GZO220" s="358"/>
      <c r="GZP220" s="358"/>
      <c r="GZQ220" s="358"/>
      <c r="GZR220" s="358"/>
      <c r="GZS220" s="358"/>
      <c r="GZT220" s="358"/>
      <c r="GZU220" s="358"/>
      <c r="GZV220" s="358"/>
      <c r="GZW220" s="358"/>
      <c r="GZX220" s="358"/>
      <c r="GZY220" s="358"/>
      <c r="GZZ220" s="358"/>
      <c r="HAA220" s="358"/>
      <c r="HAB220" s="358"/>
      <c r="HAC220" s="358"/>
      <c r="HAD220" s="358"/>
      <c r="HAE220" s="358"/>
      <c r="HAF220" s="358"/>
      <c r="HAG220" s="358"/>
      <c r="HAH220" s="358"/>
      <c r="HAI220" s="358"/>
      <c r="HAJ220" s="358"/>
      <c r="HAK220" s="358"/>
      <c r="HAL220" s="358"/>
      <c r="HAM220" s="358"/>
      <c r="HAN220" s="358"/>
      <c r="HAO220" s="358"/>
      <c r="HAP220" s="358"/>
      <c r="HAQ220" s="358"/>
      <c r="HAR220" s="358"/>
      <c r="HAS220" s="358"/>
      <c r="HAT220" s="358"/>
      <c r="HAU220" s="358"/>
      <c r="HAV220" s="358"/>
      <c r="HAW220" s="358"/>
      <c r="HAX220" s="358"/>
      <c r="HAY220" s="358"/>
      <c r="HAZ220" s="358"/>
      <c r="HBA220" s="358"/>
      <c r="HBB220" s="358"/>
      <c r="HBC220" s="358"/>
      <c r="HBD220" s="358"/>
      <c r="HBE220" s="358"/>
      <c r="HBF220" s="358"/>
      <c r="HBG220" s="358"/>
      <c r="HBH220" s="358"/>
      <c r="HBI220" s="358"/>
      <c r="HBJ220" s="358"/>
      <c r="HBK220" s="358"/>
      <c r="HBL220" s="358"/>
      <c r="HBM220" s="358"/>
      <c r="HBN220" s="358"/>
      <c r="HBO220" s="358"/>
      <c r="HBP220" s="358"/>
      <c r="HBQ220" s="358"/>
      <c r="HBR220" s="358"/>
      <c r="HBS220" s="358"/>
      <c r="HBT220" s="358"/>
      <c r="HBU220" s="358"/>
      <c r="HBV220" s="358"/>
      <c r="HBW220" s="358"/>
      <c r="HBX220" s="358"/>
      <c r="HBY220" s="358"/>
      <c r="HBZ220" s="358"/>
      <c r="HCA220" s="358"/>
      <c r="HCB220" s="358"/>
      <c r="HCC220" s="358"/>
      <c r="HCD220" s="358"/>
      <c r="HCE220" s="358"/>
      <c r="HCF220" s="358"/>
      <c r="HCG220" s="358"/>
      <c r="HCH220" s="358"/>
      <c r="HCI220" s="358"/>
      <c r="HCJ220" s="358"/>
      <c r="HCK220" s="358"/>
      <c r="HCL220" s="358"/>
      <c r="HCM220" s="358"/>
      <c r="HCN220" s="358"/>
      <c r="HCO220" s="358"/>
      <c r="HCP220" s="358"/>
      <c r="HCQ220" s="358"/>
      <c r="HCR220" s="358"/>
      <c r="HCS220" s="358"/>
      <c r="HCT220" s="358"/>
      <c r="HCU220" s="358"/>
      <c r="HCV220" s="358"/>
      <c r="HCW220" s="358"/>
      <c r="HCX220" s="358"/>
      <c r="HCY220" s="358"/>
      <c r="HCZ220" s="358"/>
      <c r="HDA220" s="358"/>
      <c r="HDB220" s="358"/>
      <c r="HDC220" s="358"/>
      <c r="HDD220" s="358"/>
      <c r="HDE220" s="358"/>
      <c r="HDF220" s="358"/>
      <c r="HDG220" s="358"/>
      <c r="HDH220" s="358"/>
      <c r="HDI220" s="358"/>
      <c r="HDJ220" s="358"/>
      <c r="HDK220" s="358"/>
      <c r="HDL220" s="358"/>
      <c r="HDM220" s="358"/>
      <c r="HDN220" s="358"/>
      <c r="HDO220" s="358"/>
      <c r="HDP220" s="358"/>
      <c r="HDQ220" s="358"/>
      <c r="HDR220" s="358"/>
      <c r="HDS220" s="358"/>
      <c r="HDT220" s="358"/>
      <c r="HDU220" s="358"/>
      <c r="HDV220" s="358"/>
      <c r="HDW220" s="358"/>
      <c r="HDX220" s="358"/>
      <c r="HDY220" s="358"/>
      <c r="HDZ220" s="358"/>
      <c r="HEA220" s="358"/>
      <c r="HEB220" s="358"/>
      <c r="HEC220" s="358"/>
      <c r="HED220" s="358"/>
      <c r="HEE220" s="358"/>
      <c r="HEF220" s="358"/>
      <c r="HEG220" s="358"/>
      <c r="HEH220" s="358"/>
      <c r="HEI220" s="358"/>
      <c r="HEJ220" s="358"/>
      <c r="HEK220" s="358"/>
      <c r="HEL220" s="358"/>
      <c r="HEM220" s="358"/>
      <c r="HEN220" s="358"/>
      <c r="HEO220" s="358"/>
      <c r="HEP220" s="358"/>
      <c r="HEQ220" s="358"/>
      <c r="HER220" s="358"/>
      <c r="HES220" s="358"/>
      <c r="HET220" s="358"/>
      <c r="HEU220" s="358"/>
      <c r="HEV220" s="358"/>
      <c r="HEW220" s="358"/>
      <c r="HEX220" s="358"/>
      <c r="HEY220" s="358"/>
      <c r="HEZ220" s="358"/>
      <c r="HFA220" s="358"/>
      <c r="HFB220" s="358"/>
      <c r="HFC220" s="358"/>
      <c r="HFD220" s="358"/>
      <c r="HFE220" s="358"/>
      <c r="HFF220" s="358"/>
      <c r="HFG220" s="358"/>
      <c r="HFH220" s="358"/>
      <c r="HFI220" s="358"/>
      <c r="HFJ220" s="358"/>
      <c r="HFK220" s="358"/>
      <c r="HFL220" s="358"/>
      <c r="HFM220" s="358"/>
      <c r="HFN220" s="358"/>
      <c r="HFO220" s="358"/>
      <c r="HFP220" s="358"/>
      <c r="HFQ220" s="358"/>
      <c r="HFR220" s="358"/>
      <c r="HFS220" s="358"/>
      <c r="HFT220" s="358"/>
      <c r="HFU220" s="358"/>
      <c r="HFV220" s="358"/>
      <c r="HFW220" s="358"/>
      <c r="HFX220" s="358"/>
      <c r="HFY220" s="358"/>
      <c r="HFZ220" s="358"/>
      <c r="HGA220" s="358"/>
      <c r="HGB220" s="358"/>
      <c r="HGC220" s="358"/>
      <c r="HGD220" s="358"/>
      <c r="HGE220" s="358"/>
      <c r="HGF220" s="358"/>
      <c r="HGG220" s="358"/>
      <c r="HGH220" s="358"/>
      <c r="HGI220" s="358"/>
      <c r="HGJ220" s="358"/>
      <c r="HGK220" s="358"/>
      <c r="HGL220" s="358"/>
      <c r="HGM220" s="358"/>
      <c r="HGN220" s="358"/>
      <c r="HGO220" s="358"/>
      <c r="HGP220" s="358"/>
      <c r="HGQ220" s="358"/>
      <c r="HGR220" s="358"/>
      <c r="HGS220" s="358"/>
      <c r="HGT220" s="358"/>
      <c r="HGU220" s="358"/>
      <c r="HGV220" s="358"/>
      <c r="HGW220" s="358"/>
      <c r="HGX220" s="358"/>
      <c r="HGY220" s="358"/>
      <c r="HGZ220" s="358"/>
      <c r="HHA220" s="358"/>
      <c r="HHB220" s="358"/>
      <c r="HHC220" s="358"/>
      <c r="HHD220" s="358"/>
      <c r="HHE220" s="358"/>
      <c r="HHF220" s="358"/>
      <c r="HHG220" s="358"/>
      <c r="HHH220" s="358"/>
      <c r="HHI220" s="358"/>
      <c r="HHJ220" s="358"/>
      <c r="HHK220" s="358"/>
      <c r="HHL220" s="358"/>
      <c r="HHM220" s="358"/>
      <c r="HHN220" s="358"/>
      <c r="HHO220" s="358"/>
      <c r="HHP220" s="358"/>
      <c r="HHQ220" s="358"/>
      <c r="HHR220" s="358"/>
      <c r="HHS220" s="358"/>
      <c r="HHT220" s="358"/>
      <c r="HHU220" s="358"/>
      <c r="HHV220" s="358"/>
      <c r="HHW220" s="358"/>
      <c r="HHX220" s="358"/>
      <c r="HHY220" s="358"/>
      <c r="HHZ220" s="358"/>
      <c r="HIA220" s="358"/>
      <c r="HIB220" s="358"/>
      <c r="HIC220" s="358"/>
      <c r="HID220" s="358"/>
      <c r="HIE220" s="358"/>
      <c r="HIF220" s="358"/>
      <c r="HIG220" s="358"/>
      <c r="HIH220" s="358"/>
      <c r="HII220" s="358"/>
      <c r="HIJ220" s="358"/>
      <c r="HIK220" s="358"/>
      <c r="HIL220" s="358"/>
      <c r="HIM220" s="358"/>
      <c r="HIN220" s="358"/>
      <c r="HIO220" s="358"/>
      <c r="HIP220" s="358"/>
      <c r="HIQ220" s="358"/>
      <c r="HIR220" s="358"/>
      <c r="HIS220" s="358"/>
      <c r="HIT220" s="358"/>
      <c r="HIU220" s="358"/>
      <c r="HIV220" s="358"/>
      <c r="HIW220" s="358"/>
      <c r="HIX220" s="358"/>
      <c r="HIY220" s="358"/>
      <c r="HIZ220" s="358"/>
      <c r="HJA220" s="358"/>
      <c r="HJB220" s="358"/>
      <c r="HJC220" s="358"/>
      <c r="HJD220" s="358"/>
      <c r="HJE220" s="358"/>
      <c r="HJF220" s="358"/>
      <c r="HJG220" s="358"/>
      <c r="HJH220" s="358"/>
      <c r="HJI220" s="358"/>
      <c r="HJJ220" s="358"/>
      <c r="HJK220" s="358"/>
      <c r="HJL220" s="358"/>
      <c r="HJM220" s="358"/>
      <c r="HJN220" s="358"/>
      <c r="HJO220" s="358"/>
      <c r="HJP220" s="358"/>
      <c r="HJQ220" s="358"/>
      <c r="HJR220" s="358"/>
      <c r="HJS220" s="358"/>
      <c r="HJT220" s="358"/>
      <c r="HJU220" s="358"/>
      <c r="HJV220" s="358"/>
      <c r="HJW220" s="358"/>
      <c r="HJX220" s="358"/>
      <c r="HJY220" s="358"/>
      <c r="HJZ220" s="358"/>
      <c r="HKA220" s="358"/>
      <c r="HKB220" s="358"/>
      <c r="HKC220" s="358"/>
      <c r="HKD220" s="358"/>
      <c r="HKE220" s="358"/>
      <c r="HKF220" s="358"/>
      <c r="HKG220" s="358"/>
      <c r="HKH220" s="358"/>
      <c r="HKI220" s="358"/>
      <c r="HKJ220" s="358"/>
      <c r="HKK220" s="358"/>
      <c r="HKL220" s="358"/>
      <c r="HKM220" s="358"/>
      <c r="HKN220" s="358"/>
      <c r="HKO220" s="358"/>
      <c r="HKP220" s="358"/>
      <c r="HKQ220" s="358"/>
      <c r="HKR220" s="358"/>
      <c r="HKS220" s="358"/>
      <c r="HKT220" s="358"/>
      <c r="HKU220" s="358"/>
      <c r="HKV220" s="358"/>
      <c r="HKW220" s="358"/>
      <c r="HKX220" s="358"/>
      <c r="HKY220" s="358"/>
      <c r="HKZ220" s="358"/>
      <c r="HLA220" s="358"/>
      <c r="HLB220" s="358"/>
      <c r="HLC220" s="358"/>
      <c r="HLD220" s="358"/>
      <c r="HLE220" s="358"/>
      <c r="HLF220" s="358"/>
      <c r="HLG220" s="358"/>
      <c r="HLH220" s="358"/>
      <c r="HLI220" s="358"/>
      <c r="HLJ220" s="358"/>
      <c r="HLK220" s="358"/>
      <c r="HLL220" s="358"/>
      <c r="HLM220" s="358"/>
      <c r="HLN220" s="358"/>
      <c r="HLO220" s="358"/>
      <c r="HLP220" s="358"/>
      <c r="HLQ220" s="358"/>
      <c r="HLR220" s="358"/>
      <c r="HLS220" s="358"/>
      <c r="HLT220" s="358"/>
      <c r="HLU220" s="358"/>
      <c r="HLV220" s="358"/>
      <c r="HLW220" s="358"/>
      <c r="HLX220" s="358"/>
      <c r="HLY220" s="358"/>
      <c r="HLZ220" s="358"/>
      <c r="HMA220" s="358"/>
      <c r="HMB220" s="358"/>
      <c r="HMC220" s="358"/>
      <c r="HMD220" s="358"/>
      <c r="HME220" s="358"/>
      <c r="HMF220" s="358"/>
      <c r="HMG220" s="358"/>
      <c r="HMH220" s="358"/>
      <c r="HMI220" s="358"/>
      <c r="HMJ220" s="358"/>
      <c r="HMK220" s="358"/>
      <c r="HML220" s="358"/>
      <c r="HMM220" s="358"/>
      <c r="HMN220" s="358"/>
      <c r="HMO220" s="358"/>
      <c r="HMP220" s="358"/>
      <c r="HMQ220" s="358"/>
      <c r="HMR220" s="358"/>
      <c r="HMS220" s="358"/>
      <c r="HMT220" s="358"/>
      <c r="HMU220" s="358"/>
      <c r="HMV220" s="358"/>
      <c r="HMW220" s="358"/>
      <c r="HMX220" s="358"/>
      <c r="HMY220" s="358"/>
      <c r="HMZ220" s="358"/>
      <c r="HNA220" s="358"/>
      <c r="HNB220" s="358"/>
      <c r="HNC220" s="358"/>
      <c r="HND220" s="358"/>
      <c r="HNE220" s="358"/>
      <c r="HNF220" s="358"/>
      <c r="HNG220" s="358"/>
      <c r="HNH220" s="358"/>
      <c r="HNI220" s="358"/>
      <c r="HNJ220" s="358"/>
      <c r="HNK220" s="358"/>
      <c r="HNL220" s="358"/>
      <c r="HNM220" s="358"/>
      <c r="HNN220" s="358"/>
      <c r="HNO220" s="358"/>
      <c r="HNP220" s="358"/>
      <c r="HNQ220" s="358"/>
      <c r="HNR220" s="358"/>
      <c r="HNS220" s="358"/>
      <c r="HNT220" s="358"/>
      <c r="HNU220" s="358"/>
      <c r="HNV220" s="358"/>
      <c r="HNW220" s="358"/>
      <c r="HNX220" s="358"/>
      <c r="HNY220" s="358"/>
      <c r="HNZ220" s="358"/>
      <c r="HOA220" s="358"/>
      <c r="HOB220" s="358"/>
      <c r="HOC220" s="358"/>
      <c r="HOD220" s="358"/>
      <c r="HOE220" s="358"/>
      <c r="HOF220" s="358"/>
      <c r="HOG220" s="358"/>
      <c r="HOH220" s="358"/>
      <c r="HOI220" s="358"/>
      <c r="HOJ220" s="358"/>
      <c r="HOK220" s="358"/>
      <c r="HOL220" s="358"/>
      <c r="HOM220" s="358"/>
      <c r="HON220" s="358"/>
      <c r="HOO220" s="358"/>
      <c r="HOP220" s="358"/>
      <c r="HOQ220" s="358"/>
      <c r="HOR220" s="358"/>
      <c r="HOS220" s="358"/>
      <c r="HOT220" s="358"/>
      <c r="HOU220" s="358"/>
      <c r="HOV220" s="358"/>
      <c r="HOW220" s="358"/>
      <c r="HOX220" s="358"/>
      <c r="HOY220" s="358"/>
      <c r="HOZ220" s="358"/>
      <c r="HPA220" s="358"/>
      <c r="HPB220" s="358"/>
      <c r="HPC220" s="358"/>
      <c r="HPD220" s="358"/>
      <c r="HPE220" s="358"/>
      <c r="HPF220" s="358"/>
      <c r="HPG220" s="358"/>
      <c r="HPH220" s="358"/>
      <c r="HPI220" s="358"/>
      <c r="HPJ220" s="358"/>
      <c r="HPK220" s="358"/>
      <c r="HPL220" s="358"/>
      <c r="HPM220" s="358"/>
      <c r="HPN220" s="358"/>
      <c r="HPO220" s="358"/>
      <c r="HPP220" s="358"/>
      <c r="HPQ220" s="358"/>
      <c r="HPR220" s="358"/>
      <c r="HPS220" s="358"/>
      <c r="HPT220" s="358"/>
      <c r="HPU220" s="358"/>
      <c r="HPV220" s="358"/>
      <c r="HPW220" s="358"/>
      <c r="HPX220" s="358"/>
      <c r="HPY220" s="358"/>
      <c r="HPZ220" s="358"/>
      <c r="HQA220" s="358"/>
      <c r="HQB220" s="358"/>
      <c r="HQC220" s="358"/>
      <c r="HQD220" s="358"/>
      <c r="HQE220" s="358"/>
      <c r="HQF220" s="358"/>
      <c r="HQG220" s="358"/>
      <c r="HQH220" s="358"/>
      <c r="HQI220" s="358"/>
      <c r="HQJ220" s="358"/>
      <c r="HQK220" s="358"/>
      <c r="HQL220" s="358"/>
      <c r="HQM220" s="358"/>
      <c r="HQN220" s="358"/>
      <c r="HQO220" s="358"/>
      <c r="HQP220" s="358"/>
      <c r="HQQ220" s="358"/>
      <c r="HQR220" s="358"/>
      <c r="HQS220" s="358"/>
      <c r="HQT220" s="358"/>
      <c r="HQU220" s="358"/>
      <c r="HQV220" s="358"/>
      <c r="HQW220" s="358"/>
      <c r="HQX220" s="358"/>
      <c r="HQY220" s="358"/>
      <c r="HQZ220" s="358"/>
      <c r="HRA220" s="358"/>
      <c r="HRB220" s="358"/>
      <c r="HRC220" s="358"/>
      <c r="HRD220" s="358"/>
      <c r="HRE220" s="358"/>
      <c r="HRF220" s="358"/>
      <c r="HRG220" s="358"/>
      <c r="HRH220" s="358"/>
      <c r="HRI220" s="358"/>
      <c r="HRJ220" s="358"/>
      <c r="HRK220" s="358"/>
      <c r="HRL220" s="358"/>
      <c r="HRM220" s="358"/>
      <c r="HRN220" s="358"/>
      <c r="HRO220" s="358"/>
      <c r="HRP220" s="358"/>
      <c r="HRQ220" s="358"/>
      <c r="HRR220" s="358"/>
      <c r="HRS220" s="358"/>
      <c r="HRT220" s="358"/>
      <c r="HRU220" s="358"/>
      <c r="HRV220" s="358"/>
      <c r="HRW220" s="358"/>
      <c r="HRX220" s="358"/>
      <c r="HRY220" s="358"/>
      <c r="HRZ220" s="358"/>
      <c r="HSA220" s="358"/>
      <c r="HSB220" s="358"/>
      <c r="HSC220" s="358"/>
      <c r="HSD220" s="358"/>
      <c r="HSE220" s="358"/>
      <c r="HSF220" s="358"/>
      <c r="HSG220" s="358"/>
      <c r="HSH220" s="358"/>
      <c r="HSI220" s="358"/>
      <c r="HSJ220" s="358"/>
      <c r="HSK220" s="358"/>
      <c r="HSL220" s="358"/>
      <c r="HSM220" s="358"/>
      <c r="HSN220" s="358"/>
      <c r="HSO220" s="358"/>
      <c r="HSP220" s="358"/>
      <c r="HSQ220" s="358"/>
      <c r="HSR220" s="358"/>
      <c r="HSS220" s="358"/>
      <c r="HST220" s="358"/>
      <c r="HSU220" s="358"/>
      <c r="HSV220" s="358"/>
      <c r="HSW220" s="358"/>
      <c r="HSX220" s="358"/>
      <c r="HSY220" s="358"/>
      <c r="HSZ220" s="358"/>
      <c r="HTA220" s="358"/>
      <c r="HTB220" s="358"/>
      <c r="HTC220" s="358"/>
      <c r="HTD220" s="358"/>
      <c r="HTE220" s="358"/>
      <c r="HTF220" s="358"/>
      <c r="HTG220" s="358"/>
      <c r="HTH220" s="358"/>
      <c r="HTI220" s="358"/>
      <c r="HTJ220" s="358"/>
      <c r="HTK220" s="358"/>
      <c r="HTL220" s="358"/>
      <c r="HTM220" s="358"/>
      <c r="HTN220" s="358"/>
      <c r="HTO220" s="358"/>
      <c r="HTP220" s="358"/>
      <c r="HTQ220" s="358"/>
      <c r="HTR220" s="358"/>
      <c r="HTS220" s="358"/>
      <c r="HTT220" s="358"/>
      <c r="HTU220" s="358"/>
      <c r="HTV220" s="358"/>
      <c r="HTW220" s="358"/>
      <c r="HTX220" s="358"/>
      <c r="HTY220" s="358"/>
      <c r="HTZ220" s="358"/>
      <c r="HUA220" s="358"/>
      <c r="HUB220" s="358"/>
      <c r="HUC220" s="358"/>
      <c r="HUD220" s="358"/>
      <c r="HUE220" s="358"/>
      <c r="HUF220" s="358"/>
      <c r="HUG220" s="358"/>
      <c r="HUH220" s="358"/>
      <c r="HUI220" s="358"/>
      <c r="HUJ220" s="358"/>
      <c r="HUK220" s="358"/>
      <c r="HUL220" s="358"/>
      <c r="HUM220" s="358"/>
      <c r="HUN220" s="358"/>
      <c r="HUO220" s="358"/>
      <c r="HUP220" s="358"/>
      <c r="HUQ220" s="358"/>
      <c r="HUR220" s="358"/>
      <c r="HUS220" s="358"/>
      <c r="HUT220" s="358"/>
      <c r="HUU220" s="358"/>
      <c r="HUV220" s="358"/>
      <c r="HUW220" s="358"/>
      <c r="HUX220" s="358"/>
      <c r="HUY220" s="358"/>
      <c r="HUZ220" s="358"/>
      <c r="HVA220" s="358"/>
      <c r="HVB220" s="358"/>
      <c r="HVC220" s="358"/>
      <c r="HVD220" s="358"/>
      <c r="HVE220" s="358"/>
      <c r="HVF220" s="358"/>
      <c r="HVG220" s="358"/>
      <c r="HVH220" s="358"/>
      <c r="HVI220" s="358"/>
      <c r="HVJ220" s="358"/>
      <c r="HVK220" s="358"/>
      <c r="HVL220" s="358"/>
      <c r="HVM220" s="358"/>
      <c r="HVN220" s="358"/>
      <c r="HVO220" s="358"/>
      <c r="HVP220" s="358"/>
      <c r="HVQ220" s="358"/>
      <c r="HVR220" s="358"/>
      <c r="HVS220" s="358"/>
      <c r="HVT220" s="358"/>
      <c r="HVU220" s="358"/>
      <c r="HVV220" s="358"/>
      <c r="HVW220" s="358"/>
      <c r="HVX220" s="358"/>
      <c r="HVY220" s="358"/>
      <c r="HVZ220" s="358"/>
      <c r="HWA220" s="358"/>
      <c r="HWB220" s="358"/>
      <c r="HWC220" s="358"/>
      <c r="HWD220" s="358"/>
      <c r="HWE220" s="358"/>
      <c r="HWF220" s="358"/>
      <c r="HWG220" s="358"/>
      <c r="HWH220" s="358"/>
      <c r="HWI220" s="358"/>
      <c r="HWJ220" s="358"/>
      <c r="HWK220" s="358"/>
      <c r="HWL220" s="358"/>
      <c r="HWM220" s="358"/>
      <c r="HWN220" s="358"/>
      <c r="HWO220" s="358"/>
      <c r="HWP220" s="358"/>
      <c r="HWQ220" s="358"/>
      <c r="HWR220" s="358"/>
      <c r="HWS220" s="358"/>
      <c r="HWT220" s="358"/>
      <c r="HWU220" s="358"/>
      <c r="HWV220" s="358"/>
      <c r="HWW220" s="358"/>
      <c r="HWX220" s="358"/>
      <c r="HWY220" s="358"/>
      <c r="HWZ220" s="358"/>
      <c r="HXA220" s="358"/>
      <c r="HXB220" s="358"/>
      <c r="HXC220" s="358"/>
      <c r="HXD220" s="358"/>
      <c r="HXE220" s="358"/>
      <c r="HXF220" s="358"/>
      <c r="HXG220" s="358"/>
      <c r="HXH220" s="358"/>
      <c r="HXI220" s="358"/>
      <c r="HXJ220" s="358"/>
      <c r="HXK220" s="358"/>
      <c r="HXL220" s="358"/>
      <c r="HXM220" s="358"/>
      <c r="HXN220" s="358"/>
      <c r="HXO220" s="358"/>
      <c r="HXP220" s="358"/>
      <c r="HXQ220" s="358"/>
      <c r="HXR220" s="358"/>
      <c r="HXS220" s="358"/>
      <c r="HXT220" s="358"/>
      <c r="HXU220" s="358"/>
      <c r="HXV220" s="358"/>
      <c r="HXW220" s="358"/>
      <c r="HXX220" s="358"/>
      <c r="HXY220" s="358"/>
      <c r="HXZ220" s="358"/>
      <c r="HYA220" s="358"/>
      <c r="HYB220" s="358"/>
      <c r="HYC220" s="358"/>
      <c r="HYD220" s="358"/>
      <c r="HYE220" s="358"/>
      <c r="HYF220" s="358"/>
      <c r="HYG220" s="358"/>
      <c r="HYH220" s="358"/>
      <c r="HYI220" s="358"/>
      <c r="HYJ220" s="358"/>
      <c r="HYK220" s="358"/>
      <c r="HYL220" s="358"/>
      <c r="HYM220" s="358"/>
      <c r="HYN220" s="358"/>
      <c r="HYO220" s="358"/>
      <c r="HYP220" s="358"/>
      <c r="HYQ220" s="358"/>
      <c r="HYR220" s="358"/>
      <c r="HYS220" s="358"/>
      <c r="HYT220" s="358"/>
      <c r="HYU220" s="358"/>
      <c r="HYV220" s="358"/>
      <c r="HYW220" s="358"/>
      <c r="HYX220" s="358"/>
      <c r="HYY220" s="358"/>
      <c r="HYZ220" s="358"/>
      <c r="HZA220" s="358"/>
      <c r="HZB220" s="358"/>
      <c r="HZC220" s="358"/>
      <c r="HZD220" s="358"/>
      <c r="HZE220" s="358"/>
      <c r="HZF220" s="358"/>
      <c r="HZG220" s="358"/>
      <c r="HZH220" s="358"/>
      <c r="HZI220" s="358"/>
      <c r="HZJ220" s="358"/>
      <c r="HZK220" s="358"/>
      <c r="HZL220" s="358"/>
      <c r="HZM220" s="358"/>
      <c r="HZN220" s="358"/>
      <c r="HZO220" s="358"/>
      <c r="HZP220" s="358"/>
      <c r="HZQ220" s="358"/>
      <c r="HZR220" s="358"/>
      <c r="HZS220" s="358"/>
      <c r="HZT220" s="358"/>
      <c r="HZU220" s="358"/>
      <c r="HZV220" s="358"/>
      <c r="HZW220" s="358"/>
      <c r="HZX220" s="358"/>
      <c r="HZY220" s="358"/>
      <c r="HZZ220" s="358"/>
      <c r="IAA220" s="358"/>
      <c r="IAB220" s="358"/>
      <c r="IAC220" s="358"/>
      <c r="IAD220" s="358"/>
      <c r="IAE220" s="358"/>
      <c r="IAF220" s="358"/>
      <c r="IAG220" s="358"/>
      <c r="IAH220" s="358"/>
      <c r="IAI220" s="358"/>
      <c r="IAJ220" s="358"/>
      <c r="IAK220" s="358"/>
      <c r="IAL220" s="358"/>
      <c r="IAM220" s="358"/>
      <c r="IAN220" s="358"/>
      <c r="IAO220" s="358"/>
      <c r="IAP220" s="358"/>
      <c r="IAQ220" s="358"/>
      <c r="IAR220" s="358"/>
      <c r="IAS220" s="358"/>
      <c r="IAT220" s="358"/>
      <c r="IAU220" s="358"/>
      <c r="IAV220" s="358"/>
      <c r="IAW220" s="358"/>
      <c r="IAX220" s="358"/>
      <c r="IAY220" s="358"/>
      <c r="IAZ220" s="358"/>
      <c r="IBA220" s="358"/>
      <c r="IBB220" s="358"/>
      <c r="IBC220" s="358"/>
      <c r="IBD220" s="358"/>
      <c r="IBE220" s="358"/>
      <c r="IBF220" s="358"/>
      <c r="IBG220" s="358"/>
      <c r="IBH220" s="358"/>
      <c r="IBI220" s="358"/>
      <c r="IBJ220" s="358"/>
      <c r="IBK220" s="358"/>
      <c r="IBL220" s="358"/>
      <c r="IBM220" s="358"/>
      <c r="IBN220" s="358"/>
      <c r="IBO220" s="358"/>
      <c r="IBP220" s="358"/>
      <c r="IBQ220" s="358"/>
      <c r="IBR220" s="358"/>
      <c r="IBS220" s="358"/>
      <c r="IBT220" s="358"/>
      <c r="IBU220" s="358"/>
      <c r="IBV220" s="358"/>
      <c r="IBW220" s="358"/>
      <c r="IBX220" s="358"/>
      <c r="IBY220" s="358"/>
      <c r="IBZ220" s="358"/>
      <c r="ICA220" s="358"/>
      <c r="ICB220" s="358"/>
      <c r="ICC220" s="358"/>
      <c r="ICD220" s="358"/>
      <c r="ICE220" s="358"/>
      <c r="ICF220" s="358"/>
      <c r="ICG220" s="358"/>
      <c r="ICH220" s="358"/>
      <c r="ICI220" s="358"/>
      <c r="ICJ220" s="358"/>
      <c r="ICK220" s="358"/>
      <c r="ICL220" s="358"/>
      <c r="ICM220" s="358"/>
      <c r="ICN220" s="358"/>
      <c r="ICO220" s="358"/>
      <c r="ICP220" s="358"/>
      <c r="ICQ220" s="358"/>
      <c r="ICR220" s="358"/>
      <c r="ICS220" s="358"/>
      <c r="ICT220" s="358"/>
      <c r="ICU220" s="358"/>
      <c r="ICV220" s="358"/>
      <c r="ICW220" s="358"/>
      <c r="ICX220" s="358"/>
      <c r="ICY220" s="358"/>
      <c r="ICZ220" s="358"/>
      <c r="IDA220" s="358"/>
      <c r="IDB220" s="358"/>
      <c r="IDC220" s="358"/>
      <c r="IDD220" s="358"/>
      <c r="IDE220" s="358"/>
      <c r="IDF220" s="358"/>
      <c r="IDG220" s="358"/>
      <c r="IDH220" s="358"/>
      <c r="IDI220" s="358"/>
      <c r="IDJ220" s="358"/>
      <c r="IDK220" s="358"/>
      <c r="IDL220" s="358"/>
      <c r="IDM220" s="358"/>
      <c r="IDN220" s="358"/>
      <c r="IDO220" s="358"/>
      <c r="IDP220" s="358"/>
      <c r="IDQ220" s="358"/>
      <c r="IDR220" s="358"/>
      <c r="IDS220" s="358"/>
      <c r="IDT220" s="358"/>
      <c r="IDU220" s="358"/>
      <c r="IDV220" s="358"/>
      <c r="IDW220" s="358"/>
      <c r="IDX220" s="358"/>
      <c r="IDY220" s="358"/>
      <c r="IDZ220" s="358"/>
      <c r="IEA220" s="358"/>
      <c r="IEB220" s="358"/>
      <c r="IEC220" s="358"/>
      <c r="IED220" s="358"/>
      <c r="IEE220" s="358"/>
      <c r="IEF220" s="358"/>
      <c r="IEG220" s="358"/>
      <c r="IEH220" s="358"/>
      <c r="IEI220" s="358"/>
      <c r="IEJ220" s="358"/>
      <c r="IEK220" s="358"/>
      <c r="IEL220" s="358"/>
      <c r="IEM220" s="358"/>
      <c r="IEN220" s="358"/>
      <c r="IEO220" s="358"/>
      <c r="IEP220" s="358"/>
      <c r="IEQ220" s="358"/>
      <c r="IER220" s="358"/>
      <c r="IES220" s="358"/>
      <c r="IET220" s="358"/>
      <c r="IEU220" s="358"/>
      <c r="IEV220" s="358"/>
      <c r="IEW220" s="358"/>
      <c r="IEX220" s="358"/>
      <c r="IEY220" s="358"/>
      <c r="IEZ220" s="358"/>
      <c r="IFA220" s="358"/>
      <c r="IFB220" s="358"/>
      <c r="IFC220" s="358"/>
      <c r="IFD220" s="358"/>
      <c r="IFE220" s="358"/>
      <c r="IFF220" s="358"/>
      <c r="IFG220" s="358"/>
      <c r="IFH220" s="358"/>
      <c r="IFI220" s="358"/>
      <c r="IFJ220" s="358"/>
      <c r="IFK220" s="358"/>
      <c r="IFL220" s="358"/>
      <c r="IFM220" s="358"/>
      <c r="IFN220" s="358"/>
      <c r="IFO220" s="358"/>
      <c r="IFP220" s="358"/>
      <c r="IFQ220" s="358"/>
      <c r="IFR220" s="358"/>
      <c r="IFS220" s="358"/>
      <c r="IFT220" s="358"/>
      <c r="IFU220" s="358"/>
      <c r="IFV220" s="358"/>
      <c r="IFW220" s="358"/>
      <c r="IFX220" s="358"/>
      <c r="IFY220" s="358"/>
      <c r="IFZ220" s="358"/>
      <c r="IGA220" s="358"/>
      <c r="IGB220" s="358"/>
      <c r="IGC220" s="358"/>
      <c r="IGD220" s="358"/>
      <c r="IGE220" s="358"/>
      <c r="IGF220" s="358"/>
      <c r="IGG220" s="358"/>
      <c r="IGH220" s="358"/>
      <c r="IGI220" s="358"/>
      <c r="IGJ220" s="358"/>
      <c r="IGK220" s="358"/>
      <c r="IGL220" s="358"/>
      <c r="IGM220" s="358"/>
      <c r="IGN220" s="358"/>
      <c r="IGO220" s="358"/>
      <c r="IGP220" s="358"/>
      <c r="IGQ220" s="358"/>
      <c r="IGR220" s="358"/>
      <c r="IGS220" s="358"/>
      <c r="IGT220" s="358"/>
      <c r="IGU220" s="358"/>
      <c r="IGV220" s="358"/>
      <c r="IGW220" s="358"/>
      <c r="IGX220" s="358"/>
      <c r="IGY220" s="358"/>
      <c r="IGZ220" s="358"/>
      <c r="IHA220" s="358"/>
      <c r="IHB220" s="358"/>
      <c r="IHC220" s="358"/>
      <c r="IHD220" s="358"/>
      <c r="IHE220" s="358"/>
      <c r="IHF220" s="358"/>
      <c r="IHG220" s="358"/>
      <c r="IHH220" s="358"/>
      <c r="IHI220" s="358"/>
      <c r="IHJ220" s="358"/>
      <c r="IHK220" s="358"/>
      <c r="IHL220" s="358"/>
      <c r="IHM220" s="358"/>
      <c r="IHN220" s="358"/>
      <c r="IHO220" s="358"/>
      <c r="IHP220" s="358"/>
      <c r="IHQ220" s="358"/>
      <c r="IHR220" s="358"/>
      <c r="IHS220" s="358"/>
      <c r="IHT220" s="358"/>
      <c r="IHU220" s="358"/>
      <c r="IHV220" s="358"/>
      <c r="IHW220" s="358"/>
      <c r="IHX220" s="358"/>
      <c r="IHY220" s="358"/>
      <c r="IHZ220" s="358"/>
      <c r="IIA220" s="358"/>
      <c r="IIB220" s="358"/>
      <c r="IIC220" s="358"/>
      <c r="IID220" s="358"/>
      <c r="IIE220" s="358"/>
      <c r="IIF220" s="358"/>
      <c r="IIG220" s="358"/>
      <c r="IIH220" s="358"/>
      <c r="III220" s="358"/>
      <c r="IIJ220" s="358"/>
      <c r="IIK220" s="358"/>
      <c r="IIL220" s="358"/>
      <c r="IIM220" s="358"/>
      <c r="IIN220" s="358"/>
      <c r="IIO220" s="358"/>
      <c r="IIP220" s="358"/>
      <c r="IIQ220" s="358"/>
      <c r="IIR220" s="358"/>
      <c r="IIS220" s="358"/>
      <c r="IIT220" s="358"/>
      <c r="IIU220" s="358"/>
      <c r="IIV220" s="358"/>
      <c r="IIW220" s="358"/>
      <c r="IIX220" s="358"/>
      <c r="IIY220" s="358"/>
      <c r="IIZ220" s="358"/>
      <c r="IJA220" s="358"/>
      <c r="IJB220" s="358"/>
      <c r="IJC220" s="358"/>
      <c r="IJD220" s="358"/>
      <c r="IJE220" s="358"/>
      <c r="IJF220" s="358"/>
      <c r="IJG220" s="358"/>
      <c r="IJH220" s="358"/>
      <c r="IJI220" s="358"/>
      <c r="IJJ220" s="358"/>
      <c r="IJK220" s="358"/>
      <c r="IJL220" s="358"/>
      <c r="IJM220" s="358"/>
      <c r="IJN220" s="358"/>
      <c r="IJO220" s="358"/>
      <c r="IJP220" s="358"/>
      <c r="IJQ220" s="358"/>
      <c r="IJR220" s="358"/>
      <c r="IJS220" s="358"/>
      <c r="IJT220" s="358"/>
      <c r="IJU220" s="358"/>
      <c r="IJV220" s="358"/>
      <c r="IJW220" s="358"/>
      <c r="IJX220" s="358"/>
      <c r="IJY220" s="358"/>
      <c r="IJZ220" s="358"/>
      <c r="IKA220" s="358"/>
      <c r="IKB220" s="358"/>
      <c r="IKC220" s="358"/>
      <c r="IKD220" s="358"/>
      <c r="IKE220" s="358"/>
      <c r="IKF220" s="358"/>
      <c r="IKG220" s="358"/>
      <c r="IKH220" s="358"/>
      <c r="IKI220" s="358"/>
      <c r="IKJ220" s="358"/>
      <c r="IKK220" s="358"/>
      <c r="IKL220" s="358"/>
      <c r="IKM220" s="358"/>
      <c r="IKN220" s="358"/>
      <c r="IKO220" s="358"/>
      <c r="IKP220" s="358"/>
      <c r="IKQ220" s="358"/>
      <c r="IKR220" s="358"/>
      <c r="IKS220" s="358"/>
      <c r="IKT220" s="358"/>
      <c r="IKU220" s="358"/>
      <c r="IKV220" s="358"/>
      <c r="IKW220" s="358"/>
      <c r="IKX220" s="358"/>
      <c r="IKY220" s="358"/>
      <c r="IKZ220" s="358"/>
      <c r="ILA220" s="358"/>
      <c r="ILB220" s="358"/>
      <c r="ILC220" s="358"/>
      <c r="ILD220" s="358"/>
      <c r="ILE220" s="358"/>
      <c r="ILF220" s="358"/>
      <c r="ILG220" s="358"/>
      <c r="ILH220" s="358"/>
      <c r="ILI220" s="358"/>
      <c r="ILJ220" s="358"/>
      <c r="ILK220" s="358"/>
      <c r="ILL220" s="358"/>
      <c r="ILM220" s="358"/>
      <c r="ILN220" s="358"/>
      <c r="ILO220" s="358"/>
      <c r="ILP220" s="358"/>
      <c r="ILQ220" s="358"/>
      <c r="ILR220" s="358"/>
      <c r="ILS220" s="358"/>
      <c r="ILT220" s="358"/>
      <c r="ILU220" s="358"/>
      <c r="ILV220" s="358"/>
      <c r="ILW220" s="358"/>
      <c r="ILX220" s="358"/>
      <c r="ILY220" s="358"/>
      <c r="ILZ220" s="358"/>
      <c r="IMA220" s="358"/>
      <c r="IMB220" s="358"/>
      <c r="IMC220" s="358"/>
      <c r="IMD220" s="358"/>
      <c r="IME220" s="358"/>
      <c r="IMF220" s="358"/>
      <c r="IMG220" s="358"/>
      <c r="IMH220" s="358"/>
      <c r="IMI220" s="358"/>
      <c r="IMJ220" s="358"/>
      <c r="IMK220" s="358"/>
      <c r="IML220" s="358"/>
      <c r="IMM220" s="358"/>
      <c r="IMN220" s="358"/>
      <c r="IMO220" s="358"/>
      <c r="IMP220" s="358"/>
      <c r="IMQ220" s="358"/>
      <c r="IMR220" s="358"/>
      <c r="IMS220" s="358"/>
      <c r="IMT220" s="358"/>
      <c r="IMU220" s="358"/>
      <c r="IMV220" s="358"/>
      <c r="IMW220" s="358"/>
      <c r="IMX220" s="358"/>
      <c r="IMY220" s="358"/>
      <c r="IMZ220" s="358"/>
      <c r="INA220" s="358"/>
      <c r="INB220" s="358"/>
      <c r="INC220" s="358"/>
      <c r="IND220" s="358"/>
      <c r="INE220" s="358"/>
      <c r="INF220" s="358"/>
      <c r="ING220" s="358"/>
      <c r="INH220" s="358"/>
      <c r="INI220" s="358"/>
      <c r="INJ220" s="358"/>
      <c r="INK220" s="358"/>
      <c r="INL220" s="358"/>
      <c r="INM220" s="358"/>
      <c r="INN220" s="358"/>
      <c r="INO220" s="358"/>
      <c r="INP220" s="358"/>
      <c r="INQ220" s="358"/>
      <c r="INR220" s="358"/>
      <c r="INS220" s="358"/>
      <c r="INT220" s="358"/>
      <c r="INU220" s="358"/>
      <c r="INV220" s="358"/>
      <c r="INW220" s="358"/>
      <c r="INX220" s="358"/>
      <c r="INY220" s="358"/>
      <c r="INZ220" s="358"/>
      <c r="IOA220" s="358"/>
      <c r="IOB220" s="358"/>
      <c r="IOC220" s="358"/>
      <c r="IOD220" s="358"/>
      <c r="IOE220" s="358"/>
      <c r="IOF220" s="358"/>
      <c r="IOG220" s="358"/>
      <c r="IOH220" s="358"/>
      <c r="IOI220" s="358"/>
      <c r="IOJ220" s="358"/>
      <c r="IOK220" s="358"/>
      <c r="IOL220" s="358"/>
      <c r="IOM220" s="358"/>
      <c r="ION220" s="358"/>
      <c r="IOO220" s="358"/>
      <c r="IOP220" s="358"/>
      <c r="IOQ220" s="358"/>
      <c r="IOR220" s="358"/>
      <c r="IOS220" s="358"/>
      <c r="IOT220" s="358"/>
      <c r="IOU220" s="358"/>
      <c r="IOV220" s="358"/>
      <c r="IOW220" s="358"/>
      <c r="IOX220" s="358"/>
      <c r="IOY220" s="358"/>
      <c r="IOZ220" s="358"/>
      <c r="IPA220" s="358"/>
      <c r="IPB220" s="358"/>
      <c r="IPC220" s="358"/>
      <c r="IPD220" s="358"/>
      <c r="IPE220" s="358"/>
      <c r="IPF220" s="358"/>
      <c r="IPG220" s="358"/>
      <c r="IPH220" s="358"/>
      <c r="IPI220" s="358"/>
      <c r="IPJ220" s="358"/>
      <c r="IPK220" s="358"/>
      <c r="IPL220" s="358"/>
      <c r="IPM220" s="358"/>
      <c r="IPN220" s="358"/>
      <c r="IPO220" s="358"/>
      <c r="IPP220" s="358"/>
      <c r="IPQ220" s="358"/>
      <c r="IPR220" s="358"/>
      <c r="IPS220" s="358"/>
      <c r="IPT220" s="358"/>
      <c r="IPU220" s="358"/>
      <c r="IPV220" s="358"/>
      <c r="IPW220" s="358"/>
      <c r="IPX220" s="358"/>
      <c r="IPY220" s="358"/>
      <c r="IPZ220" s="358"/>
      <c r="IQA220" s="358"/>
      <c r="IQB220" s="358"/>
      <c r="IQC220" s="358"/>
      <c r="IQD220" s="358"/>
      <c r="IQE220" s="358"/>
      <c r="IQF220" s="358"/>
      <c r="IQG220" s="358"/>
      <c r="IQH220" s="358"/>
      <c r="IQI220" s="358"/>
      <c r="IQJ220" s="358"/>
      <c r="IQK220" s="358"/>
      <c r="IQL220" s="358"/>
      <c r="IQM220" s="358"/>
      <c r="IQN220" s="358"/>
      <c r="IQO220" s="358"/>
      <c r="IQP220" s="358"/>
      <c r="IQQ220" s="358"/>
      <c r="IQR220" s="358"/>
      <c r="IQS220" s="358"/>
      <c r="IQT220" s="358"/>
      <c r="IQU220" s="358"/>
      <c r="IQV220" s="358"/>
      <c r="IQW220" s="358"/>
      <c r="IQX220" s="358"/>
      <c r="IQY220" s="358"/>
      <c r="IQZ220" s="358"/>
      <c r="IRA220" s="358"/>
      <c r="IRB220" s="358"/>
      <c r="IRC220" s="358"/>
      <c r="IRD220" s="358"/>
      <c r="IRE220" s="358"/>
      <c r="IRF220" s="358"/>
      <c r="IRG220" s="358"/>
      <c r="IRH220" s="358"/>
      <c r="IRI220" s="358"/>
      <c r="IRJ220" s="358"/>
      <c r="IRK220" s="358"/>
      <c r="IRL220" s="358"/>
      <c r="IRM220" s="358"/>
      <c r="IRN220" s="358"/>
      <c r="IRO220" s="358"/>
      <c r="IRP220" s="358"/>
      <c r="IRQ220" s="358"/>
      <c r="IRR220" s="358"/>
      <c r="IRS220" s="358"/>
      <c r="IRT220" s="358"/>
      <c r="IRU220" s="358"/>
      <c r="IRV220" s="358"/>
      <c r="IRW220" s="358"/>
      <c r="IRX220" s="358"/>
      <c r="IRY220" s="358"/>
      <c r="IRZ220" s="358"/>
      <c r="ISA220" s="358"/>
      <c r="ISB220" s="358"/>
      <c r="ISC220" s="358"/>
      <c r="ISD220" s="358"/>
      <c r="ISE220" s="358"/>
      <c r="ISF220" s="358"/>
      <c r="ISG220" s="358"/>
      <c r="ISH220" s="358"/>
      <c r="ISI220" s="358"/>
      <c r="ISJ220" s="358"/>
      <c r="ISK220" s="358"/>
      <c r="ISL220" s="358"/>
      <c r="ISM220" s="358"/>
      <c r="ISN220" s="358"/>
      <c r="ISO220" s="358"/>
      <c r="ISP220" s="358"/>
      <c r="ISQ220" s="358"/>
      <c r="ISR220" s="358"/>
      <c r="ISS220" s="358"/>
      <c r="IST220" s="358"/>
      <c r="ISU220" s="358"/>
      <c r="ISV220" s="358"/>
      <c r="ISW220" s="358"/>
      <c r="ISX220" s="358"/>
      <c r="ISY220" s="358"/>
      <c r="ISZ220" s="358"/>
      <c r="ITA220" s="358"/>
      <c r="ITB220" s="358"/>
      <c r="ITC220" s="358"/>
      <c r="ITD220" s="358"/>
      <c r="ITE220" s="358"/>
      <c r="ITF220" s="358"/>
      <c r="ITG220" s="358"/>
      <c r="ITH220" s="358"/>
      <c r="ITI220" s="358"/>
      <c r="ITJ220" s="358"/>
      <c r="ITK220" s="358"/>
      <c r="ITL220" s="358"/>
      <c r="ITM220" s="358"/>
      <c r="ITN220" s="358"/>
      <c r="ITO220" s="358"/>
      <c r="ITP220" s="358"/>
      <c r="ITQ220" s="358"/>
      <c r="ITR220" s="358"/>
      <c r="ITS220" s="358"/>
      <c r="ITT220" s="358"/>
      <c r="ITU220" s="358"/>
      <c r="ITV220" s="358"/>
      <c r="ITW220" s="358"/>
      <c r="ITX220" s="358"/>
      <c r="ITY220" s="358"/>
      <c r="ITZ220" s="358"/>
      <c r="IUA220" s="358"/>
      <c r="IUB220" s="358"/>
      <c r="IUC220" s="358"/>
      <c r="IUD220" s="358"/>
      <c r="IUE220" s="358"/>
      <c r="IUF220" s="358"/>
      <c r="IUG220" s="358"/>
      <c r="IUH220" s="358"/>
      <c r="IUI220" s="358"/>
      <c r="IUJ220" s="358"/>
      <c r="IUK220" s="358"/>
      <c r="IUL220" s="358"/>
      <c r="IUM220" s="358"/>
      <c r="IUN220" s="358"/>
      <c r="IUO220" s="358"/>
      <c r="IUP220" s="358"/>
      <c r="IUQ220" s="358"/>
      <c r="IUR220" s="358"/>
      <c r="IUS220" s="358"/>
      <c r="IUT220" s="358"/>
      <c r="IUU220" s="358"/>
      <c r="IUV220" s="358"/>
      <c r="IUW220" s="358"/>
      <c r="IUX220" s="358"/>
      <c r="IUY220" s="358"/>
      <c r="IUZ220" s="358"/>
      <c r="IVA220" s="358"/>
      <c r="IVB220" s="358"/>
      <c r="IVC220" s="358"/>
      <c r="IVD220" s="358"/>
      <c r="IVE220" s="358"/>
      <c r="IVF220" s="358"/>
      <c r="IVG220" s="358"/>
      <c r="IVH220" s="358"/>
      <c r="IVI220" s="358"/>
      <c r="IVJ220" s="358"/>
      <c r="IVK220" s="358"/>
      <c r="IVL220" s="358"/>
      <c r="IVM220" s="358"/>
      <c r="IVN220" s="358"/>
      <c r="IVO220" s="358"/>
      <c r="IVP220" s="358"/>
      <c r="IVQ220" s="358"/>
      <c r="IVR220" s="358"/>
      <c r="IVS220" s="358"/>
      <c r="IVT220" s="358"/>
      <c r="IVU220" s="358"/>
      <c r="IVV220" s="358"/>
      <c r="IVW220" s="358"/>
      <c r="IVX220" s="358"/>
      <c r="IVY220" s="358"/>
      <c r="IVZ220" s="358"/>
      <c r="IWA220" s="358"/>
      <c r="IWB220" s="358"/>
      <c r="IWC220" s="358"/>
      <c r="IWD220" s="358"/>
      <c r="IWE220" s="358"/>
      <c r="IWF220" s="358"/>
      <c r="IWG220" s="358"/>
      <c r="IWH220" s="358"/>
      <c r="IWI220" s="358"/>
      <c r="IWJ220" s="358"/>
      <c r="IWK220" s="358"/>
      <c r="IWL220" s="358"/>
      <c r="IWM220" s="358"/>
      <c r="IWN220" s="358"/>
      <c r="IWO220" s="358"/>
      <c r="IWP220" s="358"/>
      <c r="IWQ220" s="358"/>
      <c r="IWR220" s="358"/>
      <c r="IWS220" s="358"/>
      <c r="IWT220" s="358"/>
      <c r="IWU220" s="358"/>
      <c r="IWV220" s="358"/>
      <c r="IWW220" s="358"/>
      <c r="IWX220" s="358"/>
      <c r="IWY220" s="358"/>
      <c r="IWZ220" s="358"/>
      <c r="IXA220" s="358"/>
      <c r="IXB220" s="358"/>
      <c r="IXC220" s="358"/>
      <c r="IXD220" s="358"/>
      <c r="IXE220" s="358"/>
      <c r="IXF220" s="358"/>
      <c r="IXG220" s="358"/>
      <c r="IXH220" s="358"/>
      <c r="IXI220" s="358"/>
      <c r="IXJ220" s="358"/>
      <c r="IXK220" s="358"/>
      <c r="IXL220" s="358"/>
      <c r="IXM220" s="358"/>
      <c r="IXN220" s="358"/>
      <c r="IXO220" s="358"/>
      <c r="IXP220" s="358"/>
      <c r="IXQ220" s="358"/>
      <c r="IXR220" s="358"/>
      <c r="IXS220" s="358"/>
      <c r="IXT220" s="358"/>
      <c r="IXU220" s="358"/>
      <c r="IXV220" s="358"/>
      <c r="IXW220" s="358"/>
      <c r="IXX220" s="358"/>
      <c r="IXY220" s="358"/>
      <c r="IXZ220" s="358"/>
      <c r="IYA220" s="358"/>
      <c r="IYB220" s="358"/>
      <c r="IYC220" s="358"/>
      <c r="IYD220" s="358"/>
      <c r="IYE220" s="358"/>
      <c r="IYF220" s="358"/>
      <c r="IYG220" s="358"/>
      <c r="IYH220" s="358"/>
      <c r="IYI220" s="358"/>
      <c r="IYJ220" s="358"/>
      <c r="IYK220" s="358"/>
      <c r="IYL220" s="358"/>
      <c r="IYM220" s="358"/>
      <c r="IYN220" s="358"/>
      <c r="IYO220" s="358"/>
      <c r="IYP220" s="358"/>
      <c r="IYQ220" s="358"/>
      <c r="IYR220" s="358"/>
      <c r="IYS220" s="358"/>
      <c r="IYT220" s="358"/>
      <c r="IYU220" s="358"/>
      <c r="IYV220" s="358"/>
      <c r="IYW220" s="358"/>
      <c r="IYX220" s="358"/>
      <c r="IYY220" s="358"/>
      <c r="IYZ220" s="358"/>
      <c r="IZA220" s="358"/>
      <c r="IZB220" s="358"/>
      <c r="IZC220" s="358"/>
      <c r="IZD220" s="358"/>
      <c r="IZE220" s="358"/>
      <c r="IZF220" s="358"/>
      <c r="IZG220" s="358"/>
      <c r="IZH220" s="358"/>
      <c r="IZI220" s="358"/>
      <c r="IZJ220" s="358"/>
      <c r="IZK220" s="358"/>
      <c r="IZL220" s="358"/>
      <c r="IZM220" s="358"/>
      <c r="IZN220" s="358"/>
      <c r="IZO220" s="358"/>
      <c r="IZP220" s="358"/>
      <c r="IZQ220" s="358"/>
      <c r="IZR220" s="358"/>
      <c r="IZS220" s="358"/>
      <c r="IZT220" s="358"/>
      <c r="IZU220" s="358"/>
      <c r="IZV220" s="358"/>
      <c r="IZW220" s="358"/>
      <c r="IZX220" s="358"/>
      <c r="IZY220" s="358"/>
      <c r="IZZ220" s="358"/>
      <c r="JAA220" s="358"/>
      <c r="JAB220" s="358"/>
      <c r="JAC220" s="358"/>
      <c r="JAD220" s="358"/>
      <c r="JAE220" s="358"/>
      <c r="JAF220" s="358"/>
      <c r="JAG220" s="358"/>
      <c r="JAH220" s="358"/>
      <c r="JAI220" s="358"/>
      <c r="JAJ220" s="358"/>
      <c r="JAK220" s="358"/>
      <c r="JAL220" s="358"/>
      <c r="JAM220" s="358"/>
      <c r="JAN220" s="358"/>
      <c r="JAO220" s="358"/>
      <c r="JAP220" s="358"/>
      <c r="JAQ220" s="358"/>
      <c r="JAR220" s="358"/>
      <c r="JAS220" s="358"/>
      <c r="JAT220" s="358"/>
      <c r="JAU220" s="358"/>
      <c r="JAV220" s="358"/>
      <c r="JAW220" s="358"/>
      <c r="JAX220" s="358"/>
      <c r="JAY220" s="358"/>
      <c r="JAZ220" s="358"/>
      <c r="JBA220" s="358"/>
      <c r="JBB220" s="358"/>
      <c r="JBC220" s="358"/>
      <c r="JBD220" s="358"/>
      <c r="JBE220" s="358"/>
      <c r="JBF220" s="358"/>
      <c r="JBG220" s="358"/>
      <c r="JBH220" s="358"/>
      <c r="JBI220" s="358"/>
      <c r="JBJ220" s="358"/>
      <c r="JBK220" s="358"/>
      <c r="JBL220" s="358"/>
      <c r="JBM220" s="358"/>
      <c r="JBN220" s="358"/>
      <c r="JBO220" s="358"/>
      <c r="JBP220" s="358"/>
      <c r="JBQ220" s="358"/>
      <c r="JBR220" s="358"/>
      <c r="JBS220" s="358"/>
      <c r="JBT220" s="358"/>
      <c r="JBU220" s="358"/>
      <c r="JBV220" s="358"/>
      <c r="JBW220" s="358"/>
      <c r="JBX220" s="358"/>
      <c r="JBY220" s="358"/>
      <c r="JBZ220" s="358"/>
      <c r="JCA220" s="358"/>
      <c r="JCB220" s="358"/>
      <c r="JCC220" s="358"/>
      <c r="JCD220" s="358"/>
      <c r="JCE220" s="358"/>
      <c r="JCF220" s="358"/>
      <c r="JCG220" s="358"/>
      <c r="JCH220" s="358"/>
      <c r="JCI220" s="358"/>
      <c r="JCJ220" s="358"/>
      <c r="JCK220" s="358"/>
      <c r="JCL220" s="358"/>
      <c r="JCM220" s="358"/>
      <c r="JCN220" s="358"/>
      <c r="JCO220" s="358"/>
      <c r="JCP220" s="358"/>
      <c r="JCQ220" s="358"/>
      <c r="JCR220" s="358"/>
      <c r="JCS220" s="358"/>
      <c r="JCT220" s="358"/>
      <c r="JCU220" s="358"/>
      <c r="JCV220" s="358"/>
      <c r="JCW220" s="358"/>
      <c r="JCX220" s="358"/>
      <c r="JCY220" s="358"/>
      <c r="JCZ220" s="358"/>
      <c r="JDA220" s="358"/>
      <c r="JDB220" s="358"/>
      <c r="JDC220" s="358"/>
      <c r="JDD220" s="358"/>
      <c r="JDE220" s="358"/>
      <c r="JDF220" s="358"/>
      <c r="JDG220" s="358"/>
      <c r="JDH220" s="358"/>
      <c r="JDI220" s="358"/>
      <c r="JDJ220" s="358"/>
      <c r="JDK220" s="358"/>
      <c r="JDL220" s="358"/>
      <c r="JDM220" s="358"/>
      <c r="JDN220" s="358"/>
      <c r="JDO220" s="358"/>
      <c r="JDP220" s="358"/>
      <c r="JDQ220" s="358"/>
      <c r="JDR220" s="358"/>
      <c r="JDS220" s="358"/>
      <c r="JDT220" s="358"/>
      <c r="JDU220" s="358"/>
      <c r="JDV220" s="358"/>
      <c r="JDW220" s="358"/>
      <c r="JDX220" s="358"/>
      <c r="JDY220" s="358"/>
      <c r="JDZ220" s="358"/>
      <c r="JEA220" s="358"/>
      <c r="JEB220" s="358"/>
      <c r="JEC220" s="358"/>
      <c r="JED220" s="358"/>
      <c r="JEE220" s="358"/>
      <c r="JEF220" s="358"/>
      <c r="JEG220" s="358"/>
      <c r="JEH220" s="358"/>
      <c r="JEI220" s="358"/>
      <c r="JEJ220" s="358"/>
      <c r="JEK220" s="358"/>
      <c r="JEL220" s="358"/>
      <c r="JEM220" s="358"/>
      <c r="JEN220" s="358"/>
      <c r="JEO220" s="358"/>
      <c r="JEP220" s="358"/>
      <c r="JEQ220" s="358"/>
      <c r="JER220" s="358"/>
      <c r="JES220" s="358"/>
      <c r="JET220" s="358"/>
      <c r="JEU220" s="358"/>
      <c r="JEV220" s="358"/>
      <c r="JEW220" s="358"/>
      <c r="JEX220" s="358"/>
      <c r="JEY220" s="358"/>
      <c r="JEZ220" s="358"/>
      <c r="JFA220" s="358"/>
      <c r="JFB220" s="358"/>
      <c r="JFC220" s="358"/>
      <c r="JFD220" s="358"/>
      <c r="JFE220" s="358"/>
      <c r="JFF220" s="358"/>
      <c r="JFG220" s="358"/>
      <c r="JFH220" s="358"/>
      <c r="JFI220" s="358"/>
      <c r="JFJ220" s="358"/>
      <c r="JFK220" s="358"/>
      <c r="JFL220" s="358"/>
      <c r="JFM220" s="358"/>
      <c r="JFN220" s="358"/>
      <c r="JFO220" s="358"/>
      <c r="JFP220" s="358"/>
      <c r="JFQ220" s="358"/>
      <c r="JFR220" s="358"/>
      <c r="JFS220" s="358"/>
      <c r="JFT220" s="358"/>
      <c r="JFU220" s="358"/>
      <c r="JFV220" s="358"/>
      <c r="JFW220" s="358"/>
      <c r="JFX220" s="358"/>
      <c r="JFY220" s="358"/>
      <c r="JFZ220" s="358"/>
      <c r="JGA220" s="358"/>
      <c r="JGB220" s="358"/>
      <c r="JGC220" s="358"/>
      <c r="JGD220" s="358"/>
      <c r="JGE220" s="358"/>
      <c r="JGF220" s="358"/>
      <c r="JGG220" s="358"/>
      <c r="JGH220" s="358"/>
      <c r="JGI220" s="358"/>
      <c r="JGJ220" s="358"/>
      <c r="JGK220" s="358"/>
      <c r="JGL220" s="358"/>
      <c r="JGM220" s="358"/>
      <c r="JGN220" s="358"/>
      <c r="JGO220" s="358"/>
      <c r="JGP220" s="358"/>
      <c r="JGQ220" s="358"/>
      <c r="JGR220" s="358"/>
      <c r="JGS220" s="358"/>
      <c r="JGT220" s="358"/>
      <c r="JGU220" s="358"/>
      <c r="JGV220" s="358"/>
      <c r="JGW220" s="358"/>
      <c r="JGX220" s="358"/>
      <c r="JGY220" s="358"/>
      <c r="JGZ220" s="358"/>
      <c r="JHA220" s="358"/>
      <c r="JHB220" s="358"/>
      <c r="JHC220" s="358"/>
      <c r="JHD220" s="358"/>
      <c r="JHE220" s="358"/>
      <c r="JHF220" s="358"/>
      <c r="JHG220" s="358"/>
      <c r="JHH220" s="358"/>
      <c r="JHI220" s="358"/>
      <c r="JHJ220" s="358"/>
      <c r="JHK220" s="358"/>
      <c r="JHL220" s="358"/>
      <c r="JHM220" s="358"/>
      <c r="JHN220" s="358"/>
      <c r="JHO220" s="358"/>
      <c r="JHP220" s="358"/>
      <c r="JHQ220" s="358"/>
      <c r="JHR220" s="358"/>
      <c r="JHS220" s="358"/>
      <c r="JHT220" s="358"/>
      <c r="JHU220" s="358"/>
      <c r="JHV220" s="358"/>
      <c r="JHW220" s="358"/>
      <c r="JHX220" s="358"/>
      <c r="JHY220" s="358"/>
      <c r="JHZ220" s="358"/>
      <c r="JIA220" s="358"/>
      <c r="JIB220" s="358"/>
      <c r="JIC220" s="358"/>
      <c r="JID220" s="358"/>
      <c r="JIE220" s="358"/>
      <c r="JIF220" s="358"/>
      <c r="JIG220" s="358"/>
      <c r="JIH220" s="358"/>
      <c r="JII220" s="358"/>
      <c r="JIJ220" s="358"/>
      <c r="JIK220" s="358"/>
      <c r="JIL220" s="358"/>
      <c r="JIM220" s="358"/>
      <c r="JIN220" s="358"/>
      <c r="JIO220" s="358"/>
      <c r="JIP220" s="358"/>
      <c r="JIQ220" s="358"/>
      <c r="JIR220" s="358"/>
      <c r="JIS220" s="358"/>
      <c r="JIT220" s="358"/>
      <c r="JIU220" s="358"/>
      <c r="JIV220" s="358"/>
      <c r="JIW220" s="358"/>
      <c r="JIX220" s="358"/>
      <c r="JIY220" s="358"/>
      <c r="JIZ220" s="358"/>
      <c r="JJA220" s="358"/>
      <c r="JJB220" s="358"/>
      <c r="JJC220" s="358"/>
      <c r="JJD220" s="358"/>
      <c r="JJE220" s="358"/>
      <c r="JJF220" s="358"/>
      <c r="JJG220" s="358"/>
      <c r="JJH220" s="358"/>
      <c r="JJI220" s="358"/>
      <c r="JJJ220" s="358"/>
      <c r="JJK220" s="358"/>
      <c r="JJL220" s="358"/>
      <c r="JJM220" s="358"/>
      <c r="JJN220" s="358"/>
      <c r="JJO220" s="358"/>
      <c r="JJP220" s="358"/>
      <c r="JJQ220" s="358"/>
      <c r="JJR220" s="358"/>
      <c r="JJS220" s="358"/>
      <c r="JJT220" s="358"/>
      <c r="JJU220" s="358"/>
      <c r="JJV220" s="358"/>
      <c r="JJW220" s="358"/>
      <c r="JJX220" s="358"/>
      <c r="JJY220" s="358"/>
      <c r="JJZ220" s="358"/>
      <c r="JKA220" s="358"/>
      <c r="JKB220" s="358"/>
      <c r="JKC220" s="358"/>
      <c r="JKD220" s="358"/>
      <c r="JKE220" s="358"/>
      <c r="JKF220" s="358"/>
      <c r="JKG220" s="358"/>
      <c r="JKH220" s="358"/>
      <c r="JKI220" s="358"/>
      <c r="JKJ220" s="358"/>
      <c r="JKK220" s="358"/>
      <c r="JKL220" s="358"/>
      <c r="JKM220" s="358"/>
      <c r="JKN220" s="358"/>
      <c r="JKO220" s="358"/>
      <c r="JKP220" s="358"/>
      <c r="JKQ220" s="358"/>
      <c r="JKR220" s="358"/>
      <c r="JKS220" s="358"/>
      <c r="JKT220" s="358"/>
      <c r="JKU220" s="358"/>
      <c r="JKV220" s="358"/>
      <c r="JKW220" s="358"/>
      <c r="JKX220" s="358"/>
      <c r="JKY220" s="358"/>
      <c r="JKZ220" s="358"/>
      <c r="JLA220" s="358"/>
      <c r="JLB220" s="358"/>
      <c r="JLC220" s="358"/>
      <c r="JLD220" s="358"/>
      <c r="JLE220" s="358"/>
      <c r="JLF220" s="358"/>
      <c r="JLG220" s="358"/>
      <c r="JLH220" s="358"/>
      <c r="JLI220" s="358"/>
      <c r="JLJ220" s="358"/>
      <c r="JLK220" s="358"/>
      <c r="JLL220" s="358"/>
      <c r="JLM220" s="358"/>
      <c r="JLN220" s="358"/>
      <c r="JLO220" s="358"/>
      <c r="JLP220" s="358"/>
      <c r="JLQ220" s="358"/>
      <c r="JLR220" s="358"/>
      <c r="JLS220" s="358"/>
      <c r="JLT220" s="358"/>
      <c r="JLU220" s="358"/>
      <c r="JLV220" s="358"/>
      <c r="JLW220" s="358"/>
      <c r="JLX220" s="358"/>
      <c r="JLY220" s="358"/>
      <c r="JLZ220" s="358"/>
      <c r="JMA220" s="358"/>
      <c r="JMB220" s="358"/>
      <c r="JMC220" s="358"/>
      <c r="JMD220" s="358"/>
      <c r="JME220" s="358"/>
      <c r="JMF220" s="358"/>
      <c r="JMG220" s="358"/>
      <c r="JMH220" s="358"/>
      <c r="JMI220" s="358"/>
      <c r="JMJ220" s="358"/>
      <c r="JMK220" s="358"/>
      <c r="JML220" s="358"/>
      <c r="JMM220" s="358"/>
      <c r="JMN220" s="358"/>
      <c r="JMO220" s="358"/>
      <c r="JMP220" s="358"/>
      <c r="JMQ220" s="358"/>
      <c r="JMR220" s="358"/>
      <c r="JMS220" s="358"/>
      <c r="JMT220" s="358"/>
      <c r="JMU220" s="358"/>
      <c r="JMV220" s="358"/>
      <c r="JMW220" s="358"/>
      <c r="JMX220" s="358"/>
      <c r="JMY220" s="358"/>
      <c r="JMZ220" s="358"/>
      <c r="JNA220" s="358"/>
      <c r="JNB220" s="358"/>
      <c r="JNC220" s="358"/>
      <c r="JND220" s="358"/>
      <c r="JNE220" s="358"/>
      <c r="JNF220" s="358"/>
      <c r="JNG220" s="358"/>
      <c r="JNH220" s="358"/>
      <c r="JNI220" s="358"/>
      <c r="JNJ220" s="358"/>
      <c r="JNK220" s="358"/>
      <c r="JNL220" s="358"/>
      <c r="JNM220" s="358"/>
      <c r="JNN220" s="358"/>
      <c r="JNO220" s="358"/>
      <c r="JNP220" s="358"/>
      <c r="JNQ220" s="358"/>
      <c r="JNR220" s="358"/>
      <c r="JNS220" s="358"/>
      <c r="JNT220" s="358"/>
      <c r="JNU220" s="358"/>
      <c r="JNV220" s="358"/>
      <c r="JNW220" s="358"/>
      <c r="JNX220" s="358"/>
      <c r="JNY220" s="358"/>
      <c r="JNZ220" s="358"/>
      <c r="JOA220" s="358"/>
      <c r="JOB220" s="358"/>
      <c r="JOC220" s="358"/>
      <c r="JOD220" s="358"/>
      <c r="JOE220" s="358"/>
      <c r="JOF220" s="358"/>
      <c r="JOG220" s="358"/>
      <c r="JOH220" s="358"/>
      <c r="JOI220" s="358"/>
      <c r="JOJ220" s="358"/>
      <c r="JOK220" s="358"/>
      <c r="JOL220" s="358"/>
      <c r="JOM220" s="358"/>
      <c r="JON220" s="358"/>
      <c r="JOO220" s="358"/>
      <c r="JOP220" s="358"/>
      <c r="JOQ220" s="358"/>
      <c r="JOR220" s="358"/>
      <c r="JOS220" s="358"/>
      <c r="JOT220" s="358"/>
      <c r="JOU220" s="358"/>
      <c r="JOV220" s="358"/>
      <c r="JOW220" s="358"/>
      <c r="JOX220" s="358"/>
      <c r="JOY220" s="358"/>
      <c r="JOZ220" s="358"/>
      <c r="JPA220" s="358"/>
      <c r="JPB220" s="358"/>
      <c r="JPC220" s="358"/>
      <c r="JPD220" s="358"/>
      <c r="JPE220" s="358"/>
      <c r="JPF220" s="358"/>
      <c r="JPG220" s="358"/>
      <c r="JPH220" s="358"/>
      <c r="JPI220" s="358"/>
      <c r="JPJ220" s="358"/>
      <c r="JPK220" s="358"/>
      <c r="JPL220" s="358"/>
      <c r="JPM220" s="358"/>
      <c r="JPN220" s="358"/>
      <c r="JPO220" s="358"/>
      <c r="JPP220" s="358"/>
      <c r="JPQ220" s="358"/>
      <c r="JPR220" s="358"/>
      <c r="JPS220" s="358"/>
      <c r="JPT220" s="358"/>
      <c r="JPU220" s="358"/>
      <c r="JPV220" s="358"/>
      <c r="JPW220" s="358"/>
      <c r="JPX220" s="358"/>
      <c r="JPY220" s="358"/>
      <c r="JPZ220" s="358"/>
      <c r="JQA220" s="358"/>
      <c r="JQB220" s="358"/>
      <c r="JQC220" s="358"/>
      <c r="JQD220" s="358"/>
      <c r="JQE220" s="358"/>
      <c r="JQF220" s="358"/>
      <c r="JQG220" s="358"/>
      <c r="JQH220" s="358"/>
      <c r="JQI220" s="358"/>
      <c r="JQJ220" s="358"/>
      <c r="JQK220" s="358"/>
      <c r="JQL220" s="358"/>
      <c r="JQM220" s="358"/>
      <c r="JQN220" s="358"/>
      <c r="JQO220" s="358"/>
      <c r="JQP220" s="358"/>
      <c r="JQQ220" s="358"/>
      <c r="JQR220" s="358"/>
      <c r="JQS220" s="358"/>
      <c r="JQT220" s="358"/>
      <c r="JQU220" s="358"/>
      <c r="JQV220" s="358"/>
      <c r="JQW220" s="358"/>
      <c r="JQX220" s="358"/>
      <c r="JQY220" s="358"/>
      <c r="JQZ220" s="358"/>
      <c r="JRA220" s="358"/>
      <c r="JRB220" s="358"/>
      <c r="JRC220" s="358"/>
      <c r="JRD220" s="358"/>
      <c r="JRE220" s="358"/>
      <c r="JRF220" s="358"/>
      <c r="JRG220" s="358"/>
      <c r="JRH220" s="358"/>
      <c r="JRI220" s="358"/>
      <c r="JRJ220" s="358"/>
      <c r="JRK220" s="358"/>
      <c r="JRL220" s="358"/>
      <c r="JRM220" s="358"/>
      <c r="JRN220" s="358"/>
      <c r="JRO220" s="358"/>
      <c r="JRP220" s="358"/>
      <c r="JRQ220" s="358"/>
      <c r="JRR220" s="358"/>
      <c r="JRS220" s="358"/>
      <c r="JRT220" s="358"/>
      <c r="JRU220" s="358"/>
      <c r="JRV220" s="358"/>
      <c r="JRW220" s="358"/>
      <c r="JRX220" s="358"/>
      <c r="JRY220" s="358"/>
      <c r="JRZ220" s="358"/>
      <c r="JSA220" s="358"/>
      <c r="JSB220" s="358"/>
      <c r="JSC220" s="358"/>
      <c r="JSD220" s="358"/>
      <c r="JSE220" s="358"/>
      <c r="JSF220" s="358"/>
      <c r="JSG220" s="358"/>
      <c r="JSH220" s="358"/>
      <c r="JSI220" s="358"/>
      <c r="JSJ220" s="358"/>
      <c r="JSK220" s="358"/>
      <c r="JSL220" s="358"/>
      <c r="JSM220" s="358"/>
      <c r="JSN220" s="358"/>
      <c r="JSO220" s="358"/>
      <c r="JSP220" s="358"/>
      <c r="JSQ220" s="358"/>
      <c r="JSR220" s="358"/>
      <c r="JSS220" s="358"/>
      <c r="JST220" s="358"/>
      <c r="JSU220" s="358"/>
      <c r="JSV220" s="358"/>
      <c r="JSW220" s="358"/>
      <c r="JSX220" s="358"/>
      <c r="JSY220" s="358"/>
      <c r="JSZ220" s="358"/>
      <c r="JTA220" s="358"/>
      <c r="JTB220" s="358"/>
      <c r="JTC220" s="358"/>
      <c r="JTD220" s="358"/>
      <c r="JTE220" s="358"/>
      <c r="JTF220" s="358"/>
      <c r="JTG220" s="358"/>
      <c r="JTH220" s="358"/>
      <c r="JTI220" s="358"/>
      <c r="JTJ220" s="358"/>
      <c r="JTK220" s="358"/>
      <c r="JTL220" s="358"/>
      <c r="JTM220" s="358"/>
      <c r="JTN220" s="358"/>
      <c r="JTO220" s="358"/>
      <c r="JTP220" s="358"/>
      <c r="JTQ220" s="358"/>
      <c r="JTR220" s="358"/>
      <c r="JTS220" s="358"/>
      <c r="JTT220" s="358"/>
      <c r="JTU220" s="358"/>
      <c r="JTV220" s="358"/>
      <c r="JTW220" s="358"/>
      <c r="JTX220" s="358"/>
      <c r="JTY220" s="358"/>
      <c r="JTZ220" s="358"/>
      <c r="JUA220" s="358"/>
      <c r="JUB220" s="358"/>
      <c r="JUC220" s="358"/>
      <c r="JUD220" s="358"/>
      <c r="JUE220" s="358"/>
      <c r="JUF220" s="358"/>
      <c r="JUG220" s="358"/>
      <c r="JUH220" s="358"/>
      <c r="JUI220" s="358"/>
      <c r="JUJ220" s="358"/>
      <c r="JUK220" s="358"/>
      <c r="JUL220" s="358"/>
      <c r="JUM220" s="358"/>
      <c r="JUN220" s="358"/>
      <c r="JUO220" s="358"/>
      <c r="JUP220" s="358"/>
      <c r="JUQ220" s="358"/>
      <c r="JUR220" s="358"/>
      <c r="JUS220" s="358"/>
      <c r="JUT220" s="358"/>
      <c r="JUU220" s="358"/>
      <c r="JUV220" s="358"/>
      <c r="JUW220" s="358"/>
      <c r="JUX220" s="358"/>
      <c r="JUY220" s="358"/>
      <c r="JUZ220" s="358"/>
      <c r="JVA220" s="358"/>
      <c r="JVB220" s="358"/>
      <c r="JVC220" s="358"/>
      <c r="JVD220" s="358"/>
      <c r="JVE220" s="358"/>
      <c r="JVF220" s="358"/>
      <c r="JVG220" s="358"/>
      <c r="JVH220" s="358"/>
      <c r="JVI220" s="358"/>
      <c r="JVJ220" s="358"/>
      <c r="JVK220" s="358"/>
      <c r="JVL220" s="358"/>
      <c r="JVM220" s="358"/>
      <c r="JVN220" s="358"/>
      <c r="JVO220" s="358"/>
      <c r="JVP220" s="358"/>
      <c r="JVQ220" s="358"/>
      <c r="JVR220" s="358"/>
      <c r="JVS220" s="358"/>
      <c r="JVT220" s="358"/>
      <c r="JVU220" s="358"/>
      <c r="JVV220" s="358"/>
      <c r="JVW220" s="358"/>
      <c r="JVX220" s="358"/>
      <c r="JVY220" s="358"/>
      <c r="JVZ220" s="358"/>
      <c r="JWA220" s="358"/>
      <c r="JWB220" s="358"/>
      <c r="JWC220" s="358"/>
      <c r="JWD220" s="358"/>
      <c r="JWE220" s="358"/>
      <c r="JWF220" s="358"/>
      <c r="JWG220" s="358"/>
      <c r="JWH220" s="358"/>
      <c r="JWI220" s="358"/>
      <c r="JWJ220" s="358"/>
      <c r="JWK220" s="358"/>
      <c r="JWL220" s="358"/>
      <c r="JWM220" s="358"/>
      <c r="JWN220" s="358"/>
      <c r="JWO220" s="358"/>
      <c r="JWP220" s="358"/>
      <c r="JWQ220" s="358"/>
      <c r="JWR220" s="358"/>
      <c r="JWS220" s="358"/>
      <c r="JWT220" s="358"/>
      <c r="JWU220" s="358"/>
      <c r="JWV220" s="358"/>
      <c r="JWW220" s="358"/>
      <c r="JWX220" s="358"/>
      <c r="JWY220" s="358"/>
      <c r="JWZ220" s="358"/>
      <c r="JXA220" s="358"/>
      <c r="JXB220" s="358"/>
      <c r="JXC220" s="358"/>
      <c r="JXD220" s="358"/>
      <c r="JXE220" s="358"/>
      <c r="JXF220" s="358"/>
      <c r="JXG220" s="358"/>
      <c r="JXH220" s="358"/>
      <c r="JXI220" s="358"/>
      <c r="JXJ220" s="358"/>
      <c r="JXK220" s="358"/>
      <c r="JXL220" s="358"/>
      <c r="JXM220" s="358"/>
      <c r="JXN220" s="358"/>
      <c r="JXO220" s="358"/>
      <c r="JXP220" s="358"/>
      <c r="JXQ220" s="358"/>
      <c r="JXR220" s="358"/>
      <c r="JXS220" s="358"/>
      <c r="JXT220" s="358"/>
      <c r="JXU220" s="358"/>
      <c r="JXV220" s="358"/>
      <c r="JXW220" s="358"/>
      <c r="JXX220" s="358"/>
      <c r="JXY220" s="358"/>
      <c r="JXZ220" s="358"/>
      <c r="JYA220" s="358"/>
      <c r="JYB220" s="358"/>
      <c r="JYC220" s="358"/>
      <c r="JYD220" s="358"/>
      <c r="JYE220" s="358"/>
      <c r="JYF220" s="358"/>
      <c r="JYG220" s="358"/>
      <c r="JYH220" s="358"/>
      <c r="JYI220" s="358"/>
      <c r="JYJ220" s="358"/>
      <c r="JYK220" s="358"/>
      <c r="JYL220" s="358"/>
      <c r="JYM220" s="358"/>
      <c r="JYN220" s="358"/>
      <c r="JYO220" s="358"/>
      <c r="JYP220" s="358"/>
      <c r="JYQ220" s="358"/>
      <c r="JYR220" s="358"/>
      <c r="JYS220" s="358"/>
      <c r="JYT220" s="358"/>
      <c r="JYU220" s="358"/>
      <c r="JYV220" s="358"/>
      <c r="JYW220" s="358"/>
      <c r="JYX220" s="358"/>
      <c r="JYY220" s="358"/>
      <c r="JYZ220" s="358"/>
      <c r="JZA220" s="358"/>
      <c r="JZB220" s="358"/>
      <c r="JZC220" s="358"/>
      <c r="JZD220" s="358"/>
      <c r="JZE220" s="358"/>
      <c r="JZF220" s="358"/>
      <c r="JZG220" s="358"/>
      <c r="JZH220" s="358"/>
      <c r="JZI220" s="358"/>
      <c r="JZJ220" s="358"/>
      <c r="JZK220" s="358"/>
      <c r="JZL220" s="358"/>
      <c r="JZM220" s="358"/>
      <c r="JZN220" s="358"/>
      <c r="JZO220" s="358"/>
      <c r="JZP220" s="358"/>
      <c r="JZQ220" s="358"/>
      <c r="JZR220" s="358"/>
      <c r="JZS220" s="358"/>
      <c r="JZT220" s="358"/>
      <c r="JZU220" s="358"/>
      <c r="JZV220" s="358"/>
      <c r="JZW220" s="358"/>
      <c r="JZX220" s="358"/>
      <c r="JZY220" s="358"/>
      <c r="JZZ220" s="358"/>
      <c r="KAA220" s="358"/>
      <c r="KAB220" s="358"/>
      <c r="KAC220" s="358"/>
      <c r="KAD220" s="358"/>
      <c r="KAE220" s="358"/>
      <c r="KAF220" s="358"/>
      <c r="KAG220" s="358"/>
      <c r="KAH220" s="358"/>
      <c r="KAI220" s="358"/>
      <c r="KAJ220" s="358"/>
      <c r="KAK220" s="358"/>
      <c r="KAL220" s="358"/>
      <c r="KAM220" s="358"/>
      <c r="KAN220" s="358"/>
      <c r="KAO220" s="358"/>
      <c r="KAP220" s="358"/>
      <c r="KAQ220" s="358"/>
      <c r="KAR220" s="358"/>
      <c r="KAS220" s="358"/>
      <c r="KAT220" s="358"/>
      <c r="KAU220" s="358"/>
      <c r="KAV220" s="358"/>
      <c r="KAW220" s="358"/>
      <c r="KAX220" s="358"/>
      <c r="KAY220" s="358"/>
      <c r="KAZ220" s="358"/>
      <c r="KBA220" s="358"/>
      <c r="KBB220" s="358"/>
      <c r="KBC220" s="358"/>
      <c r="KBD220" s="358"/>
      <c r="KBE220" s="358"/>
      <c r="KBF220" s="358"/>
      <c r="KBG220" s="358"/>
      <c r="KBH220" s="358"/>
      <c r="KBI220" s="358"/>
      <c r="KBJ220" s="358"/>
      <c r="KBK220" s="358"/>
      <c r="KBL220" s="358"/>
      <c r="KBM220" s="358"/>
      <c r="KBN220" s="358"/>
      <c r="KBO220" s="358"/>
      <c r="KBP220" s="358"/>
      <c r="KBQ220" s="358"/>
      <c r="KBR220" s="358"/>
      <c r="KBS220" s="358"/>
      <c r="KBT220" s="358"/>
      <c r="KBU220" s="358"/>
      <c r="KBV220" s="358"/>
      <c r="KBW220" s="358"/>
      <c r="KBX220" s="358"/>
      <c r="KBY220" s="358"/>
      <c r="KBZ220" s="358"/>
      <c r="KCA220" s="358"/>
      <c r="KCB220" s="358"/>
      <c r="KCC220" s="358"/>
      <c r="KCD220" s="358"/>
      <c r="KCE220" s="358"/>
      <c r="KCF220" s="358"/>
      <c r="KCG220" s="358"/>
      <c r="KCH220" s="358"/>
      <c r="KCI220" s="358"/>
      <c r="KCJ220" s="358"/>
      <c r="KCK220" s="358"/>
      <c r="KCL220" s="358"/>
      <c r="KCM220" s="358"/>
      <c r="KCN220" s="358"/>
      <c r="KCO220" s="358"/>
      <c r="KCP220" s="358"/>
      <c r="KCQ220" s="358"/>
      <c r="KCR220" s="358"/>
      <c r="KCS220" s="358"/>
      <c r="KCT220" s="358"/>
      <c r="KCU220" s="358"/>
      <c r="KCV220" s="358"/>
      <c r="KCW220" s="358"/>
      <c r="KCX220" s="358"/>
      <c r="KCY220" s="358"/>
      <c r="KCZ220" s="358"/>
      <c r="KDA220" s="358"/>
      <c r="KDB220" s="358"/>
      <c r="KDC220" s="358"/>
      <c r="KDD220" s="358"/>
      <c r="KDE220" s="358"/>
      <c r="KDF220" s="358"/>
      <c r="KDG220" s="358"/>
      <c r="KDH220" s="358"/>
      <c r="KDI220" s="358"/>
      <c r="KDJ220" s="358"/>
      <c r="KDK220" s="358"/>
      <c r="KDL220" s="358"/>
      <c r="KDM220" s="358"/>
      <c r="KDN220" s="358"/>
      <c r="KDO220" s="358"/>
      <c r="KDP220" s="358"/>
      <c r="KDQ220" s="358"/>
      <c r="KDR220" s="358"/>
      <c r="KDS220" s="358"/>
      <c r="KDT220" s="358"/>
      <c r="KDU220" s="358"/>
      <c r="KDV220" s="358"/>
      <c r="KDW220" s="358"/>
      <c r="KDX220" s="358"/>
      <c r="KDY220" s="358"/>
      <c r="KDZ220" s="358"/>
      <c r="KEA220" s="358"/>
      <c r="KEB220" s="358"/>
      <c r="KEC220" s="358"/>
      <c r="KED220" s="358"/>
      <c r="KEE220" s="358"/>
      <c r="KEF220" s="358"/>
      <c r="KEG220" s="358"/>
      <c r="KEH220" s="358"/>
      <c r="KEI220" s="358"/>
      <c r="KEJ220" s="358"/>
      <c r="KEK220" s="358"/>
      <c r="KEL220" s="358"/>
      <c r="KEM220" s="358"/>
      <c r="KEN220" s="358"/>
      <c r="KEO220" s="358"/>
      <c r="KEP220" s="358"/>
      <c r="KEQ220" s="358"/>
      <c r="KER220" s="358"/>
      <c r="KES220" s="358"/>
      <c r="KET220" s="358"/>
      <c r="KEU220" s="358"/>
      <c r="KEV220" s="358"/>
      <c r="KEW220" s="358"/>
      <c r="KEX220" s="358"/>
      <c r="KEY220" s="358"/>
      <c r="KEZ220" s="358"/>
      <c r="KFA220" s="358"/>
      <c r="KFB220" s="358"/>
      <c r="KFC220" s="358"/>
      <c r="KFD220" s="358"/>
      <c r="KFE220" s="358"/>
      <c r="KFF220" s="358"/>
      <c r="KFG220" s="358"/>
      <c r="KFH220" s="358"/>
      <c r="KFI220" s="358"/>
      <c r="KFJ220" s="358"/>
      <c r="KFK220" s="358"/>
      <c r="KFL220" s="358"/>
      <c r="KFM220" s="358"/>
      <c r="KFN220" s="358"/>
      <c r="KFO220" s="358"/>
      <c r="KFP220" s="358"/>
      <c r="KFQ220" s="358"/>
      <c r="KFR220" s="358"/>
      <c r="KFS220" s="358"/>
      <c r="KFT220" s="358"/>
      <c r="KFU220" s="358"/>
      <c r="KFV220" s="358"/>
      <c r="KFW220" s="358"/>
      <c r="KFX220" s="358"/>
      <c r="KFY220" s="358"/>
      <c r="KFZ220" s="358"/>
      <c r="KGA220" s="358"/>
      <c r="KGB220" s="358"/>
      <c r="KGC220" s="358"/>
      <c r="KGD220" s="358"/>
      <c r="KGE220" s="358"/>
      <c r="KGF220" s="358"/>
      <c r="KGG220" s="358"/>
      <c r="KGH220" s="358"/>
      <c r="KGI220" s="358"/>
      <c r="KGJ220" s="358"/>
      <c r="KGK220" s="358"/>
      <c r="KGL220" s="358"/>
      <c r="KGM220" s="358"/>
      <c r="KGN220" s="358"/>
      <c r="KGO220" s="358"/>
      <c r="KGP220" s="358"/>
      <c r="KGQ220" s="358"/>
      <c r="KGR220" s="358"/>
      <c r="KGS220" s="358"/>
      <c r="KGT220" s="358"/>
      <c r="KGU220" s="358"/>
      <c r="KGV220" s="358"/>
      <c r="KGW220" s="358"/>
      <c r="KGX220" s="358"/>
      <c r="KGY220" s="358"/>
      <c r="KGZ220" s="358"/>
      <c r="KHA220" s="358"/>
      <c r="KHB220" s="358"/>
      <c r="KHC220" s="358"/>
      <c r="KHD220" s="358"/>
      <c r="KHE220" s="358"/>
      <c r="KHF220" s="358"/>
      <c r="KHG220" s="358"/>
      <c r="KHH220" s="358"/>
      <c r="KHI220" s="358"/>
      <c r="KHJ220" s="358"/>
      <c r="KHK220" s="358"/>
      <c r="KHL220" s="358"/>
      <c r="KHM220" s="358"/>
      <c r="KHN220" s="358"/>
      <c r="KHO220" s="358"/>
      <c r="KHP220" s="358"/>
      <c r="KHQ220" s="358"/>
      <c r="KHR220" s="358"/>
      <c r="KHS220" s="358"/>
      <c r="KHT220" s="358"/>
      <c r="KHU220" s="358"/>
      <c r="KHV220" s="358"/>
      <c r="KHW220" s="358"/>
      <c r="KHX220" s="358"/>
      <c r="KHY220" s="358"/>
      <c r="KHZ220" s="358"/>
      <c r="KIA220" s="358"/>
      <c r="KIB220" s="358"/>
      <c r="KIC220" s="358"/>
      <c r="KID220" s="358"/>
      <c r="KIE220" s="358"/>
      <c r="KIF220" s="358"/>
      <c r="KIG220" s="358"/>
      <c r="KIH220" s="358"/>
      <c r="KII220" s="358"/>
      <c r="KIJ220" s="358"/>
      <c r="KIK220" s="358"/>
      <c r="KIL220" s="358"/>
      <c r="KIM220" s="358"/>
      <c r="KIN220" s="358"/>
      <c r="KIO220" s="358"/>
      <c r="KIP220" s="358"/>
      <c r="KIQ220" s="358"/>
      <c r="KIR220" s="358"/>
      <c r="KIS220" s="358"/>
      <c r="KIT220" s="358"/>
      <c r="KIU220" s="358"/>
      <c r="KIV220" s="358"/>
      <c r="KIW220" s="358"/>
      <c r="KIX220" s="358"/>
      <c r="KIY220" s="358"/>
      <c r="KIZ220" s="358"/>
      <c r="KJA220" s="358"/>
      <c r="KJB220" s="358"/>
      <c r="KJC220" s="358"/>
      <c r="KJD220" s="358"/>
      <c r="KJE220" s="358"/>
      <c r="KJF220" s="358"/>
      <c r="KJG220" s="358"/>
      <c r="KJH220" s="358"/>
      <c r="KJI220" s="358"/>
      <c r="KJJ220" s="358"/>
      <c r="KJK220" s="358"/>
      <c r="KJL220" s="358"/>
      <c r="KJM220" s="358"/>
      <c r="KJN220" s="358"/>
      <c r="KJO220" s="358"/>
      <c r="KJP220" s="358"/>
      <c r="KJQ220" s="358"/>
      <c r="KJR220" s="358"/>
      <c r="KJS220" s="358"/>
      <c r="KJT220" s="358"/>
      <c r="KJU220" s="358"/>
      <c r="KJV220" s="358"/>
      <c r="KJW220" s="358"/>
      <c r="KJX220" s="358"/>
      <c r="KJY220" s="358"/>
      <c r="KJZ220" s="358"/>
      <c r="KKA220" s="358"/>
      <c r="KKB220" s="358"/>
      <c r="KKC220" s="358"/>
      <c r="KKD220" s="358"/>
      <c r="KKE220" s="358"/>
      <c r="KKF220" s="358"/>
      <c r="KKG220" s="358"/>
      <c r="KKH220" s="358"/>
      <c r="KKI220" s="358"/>
      <c r="KKJ220" s="358"/>
      <c r="KKK220" s="358"/>
      <c r="KKL220" s="358"/>
      <c r="KKM220" s="358"/>
      <c r="KKN220" s="358"/>
      <c r="KKO220" s="358"/>
      <c r="KKP220" s="358"/>
      <c r="KKQ220" s="358"/>
      <c r="KKR220" s="358"/>
      <c r="KKS220" s="358"/>
      <c r="KKT220" s="358"/>
      <c r="KKU220" s="358"/>
      <c r="KKV220" s="358"/>
      <c r="KKW220" s="358"/>
      <c r="KKX220" s="358"/>
      <c r="KKY220" s="358"/>
      <c r="KKZ220" s="358"/>
      <c r="KLA220" s="358"/>
      <c r="KLB220" s="358"/>
      <c r="KLC220" s="358"/>
      <c r="KLD220" s="358"/>
      <c r="KLE220" s="358"/>
      <c r="KLF220" s="358"/>
      <c r="KLG220" s="358"/>
      <c r="KLH220" s="358"/>
      <c r="KLI220" s="358"/>
      <c r="KLJ220" s="358"/>
      <c r="KLK220" s="358"/>
      <c r="KLL220" s="358"/>
      <c r="KLM220" s="358"/>
      <c r="KLN220" s="358"/>
      <c r="KLO220" s="358"/>
      <c r="KLP220" s="358"/>
      <c r="KLQ220" s="358"/>
      <c r="KLR220" s="358"/>
      <c r="KLS220" s="358"/>
      <c r="KLT220" s="358"/>
      <c r="KLU220" s="358"/>
      <c r="KLV220" s="358"/>
      <c r="KLW220" s="358"/>
      <c r="KLX220" s="358"/>
      <c r="KLY220" s="358"/>
      <c r="KLZ220" s="358"/>
      <c r="KMA220" s="358"/>
      <c r="KMB220" s="358"/>
      <c r="KMC220" s="358"/>
      <c r="KMD220" s="358"/>
      <c r="KME220" s="358"/>
      <c r="KMF220" s="358"/>
      <c r="KMG220" s="358"/>
      <c r="KMH220" s="358"/>
      <c r="KMI220" s="358"/>
      <c r="KMJ220" s="358"/>
      <c r="KMK220" s="358"/>
      <c r="KML220" s="358"/>
      <c r="KMM220" s="358"/>
      <c r="KMN220" s="358"/>
      <c r="KMO220" s="358"/>
      <c r="KMP220" s="358"/>
      <c r="KMQ220" s="358"/>
      <c r="KMR220" s="358"/>
      <c r="KMS220" s="358"/>
      <c r="KMT220" s="358"/>
      <c r="KMU220" s="358"/>
      <c r="KMV220" s="358"/>
      <c r="KMW220" s="358"/>
      <c r="KMX220" s="358"/>
      <c r="KMY220" s="358"/>
      <c r="KMZ220" s="358"/>
      <c r="KNA220" s="358"/>
      <c r="KNB220" s="358"/>
      <c r="KNC220" s="358"/>
      <c r="KND220" s="358"/>
      <c r="KNE220" s="358"/>
      <c r="KNF220" s="358"/>
      <c r="KNG220" s="358"/>
      <c r="KNH220" s="358"/>
      <c r="KNI220" s="358"/>
      <c r="KNJ220" s="358"/>
      <c r="KNK220" s="358"/>
      <c r="KNL220" s="358"/>
      <c r="KNM220" s="358"/>
      <c r="KNN220" s="358"/>
      <c r="KNO220" s="358"/>
      <c r="KNP220" s="358"/>
      <c r="KNQ220" s="358"/>
      <c r="KNR220" s="358"/>
      <c r="KNS220" s="358"/>
      <c r="KNT220" s="358"/>
      <c r="KNU220" s="358"/>
      <c r="KNV220" s="358"/>
      <c r="KNW220" s="358"/>
      <c r="KNX220" s="358"/>
      <c r="KNY220" s="358"/>
      <c r="KNZ220" s="358"/>
      <c r="KOA220" s="358"/>
      <c r="KOB220" s="358"/>
      <c r="KOC220" s="358"/>
      <c r="KOD220" s="358"/>
      <c r="KOE220" s="358"/>
      <c r="KOF220" s="358"/>
      <c r="KOG220" s="358"/>
      <c r="KOH220" s="358"/>
      <c r="KOI220" s="358"/>
      <c r="KOJ220" s="358"/>
      <c r="KOK220" s="358"/>
      <c r="KOL220" s="358"/>
      <c r="KOM220" s="358"/>
      <c r="KON220" s="358"/>
      <c r="KOO220" s="358"/>
      <c r="KOP220" s="358"/>
      <c r="KOQ220" s="358"/>
      <c r="KOR220" s="358"/>
      <c r="KOS220" s="358"/>
      <c r="KOT220" s="358"/>
      <c r="KOU220" s="358"/>
      <c r="KOV220" s="358"/>
      <c r="KOW220" s="358"/>
      <c r="KOX220" s="358"/>
      <c r="KOY220" s="358"/>
      <c r="KOZ220" s="358"/>
      <c r="KPA220" s="358"/>
      <c r="KPB220" s="358"/>
      <c r="KPC220" s="358"/>
      <c r="KPD220" s="358"/>
      <c r="KPE220" s="358"/>
      <c r="KPF220" s="358"/>
      <c r="KPG220" s="358"/>
      <c r="KPH220" s="358"/>
      <c r="KPI220" s="358"/>
      <c r="KPJ220" s="358"/>
      <c r="KPK220" s="358"/>
      <c r="KPL220" s="358"/>
      <c r="KPM220" s="358"/>
      <c r="KPN220" s="358"/>
      <c r="KPO220" s="358"/>
      <c r="KPP220" s="358"/>
      <c r="KPQ220" s="358"/>
      <c r="KPR220" s="358"/>
      <c r="KPS220" s="358"/>
      <c r="KPT220" s="358"/>
      <c r="KPU220" s="358"/>
      <c r="KPV220" s="358"/>
      <c r="KPW220" s="358"/>
      <c r="KPX220" s="358"/>
      <c r="KPY220" s="358"/>
      <c r="KPZ220" s="358"/>
      <c r="KQA220" s="358"/>
      <c r="KQB220" s="358"/>
      <c r="KQC220" s="358"/>
      <c r="KQD220" s="358"/>
      <c r="KQE220" s="358"/>
      <c r="KQF220" s="358"/>
      <c r="KQG220" s="358"/>
      <c r="KQH220" s="358"/>
      <c r="KQI220" s="358"/>
      <c r="KQJ220" s="358"/>
      <c r="KQK220" s="358"/>
      <c r="KQL220" s="358"/>
      <c r="KQM220" s="358"/>
      <c r="KQN220" s="358"/>
      <c r="KQO220" s="358"/>
      <c r="KQP220" s="358"/>
      <c r="KQQ220" s="358"/>
      <c r="KQR220" s="358"/>
      <c r="KQS220" s="358"/>
      <c r="KQT220" s="358"/>
      <c r="KQU220" s="358"/>
      <c r="KQV220" s="358"/>
      <c r="KQW220" s="358"/>
      <c r="KQX220" s="358"/>
      <c r="KQY220" s="358"/>
      <c r="KQZ220" s="358"/>
      <c r="KRA220" s="358"/>
      <c r="KRB220" s="358"/>
      <c r="KRC220" s="358"/>
      <c r="KRD220" s="358"/>
      <c r="KRE220" s="358"/>
      <c r="KRF220" s="358"/>
      <c r="KRG220" s="358"/>
      <c r="KRH220" s="358"/>
      <c r="KRI220" s="358"/>
      <c r="KRJ220" s="358"/>
      <c r="KRK220" s="358"/>
      <c r="KRL220" s="358"/>
      <c r="KRM220" s="358"/>
      <c r="KRN220" s="358"/>
      <c r="KRO220" s="358"/>
      <c r="KRP220" s="358"/>
      <c r="KRQ220" s="358"/>
      <c r="KRR220" s="358"/>
      <c r="KRS220" s="358"/>
      <c r="KRT220" s="358"/>
      <c r="KRU220" s="358"/>
      <c r="KRV220" s="358"/>
      <c r="KRW220" s="358"/>
      <c r="KRX220" s="358"/>
      <c r="KRY220" s="358"/>
      <c r="KRZ220" s="358"/>
      <c r="KSA220" s="358"/>
      <c r="KSB220" s="358"/>
      <c r="KSC220" s="358"/>
      <c r="KSD220" s="358"/>
      <c r="KSE220" s="358"/>
      <c r="KSF220" s="358"/>
      <c r="KSG220" s="358"/>
      <c r="KSH220" s="358"/>
      <c r="KSI220" s="358"/>
      <c r="KSJ220" s="358"/>
      <c r="KSK220" s="358"/>
      <c r="KSL220" s="358"/>
      <c r="KSM220" s="358"/>
      <c r="KSN220" s="358"/>
      <c r="KSO220" s="358"/>
      <c r="KSP220" s="358"/>
      <c r="KSQ220" s="358"/>
      <c r="KSR220" s="358"/>
      <c r="KSS220" s="358"/>
      <c r="KST220" s="358"/>
      <c r="KSU220" s="358"/>
      <c r="KSV220" s="358"/>
      <c r="KSW220" s="358"/>
      <c r="KSX220" s="358"/>
      <c r="KSY220" s="358"/>
      <c r="KSZ220" s="358"/>
      <c r="KTA220" s="358"/>
      <c r="KTB220" s="358"/>
      <c r="KTC220" s="358"/>
      <c r="KTD220" s="358"/>
      <c r="KTE220" s="358"/>
      <c r="KTF220" s="358"/>
      <c r="KTG220" s="358"/>
      <c r="KTH220" s="358"/>
      <c r="KTI220" s="358"/>
      <c r="KTJ220" s="358"/>
      <c r="KTK220" s="358"/>
      <c r="KTL220" s="358"/>
      <c r="KTM220" s="358"/>
      <c r="KTN220" s="358"/>
      <c r="KTO220" s="358"/>
      <c r="KTP220" s="358"/>
      <c r="KTQ220" s="358"/>
      <c r="KTR220" s="358"/>
      <c r="KTS220" s="358"/>
      <c r="KTT220" s="358"/>
      <c r="KTU220" s="358"/>
      <c r="KTV220" s="358"/>
      <c r="KTW220" s="358"/>
      <c r="KTX220" s="358"/>
      <c r="KTY220" s="358"/>
      <c r="KTZ220" s="358"/>
      <c r="KUA220" s="358"/>
      <c r="KUB220" s="358"/>
      <c r="KUC220" s="358"/>
      <c r="KUD220" s="358"/>
      <c r="KUE220" s="358"/>
      <c r="KUF220" s="358"/>
      <c r="KUG220" s="358"/>
      <c r="KUH220" s="358"/>
      <c r="KUI220" s="358"/>
      <c r="KUJ220" s="358"/>
      <c r="KUK220" s="358"/>
      <c r="KUL220" s="358"/>
      <c r="KUM220" s="358"/>
      <c r="KUN220" s="358"/>
      <c r="KUO220" s="358"/>
      <c r="KUP220" s="358"/>
      <c r="KUQ220" s="358"/>
      <c r="KUR220" s="358"/>
      <c r="KUS220" s="358"/>
      <c r="KUT220" s="358"/>
      <c r="KUU220" s="358"/>
      <c r="KUV220" s="358"/>
      <c r="KUW220" s="358"/>
      <c r="KUX220" s="358"/>
      <c r="KUY220" s="358"/>
      <c r="KUZ220" s="358"/>
      <c r="KVA220" s="358"/>
      <c r="KVB220" s="358"/>
      <c r="KVC220" s="358"/>
      <c r="KVD220" s="358"/>
      <c r="KVE220" s="358"/>
      <c r="KVF220" s="358"/>
      <c r="KVG220" s="358"/>
      <c r="KVH220" s="358"/>
      <c r="KVI220" s="358"/>
      <c r="KVJ220" s="358"/>
      <c r="KVK220" s="358"/>
      <c r="KVL220" s="358"/>
      <c r="KVM220" s="358"/>
      <c r="KVN220" s="358"/>
      <c r="KVO220" s="358"/>
      <c r="KVP220" s="358"/>
      <c r="KVQ220" s="358"/>
      <c r="KVR220" s="358"/>
      <c r="KVS220" s="358"/>
      <c r="KVT220" s="358"/>
      <c r="KVU220" s="358"/>
      <c r="KVV220" s="358"/>
      <c r="KVW220" s="358"/>
      <c r="KVX220" s="358"/>
      <c r="KVY220" s="358"/>
      <c r="KVZ220" s="358"/>
      <c r="KWA220" s="358"/>
      <c r="KWB220" s="358"/>
      <c r="KWC220" s="358"/>
      <c r="KWD220" s="358"/>
      <c r="KWE220" s="358"/>
      <c r="KWF220" s="358"/>
      <c r="KWG220" s="358"/>
      <c r="KWH220" s="358"/>
      <c r="KWI220" s="358"/>
      <c r="KWJ220" s="358"/>
      <c r="KWK220" s="358"/>
      <c r="KWL220" s="358"/>
      <c r="KWM220" s="358"/>
      <c r="KWN220" s="358"/>
      <c r="KWO220" s="358"/>
      <c r="KWP220" s="358"/>
      <c r="KWQ220" s="358"/>
      <c r="KWR220" s="358"/>
      <c r="KWS220" s="358"/>
      <c r="KWT220" s="358"/>
      <c r="KWU220" s="358"/>
      <c r="KWV220" s="358"/>
      <c r="KWW220" s="358"/>
      <c r="KWX220" s="358"/>
      <c r="KWY220" s="358"/>
      <c r="KWZ220" s="358"/>
      <c r="KXA220" s="358"/>
      <c r="KXB220" s="358"/>
      <c r="KXC220" s="358"/>
      <c r="KXD220" s="358"/>
      <c r="KXE220" s="358"/>
      <c r="KXF220" s="358"/>
      <c r="KXG220" s="358"/>
      <c r="KXH220" s="358"/>
      <c r="KXI220" s="358"/>
      <c r="KXJ220" s="358"/>
      <c r="KXK220" s="358"/>
      <c r="KXL220" s="358"/>
      <c r="KXM220" s="358"/>
      <c r="KXN220" s="358"/>
      <c r="KXO220" s="358"/>
      <c r="KXP220" s="358"/>
      <c r="KXQ220" s="358"/>
      <c r="KXR220" s="358"/>
      <c r="KXS220" s="358"/>
      <c r="KXT220" s="358"/>
      <c r="KXU220" s="358"/>
      <c r="KXV220" s="358"/>
      <c r="KXW220" s="358"/>
      <c r="KXX220" s="358"/>
      <c r="KXY220" s="358"/>
      <c r="KXZ220" s="358"/>
      <c r="KYA220" s="358"/>
      <c r="KYB220" s="358"/>
      <c r="KYC220" s="358"/>
      <c r="KYD220" s="358"/>
      <c r="KYE220" s="358"/>
      <c r="KYF220" s="358"/>
      <c r="KYG220" s="358"/>
      <c r="KYH220" s="358"/>
      <c r="KYI220" s="358"/>
      <c r="KYJ220" s="358"/>
      <c r="KYK220" s="358"/>
      <c r="KYL220" s="358"/>
      <c r="KYM220" s="358"/>
      <c r="KYN220" s="358"/>
      <c r="KYO220" s="358"/>
      <c r="KYP220" s="358"/>
      <c r="KYQ220" s="358"/>
      <c r="KYR220" s="358"/>
      <c r="KYS220" s="358"/>
      <c r="KYT220" s="358"/>
      <c r="KYU220" s="358"/>
      <c r="KYV220" s="358"/>
      <c r="KYW220" s="358"/>
      <c r="KYX220" s="358"/>
      <c r="KYY220" s="358"/>
      <c r="KYZ220" s="358"/>
      <c r="KZA220" s="358"/>
      <c r="KZB220" s="358"/>
      <c r="KZC220" s="358"/>
      <c r="KZD220" s="358"/>
      <c r="KZE220" s="358"/>
      <c r="KZF220" s="358"/>
      <c r="KZG220" s="358"/>
      <c r="KZH220" s="358"/>
      <c r="KZI220" s="358"/>
      <c r="KZJ220" s="358"/>
      <c r="KZK220" s="358"/>
      <c r="KZL220" s="358"/>
      <c r="KZM220" s="358"/>
      <c r="KZN220" s="358"/>
      <c r="KZO220" s="358"/>
      <c r="KZP220" s="358"/>
      <c r="KZQ220" s="358"/>
      <c r="KZR220" s="358"/>
      <c r="KZS220" s="358"/>
      <c r="KZT220" s="358"/>
      <c r="KZU220" s="358"/>
      <c r="KZV220" s="358"/>
      <c r="KZW220" s="358"/>
      <c r="KZX220" s="358"/>
      <c r="KZY220" s="358"/>
      <c r="KZZ220" s="358"/>
      <c r="LAA220" s="358"/>
      <c r="LAB220" s="358"/>
      <c r="LAC220" s="358"/>
      <c r="LAD220" s="358"/>
      <c r="LAE220" s="358"/>
      <c r="LAF220" s="358"/>
      <c r="LAG220" s="358"/>
      <c r="LAH220" s="358"/>
      <c r="LAI220" s="358"/>
      <c r="LAJ220" s="358"/>
      <c r="LAK220" s="358"/>
      <c r="LAL220" s="358"/>
      <c r="LAM220" s="358"/>
      <c r="LAN220" s="358"/>
      <c r="LAO220" s="358"/>
      <c r="LAP220" s="358"/>
      <c r="LAQ220" s="358"/>
      <c r="LAR220" s="358"/>
      <c r="LAS220" s="358"/>
      <c r="LAT220" s="358"/>
      <c r="LAU220" s="358"/>
      <c r="LAV220" s="358"/>
      <c r="LAW220" s="358"/>
      <c r="LAX220" s="358"/>
      <c r="LAY220" s="358"/>
      <c r="LAZ220" s="358"/>
      <c r="LBA220" s="358"/>
      <c r="LBB220" s="358"/>
      <c r="LBC220" s="358"/>
      <c r="LBD220" s="358"/>
      <c r="LBE220" s="358"/>
      <c r="LBF220" s="358"/>
      <c r="LBG220" s="358"/>
      <c r="LBH220" s="358"/>
      <c r="LBI220" s="358"/>
      <c r="LBJ220" s="358"/>
      <c r="LBK220" s="358"/>
      <c r="LBL220" s="358"/>
      <c r="LBM220" s="358"/>
      <c r="LBN220" s="358"/>
      <c r="LBO220" s="358"/>
      <c r="LBP220" s="358"/>
      <c r="LBQ220" s="358"/>
      <c r="LBR220" s="358"/>
      <c r="LBS220" s="358"/>
      <c r="LBT220" s="358"/>
      <c r="LBU220" s="358"/>
      <c r="LBV220" s="358"/>
      <c r="LBW220" s="358"/>
      <c r="LBX220" s="358"/>
      <c r="LBY220" s="358"/>
      <c r="LBZ220" s="358"/>
      <c r="LCA220" s="358"/>
      <c r="LCB220" s="358"/>
      <c r="LCC220" s="358"/>
      <c r="LCD220" s="358"/>
      <c r="LCE220" s="358"/>
      <c r="LCF220" s="358"/>
      <c r="LCG220" s="358"/>
      <c r="LCH220" s="358"/>
      <c r="LCI220" s="358"/>
      <c r="LCJ220" s="358"/>
      <c r="LCK220" s="358"/>
      <c r="LCL220" s="358"/>
      <c r="LCM220" s="358"/>
      <c r="LCN220" s="358"/>
      <c r="LCO220" s="358"/>
      <c r="LCP220" s="358"/>
      <c r="LCQ220" s="358"/>
      <c r="LCR220" s="358"/>
      <c r="LCS220" s="358"/>
      <c r="LCT220" s="358"/>
      <c r="LCU220" s="358"/>
      <c r="LCV220" s="358"/>
      <c r="LCW220" s="358"/>
      <c r="LCX220" s="358"/>
      <c r="LCY220" s="358"/>
      <c r="LCZ220" s="358"/>
      <c r="LDA220" s="358"/>
      <c r="LDB220" s="358"/>
      <c r="LDC220" s="358"/>
      <c r="LDD220" s="358"/>
      <c r="LDE220" s="358"/>
      <c r="LDF220" s="358"/>
      <c r="LDG220" s="358"/>
      <c r="LDH220" s="358"/>
      <c r="LDI220" s="358"/>
      <c r="LDJ220" s="358"/>
      <c r="LDK220" s="358"/>
      <c r="LDL220" s="358"/>
      <c r="LDM220" s="358"/>
      <c r="LDN220" s="358"/>
      <c r="LDO220" s="358"/>
      <c r="LDP220" s="358"/>
      <c r="LDQ220" s="358"/>
      <c r="LDR220" s="358"/>
      <c r="LDS220" s="358"/>
      <c r="LDT220" s="358"/>
      <c r="LDU220" s="358"/>
      <c r="LDV220" s="358"/>
      <c r="LDW220" s="358"/>
      <c r="LDX220" s="358"/>
      <c r="LDY220" s="358"/>
      <c r="LDZ220" s="358"/>
      <c r="LEA220" s="358"/>
      <c r="LEB220" s="358"/>
      <c r="LEC220" s="358"/>
      <c r="LED220" s="358"/>
      <c r="LEE220" s="358"/>
      <c r="LEF220" s="358"/>
      <c r="LEG220" s="358"/>
      <c r="LEH220" s="358"/>
      <c r="LEI220" s="358"/>
      <c r="LEJ220" s="358"/>
      <c r="LEK220" s="358"/>
      <c r="LEL220" s="358"/>
      <c r="LEM220" s="358"/>
      <c r="LEN220" s="358"/>
      <c r="LEO220" s="358"/>
      <c r="LEP220" s="358"/>
      <c r="LEQ220" s="358"/>
      <c r="LER220" s="358"/>
      <c r="LES220" s="358"/>
      <c r="LET220" s="358"/>
      <c r="LEU220" s="358"/>
      <c r="LEV220" s="358"/>
      <c r="LEW220" s="358"/>
      <c r="LEX220" s="358"/>
      <c r="LEY220" s="358"/>
      <c r="LEZ220" s="358"/>
      <c r="LFA220" s="358"/>
      <c r="LFB220" s="358"/>
      <c r="LFC220" s="358"/>
      <c r="LFD220" s="358"/>
      <c r="LFE220" s="358"/>
      <c r="LFF220" s="358"/>
      <c r="LFG220" s="358"/>
      <c r="LFH220" s="358"/>
      <c r="LFI220" s="358"/>
      <c r="LFJ220" s="358"/>
      <c r="LFK220" s="358"/>
      <c r="LFL220" s="358"/>
      <c r="LFM220" s="358"/>
      <c r="LFN220" s="358"/>
      <c r="LFO220" s="358"/>
      <c r="LFP220" s="358"/>
      <c r="LFQ220" s="358"/>
      <c r="LFR220" s="358"/>
      <c r="LFS220" s="358"/>
      <c r="LFT220" s="358"/>
      <c r="LFU220" s="358"/>
      <c r="LFV220" s="358"/>
      <c r="LFW220" s="358"/>
      <c r="LFX220" s="358"/>
      <c r="LFY220" s="358"/>
      <c r="LFZ220" s="358"/>
      <c r="LGA220" s="358"/>
      <c r="LGB220" s="358"/>
      <c r="LGC220" s="358"/>
      <c r="LGD220" s="358"/>
      <c r="LGE220" s="358"/>
      <c r="LGF220" s="358"/>
      <c r="LGG220" s="358"/>
      <c r="LGH220" s="358"/>
      <c r="LGI220" s="358"/>
      <c r="LGJ220" s="358"/>
      <c r="LGK220" s="358"/>
      <c r="LGL220" s="358"/>
      <c r="LGM220" s="358"/>
      <c r="LGN220" s="358"/>
      <c r="LGO220" s="358"/>
      <c r="LGP220" s="358"/>
      <c r="LGQ220" s="358"/>
      <c r="LGR220" s="358"/>
      <c r="LGS220" s="358"/>
      <c r="LGT220" s="358"/>
      <c r="LGU220" s="358"/>
      <c r="LGV220" s="358"/>
      <c r="LGW220" s="358"/>
      <c r="LGX220" s="358"/>
      <c r="LGY220" s="358"/>
      <c r="LGZ220" s="358"/>
      <c r="LHA220" s="358"/>
      <c r="LHB220" s="358"/>
      <c r="LHC220" s="358"/>
      <c r="LHD220" s="358"/>
      <c r="LHE220" s="358"/>
      <c r="LHF220" s="358"/>
      <c r="LHG220" s="358"/>
      <c r="LHH220" s="358"/>
      <c r="LHI220" s="358"/>
      <c r="LHJ220" s="358"/>
      <c r="LHK220" s="358"/>
      <c r="LHL220" s="358"/>
      <c r="LHM220" s="358"/>
      <c r="LHN220" s="358"/>
      <c r="LHO220" s="358"/>
      <c r="LHP220" s="358"/>
      <c r="LHQ220" s="358"/>
      <c r="LHR220" s="358"/>
      <c r="LHS220" s="358"/>
      <c r="LHT220" s="358"/>
      <c r="LHU220" s="358"/>
      <c r="LHV220" s="358"/>
      <c r="LHW220" s="358"/>
      <c r="LHX220" s="358"/>
      <c r="LHY220" s="358"/>
      <c r="LHZ220" s="358"/>
      <c r="LIA220" s="358"/>
      <c r="LIB220" s="358"/>
      <c r="LIC220" s="358"/>
      <c r="LID220" s="358"/>
      <c r="LIE220" s="358"/>
      <c r="LIF220" s="358"/>
      <c r="LIG220" s="358"/>
      <c r="LIH220" s="358"/>
      <c r="LII220" s="358"/>
      <c r="LIJ220" s="358"/>
      <c r="LIK220" s="358"/>
      <c r="LIL220" s="358"/>
      <c r="LIM220" s="358"/>
      <c r="LIN220" s="358"/>
      <c r="LIO220" s="358"/>
      <c r="LIP220" s="358"/>
      <c r="LIQ220" s="358"/>
      <c r="LIR220" s="358"/>
      <c r="LIS220" s="358"/>
      <c r="LIT220" s="358"/>
      <c r="LIU220" s="358"/>
      <c r="LIV220" s="358"/>
      <c r="LIW220" s="358"/>
      <c r="LIX220" s="358"/>
      <c r="LIY220" s="358"/>
      <c r="LIZ220" s="358"/>
      <c r="LJA220" s="358"/>
      <c r="LJB220" s="358"/>
      <c r="LJC220" s="358"/>
      <c r="LJD220" s="358"/>
      <c r="LJE220" s="358"/>
      <c r="LJF220" s="358"/>
      <c r="LJG220" s="358"/>
      <c r="LJH220" s="358"/>
      <c r="LJI220" s="358"/>
      <c r="LJJ220" s="358"/>
      <c r="LJK220" s="358"/>
      <c r="LJL220" s="358"/>
      <c r="LJM220" s="358"/>
      <c r="LJN220" s="358"/>
      <c r="LJO220" s="358"/>
      <c r="LJP220" s="358"/>
      <c r="LJQ220" s="358"/>
      <c r="LJR220" s="358"/>
      <c r="LJS220" s="358"/>
      <c r="LJT220" s="358"/>
      <c r="LJU220" s="358"/>
      <c r="LJV220" s="358"/>
      <c r="LJW220" s="358"/>
      <c r="LJX220" s="358"/>
      <c r="LJY220" s="358"/>
      <c r="LJZ220" s="358"/>
      <c r="LKA220" s="358"/>
      <c r="LKB220" s="358"/>
      <c r="LKC220" s="358"/>
      <c r="LKD220" s="358"/>
      <c r="LKE220" s="358"/>
      <c r="LKF220" s="358"/>
      <c r="LKG220" s="358"/>
      <c r="LKH220" s="358"/>
      <c r="LKI220" s="358"/>
      <c r="LKJ220" s="358"/>
      <c r="LKK220" s="358"/>
      <c r="LKL220" s="358"/>
      <c r="LKM220" s="358"/>
      <c r="LKN220" s="358"/>
      <c r="LKO220" s="358"/>
      <c r="LKP220" s="358"/>
      <c r="LKQ220" s="358"/>
      <c r="LKR220" s="358"/>
      <c r="LKS220" s="358"/>
      <c r="LKT220" s="358"/>
      <c r="LKU220" s="358"/>
      <c r="LKV220" s="358"/>
      <c r="LKW220" s="358"/>
      <c r="LKX220" s="358"/>
      <c r="LKY220" s="358"/>
      <c r="LKZ220" s="358"/>
      <c r="LLA220" s="358"/>
      <c r="LLB220" s="358"/>
      <c r="LLC220" s="358"/>
      <c r="LLD220" s="358"/>
      <c r="LLE220" s="358"/>
      <c r="LLF220" s="358"/>
      <c r="LLG220" s="358"/>
      <c r="LLH220" s="358"/>
      <c r="LLI220" s="358"/>
      <c r="LLJ220" s="358"/>
      <c r="LLK220" s="358"/>
      <c r="LLL220" s="358"/>
      <c r="LLM220" s="358"/>
      <c r="LLN220" s="358"/>
      <c r="LLO220" s="358"/>
      <c r="LLP220" s="358"/>
      <c r="LLQ220" s="358"/>
      <c r="LLR220" s="358"/>
      <c r="LLS220" s="358"/>
      <c r="LLT220" s="358"/>
      <c r="LLU220" s="358"/>
      <c r="LLV220" s="358"/>
      <c r="LLW220" s="358"/>
      <c r="LLX220" s="358"/>
      <c r="LLY220" s="358"/>
      <c r="LLZ220" s="358"/>
      <c r="LMA220" s="358"/>
      <c r="LMB220" s="358"/>
      <c r="LMC220" s="358"/>
      <c r="LMD220" s="358"/>
      <c r="LME220" s="358"/>
      <c r="LMF220" s="358"/>
      <c r="LMG220" s="358"/>
      <c r="LMH220" s="358"/>
      <c r="LMI220" s="358"/>
      <c r="LMJ220" s="358"/>
      <c r="LMK220" s="358"/>
      <c r="LML220" s="358"/>
      <c r="LMM220" s="358"/>
      <c r="LMN220" s="358"/>
      <c r="LMO220" s="358"/>
      <c r="LMP220" s="358"/>
      <c r="LMQ220" s="358"/>
      <c r="LMR220" s="358"/>
      <c r="LMS220" s="358"/>
      <c r="LMT220" s="358"/>
      <c r="LMU220" s="358"/>
      <c r="LMV220" s="358"/>
      <c r="LMW220" s="358"/>
      <c r="LMX220" s="358"/>
      <c r="LMY220" s="358"/>
      <c r="LMZ220" s="358"/>
      <c r="LNA220" s="358"/>
      <c r="LNB220" s="358"/>
      <c r="LNC220" s="358"/>
      <c r="LND220" s="358"/>
      <c r="LNE220" s="358"/>
      <c r="LNF220" s="358"/>
      <c r="LNG220" s="358"/>
      <c r="LNH220" s="358"/>
      <c r="LNI220" s="358"/>
      <c r="LNJ220" s="358"/>
      <c r="LNK220" s="358"/>
      <c r="LNL220" s="358"/>
      <c r="LNM220" s="358"/>
      <c r="LNN220" s="358"/>
      <c r="LNO220" s="358"/>
      <c r="LNP220" s="358"/>
      <c r="LNQ220" s="358"/>
      <c r="LNR220" s="358"/>
      <c r="LNS220" s="358"/>
      <c r="LNT220" s="358"/>
      <c r="LNU220" s="358"/>
      <c r="LNV220" s="358"/>
      <c r="LNW220" s="358"/>
      <c r="LNX220" s="358"/>
      <c r="LNY220" s="358"/>
      <c r="LNZ220" s="358"/>
      <c r="LOA220" s="358"/>
      <c r="LOB220" s="358"/>
      <c r="LOC220" s="358"/>
      <c r="LOD220" s="358"/>
      <c r="LOE220" s="358"/>
      <c r="LOF220" s="358"/>
      <c r="LOG220" s="358"/>
      <c r="LOH220" s="358"/>
      <c r="LOI220" s="358"/>
      <c r="LOJ220" s="358"/>
      <c r="LOK220" s="358"/>
      <c r="LOL220" s="358"/>
      <c r="LOM220" s="358"/>
      <c r="LON220" s="358"/>
      <c r="LOO220" s="358"/>
      <c r="LOP220" s="358"/>
      <c r="LOQ220" s="358"/>
      <c r="LOR220" s="358"/>
      <c r="LOS220" s="358"/>
      <c r="LOT220" s="358"/>
      <c r="LOU220" s="358"/>
      <c r="LOV220" s="358"/>
      <c r="LOW220" s="358"/>
      <c r="LOX220" s="358"/>
      <c r="LOY220" s="358"/>
      <c r="LOZ220" s="358"/>
      <c r="LPA220" s="358"/>
      <c r="LPB220" s="358"/>
      <c r="LPC220" s="358"/>
      <c r="LPD220" s="358"/>
      <c r="LPE220" s="358"/>
      <c r="LPF220" s="358"/>
      <c r="LPG220" s="358"/>
      <c r="LPH220" s="358"/>
      <c r="LPI220" s="358"/>
      <c r="LPJ220" s="358"/>
      <c r="LPK220" s="358"/>
      <c r="LPL220" s="358"/>
      <c r="LPM220" s="358"/>
      <c r="LPN220" s="358"/>
      <c r="LPO220" s="358"/>
      <c r="LPP220" s="358"/>
      <c r="LPQ220" s="358"/>
      <c r="LPR220" s="358"/>
      <c r="LPS220" s="358"/>
      <c r="LPT220" s="358"/>
      <c r="LPU220" s="358"/>
      <c r="LPV220" s="358"/>
      <c r="LPW220" s="358"/>
      <c r="LPX220" s="358"/>
      <c r="LPY220" s="358"/>
      <c r="LPZ220" s="358"/>
      <c r="LQA220" s="358"/>
      <c r="LQB220" s="358"/>
      <c r="LQC220" s="358"/>
      <c r="LQD220" s="358"/>
      <c r="LQE220" s="358"/>
      <c r="LQF220" s="358"/>
      <c r="LQG220" s="358"/>
      <c r="LQH220" s="358"/>
      <c r="LQI220" s="358"/>
      <c r="LQJ220" s="358"/>
      <c r="LQK220" s="358"/>
      <c r="LQL220" s="358"/>
      <c r="LQM220" s="358"/>
      <c r="LQN220" s="358"/>
      <c r="LQO220" s="358"/>
      <c r="LQP220" s="358"/>
      <c r="LQQ220" s="358"/>
      <c r="LQR220" s="358"/>
      <c r="LQS220" s="358"/>
      <c r="LQT220" s="358"/>
      <c r="LQU220" s="358"/>
      <c r="LQV220" s="358"/>
      <c r="LQW220" s="358"/>
      <c r="LQX220" s="358"/>
      <c r="LQY220" s="358"/>
      <c r="LQZ220" s="358"/>
      <c r="LRA220" s="358"/>
      <c r="LRB220" s="358"/>
      <c r="LRC220" s="358"/>
      <c r="LRD220" s="358"/>
      <c r="LRE220" s="358"/>
      <c r="LRF220" s="358"/>
      <c r="LRG220" s="358"/>
      <c r="LRH220" s="358"/>
      <c r="LRI220" s="358"/>
      <c r="LRJ220" s="358"/>
      <c r="LRK220" s="358"/>
      <c r="LRL220" s="358"/>
      <c r="LRM220" s="358"/>
      <c r="LRN220" s="358"/>
      <c r="LRO220" s="358"/>
      <c r="LRP220" s="358"/>
      <c r="LRQ220" s="358"/>
      <c r="LRR220" s="358"/>
      <c r="LRS220" s="358"/>
      <c r="LRT220" s="358"/>
      <c r="LRU220" s="358"/>
      <c r="LRV220" s="358"/>
      <c r="LRW220" s="358"/>
      <c r="LRX220" s="358"/>
      <c r="LRY220" s="358"/>
      <c r="LRZ220" s="358"/>
      <c r="LSA220" s="358"/>
      <c r="LSB220" s="358"/>
      <c r="LSC220" s="358"/>
      <c r="LSD220" s="358"/>
      <c r="LSE220" s="358"/>
      <c r="LSF220" s="358"/>
      <c r="LSG220" s="358"/>
      <c r="LSH220" s="358"/>
      <c r="LSI220" s="358"/>
      <c r="LSJ220" s="358"/>
      <c r="LSK220" s="358"/>
      <c r="LSL220" s="358"/>
      <c r="LSM220" s="358"/>
      <c r="LSN220" s="358"/>
      <c r="LSO220" s="358"/>
      <c r="LSP220" s="358"/>
      <c r="LSQ220" s="358"/>
      <c r="LSR220" s="358"/>
      <c r="LSS220" s="358"/>
      <c r="LST220" s="358"/>
      <c r="LSU220" s="358"/>
      <c r="LSV220" s="358"/>
      <c r="LSW220" s="358"/>
      <c r="LSX220" s="358"/>
      <c r="LSY220" s="358"/>
      <c r="LSZ220" s="358"/>
      <c r="LTA220" s="358"/>
      <c r="LTB220" s="358"/>
      <c r="LTC220" s="358"/>
      <c r="LTD220" s="358"/>
      <c r="LTE220" s="358"/>
      <c r="LTF220" s="358"/>
      <c r="LTG220" s="358"/>
      <c r="LTH220" s="358"/>
      <c r="LTI220" s="358"/>
      <c r="LTJ220" s="358"/>
      <c r="LTK220" s="358"/>
      <c r="LTL220" s="358"/>
      <c r="LTM220" s="358"/>
      <c r="LTN220" s="358"/>
      <c r="LTO220" s="358"/>
      <c r="LTP220" s="358"/>
      <c r="LTQ220" s="358"/>
      <c r="LTR220" s="358"/>
      <c r="LTS220" s="358"/>
      <c r="LTT220" s="358"/>
      <c r="LTU220" s="358"/>
      <c r="LTV220" s="358"/>
      <c r="LTW220" s="358"/>
      <c r="LTX220" s="358"/>
      <c r="LTY220" s="358"/>
      <c r="LTZ220" s="358"/>
      <c r="LUA220" s="358"/>
      <c r="LUB220" s="358"/>
      <c r="LUC220" s="358"/>
      <c r="LUD220" s="358"/>
      <c r="LUE220" s="358"/>
      <c r="LUF220" s="358"/>
      <c r="LUG220" s="358"/>
      <c r="LUH220" s="358"/>
      <c r="LUI220" s="358"/>
      <c r="LUJ220" s="358"/>
      <c r="LUK220" s="358"/>
      <c r="LUL220" s="358"/>
      <c r="LUM220" s="358"/>
      <c r="LUN220" s="358"/>
      <c r="LUO220" s="358"/>
      <c r="LUP220" s="358"/>
      <c r="LUQ220" s="358"/>
      <c r="LUR220" s="358"/>
      <c r="LUS220" s="358"/>
      <c r="LUT220" s="358"/>
      <c r="LUU220" s="358"/>
      <c r="LUV220" s="358"/>
      <c r="LUW220" s="358"/>
      <c r="LUX220" s="358"/>
      <c r="LUY220" s="358"/>
      <c r="LUZ220" s="358"/>
      <c r="LVA220" s="358"/>
      <c r="LVB220" s="358"/>
      <c r="LVC220" s="358"/>
      <c r="LVD220" s="358"/>
      <c r="LVE220" s="358"/>
      <c r="LVF220" s="358"/>
      <c r="LVG220" s="358"/>
      <c r="LVH220" s="358"/>
      <c r="LVI220" s="358"/>
      <c r="LVJ220" s="358"/>
      <c r="LVK220" s="358"/>
      <c r="LVL220" s="358"/>
      <c r="LVM220" s="358"/>
      <c r="LVN220" s="358"/>
      <c r="LVO220" s="358"/>
      <c r="LVP220" s="358"/>
      <c r="LVQ220" s="358"/>
      <c r="LVR220" s="358"/>
      <c r="LVS220" s="358"/>
      <c r="LVT220" s="358"/>
      <c r="LVU220" s="358"/>
      <c r="LVV220" s="358"/>
      <c r="LVW220" s="358"/>
      <c r="LVX220" s="358"/>
      <c r="LVY220" s="358"/>
      <c r="LVZ220" s="358"/>
      <c r="LWA220" s="358"/>
      <c r="LWB220" s="358"/>
      <c r="LWC220" s="358"/>
      <c r="LWD220" s="358"/>
      <c r="LWE220" s="358"/>
      <c r="LWF220" s="358"/>
      <c r="LWG220" s="358"/>
      <c r="LWH220" s="358"/>
      <c r="LWI220" s="358"/>
      <c r="LWJ220" s="358"/>
      <c r="LWK220" s="358"/>
      <c r="LWL220" s="358"/>
      <c r="LWM220" s="358"/>
      <c r="LWN220" s="358"/>
      <c r="LWO220" s="358"/>
      <c r="LWP220" s="358"/>
      <c r="LWQ220" s="358"/>
      <c r="LWR220" s="358"/>
      <c r="LWS220" s="358"/>
      <c r="LWT220" s="358"/>
      <c r="LWU220" s="358"/>
      <c r="LWV220" s="358"/>
      <c r="LWW220" s="358"/>
      <c r="LWX220" s="358"/>
      <c r="LWY220" s="358"/>
      <c r="LWZ220" s="358"/>
      <c r="LXA220" s="358"/>
      <c r="LXB220" s="358"/>
      <c r="LXC220" s="358"/>
      <c r="LXD220" s="358"/>
      <c r="LXE220" s="358"/>
      <c r="LXF220" s="358"/>
      <c r="LXG220" s="358"/>
      <c r="LXH220" s="358"/>
      <c r="LXI220" s="358"/>
      <c r="LXJ220" s="358"/>
      <c r="LXK220" s="358"/>
      <c r="LXL220" s="358"/>
      <c r="LXM220" s="358"/>
      <c r="LXN220" s="358"/>
      <c r="LXO220" s="358"/>
      <c r="LXP220" s="358"/>
      <c r="LXQ220" s="358"/>
      <c r="LXR220" s="358"/>
      <c r="LXS220" s="358"/>
      <c r="LXT220" s="358"/>
      <c r="LXU220" s="358"/>
      <c r="LXV220" s="358"/>
      <c r="LXW220" s="358"/>
      <c r="LXX220" s="358"/>
      <c r="LXY220" s="358"/>
      <c r="LXZ220" s="358"/>
      <c r="LYA220" s="358"/>
      <c r="LYB220" s="358"/>
      <c r="LYC220" s="358"/>
      <c r="LYD220" s="358"/>
      <c r="LYE220" s="358"/>
      <c r="LYF220" s="358"/>
      <c r="LYG220" s="358"/>
      <c r="LYH220" s="358"/>
      <c r="LYI220" s="358"/>
      <c r="LYJ220" s="358"/>
      <c r="LYK220" s="358"/>
      <c r="LYL220" s="358"/>
      <c r="LYM220" s="358"/>
      <c r="LYN220" s="358"/>
      <c r="LYO220" s="358"/>
      <c r="LYP220" s="358"/>
      <c r="LYQ220" s="358"/>
      <c r="LYR220" s="358"/>
      <c r="LYS220" s="358"/>
      <c r="LYT220" s="358"/>
      <c r="LYU220" s="358"/>
      <c r="LYV220" s="358"/>
      <c r="LYW220" s="358"/>
      <c r="LYX220" s="358"/>
      <c r="LYY220" s="358"/>
      <c r="LYZ220" s="358"/>
      <c r="LZA220" s="358"/>
      <c r="LZB220" s="358"/>
      <c r="LZC220" s="358"/>
      <c r="LZD220" s="358"/>
      <c r="LZE220" s="358"/>
      <c r="LZF220" s="358"/>
      <c r="LZG220" s="358"/>
      <c r="LZH220" s="358"/>
      <c r="LZI220" s="358"/>
      <c r="LZJ220" s="358"/>
      <c r="LZK220" s="358"/>
      <c r="LZL220" s="358"/>
      <c r="LZM220" s="358"/>
      <c r="LZN220" s="358"/>
      <c r="LZO220" s="358"/>
      <c r="LZP220" s="358"/>
      <c r="LZQ220" s="358"/>
      <c r="LZR220" s="358"/>
      <c r="LZS220" s="358"/>
      <c r="LZT220" s="358"/>
      <c r="LZU220" s="358"/>
      <c r="LZV220" s="358"/>
      <c r="LZW220" s="358"/>
      <c r="LZX220" s="358"/>
      <c r="LZY220" s="358"/>
      <c r="LZZ220" s="358"/>
      <c r="MAA220" s="358"/>
      <c r="MAB220" s="358"/>
      <c r="MAC220" s="358"/>
      <c r="MAD220" s="358"/>
      <c r="MAE220" s="358"/>
      <c r="MAF220" s="358"/>
      <c r="MAG220" s="358"/>
      <c r="MAH220" s="358"/>
      <c r="MAI220" s="358"/>
      <c r="MAJ220" s="358"/>
      <c r="MAK220" s="358"/>
      <c r="MAL220" s="358"/>
      <c r="MAM220" s="358"/>
      <c r="MAN220" s="358"/>
      <c r="MAO220" s="358"/>
      <c r="MAP220" s="358"/>
      <c r="MAQ220" s="358"/>
      <c r="MAR220" s="358"/>
      <c r="MAS220" s="358"/>
      <c r="MAT220" s="358"/>
      <c r="MAU220" s="358"/>
      <c r="MAV220" s="358"/>
      <c r="MAW220" s="358"/>
      <c r="MAX220" s="358"/>
      <c r="MAY220" s="358"/>
      <c r="MAZ220" s="358"/>
      <c r="MBA220" s="358"/>
      <c r="MBB220" s="358"/>
      <c r="MBC220" s="358"/>
      <c r="MBD220" s="358"/>
      <c r="MBE220" s="358"/>
      <c r="MBF220" s="358"/>
      <c r="MBG220" s="358"/>
      <c r="MBH220" s="358"/>
      <c r="MBI220" s="358"/>
      <c r="MBJ220" s="358"/>
      <c r="MBK220" s="358"/>
      <c r="MBL220" s="358"/>
      <c r="MBM220" s="358"/>
      <c r="MBN220" s="358"/>
      <c r="MBO220" s="358"/>
      <c r="MBP220" s="358"/>
      <c r="MBQ220" s="358"/>
      <c r="MBR220" s="358"/>
      <c r="MBS220" s="358"/>
      <c r="MBT220" s="358"/>
      <c r="MBU220" s="358"/>
      <c r="MBV220" s="358"/>
      <c r="MBW220" s="358"/>
      <c r="MBX220" s="358"/>
      <c r="MBY220" s="358"/>
      <c r="MBZ220" s="358"/>
      <c r="MCA220" s="358"/>
      <c r="MCB220" s="358"/>
      <c r="MCC220" s="358"/>
      <c r="MCD220" s="358"/>
      <c r="MCE220" s="358"/>
      <c r="MCF220" s="358"/>
      <c r="MCG220" s="358"/>
      <c r="MCH220" s="358"/>
      <c r="MCI220" s="358"/>
      <c r="MCJ220" s="358"/>
      <c r="MCK220" s="358"/>
      <c r="MCL220" s="358"/>
      <c r="MCM220" s="358"/>
      <c r="MCN220" s="358"/>
      <c r="MCO220" s="358"/>
      <c r="MCP220" s="358"/>
      <c r="MCQ220" s="358"/>
      <c r="MCR220" s="358"/>
      <c r="MCS220" s="358"/>
      <c r="MCT220" s="358"/>
      <c r="MCU220" s="358"/>
      <c r="MCV220" s="358"/>
      <c r="MCW220" s="358"/>
      <c r="MCX220" s="358"/>
      <c r="MCY220" s="358"/>
      <c r="MCZ220" s="358"/>
      <c r="MDA220" s="358"/>
      <c r="MDB220" s="358"/>
      <c r="MDC220" s="358"/>
      <c r="MDD220" s="358"/>
      <c r="MDE220" s="358"/>
      <c r="MDF220" s="358"/>
      <c r="MDG220" s="358"/>
      <c r="MDH220" s="358"/>
      <c r="MDI220" s="358"/>
      <c r="MDJ220" s="358"/>
      <c r="MDK220" s="358"/>
      <c r="MDL220" s="358"/>
      <c r="MDM220" s="358"/>
      <c r="MDN220" s="358"/>
      <c r="MDO220" s="358"/>
      <c r="MDP220" s="358"/>
      <c r="MDQ220" s="358"/>
      <c r="MDR220" s="358"/>
      <c r="MDS220" s="358"/>
      <c r="MDT220" s="358"/>
      <c r="MDU220" s="358"/>
      <c r="MDV220" s="358"/>
      <c r="MDW220" s="358"/>
      <c r="MDX220" s="358"/>
      <c r="MDY220" s="358"/>
      <c r="MDZ220" s="358"/>
      <c r="MEA220" s="358"/>
      <c r="MEB220" s="358"/>
      <c r="MEC220" s="358"/>
      <c r="MED220" s="358"/>
      <c r="MEE220" s="358"/>
      <c r="MEF220" s="358"/>
      <c r="MEG220" s="358"/>
      <c r="MEH220" s="358"/>
      <c r="MEI220" s="358"/>
      <c r="MEJ220" s="358"/>
      <c r="MEK220" s="358"/>
      <c r="MEL220" s="358"/>
      <c r="MEM220" s="358"/>
      <c r="MEN220" s="358"/>
      <c r="MEO220" s="358"/>
      <c r="MEP220" s="358"/>
      <c r="MEQ220" s="358"/>
      <c r="MER220" s="358"/>
      <c r="MES220" s="358"/>
      <c r="MET220" s="358"/>
      <c r="MEU220" s="358"/>
      <c r="MEV220" s="358"/>
      <c r="MEW220" s="358"/>
      <c r="MEX220" s="358"/>
      <c r="MEY220" s="358"/>
      <c r="MEZ220" s="358"/>
      <c r="MFA220" s="358"/>
      <c r="MFB220" s="358"/>
      <c r="MFC220" s="358"/>
      <c r="MFD220" s="358"/>
      <c r="MFE220" s="358"/>
      <c r="MFF220" s="358"/>
      <c r="MFG220" s="358"/>
      <c r="MFH220" s="358"/>
      <c r="MFI220" s="358"/>
      <c r="MFJ220" s="358"/>
      <c r="MFK220" s="358"/>
      <c r="MFL220" s="358"/>
      <c r="MFM220" s="358"/>
      <c r="MFN220" s="358"/>
      <c r="MFO220" s="358"/>
      <c r="MFP220" s="358"/>
      <c r="MFQ220" s="358"/>
      <c r="MFR220" s="358"/>
      <c r="MFS220" s="358"/>
      <c r="MFT220" s="358"/>
      <c r="MFU220" s="358"/>
      <c r="MFV220" s="358"/>
      <c r="MFW220" s="358"/>
      <c r="MFX220" s="358"/>
      <c r="MFY220" s="358"/>
      <c r="MFZ220" s="358"/>
      <c r="MGA220" s="358"/>
      <c r="MGB220" s="358"/>
      <c r="MGC220" s="358"/>
      <c r="MGD220" s="358"/>
      <c r="MGE220" s="358"/>
      <c r="MGF220" s="358"/>
      <c r="MGG220" s="358"/>
      <c r="MGH220" s="358"/>
      <c r="MGI220" s="358"/>
      <c r="MGJ220" s="358"/>
      <c r="MGK220" s="358"/>
      <c r="MGL220" s="358"/>
      <c r="MGM220" s="358"/>
      <c r="MGN220" s="358"/>
      <c r="MGO220" s="358"/>
      <c r="MGP220" s="358"/>
      <c r="MGQ220" s="358"/>
      <c r="MGR220" s="358"/>
      <c r="MGS220" s="358"/>
      <c r="MGT220" s="358"/>
      <c r="MGU220" s="358"/>
      <c r="MGV220" s="358"/>
      <c r="MGW220" s="358"/>
      <c r="MGX220" s="358"/>
      <c r="MGY220" s="358"/>
      <c r="MGZ220" s="358"/>
      <c r="MHA220" s="358"/>
      <c r="MHB220" s="358"/>
      <c r="MHC220" s="358"/>
      <c r="MHD220" s="358"/>
      <c r="MHE220" s="358"/>
      <c r="MHF220" s="358"/>
      <c r="MHG220" s="358"/>
      <c r="MHH220" s="358"/>
      <c r="MHI220" s="358"/>
      <c r="MHJ220" s="358"/>
      <c r="MHK220" s="358"/>
      <c r="MHL220" s="358"/>
      <c r="MHM220" s="358"/>
      <c r="MHN220" s="358"/>
      <c r="MHO220" s="358"/>
      <c r="MHP220" s="358"/>
      <c r="MHQ220" s="358"/>
      <c r="MHR220" s="358"/>
      <c r="MHS220" s="358"/>
      <c r="MHT220" s="358"/>
      <c r="MHU220" s="358"/>
      <c r="MHV220" s="358"/>
      <c r="MHW220" s="358"/>
      <c r="MHX220" s="358"/>
      <c r="MHY220" s="358"/>
      <c r="MHZ220" s="358"/>
      <c r="MIA220" s="358"/>
      <c r="MIB220" s="358"/>
      <c r="MIC220" s="358"/>
      <c r="MID220" s="358"/>
      <c r="MIE220" s="358"/>
      <c r="MIF220" s="358"/>
      <c r="MIG220" s="358"/>
      <c r="MIH220" s="358"/>
      <c r="MII220" s="358"/>
      <c r="MIJ220" s="358"/>
      <c r="MIK220" s="358"/>
      <c r="MIL220" s="358"/>
      <c r="MIM220" s="358"/>
      <c r="MIN220" s="358"/>
      <c r="MIO220" s="358"/>
      <c r="MIP220" s="358"/>
      <c r="MIQ220" s="358"/>
      <c r="MIR220" s="358"/>
      <c r="MIS220" s="358"/>
      <c r="MIT220" s="358"/>
      <c r="MIU220" s="358"/>
      <c r="MIV220" s="358"/>
      <c r="MIW220" s="358"/>
      <c r="MIX220" s="358"/>
      <c r="MIY220" s="358"/>
      <c r="MIZ220" s="358"/>
      <c r="MJA220" s="358"/>
      <c r="MJB220" s="358"/>
      <c r="MJC220" s="358"/>
      <c r="MJD220" s="358"/>
      <c r="MJE220" s="358"/>
      <c r="MJF220" s="358"/>
      <c r="MJG220" s="358"/>
      <c r="MJH220" s="358"/>
      <c r="MJI220" s="358"/>
      <c r="MJJ220" s="358"/>
      <c r="MJK220" s="358"/>
      <c r="MJL220" s="358"/>
      <c r="MJM220" s="358"/>
      <c r="MJN220" s="358"/>
      <c r="MJO220" s="358"/>
      <c r="MJP220" s="358"/>
      <c r="MJQ220" s="358"/>
      <c r="MJR220" s="358"/>
      <c r="MJS220" s="358"/>
      <c r="MJT220" s="358"/>
      <c r="MJU220" s="358"/>
      <c r="MJV220" s="358"/>
      <c r="MJW220" s="358"/>
      <c r="MJX220" s="358"/>
      <c r="MJY220" s="358"/>
      <c r="MJZ220" s="358"/>
      <c r="MKA220" s="358"/>
      <c r="MKB220" s="358"/>
      <c r="MKC220" s="358"/>
      <c r="MKD220" s="358"/>
      <c r="MKE220" s="358"/>
      <c r="MKF220" s="358"/>
      <c r="MKG220" s="358"/>
      <c r="MKH220" s="358"/>
      <c r="MKI220" s="358"/>
      <c r="MKJ220" s="358"/>
      <c r="MKK220" s="358"/>
      <c r="MKL220" s="358"/>
      <c r="MKM220" s="358"/>
      <c r="MKN220" s="358"/>
      <c r="MKO220" s="358"/>
      <c r="MKP220" s="358"/>
      <c r="MKQ220" s="358"/>
      <c r="MKR220" s="358"/>
      <c r="MKS220" s="358"/>
      <c r="MKT220" s="358"/>
      <c r="MKU220" s="358"/>
      <c r="MKV220" s="358"/>
      <c r="MKW220" s="358"/>
      <c r="MKX220" s="358"/>
      <c r="MKY220" s="358"/>
      <c r="MKZ220" s="358"/>
      <c r="MLA220" s="358"/>
      <c r="MLB220" s="358"/>
      <c r="MLC220" s="358"/>
      <c r="MLD220" s="358"/>
      <c r="MLE220" s="358"/>
      <c r="MLF220" s="358"/>
      <c r="MLG220" s="358"/>
      <c r="MLH220" s="358"/>
      <c r="MLI220" s="358"/>
      <c r="MLJ220" s="358"/>
      <c r="MLK220" s="358"/>
      <c r="MLL220" s="358"/>
      <c r="MLM220" s="358"/>
      <c r="MLN220" s="358"/>
      <c r="MLO220" s="358"/>
      <c r="MLP220" s="358"/>
      <c r="MLQ220" s="358"/>
      <c r="MLR220" s="358"/>
      <c r="MLS220" s="358"/>
      <c r="MLT220" s="358"/>
      <c r="MLU220" s="358"/>
      <c r="MLV220" s="358"/>
      <c r="MLW220" s="358"/>
      <c r="MLX220" s="358"/>
      <c r="MLY220" s="358"/>
      <c r="MLZ220" s="358"/>
      <c r="MMA220" s="358"/>
      <c r="MMB220" s="358"/>
      <c r="MMC220" s="358"/>
      <c r="MMD220" s="358"/>
      <c r="MME220" s="358"/>
      <c r="MMF220" s="358"/>
      <c r="MMG220" s="358"/>
      <c r="MMH220" s="358"/>
      <c r="MMI220" s="358"/>
      <c r="MMJ220" s="358"/>
      <c r="MMK220" s="358"/>
      <c r="MML220" s="358"/>
      <c r="MMM220" s="358"/>
      <c r="MMN220" s="358"/>
      <c r="MMO220" s="358"/>
      <c r="MMP220" s="358"/>
      <c r="MMQ220" s="358"/>
      <c r="MMR220" s="358"/>
      <c r="MMS220" s="358"/>
      <c r="MMT220" s="358"/>
      <c r="MMU220" s="358"/>
      <c r="MMV220" s="358"/>
      <c r="MMW220" s="358"/>
      <c r="MMX220" s="358"/>
      <c r="MMY220" s="358"/>
      <c r="MMZ220" s="358"/>
      <c r="MNA220" s="358"/>
      <c r="MNB220" s="358"/>
      <c r="MNC220" s="358"/>
      <c r="MND220" s="358"/>
      <c r="MNE220" s="358"/>
      <c r="MNF220" s="358"/>
      <c r="MNG220" s="358"/>
      <c r="MNH220" s="358"/>
      <c r="MNI220" s="358"/>
      <c r="MNJ220" s="358"/>
      <c r="MNK220" s="358"/>
      <c r="MNL220" s="358"/>
      <c r="MNM220" s="358"/>
      <c r="MNN220" s="358"/>
      <c r="MNO220" s="358"/>
      <c r="MNP220" s="358"/>
      <c r="MNQ220" s="358"/>
      <c r="MNR220" s="358"/>
      <c r="MNS220" s="358"/>
      <c r="MNT220" s="358"/>
      <c r="MNU220" s="358"/>
      <c r="MNV220" s="358"/>
      <c r="MNW220" s="358"/>
      <c r="MNX220" s="358"/>
      <c r="MNY220" s="358"/>
      <c r="MNZ220" s="358"/>
      <c r="MOA220" s="358"/>
      <c r="MOB220" s="358"/>
      <c r="MOC220" s="358"/>
      <c r="MOD220" s="358"/>
      <c r="MOE220" s="358"/>
      <c r="MOF220" s="358"/>
      <c r="MOG220" s="358"/>
      <c r="MOH220" s="358"/>
      <c r="MOI220" s="358"/>
      <c r="MOJ220" s="358"/>
      <c r="MOK220" s="358"/>
      <c r="MOL220" s="358"/>
      <c r="MOM220" s="358"/>
      <c r="MON220" s="358"/>
      <c r="MOO220" s="358"/>
      <c r="MOP220" s="358"/>
      <c r="MOQ220" s="358"/>
      <c r="MOR220" s="358"/>
      <c r="MOS220" s="358"/>
      <c r="MOT220" s="358"/>
      <c r="MOU220" s="358"/>
      <c r="MOV220" s="358"/>
      <c r="MOW220" s="358"/>
      <c r="MOX220" s="358"/>
      <c r="MOY220" s="358"/>
      <c r="MOZ220" s="358"/>
      <c r="MPA220" s="358"/>
      <c r="MPB220" s="358"/>
      <c r="MPC220" s="358"/>
      <c r="MPD220" s="358"/>
      <c r="MPE220" s="358"/>
      <c r="MPF220" s="358"/>
      <c r="MPG220" s="358"/>
      <c r="MPH220" s="358"/>
      <c r="MPI220" s="358"/>
      <c r="MPJ220" s="358"/>
      <c r="MPK220" s="358"/>
      <c r="MPL220" s="358"/>
      <c r="MPM220" s="358"/>
      <c r="MPN220" s="358"/>
      <c r="MPO220" s="358"/>
      <c r="MPP220" s="358"/>
      <c r="MPQ220" s="358"/>
      <c r="MPR220" s="358"/>
      <c r="MPS220" s="358"/>
      <c r="MPT220" s="358"/>
      <c r="MPU220" s="358"/>
      <c r="MPV220" s="358"/>
      <c r="MPW220" s="358"/>
      <c r="MPX220" s="358"/>
      <c r="MPY220" s="358"/>
      <c r="MPZ220" s="358"/>
      <c r="MQA220" s="358"/>
      <c r="MQB220" s="358"/>
      <c r="MQC220" s="358"/>
      <c r="MQD220" s="358"/>
      <c r="MQE220" s="358"/>
      <c r="MQF220" s="358"/>
      <c r="MQG220" s="358"/>
      <c r="MQH220" s="358"/>
      <c r="MQI220" s="358"/>
      <c r="MQJ220" s="358"/>
      <c r="MQK220" s="358"/>
      <c r="MQL220" s="358"/>
      <c r="MQM220" s="358"/>
      <c r="MQN220" s="358"/>
      <c r="MQO220" s="358"/>
      <c r="MQP220" s="358"/>
      <c r="MQQ220" s="358"/>
      <c r="MQR220" s="358"/>
      <c r="MQS220" s="358"/>
      <c r="MQT220" s="358"/>
      <c r="MQU220" s="358"/>
      <c r="MQV220" s="358"/>
      <c r="MQW220" s="358"/>
      <c r="MQX220" s="358"/>
      <c r="MQY220" s="358"/>
      <c r="MQZ220" s="358"/>
      <c r="MRA220" s="358"/>
      <c r="MRB220" s="358"/>
      <c r="MRC220" s="358"/>
      <c r="MRD220" s="358"/>
      <c r="MRE220" s="358"/>
      <c r="MRF220" s="358"/>
      <c r="MRG220" s="358"/>
      <c r="MRH220" s="358"/>
      <c r="MRI220" s="358"/>
      <c r="MRJ220" s="358"/>
      <c r="MRK220" s="358"/>
      <c r="MRL220" s="358"/>
      <c r="MRM220" s="358"/>
      <c r="MRN220" s="358"/>
      <c r="MRO220" s="358"/>
      <c r="MRP220" s="358"/>
      <c r="MRQ220" s="358"/>
      <c r="MRR220" s="358"/>
      <c r="MRS220" s="358"/>
      <c r="MRT220" s="358"/>
      <c r="MRU220" s="358"/>
      <c r="MRV220" s="358"/>
      <c r="MRW220" s="358"/>
      <c r="MRX220" s="358"/>
      <c r="MRY220" s="358"/>
      <c r="MRZ220" s="358"/>
      <c r="MSA220" s="358"/>
      <c r="MSB220" s="358"/>
      <c r="MSC220" s="358"/>
      <c r="MSD220" s="358"/>
      <c r="MSE220" s="358"/>
      <c r="MSF220" s="358"/>
      <c r="MSG220" s="358"/>
      <c r="MSH220" s="358"/>
      <c r="MSI220" s="358"/>
      <c r="MSJ220" s="358"/>
      <c r="MSK220" s="358"/>
      <c r="MSL220" s="358"/>
      <c r="MSM220" s="358"/>
      <c r="MSN220" s="358"/>
      <c r="MSO220" s="358"/>
      <c r="MSP220" s="358"/>
      <c r="MSQ220" s="358"/>
      <c r="MSR220" s="358"/>
      <c r="MSS220" s="358"/>
      <c r="MST220" s="358"/>
      <c r="MSU220" s="358"/>
      <c r="MSV220" s="358"/>
      <c r="MSW220" s="358"/>
      <c r="MSX220" s="358"/>
      <c r="MSY220" s="358"/>
      <c r="MSZ220" s="358"/>
      <c r="MTA220" s="358"/>
      <c r="MTB220" s="358"/>
      <c r="MTC220" s="358"/>
      <c r="MTD220" s="358"/>
      <c r="MTE220" s="358"/>
      <c r="MTF220" s="358"/>
      <c r="MTG220" s="358"/>
      <c r="MTH220" s="358"/>
      <c r="MTI220" s="358"/>
      <c r="MTJ220" s="358"/>
      <c r="MTK220" s="358"/>
      <c r="MTL220" s="358"/>
      <c r="MTM220" s="358"/>
      <c r="MTN220" s="358"/>
      <c r="MTO220" s="358"/>
      <c r="MTP220" s="358"/>
      <c r="MTQ220" s="358"/>
      <c r="MTR220" s="358"/>
      <c r="MTS220" s="358"/>
      <c r="MTT220" s="358"/>
      <c r="MTU220" s="358"/>
      <c r="MTV220" s="358"/>
      <c r="MTW220" s="358"/>
      <c r="MTX220" s="358"/>
      <c r="MTY220" s="358"/>
      <c r="MTZ220" s="358"/>
      <c r="MUA220" s="358"/>
      <c r="MUB220" s="358"/>
      <c r="MUC220" s="358"/>
      <c r="MUD220" s="358"/>
      <c r="MUE220" s="358"/>
      <c r="MUF220" s="358"/>
      <c r="MUG220" s="358"/>
      <c r="MUH220" s="358"/>
      <c r="MUI220" s="358"/>
      <c r="MUJ220" s="358"/>
      <c r="MUK220" s="358"/>
      <c r="MUL220" s="358"/>
      <c r="MUM220" s="358"/>
      <c r="MUN220" s="358"/>
      <c r="MUO220" s="358"/>
      <c r="MUP220" s="358"/>
      <c r="MUQ220" s="358"/>
      <c r="MUR220" s="358"/>
      <c r="MUS220" s="358"/>
      <c r="MUT220" s="358"/>
      <c r="MUU220" s="358"/>
      <c r="MUV220" s="358"/>
      <c r="MUW220" s="358"/>
      <c r="MUX220" s="358"/>
      <c r="MUY220" s="358"/>
      <c r="MUZ220" s="358"/>
      <c r="MVA220" s="358"/>
      <c r="MVB220" s="358"/>
      <c r="MVC220" s="358"/>
      <c r="MVD220" s="358"/>
      <c r="MVE220" s="358"/>
      <c r="MVF220" s="358"/>
      <c r="MVG220" s="358"/>
      <c r="MVH220" s="358"/>
      <c r="MVI220" s="358"/>
      <c r="MVJ220" s="358"/>
      <c r="MVK220" s="358"/>
      <c r="MVL220" s="358"/>
      <c r="MVM220" s="358"/>
      <c r="MVN220" s="358"/>
      <c r="MVO220" s="358"/>
      <c r="MVP220" s="358"/>
      <c r="MVQ220" s="358"/>
      <c r="MVR220" s="358"/>
      <c r="MVS220" s="358"/>
      <c r="MVT220" s="358"/>
      <c r="MVU220" s="358"/>
      <c r="MVV220" s="358"/>
      <c r="MVW220" s="358"/>
      <c r="MVX220" s="358"/>
      <c r="MVY220" s="358"/>
      <c r="MVZ220" s="358"/>
      <c r="MWA220" s="358"/>
      <c r="MWB220" s="358"/>
      <c r="MWC220" s="358"/>
      <c r="MWD220" s="358"/>
      <c r="MWE220" s="358"/>
      <c r="MWF220" s="358"/>
      <c r="MWG220" s="358"/>
      <c r="MWH220" s="358"/>
      <c r="MWI220" s="358"/>
      <c r="MWJ220" s="358"/>
      <c r="MWK220" s="358"/>
      <c r="MWL220" s="358"/>
      <c r="MWM220" s="358"/>
      <c r="MWN220" s="358"/>
      <c r="MWO220" s="358"/>
      <c r="MWP220" s="358"/>
      <c r="MWQ220" s="358"/>
      <c r="MWR220" s="358"/>
      <c r="MWS220" s="358"/>
      <c r="MWT220" s="358"/>
      <c r="MWU220" s="358"/>
      <c r="MWV220" s="358"/>
      <c r="MWW220" s="358"/>
      <c r="MWX220" s="358"/>
      <c r="MWY220" s="358"/>
      <c r="MWZ220" s="358"/>
      <c r="MXA220" s="358"/>
      <c r="MXB220" s="358"/>
      <c r="MXC220" s="358"/>
      <c r="MXD220" s="358"/>
      <c r="MXE220" s="358"/>
      <c r="MXF220" s="358"/>
      <c r="MXG220" s="358"/>
      <c r="MXH220" s="358"/>
      <c r="MXI220" s="358"/>
      <c r="MXJ220" s="358"/>
      <c r="MXK220" s="358"/>
      <c r="MXL220" s="358"/>
      <c r="MXM220" s="358"/>
      <c r="MXN220" s="358"/>
      <c r="MXO220" s="358"/>
      <c r="MXP220" s="358"/>
      <c r="MXQ220" s="358"/>
      <c r="MXR220" s="358"/>
      <c r="MXS220" s="358"/>
      <c r="MXT220" s="358"/>
      <c r="MXU220" s="358"/>
      <c r="MXV220" s="358"/>
      <c r="MXW220" s="358"/>
      <c r="MXX220" s="358"/>
      <c r="MXY220" s="358"/>
      <c r="MXZ220" s="358"/>
      <c r="MYA220" s="358"/>
      <c r="MYB220" s="358"/>
      <c r="MYC220" s="358"/>
      <c r="MYD220" s="358"/>
      <c r="MYE220" s="358"/>
      <c r="MYF220" s="358"/>
      <c r="MYG220" s="358"/>
      <c r="MYH220" s="358"/>
      <c r="MYI220" s="358"/>
      <c r="MYJ220" s="358"/>
      <c r="MYK220" s="358"/>
      <c r="MYL220" s="358"/>
      <c r="MYM220" s="358"/>
      <c r="MYN220" s="358"/>
      <c r="MYO220" s="358"/>
      <c r="MYP220" s="358"/>
      <c r="MYQ220" s="358"/>
      <c r="MYR220" s="358"/>
      <c r="MYS220" s="358"/>
      <c r="MYT220" s="358"/>
      <c r="MYU220" s="358"/>
      <c r="MYV220" s="358"/>
      <c r="MYW220" s="358"/>
      <c r="MYX220" s="358"/>
      <c r="MYY220" s="358"/>
      <c r="MYZ220" s="358"/>
      <c r="MZA220" s="358"/>
      <c r="MZB220" s="358"/>
      <c r="MZC220" s="358"/>
      <c r="MZD220" s="358"/>
      <c r="MZE220" s="358"/>
      <c r="MZF220" s="358"/>
      <c r="MZG220" s="358"/>
      <c r="MZH220" s="358"/>
      <c r="MZI220" s="358"/>
      <c r="MZJ220" s="358"/>
      <c r="MZK220" s="358"/>
      <c r="MZL220" s="358"/>
      <c r="MZM220" s="358"/>
      <c r="MZN220" s="358"/>
      <c r="MZO220" s="358"/>
      <c r="MZP220" s="358"/>
      <c r="MZQ220" s="358"/>
      <c r="MZR220" s="358"/>
      <c r="MZS220" s="358"/>
      <c r="MZT220" s="358"/>
      <c r="MZU220" s="358"/>
      <c r="MZV220" s="358"/>
      <c r="MZW220" s="358"/>
      <c r="MZX220" s="358"/>
      <c r="MZY220" s="358"/>
      <c r="MZZ220" s="358"/>
      <c r="NAA220" s="358"/>
      <c r="NAB220" s="358"/>
      <c r="NAC220" s="358"/>
      <c r="NAD220" s="358"/>
      <c r="NAE220" s="358"/>
      <c r="NAF220" s="358"/>
      <c r="NAG220" s="358"/>
      <c r="NAH220" s="358"/>
      <c r="NAI220" s="358"/>
      <c r="NAJ220" s="358"/>
      <c r="NAK220" s="358"/>
      <c r="NAL220" s="358"/>
      <c r="NAM220" s="358"/>
      <c r="NAN220" s="358"/>
      <c r="NAO220" s="358"/>
      <c r="NAP220" s="358"/>
      <c r="NAQ220" s="358"/>
      <c r="NAR220" s="358"/>
      <c r="NAS220" s="358"/>
      <c r="NAT220" s="358"/>
      <c r="NAU220" s="358"/>
      <c r="NAV220" s="358"/>
      <c r="NAW220" s="358"/>
      <c r="NAX220" s="358"/>
      <c r="NAY220" s="358"/>
      <c r="NAZ220" s="358"/>
      <c r="NBA220" s="358"/>
      <c r="NBB220" s="358"/>
      <c r="NBC220" s="358"/>
      <c r="NBD220" s="358"/>
      <c r="NBE220" s="358"/>
      <c r="NBF220" s="358"/>
      <c r="NBG220" s="358"/>
      <c r="NBH220" s="358"/>
      <c r="NBI220" s="358"/>
      <c r="NBJ220" s="358"/>
      <c r="NBK220" s="358"/>
      <c r="NBL220" s="358"/>
      <c r="NBM220" s="358"/>
      <c r="NBN220" s="358"/>
      <c r="NBO220" s="358"/>
      <c r="NBP220" s="358"/>
      <c r="NBQ220" s="358"/>
      <c r="NBR220" s="358"/>
      <c r="NBS220" s="358"/>
      <c r="NBT220" s="358"/>
      <c r="NBU220" s="358"/>
      <c r="NBV220" s="358"/>
      <c r="NBW220" s="358"/>
      <c r="NBX220" s="358"/>
      <c r="NBY220" s="358"/>
      <c r="NBZ220" s="358"/>
      <c r="NCA220" s="358"/>
      <c r="NCB220" s="358"/>
      <c r="NCC220" s="358"/>
      <c r="NCD220" s="358"/>
      <c r="NCE220" s="358"/>
      <c r="NCF220" s="358"/>
      <c r="NCG220" s="358"/>
      <c r="NCH220" s="358"/>
      <c r="NCI220" s="358"/>
      <c r="NCJ220" s="358"/>
      <c r="NCK220" s="358"/>
      <c r="NCL220" s="358"/>
      <c r="NCM220" s="358"/>
      <c r="NCN220" s="358"/>
      <c r="NCO220" s="358"/>
      <c r="NCP220" s="358"/>
      <c r="NCQ220" s="358"/>
      <c r="NCR220" s="358"/>
      <c r="NCS220" s="358"/>
      <c r="NCT220" s="358"/>
      <c r="NCU220" s="358"/>
      <c r="NCV220" s="358"/>
      <c r="NCW220" s="358"/>
      <c r="NCX220" s="358"/>
      <c r="NCY220" s="358"/>
      <c r="NCZ220" s="358"/>
      <c r="NDA220" s="358"/>
      <c r="NDB220" s="358"/>
      <c r="NDC220" s="358"/>
      <c r="NDD220" s="358"/>
      <c r="NDE220" s="358"/>
      <c r="NDF220" s="358"/>
      <c r="NDG220" s="358"/>
      <c r="NDH220" s="358"/>
      <c r="NDI220" s="358"/>
      <c r="NDJ220" s="358"/>
      <c r="NDK220" s="358"/>
      <c r="NDL220" s="358"/>
      <c r="NDM220" s="358"/>
      <c r="NDN220" s="358"/>
      <c r="NDO220" s="358"/>
      <c r="NDP220" s="358"/>
      <c r="NDQ220" s="358"/>
      <c r="NDR220" s="358"/>
      <c r="NDS220" s="358"/>
      <c r="NDT220" s="358"/>
      <c r="NDU220" s="358"/>
      <c r="NDV220" s="358"/>
      <c r="NDW220" s="358"/>
      <c r="NDX220" s="358"/>
      <c r="NDY220" s="358"/>
      <c r="NDZ220" s="358"/>
      <c r="NEA220" s="358"/>
      <c r="NEB220" s="358"/>
      <c r="NEC220" s="358"/>
      <c r="NED220" s="358"/>
      <c r="NEE220" s="358"/>
      <c r="NEF220" s="358"/>
      <c r="NEG220" s="358"/>
      <c r="NEH220" s="358"/>
      <c r="NEI220" s="358"/>
      <c r="NEJ220" s="358"/>
      <c r="NEK220" s="358"/>
      <c r="NEL220" s="358"/>
      <c r="NEM220" s="358"/>
      <c r="NEN220" s="358"/>
      <c r="NEO220" s="358"/>
      <c r="NEP220" s="358"/>
      <c r="NEQ220" s="358"/>
      <c r="NER220" s="358"/>
      <c r="NES220" s="358"/>
      <c r="NET220" s="358"/>
      <c r="NEU220" s="358"/>
      <c r="NEV220" s="358"/>
      <c r="NEW220" s="358"/>
      <c r="NEX220" s="358"/>
      <c r="NEY220" s="358"/>
      <c r="NEZ220" s="358"/>
      <c r="NFA220" s="358"/>
      <c r="NFB220" s="358"/>
      <c r="NFC220" s="358"/>
      <c r="NFD220" s="358"/>
      <c r="NFE220" s="358"/>
      <c r="NFF220" s="358"/>
      <c r="NFG220" s="358"/>
      <c r="NFH220" s="358"/>
      <c r="NFI220" s="358"/>
      <c r="NFJ220" s="358"/>
      <c r="NFK220" s="358"/>
      <c r="NFL220" s="358"/>
      <c r="NFM220" s="358"/>
      <c r="NFN220" s="358"/>
      <c r="NFO220" s="358"/>
      <c r="NFP220" s="358"/>
      <c r="NFQ220" s="358"/>
      <c r="NFR220" s="358"/>
      <c r="NFS220" s="358"/>
      <c r="NFT220" s="358"/>
      <c r="NFU220" s="358"/>
      <c r="NFV220" s="358"/>
      <c r="NFW220" s="358"/>
      <c r="NFX220" s="358"/>
      <c r="NFY220" s="358"/>
      <c r="NFZ220" s="358"/>
      <c r="NGA220" s="358"/>
      <c r="NGB220" s="358"/>
      <c r="NGC220" s="358"/>
      <c r="NGD220" s="358"/>
      <c r="NGE220" s="358"/>
      <c r="NGF220" s="358"/>
      <c r="NGG220" s="358"/>
      <c r="NGH220" s="358"/>
      <c r="NGI220" s="358"/>
      <c r="NGJ220" s="358"/>
      <c r="NGK220" s="358"/>
      <c r="NGL220" s="358"/>
      <c r="NGM220" s="358"/>
      <c r="NGN220" s="358"/>
      <c r="NGO220" s="358"/>
      <c r="NGP220" s="358"/>
      <c r="NGQ220" s="358"/>
      <c r="NGR220" s="358"/>
      <c r="NGS220" s="358"/>
      <c r="NGT220" s="358"/>
      <c r="NGU220" s="358"/>
      <c r="NGV220" s="358"/>
      <c r="NGW220" s="358"/>
      <c r="NGX220" s="358"/>
      <c r="NGY220" s="358"/>
      <c r="NGZ220" s="358"/>
      <c r="NHA220" s="358"/>
      <c r="NHB220" s="358"/>
      <c r="NHC220" s="358"/>
      <c r="NHD220" s="358"/>
      <c r="NHE220" s="358"/>
      <c r="NHF220" s="358"/>
      <c r="NHG220" s="358"/>
      <c r="NHH220" s="358"/>
      <c r="NHI220" s="358"/>
      <c r="NHJ220" s="358"/>
      <c r="NHK220" s="358"/>
      <c r="NHL220" s="358"/>
      <c r="NHM220" s="358"/>
      <c r="NHN220" s="358"/>
      <c r="NHO220" s="358"/>
      <c r="NHP220" s="358"/>
      <c r="NHQ220" s="358"/>
      <c r="NHR220" s="358"/>
      <c r="NHS220" s="358"/>
      <c r="NHT220" s="358"/>
      <c r="NHU220" s="358"/>
      <c r="NHV220" s="358"/>
      <c r="NHW220" s="358"/>
      <c r="NHX220" s="358"/>
      <c r="NHY220" s="358"/>
      <c r="NHZ220" s="358"/>
      <c r="NIA220" s="358"/>
      <c r="NIB220" s="358"/>
      <c r="NIC220" s="358"/>
      <c r="NID220" s="358"/>
      <c r="NIE220" s="358"/>
      <c r="NIF220" s="358"/>
      <c r="NIG220" s="358"/>
      <c r="NIH220" s="358"/>
      <c r="NII220" s="358"/>
      <c r="NIJ220" s="358"/>
      <c r="NIK220" s="358"/>
      <c r="NIL220" s="358"/>
      <c r="NIM220" s="358"/>
      <c r="NIN220" s="358"/>
      <c r="NIO220" s="358"/>
      <c r="NIP220" s="358"/>
      <c r="NIQ220" s="358"/>
      <c r="NIR220" s="358"/>
      <c r="NIS220" s="358"/>
      <c r="NIT220" s="358"/>
      <c r="NIU220" s="358"/>
      <c r="NIV220" s="358"/>
      <c r="NIW220" s="358"/>
      <c r="NIX220" s="358"/>
      <c r="NIY220" s="358"/>
      <c r="NIZ220" s="358"/>
      <c r="NJA220" s="358"/>
      <c r="NJB220" s="358"/>
      <c r="NJC220" s="358"/>
      <c r="NJD220" s="358"/>
      <c r="NJE220" s="358"/>
      <c r="NJF220" s="358"/>
      <c r="NJG220" s="358"/>
      <c r="NJH220" s="358"/>
      <c r="NJI220" s="358"/>
      <c r="NJJ220" s="358"/>
      <c r="NJK220" s="358"/>
      <c r="NJL220" s="358"/>
      <c r="NJM220" s="358"/>
      <c r="NJN220" s="358"/>
      <c r="NJO220" s="358"/>
      <c r="NJP220" s="358"/>
      <c r="NJQ220" s="358"/>
      <c r="NJR220" s="358"/>
      <c r="NJS220" s="358"/>
      <c r="NJT220" s="358"/>
      <c r="NJU220" s="358"/>
      <c r="NJV220" s="358"/>
      <c r="NJW220" s="358"/>
      <c r="NJX220" s="358"/>
      <c r="NJY220" s="358"/>
      <c r="NJZ220" s="358"/>
      <c r="NKA220" s="358"/>
      <c r="NKB220" s="358"/>
      <c r="NKC220" s="358"/>
      <c r="NKD220" s="358"/>
      <c r="NKE220" s="358"/>
      <c r="NKF220" s="358"/>
      <c r="NKG220" s="358"/>
      <c r="NKH220" s="358"/>
      <c r="NKI220" s="358"/>
      <c r="NKJ220" s="358"/>
      <c r="NKK220" s="358"/>
      <c r="NKL220" s="358"/>
      <c r="NKM220" s="358"/>
      <c r="NKN220" s="358"/>
      <c r="NKO220" s="358"/>
      <c r="NKP220" s="358"/>
      <c r="NKQ220" s="358"/>
      <c r="NKR220" s="358"/>
      <c r="NKS220" s="358"/>
      <c r="NKT220" s="358"/>
      <c r="NKU220" s="358"/>
      <c r="NKV220" s="358"/>
      <c r="NKW220" s="358"/>
      <c r="NKX220" s="358"/>
      <c r="NKY220" s="358"/>
      <c r="NKZ220" s="358"/>
      <c r="NLA220" s="358"/>
      <c r="NLB220" s="358"/>
      <c r="NLC220" s="358"/>
      <c r="NLD220" s="358"/>
      <c r="NLE220" s="358"/>
      <c r="NLF220" s="358"/>
      <c r="NLG220" s="358"/>
      <c r="NLH220" s="358"/>
      <c r="NLI220" s="358"/>
      <c r="NLJ220" s="358"/>
      <c r="NLK220" s="358"/>
      <c r="NLL220" s="358"/>
      <c r="NLM220" s="358"/>
      <c r="NLN220" s="358"/>
      <c r="NLO220" s="358"/>
      <c r="NLP220" s="358"/>
      <c r="NLQ220" s="358"/>
      <c r="NLR220" s="358"/>
      <c r="NLS220" s="358"/>
      <c r="NLT220" s="358"/>
      <c r="NLU220" s="358"/>
      <c r="NLV220" s="358"/>
      <c r="NLW220" s="358"/>
      <c r="NLX220" s="358"/>
      <c r="NLY220" s="358"/>
      <c r="NLZ220" s="358"/>
      <c r="NMA220" s="358"/>
      <c r="NMB220" s="358"/>
      <c r="NMC220" s="358"/>
      <c r="NMD220" s="358"/>
      <c r="NME220" s="358"/>
      <c r="NMF220" s="358"/>
      <c r="NMG220" s="358"/>
      <c r="NMH220" s="358"/>
      <c r="NMI220" s="358"/>
      <c r="NMJ220" s="358"/>
      <c r="NMK220" s="358"/>
      <c r="NML220" s="358"/>
      <c r="NMM220" s="358"/>
      <c r="NMN220" s="358"/>
      <c r="NMO220" s="358"/>
      <c r="NMP220" s="358"/>
      <c r="NMQ220" s="358"/>
      <c r="NMR220" s="358"/>
      <c r="NMS220" s="358"/>
      <c r="NMT220" s="358"/>
      <c r="NMU220" s="358"/>
      <c r="NMV220" s="358"/>
      <c r="NMW220" s="358"/>
      <c r="NMX220" s="358"/>
      <c r="NMY220" s="358"/>
      <c r="NMZ220" s="358"/>
      <c r="NNA220" s="358"/>
      <c r="NNB220" s="358"/>
      <c r="NNC220" s="358"/>
      <c r="NND220" s="358"/>
      <c r="NNE220" s="358"/>
      <c r="NNF220" s="358"/>
      <c r="NNG220" s="358"/>
      <c r="NNH220" s="358"/>
      <c r="NNI220" s="358"/>
      <c r="NNJ220" s="358"/>
      <c r="NNK220" s="358"/>
      <c r="NNL220" s="358"/>
      <c r="NNM220" s="358"/>
      <c r="NNN220" s="358"/>
      <c r="NNO220" s="358"/>
      <c r="NNP220" s="358"/>
      <c r="NNQ220" s="358"/>
      <c r="NNR220" s="358"/>
      <c r="NNS220" s="358"/>
      <c r="NNT220" s="358"/>
      <c r="NNU220" s="358"/>
      <c r="NNV220" s="358"/>
      <c r="NNW220" s="358"/>
      <c r="NNX220" s="358"/>
      <c r="NNY220" s="358"/>
      <c r="NNZ220" s="358"/>
      <c r="NOA220" s="358"/>
      <c r="NOB220" s="358"/>
      <c r="NOC220" s="358"/>
      <c r="NOD220" s="358"/>
      <c r="NOE220" s="358"/>
      <c r="NOF220" s="358"/>
      <c r="NOG220" s="358"/>
      <c r="NOH220" s="358"/>
      <c r="NOI220" s="358"/>
      <c r="NOJ220" s="358"/>
      <c r="NOK220" s="358"/>
      <c r="NOL220" s="358"/>
      <c r="NOM220" s="358"/>
      <c r="NON220" s="358"/>
      <c r="NOO220" s="358"/>
      <c r="NOP220" s="358"/>
      <c r="NOQ220" s="358"/>
      <c r="NOR220" s="358"/>
      <c r="NOS220" s="358"/>
      <c r="NOT220" s="358"/>
      <c r="NOU220" s="358"/>
      <c r="NOV220" s="358"/>
      <c r="NOW220" s="358"/>
      <c r="NOX220" s="358"/>
      <c r="NOY220" s="358"/>
      <c r="NOZ220" s="358"/>
      <c r="NPA220" s="358"/>
      <c r="NPB220" s="358"/>
      <c r="NPC220" s="358"/>
      <c r="NPD220" s="358"/>
      <c r="NPE220" s="358"/>
      <c r="NPF220" s="358"/>
      <c r="NPG220" s="358"/>
      <c r="NPH220" s="358"/>
      <c r="NPI220" s="358"/>
      <c r="NPJ220" s="358"/>
      <c r="NPK220" s="358"/>
      <c r="NPL220" s="358"/>
      <c r="NPM220" s="358"/>
      <c r="NPN220" s="358"/>
      <c r="NPO220" s="358"/>
      <c r="NPP220" s="358"/>
      <c r="NPQ220" s="358"/>
      <c r="NPR220" s="358"/>
      <c r="NPS220" s="358"/>
      <c r="NPT220" s="358"/>
      <c r="NPU220" s="358"/>
      <c r="NPV220" s="358"/>
      <c r="NPW220" s="358"/>
      <c r="NPX220" s="358"/>
      <c r="NPY220" s="358"/>
      <c r="NPZ220" s="358"/>
      <c r="NQA220" s="358"/>
      <c r="NQB220" s="358"/>
      <c r="NQC220" s="358"/>
      <c r="NQD220" s="358"/>
      <c r="NQE220" s="358"/>
      <c r="NQF220" s="358"/>
      <c r="NQG220" s="358"/>
      <c r="NQH220" s="358"/>
      <c r="NQI220" s="358"/>
      <c r="NQJ220" s="358"/>
      <c r="NQK220" s="358"/>
      <c r="NQL220" s="358"/>
      <c r="NQM220" s="358"/>
      <c r="NQN220" s="358"/>
      <c r="NQO220" s="358"/>
      <c r="NQP220" s="358"/>
      <c r="NQQ220" s="358"/>
      <c r="NQR220" s="358"/>
      <c r="NQS220" s="358"/>
      <c r="NQT220" s="358"/>
      <c r="NQU220" s="358"/>
      <c r="NQV220" s="358"/>
      <c r="NQW220" s="358"/>
      <c r="NQX220" s="358"/>
      <c r="NQY220" s="358"/>
      <c r="NQZ220" s="358"/>
      <c r="NRA220" s="358"/>
      <c r="NRB220" s="358"/>
      <c r="NRC220" s="358"/>
      <c r="NRD220" s="358"/>
      <c r="NRE220" s="358"/>
      <c r="NRF220" s="358"/>
      <c r="NRG220" s="358"/>
      <c r="NRH220" s="358"/>
      <c r="NRI220" s="358"/>
      <c r="NRJ220" s="358"/>
      <c r="NRK220" s="358"/>
      <c r="NRL220" s="358"/>
      <c r="NRM220" s="358"/>
      <c r="NRN220" s="358"/>
      <c r="NRO220" s="358"/>
      <c r="NRP220" s="358"/>
      <c r="NRQ220" s="358"/>
      <c r="NRR220" s="358"/>
      <c r="NRS220" s="358"/>
      <c r="NRT220" s="358"/>
      <c r="NRU220" s="358"/>
      <c r="NRV220" s="358"/>
      <c r="NRW220" s="358"/>
      <c r="NRX220" s="358"/>
      <c r="NRY220" s="358"/>
      <c r="NRZ220" s="358"/>
      <c r="NSA220" s="358"/>
      <c r="NSB220" s="358"/>
      <c r="NSC220" s="358"/>
      <c r="NSD220" s="358"/>
      <c r="NSE220" s="358"/>
      <c r="NSF220" s="358"/>
      <c r="NSG220" s="358"/>
      <c r="NSH220" s="358"/>
      <c r="NSI220" s="358"/>
      <c r="NSJ220" s="358"/>
      <c r="NSK220" s="358"/>
      <c r="NSL220" s="358"/>
      <c r="NSM220" s="358"/>
      <c r="NSN220" s="358"/>
      <c r="NSO220" s="358"/>
      <c r="NSP220" s="358"/>
      <c r="NSQ220" s="358"/>
      <c r="NSR220" s="358"/>
      <c r="NSS220" s="358"/>
      <c r="NST220" s="358"/>
      <c r="NSU220" s="358"/>
      <c r="NSV220" s="358"/>
      <c r="NSW220" s="358"/>
      <c r="NSX220" s="358"/>
      <c r="NSY220" s="358"/>
      <c r="NSZ220" s="358"/>
      <c r="NTA220" s="358"/>
      <c r="NTB220" s="358"/>
      <c r="NTC220" s="358"/>
      <c r="NTD220" s="358"/>
      <c r="NTE220" s="358"/>
      <c r="NTF220" s="358"/>
      <c r="NTG220" s="358"/>
      <c r="NTH220" s="358"/>
      <c r="NTI220" s="358"/>
      <c r="NTJ220" s="358"/>
      <c r="NTK220" s="358"/>
      <c r="NTL220" s="358"/>
      <c r="NTM220" s="358"/>
      <c r="NTN220" s="358"/>
      <c r="NTO220" s="358"/>
      <c r="NTP220" s="358"/>
      <c r="NTQ220" s="358"/>
      <c r="NTR220" s="358"/>
      <c r="NTS220" s="358"/>
      <c r="NTT220" s="358"/>
      <c r="NTU220" s="358"/>
      <c r="NTV220" s="358"/>
      <c r="NTW220" s="358"/>
      <c r="NTX220" s="358"/>
      <c r="NTY220" s="358"/>
      <c r="NTZ220" s="358"/>
      <c r="NUA220" s="358"/>
      <c r="NUB220" s="358"/>
      <c r="NUC220" s="358"/>
      <c r="NUD220" s="358"/>
      <c r="NUE220" s="358"/>
      <c r="NUF220" s="358"/>
      <c r="NUG220" s="358"/>
      <c r="NUH220" s="358"/>
      <c r="NUI220" s="358"/>
      <c r="NUJ220" s="358"/>
      <c r="NUK220" s="358"/>
      <c r="NUL220" s="358"/>
      <c r="NUM220" s="358"/>
      <c r="NUN220" s="358"/>
      <c r="NUO220" s="358"/>
      <c r="NUP220" s="358"/>
      <c r="NUQ220" s="358"/>
      <c r="NUR220" s="358"/>
      <c r="NUS220" s="358"/>
      <c r="NUT220" s="358"/>
      <c r="NUU220" s="358"/>
      <c r="NUV220" s="358"/>
      <c r="NUW220" s="358"/>
      <c r="NUX220" s="358"/>
      <c r="NUY220" s="358"/>
      <c r="NUZ220" s="358"/>
      <c r="NVA220" s="358"/>
      <c r="NVB220" s="358"/>
      <c r="NVC220" s="358"/>
      <c r="NVD220" s="358"/>
      <c r="NVE220" s="358"/>
      <c r="NVF220" s="358"/>
      <c r="NVG220" s="358"/>
      <c r="NVH220" s="358"/>
      <c r="NVI220" s="358"/>
      <c r="NVJ220" s="358"/>
      <c r="NVK220" s="358"/>
      <c r="NVL220" s="358"/>
      <c r="NVM220" s="358"/>
      <c r="NVN220" s="358"/>
      <c r="NVO220" s="358"/>
      <c r="NVP220" s="358"/>
      <c r="NVQ220" s="358"/>
      <c r="NVR220" s="358"/>
      <c r="NVS220" s="358"/>
      <c r="NVT220" s="358"/>
      <c r="NVU220" s="358"/>
      <c r="NVV220" s="358"/>
      <c r="NVW220" s="358"/>
      <c r="NVX220" s="358"/>
      <c r="NVY220" s="358"/>
      <c r="NVZ220" s="358"/>
      <c r="NWA220" s="358"/>
      <c r="NWB220" s="358"/>
      <c r="NWC220" s="358"/>
      <c r="NWD220" s="358"/>
      <c r="NWE220" s="358"/>
      <c r="NWF220" s="358"/>
      <c r="NWG220" s="358"/>
      <c r="NWH220" s="358"/>
      <c r="NWI220" s="358"/>
      <c r="NWJ220" s="358"/>
      <c r="NWK220" s="358"/>
      <c r="NWL220" s="358"/>
      <c r="NWM220" s="358"/>
      <c r="NWN220" s="358"/>
      <c r="NWO220" s="358"/>
      <c r="NWP220" s="358"/>
      <c r="NWQ220" s="358"/>
      <c r="NWR220" s="358"/>
      <c r="NWS220" s="358"/>
      <c r="NWT220" s="358"/>
      <c r="NWU220" s="358"/>
      <c r="NWV220" s="358"/>
      <c r="NWW220" s="358"/>
      <c r="NWX220" s="358"/>
      <c r="NWY220" s="358"/>
      <c r="NWZ220" s="358"/>
      <c r="NXA220" s="358"/>
      <c r="NXB220" s="358"/>
      <c r="NXC220" s="358"/>
      <c r="NXD220" s="358"/>
      <c r="NXE220" s="358"/>
      <c r="NXF220" s="358"/>
      <c r="NXG220" s="358"/>
      <c r="NXH220" s="358"/>
      <c r="NXI220" s="358"/>
      <c r="NXJ220" s="358"/>
      <c r="NXK220" s="358"/>
      <c r="NXL220" s="358"/>
      <c r="NXM220" s="358"/>
      <c r="NXN220" s="358"/>
      <c r="NXO220" s="358"/>
      <c r="NXP220" s="358"/>
      <c r="NXQ220" s="358"/>
      <c r="NXR220" s="358"/>
      <c r="NXS220" s="358"/>
      <c r="NXT220" s="358"/>
      <c r="NXU220" s="358"/>
      <c r="NXV220" s="358"/>
      <c r="NXW220" s="358"/>
      <c r="NXX220" s="358"/>
      <c r="NXY220" s="358"/>
      <c r="NXZ220" s="358"/>
      <c r="NYA220" s="358"/>
      <c r="NYB220" s="358"/>
      <c r="NYC220" s="358"/>
      <c r="NYD220" s="358"/>
      <c r="NYE220" s="358"/>
      <c r="NYF220" s="358"/>
      <c r="NYG220" s="358"/>
      <c r="NYH220" s="358"/>
      <c r="NYI220" s="358"/>
      <c r="NYJ220" s="358"/>
      <c r="NYK220" s="358"/>
      <c r="NYL220" s="358"/>
      <c r="NYM220" s="358"/>
      <c r="NYN220" s="358"/>
      <c r="NYO220" s="358"/>
      <c r="NYP220" s="358"/>
      <c r="NYQ220" s="358"/>
      <c r="NYR220" s="358"/>
      <c r="NYS220" s="358"/>
      <c r="NYT220" s="358"/>
      <c r="NYU220" s="358"/>
      <c r="NYV220" s="358"/>
      <c r="NYW220" s="358"/>
      <c r="NYX220" s="358"/>
      <c r="NYY220" s="358"/>
      <c r="NYZ220" s="358"/>
      <c r="NZA220" s="358"/>
      <c r="NZB220" s="358"/>
      <c r="NZC220" s="358"/>
      <c r="NZD220" s="358"/>
      <c r="NZE220" s="358"/>
      <c r="NZF220" s="358"/>
      <c r="NZG220" s="358"/>
      <c r="NZH220" s="358"/>
      <c r="NZI220" s="358"/>
      <c r="NZJ220" s="358"/>
      <c r="NZK220" s="358"/>
      <c r="NZL220" s="358"/>
      <c r="NZM220" s="358"/>
      <c r="NZN220" s="358"/>
      <c r="NZO220" s="358"/>
      <c r="NZP220" s="358"/>
      <c r="NZQ220" s="358"/>
      <c r="NZR220" s="358"/>
      <c r="NZS220" s="358"/>
      <c r="NZT220" s="358"/>
      <c r="NZU220" s="358"/>
      <c r="NZV220" s="358"/>
      <c r="NZW220" s="358"/>
      <c r="NZX220" s="358"/>
      <c r="NZY220" s="358"/>
      <c r="NZZ220" s="358"/>
      <c r="OAA220" s="358"/>
      <c r="OAB220" s="358"/>
      <c r="OAC220" s="358"/>
      <c r="OAD220" s="358"/>
      <c r="OAE220" s="358"/>
      <c r="OAF220" s="358"/>
      <c r="OAG220" s="358"/>
      <c r="OAH220" s="358"/>
      <c r="OAI220" s="358"/>
      <c r="OAJ220" s="358"/>
      <c r="OAK220" s="358"/>
      <c r="OAL220" s="358"/>
      <c r="OAM220" s="358"/>
      <c r="OAN220" s="358"/>
      <c r="OAO220" s="358"/>
      <c r="OAP220" s="358"/>
      <c r="OAQ220" s="358"/>
      <c r="OAR220" s="358"/>
      <c r="OAS220" s="358"/>
      <c r="OAT220" s="358"/>
      <c r="OAU220" s="358"/>
      <c r="OAV220" s="358"/>
      <c r="OAW220" s="358"/>
      <c r="OAX220" s="358"/>
      <c r="OAY220" s="358"/>
      <c r="OAZ220" s="358"/>
      <c r="OBA220" s="358"/>
      <c r="OBB220" s="358"/>
      <c r="OBC220" s="358"/>
      <c r="OBD220" s="358"/>
      <c r="OBE220" s="358"/>
      <c r="OBF220" s="358"/>
      <c r="OBG220" s="358"/>
      <c r="OBH220" s="358"/>
      <c r="OBI220" s="358"/>
      <c r="OBJ220" s="358"/>
      <c r="OBK220" s="358"/>
      <c r="OBL220" s="358"/>
      <c r="OBM220" s="358"/>
      <c r="OBN220" s="358"/>
      <c r="OBO220" s="358"/>
      <c r="OBP220" s="358"/>
      <c r="OBQ220" s="358"/>
      <c r="OBR220" s="358"/>
      <c r="OBS220" s="358"/>
      <c r="OBT220" s="358"/>
      <c r="OBU220" s="358"/>
      <c r="OBV220" s="358"/>
      <c r="OBW220" s="358"/>
      <c r="OBX220" s="358"/>
      <c r="OBY220" s="358"/>
      <c r="OBZ220" s="358"/>
      <c r="OCA220" s="358"/>
      <c r="OCB220" s="358"/>
      <c r="OCC220" s="358"/>
      <c r="OCD220" s="358"/>
      <c r="OCE220" s="358"/>
      <c r="OCF220" s="358"/>
      <c r="OCG220" s="358"/>
      <c r="OCH220" s="358"/>
      <c r="OCI220" s="358"/>
      <c r="OCJ220" s="358"/>
      <c r="OCK220" s="358"/>
      <c r="OCL220" s="358"/>
      <c r="OCM220" s="358"/>
      <c r="OCN220" s="358"/>
      <c r="OCO220" s="358"/>
      <c r="OCP220" s="358"/>
      <c r="OCQ220" s="358"/>
      <c r="OCR220" s="358"/>
      <c r="OCS220" s="358"/>
      <c r="OCT220" s="358"/>
      <c r="OCU220" s="358"/>
      <c r="OCV220" s="358"/>
      <c r="OCW220" s="358"/>
      <c r="OCX220" s="358"/>
      <c r="OCY220" s="358"/>
      <c r="OCZ220" s="358"/>
      <c r="ODA220" s="358"/>
      <c r="ODB220" s="358"/>
      <c r="ODC220" s="358"/>
      <c r="ODD220" s="358"/>
      <c r="ODE220" s="358"/>
      <c r="ODF220" s="358"/>
      <c r="ODG220" s="358"/>
      <c r="ODH220" s="358"/>
      <c r="ODI220" s="358"/>
      <c r="ODJ220" s="358"/>
      <c r="ODK220" s="358"/>
      <c r="ODL220" s="358"/>
      <c r="ODM220" s="358"/>
      <c r="ODN220" s="358"/>
      <c r="ODO220" s="358"/>
      <c r="ODP220" s="358"/>
      <c r="ODQ220" s="358"/>
      <c r="ODR220" s="358"/>
      <c r="ODS220" s="358"/>
      <c r="ODT220" s="358"/>
      <c r="ODU220" s="358"/>
      <c r="ODV220" s="358"/>
      <c r="ODW220" s="358"/>
      <c r="ODX220" s="358"/>
      <c r="ODY220" s="358"/>
      <c r="ODZ220" s="358"/>
      <c r="OEA220" s="358"/>
      <c r="OEB220" s="358"/>
      <c r="OEC220" s="358"/>
      <c r="OED220" s="358"/>
      <c r="OEE220" s="358"/>
      <c r="OEF220" s="358"/>
      <c r="OEG220" s="358"/>
      <c r="OEH220" s="358"/>
      <c r="OEI220" s="358"/>
      <c r="OEJ220" s="358"/>
      <c r="OEK220" s="358"/>
      <c r="OEL220" s="358"/>
      <c r="OEM220" s="358"/>
      <c r="OEN220" s="358"/>
      <c r="OEO220" s="358"/>
      <c r="OEP220" s="358"/>
      <c r="OEQ220" s="358"/>
      <c r="OER220" s="358"/>
      <c r="OES220" s="358"/>
      <c r="OET220" s="358"/>
      <c r="OEU220" s="358"/>
      <c r="OEV220" s="358"/>
      <c r="OEW220" s="358"/>
      <c r="OEX220" s="358"/>
      <c r="OEY220" s="358"/>
      <c r="OEZ220" s="358"/>
      <c r="OFA220" s="358"/>
      <c r="OFB220" s="358"/>
      <c r="OFC220" s="358"/>
      <c r="OFD220" s="358"/>
      <c r="OFE220" s="358"/>
      <c r="OFF220" s="358"/>
      <c r="OFG220" s="358"/>
      <c r="OFH220" s="358"/>
      <c r="OFI220" s="358"/>
      <c r="OFJ220" s="358"/>
      <c r="OFK220" s="358"/>
      <c r="OFL220" s="358"/>
      <c r="OFM220" s="358"/>
      <c r="OFN220" s="358"/>
      <c r="OFO220" s="358"/>
      <c r="OFP220" s="358"/>
      <c r="OFQ220" s="358"/>
      <c r="OFR220" s="358"/>
      <c r="OFS220" s="358"/>
      <c r="OFT220" s="358"/>
      <c r="OFU220" s="358"/>
      <c r="OFV220" s="358"/>
      <c r="OFW220" s="358"/>
      <c r="OFX220" s="358"/>
      <c r="OFY220" s="358"/>
      <c r="OFZ220" s="358"/>
      <c r="OGA220" s="358"/>
      <c r="OGB220" s="358"/>
      <c r="OGC220" s="358"/>
      <c r="OGD220" s="358"/>
      <c r="OGE220" s="358"/>
      <c r="OGF220" s="358"/>
      <c r="OGG220" s="358"/>
      <c r="OGH220" s="358"/>
      <c r="OGI220" s="358"/>
      <c r="OGJ220" s="358"/>
      <c r="OGK220" s="358"/>
      <c r="OGL220" s="358"/>
      <c r="OGM220" s="358"/>
      <c r="OGN220" s="358"/>
      <c r="OGO220" s="358"/>
      <c r="OGP220" s="358"/>
      <c r="OGQ220" s="358"/>
      <c r="OGR220" s="358"/>
      <c r="OGS220" s="358"/>
      <c r="OGT220" s="358"/>
      <c r="OGU220" s="358"/>
      <c r="OGV220" s="358"/>
      <c r="OGW220" s="358"/>
      <c r="OGX220" s="358"/>
      <c r="OGY220" s="358"/>
      <c r="OGZ220" s="358"/>
      <c r="OHA220" s="358"/>
      <c r="OHB220" s="358"/>
      <c r="OHC220" s="358"/>
      <c r="OHD220" s="358"/>
      <c r="OHE220" s="358"/>
      <c r="OHF220" s="358"/>
      <c r="OHG220" s="358"/>
      <c r="OHH220" s="358"/>
      <c r="OHI220" s="358"/>
      <c r="OHJ220" s="358"/>
      <c r="OHK220" s="358"/>
      <c r="OHL220" s="358"/>
      <c r="OHM220" s="358"/>
      <c r="OHN220" s="358"/>
      <c r="OHO220" s="358"/>
      <c r="OHP220" s="358"/>
      <c r="OHQ220" s="358"/>
      <c r="OHR220" s="358"/>
      <c r="OHS220" s="358"/>
      <c r="OHT220" s="358"/>
      <c r="OHU220" s="358"/>
      <c r="OHV220" s="358"/>
      <c r="OHW220" s="358"/>
      <c r="OHX220" s="358"/>
      <c r="OHY220" s="358"/>
      <c r="OHZ220" s="358"/>
      <c r="OIA220" s="358"/>
      <c r="OIB220" s="358"/>
      <c r="OIC220" s="358"/>
      <c r="OID220" s="358"/>
      <c r="OIE220" s="358"/>
      <c r="OIF220" s="358"/>
      <c r="OIG220" s="358"/>
      <c r="OIH220" s="358"/>
      <c r="OII220" s="358"/>
      <c r="OIJ220" s="358"/>
      <c r="OIK220" s="358"/>
      <c r="OIL220" s="358"/>
      <c r="OIM220" s="358"/>
      <c r="OIN220" s="358"/>
      <c r="OIO220" s="358"/>
      <c r="OIP220" s="358"/>
      <c r="OIQ220" s="358"/>
      <c r="OIR220" s="358"/>
      <c r="OIS220" s="358"/>
      <c r="OIT220" s="358"/>
      <c r="OIU220" s="358"/>
      <c r="OIV220" s="358"/>
      <c r="OIW220" s="358"/>
      <c r="OIX220" s="358"/>
      <c r="OIY220" s="358"/>
      <c r="OIZ220" s="358"/>
      <c r="OJA220" s="358"/>
      <c r="OJB220" s="358"/>
      <c r="OJC220" s="358"/>
      <c r="OJD220" s="358"/>
      <c r="OJE220" s="358"/>
      <c r="OJF220" s="358"/>
      <c r="OJG220" s="358"/>
      <c r="OJH220" s="358"/>
      <c r="OJI220" s="358"/>
      <c r="OJJ220" s="358"/>
      <c r="OJK220" s="358"/>
      <c r="OJL220" s="358"/>
      <c r="OJM220" s="358"/>
      <c r="OJN220" s="358"/>
      <c r="OJO220" s="358"/>
      <c r="OJP220" s="358"/>
      <c r="OJQ220" s="358"/>
      <c r="OJR220" s="358"/>
      <c r="OJS220" s="358"/>
      <c r="OJT220" s="358"/>
      <c r="OJU220" s="358"/>
      <c r="OJV220" s="358"/>
      <c r="OJW220" s="358"/>
      <c r="OJX220" s="358"/>
      <c r="OJY220" s="358"/>
      <c r="OJZ220" s="358"/>
      <c r="OKA220" s="358"/>
      <c r="OKB220" s="358"/>
      <c r="OKC220" s="358"/>
      <c r="OKD220" s="358"/>
      <c r="OKE220" s="358"/>
      <c r="OKF220" s="358"/>
      <c r="OKG220" s="358"/>
      <c r="OKH220" s="358"/>
      <c r="OKI220" s="358"/>
      <c r="OKJ220" s="358"/>
      <c r="OKK220" s="358"/>
      <c r="OKL220" s="358"/>
      <c r="OKM220" s="358"/>
      <c r="OKN220" s="358"/>
      <c r="OKO220" s="358"/>
      <c r="OKP220" s="358"/>
      <c r="OKQ220" s="358"/>
      <c r="OKR220" s="358"/>
      <c r="OKS220" s="358"/>
      <c r="OKT220" s="358"/>
      <c r="OKU220" s="358"/>
      <c r="OKV220" s="358"/>
      <c r="OKW220" s="358"/>
      <c r="OKX220" s="358"/>
      <c r="OKY220" s="358"/>
      <c r="OKZ220" s="358"/>
      <c r="OLA220" s="358"/>
      <c r="OLB220" s="358"/>
      <c r="OLC220" s="358"/>
      <c r="OLD220" s="358"/>
      <c r="OLE220" s="358"/>
      <c r="OLF220" s="358"/>
      <c r="OLG220" s="358"/>
      <c r="OLH220" s="358"/>
      <c r="OLI220" s="358"/>
      <c r="OLJ220" s="358"/>
      <c r="OLK220" s="358"/>
      <c r="OLL220" s="358"/>
      <c r="OLM220" s="358"/>
      <c r="OLN220" s="358"/>
      <c r="OLO220" s="358"/>
      <c r="OLP220" s="358"/>
      <c r="OLQ220" s="358"/>
      <c r="OLR220" s="358"/>
      <c r="OLS220" s="358"/>
      <c r="OLT220" s="358"/>
      <c r="OLU220" s="358"/>
      <c r="OLV220" s="358"/>
      <c r="OLW220" s="358"/>
      <c r="OLX220" s="358"/>
      <c r="OLY220" s="358"/>
      <c r="OLZ220" s="358"/>
      <c r="OMA220" s="358"/>
      <c r="OMB220" s="358"/>
      <c r="OMC220" s="358"/>
      <c r="OMD220" s="358"/>
      <c r="OME220" s="358"/>
      <c r="OMF220" s="358"/>
      <c r="OMG220" s="358"/>
      <c r="OMH220" s="358"/>
      <c r="OMI220" s="358"/>
      <c r="OMJ220" s="358"/>
      <c r="OMK220" s="358"/>
      <c r="OML220" s="358"/>
      <c r="OMM220" s="358"/>
      <c r="OMN220" s="358"/>
      <c r="OMO220" s="358"/>
      <c r="OMP220" s="358"/>
      <c r="OMQ220" s="358"/>
      <c r="OMR220" s="358"/>
      <c r="OMS220" s="358"/>
      <c r="OMT220" s="358"/>
      <c r="OMU220" s="358"/>
      <c r="OMV220" s="358"/>
      <c r="OMW220" s="358"/>
      <c r="OMX220" s="358"/>
      <c r="OMY220" s="358"/>
      <c r="OMZ220" s="358"/>
      <c r="ONA220" s="358"/>
      <c r="ONB220" s="358"/>
      <c r="ONC220" s="358"/>
      <c r="OND220" s="358"/>
      <c r="ONE220" s="358"/>
      <c r="ONF220" s="358"/>
      <c r="ONG220" s="358"/>
      <c r="ONH220" s="358"/>
      <c r="ONI220" s="358"/>
      <c r="ONJ220" s="358"/>
      <c r="ONK220" s="358"/>
      <c r="ONL220" s="358"/>
      <c r="ONM220" s="358"/>
      <c r="ONN220" s="358"/>
      <c r="ONO220" s="358"/>
      <c r="ONP220" s="358"/>
      <c r="ONQ220" s="358"/>
      <c r="ONR220" s="358"/>
      <c r="ONS220" s="358"/>
      <c r="ONT220" s="358"/>
      <c r="ONU220" s="358"/>
      <c r="ONV220" s="358"/>
      <c r="ONW220" s="358"/>
      <c r="ONX220" s="358"/>
      <c r="ONY220" s="358"/>
      <c r="ONZ220" s="358"/>
      <c r="OOA220" s="358"/>
      <c r="OOB220" s="358"/>
      <c r="OOC220" s="358"/>
      <c r="OOD220" s="358"/>
      <c r="OOE220" s="358"/>
      <c r="OOF220" s="358"/>
      <c r="OOG220" s="358"/>
      <c r="OOH220" s="358"/>
      <c r="OOI220" s="358"/>
      <c r="OOJ220" s="358"/>
      <c r="OOK220" s="358"/>
      <c r="OOL220" s="358"/>
      <c r="OOM220" s="358"/>
      <c r="OON220" s="358"/>
      <c r="OOO220" s="358"/>
      <c r="OOP220" s="358"/>
      <c r="OOQ220" s="358"/>
      <c r="OOR220" s="358"/>
      <c r="OOS220" s="358"/>
      <c r="OOT220" s="358"/>
      <c r="OOU220" s="358"/>
      <c r="OOV220" s="358"/>
      <c r="OOW220" s="358"/>
      <c r="OOX220" s="358"/>
      <c r="OOY220" s="358"/>
      <c r="OOZ220" s="358"/>
      <c r="OPA220" s="358"/>
      <c r="OPB220" s="358"/>
      <c r="OPC220" s="358"/>
      <c r="OPD220" s="358"/>
      <c r="OPE220" s="358"/>
      <c r="OPF220" s="358"/>
      <c r="OPG220" s="358"/>
      <c r="OPH220" s="358"/>
      <c r="OPI220" s="358"/>
      <c r="OPJ220" s="358"/>
      <c r="OPK220" s="358"/>
      <c r="OPL220" s="358"/>
      <c r="OPM220" s="358"/>
      <c r="OPN220" s="358"/>
      <c r="OPO220" s="358"/>
      <c r="OPP220" s="358"/>
      <c r="OPQ220" s="358"/>
      <c r="OPR220" s="358"/>
      <c r="OPS220" s="358"/>
      <c r="OPT220" s="358"/>
      <c r="OPU220" s="358"/>
      <c r="OPV220" s="358"/>
      <c r="OPW220" s="358"/>
      <c r="OPX220" s="358"/>
      <c r="OPY220" s="358"/>
      <c r="OPZ220" s="358"/>
      <c r="OQA220" s="358"/>
      <c r="OQB220" s="358"/>
      <c r="OQC220" s="358"/>
      <c r="OQD220" s="358"/>
      <c r="OQE220" s="358"/>
      <c r="OQF220" s="358"/>
      <c r="OQG220" s="358"/>
      <c r="OQH220" s="358"/>
      <c r="OQI220" s="358"/>
      <c r="OQJ220" s="358"/>
      <c r="OQK220" s="358"/>
      <c r="OQL220" s="358"/>
      <c r="OQM220" s="358"/>
      <c r="OQN220" s="358"/>
      <c r="OQO220" s="358"/>
      <c r="OQP220" s="358"/>
      <c r="OQQ220" s="358"/>
      <c r="OQR220" s="358"/>
      <c r="OQS220" s="358"/>
      <c r="OQT220" s="358"/>
      <c r="OQU220" s="358"/>
      <c r="OQV220" s="358"/>
      <c r="OQW220" s="358"/>
      <c r="OQX220" s="358"/>
      <c r="OQY220" s="358"/>
      <c r="OQZ220" s="358"/>
      <c r="ORA220" s="358"/>
      <c r="ORB220" s="358"/>
      <c r="ORC220" s="358"/>
      <c r="ORD220" s="358"/>
      <c r="ORE220" s="358"/>
      <c r="ORF220" s="358"/>
      <c r="ORG220" s="358"/>
      <c r="ORH220" s="358"/>
      <c r="ORI220" s="358"/>
      <c r="ORJ220" s="358"/>
      <c r="ORK220" s="358"/>
      <c r="ORL220" s="358"/>
      <c r="ORM220" s="358"/>
      <c r="ORN220" s="358"/>
      <c r="ORO220" s="358"/>
      <c r="ORP220" s="358"/>
      <c r="ORQ220" s="358"/>
      <c r="ORR220" s="358"/>
      <c r="ORS220" s="358"/>
      <c r="ORT220" s="358"/>
      <c r="ORU220" s="358"/>
      <c r="ORV220" s="358"/>
      <c r="ORW220" s="358"/>
      <c r="ORX220" s="358"/>
      <c r="ORY220" s="358"/>
      <c r="ORZ220" s="358"/>
      <c r="OSA220" s="358"/>
      <c r="OSB220" s="358"/>
      <c r="OSC220" s="358"/>
      <c r="OSD220" s="358"/>
      <c r="OSE220" s="358"/>
      <c r="OSF220" s="358"/>
      <c r="OSG220" s="358"/>
      <c r="OSH220" s="358"/>
      <c r="OSI220" s="358"/>
      <c r="OSJ220" s="358"/>
      <c r="OSK220" s="358"/>
      <c r="OSL220" s="358"/>
      <c r="OSM220" s="358"/>
      <c r="OSN220" s="358"/>
      <c r="OSO220" s="358"/>
      <c r="OSP220" s="358"/>
      <c r="OSQ220" s="358"/>
      <c r="OSR220" s="358"/>
      <c r="OSS220" s="358"/>
      <c r="OST220" s="358"/>
      <c r="OSU220" s="358"/>
      <c r="OSV220" s="358"/>
      <c r="OSW220" s="358"/>
      <c r="OSX220" s="358"/>
      <c r="OSY220" s="358"/>
      <c r="OSZ220" s="358"/>
      <c r="OTA220" s="358"/>
      <c r="OTB220" s="358"/>
      <c r="OTC220" s="358"/>
      <c r="OTD220" s="358"/>
      <c r="OTE220" s="358"/>
      <c r="OTF220" s="358"/>
      <c r="OTG220" s="358"/>
      <c r="OTH220" s="358"/>
      <c r="OTI220" s="358"/>
      <c r="OTJ220" s="358"/>
      <c r="OTK220" s="358"/>
      <c r="OTL220" s="358"/>
      <c r="OTM220" s="358"/>
      <c r="OTN220" s="358"/>
      <c r="OTO220" s="358"/>
      <c r="OTP220" s="358"/>
      <c r="OTQ220" s="358"/>
      <c r="OTR220" s="358"/>
      <c r="OTS220" s="358"/>
      <c r="OTT220" s="358"/>
      <c r="OTU220" s="358"/>
      <c r="OTV220" s="358"/>
      <c r="OTW220" s="358"/>
      <c r="OTX220" s="358"/>
      <c r="OTY220" s="358"/>
      <c r="OTZ220" s="358"/>
      <c r="OUA220" s="358"/>
      <c r="OUB220" s="358"/>
      <c r="OUC220" s="358"/>
      <c r="OUD220" s="358"/>
      <c r="OUE220" s="358"/>
      <c r="OUF220" s="358"/>
      <c r="OUG220" s="358"/>
      <c r="OUH220" s="358"/>
      <c r="OUI220" s="358"/>
      <c r="OUJ220" s="358"/>
      <c r="OUK220" s="358"/>
      <c r="OUL220" s="358"/>
      <c r="OUM220" s="358"/>
      <c r="OUN220" s="358"/>
      <c r="OUO220" s="358"/>
      <c r="OUP220" s="358"/>
      <c r="OUQ220" s="358"/>
      <c r="OUR220" s="358"/>
      <c r="OUS220" s="358"/>
      <c r="OUT220" s="358"/>
      <c r="OUU220" s="358"/>
      <c r="OUV220" s="358"/>
      <c r="OUW220" s="358"/>
      <c r="OUX220" s="358"/>
      <c r="OUY220" s="358"/>
      <c r="OUZ220" s="358"/>
      <c r="OVA220" s="358"/>
      <c r="OVB220" s="358"/>
      <c r="OVC220" s="358"/>
      <c r="OVD220" s="358"/>
      <c r="OVE220" s="358"/>
      <c r="OVF220" s="358"/>
      <c r="OVG220" s="358"/>
      <c r="OVH220" s="358"/>
      <c r="OVI220" s="358"/>
      <c r="OVJ220" s="358"/>
      <c r="OVK220" s="358"/>
      <c r="OVL220" s="358"/>
      <c r="OVM220" s="358"/>
      <c r="OVN220" s="358"/>
      <c r="OVO220" s="358"/>
      <c r="OVP220" s="358"/>
      <c r="OVQ220" s="358"/>
      <c r="OVR220" s="358"/>
      <c r="OVS220" s="358"/>
      <c r="OVT220" s="358"/>
      <c r="OVU220" s="358"/>
      <c r="OVV220" s="358"/>
      <c r="OVW220" s="358"/>
      <c r="OVX220" s="358"/>
      <c r="OVY220" s="358"/>
      <c r="OVZ220" s="358"/>
      <c r="OWA220" s="358"/>
      <c r="OWB220" s="358"/>
      <c r="OWC220" s="358"/>
      <c r="OWD220" s="358"/>
      <c r="OWE220" s="358"/>
      <c r="OWF220" s="358"/>
      <c r="OWG220" s="358"/>
      <c r="OWH220" s="358"/>
      <c r="OWI220" s="358"/>
      <c r="OWJ220" s="358"/>
      <c r="OWK220" s="358"/>
      <c r="OWL220" s="358"/>
      <c r="OWM220" s="358"/>
      <c r="OWN220" s="358"/>
      <c r="OWO220" s="358"/>
      <c r="OWP220" s="358"/>
      <c r="OWQ220" s="358"/>
      <c r="OWR220" s="358"/>
      <c r="OWS220" s="358"/>
      <c r="OWT220" s="358"/>
      <c r="OWU220" s="358"/>
      <c r="OWV220" s="358"/>
      <c r="OWW220" s="358"/>
      <c r="OWX220" s="358"/>
      <c r="OWY220" s="358"/>
      <c r="OWZ220" s="358"/>
      <c r="OXA220" s="358"/>
      <c r="OXB220" s="358"/>
      <c r="OXC220" s="358"/>
      <c r="OXD220" s="358"/>
      <c r="OXE220" s="358"/>
      <c r="OXF220" s="358"/>
      <c r="OXG220" s="358"/>
      <c r="OXH220" s="358"/>
      <c r="OXI220" s="358"/>
      <c r="OXJ220" s="358"/>
      <c r="OXK220" s="358"/>
      <c r="OXL220" s="358"/>
      <c r="OXM220" s="358"/>
      <c r="OXN220" s="358"/>
      <c r="OXO220" s="358"/>
      <c r="OXP220" s="358"/>
      <c r="OXQ220" s="358"/>
      <c r="OXR220" s="358"/>
      <c r="OXS220" s="358"/>
      <c r="OXT220" s="358"/>
      <c r="OXU220" s="358"/>
      <c r="OXV220" s="358"/>
      <c r="OXW220" s="358"/>
      <c r="OXX220" s="358"/>
      <c r="OXY220" s="358"/>
      <c r="OXZ220" s="358"/>
      <c r="OYA220" s="358"/>
      <c r="OYB220" s="358"/>
      <c r="OYC220" s="358"/>
      <c r="OYD220" s="358"/>
      <c r="OYE220" s="358"/>
      <c r="OYF220" s="358"/>
      <c r="OYG220" s="358"/>
      <c r="OYH220" s="358"/>
      <c r="OYI220" s="358"/>
      <c r="OYJ220" s="358"/>
      <c r="OYK220" s="358"/>
      <c r="OYL220" s="358"/>
      <c r="OYM220" s="358"/>
      <c r="OYN220" s="358"/>
      <c r="OYO220" s="358"/>
      <c r="OYP220" s="358"/>
      <c r="OYQ220" s="358"/>
      <c r="OYR220" s="358"/>
      <c r="OYS220" s="358"/>
      <c r="OYT220" s="358"/>
      <c r="OYU220" s="358"/>
      <c r="OYV220" s="358"/>
      <c r="OYW220" s="358"/>
      <c r="OYX220" s="358"/>
      <c r="OYY220" s="358"/>
      <c r="OYZ220" s="358"/>
      <c r="OZA220" s="358"/>
      <c r="OZB220" s="358"/>
      <c r="OZC220" s="358"/>
      <c r="OZD220" s="358"/>
      <c r="OZE220" s="358"/>
      <c r="OZF220" s="358"/>
      <c r="OZG220" s="358"/>
      <c r="OZH220" s="358"/>
      <c r="OZI220" s="358"/>
      <c r="OZJ220" s="358"/>
      <c r="OZK220" s="358"/>
      <c r="OZL220" s="358"/>
      <c r="OZM220" s="358"/>
      <c r="OZN220" s="358"/>
      <c r="OZO220" s="358"/>
      <c r="OZP220" s="358"/>
      <c r="OZQ220" s="358"/>
      <c r="OZR220" s="358"/>
      <c r="OZS220" s="358"/>
      <c r="OZT220" s="358"/>
      <c r="OZU220" s="358"/>
      <c r="OZV220" s="358"/>
      <c r="OZW220" s="358"/>
      <c r="OZX220" s="358"/>
      <c r="OZY220" s="358"/>
      <c r="OZZ220" s="358"/>
      <c r="PAA220" s="358"/>
      <c r="PAB220" s="358"/>
      <c r="PAC220" s="358"/>
      <c r="PAD220" s="358"/>
      <c r="PAE220" s="358"/>
      <c r="PAF220" s="358"/>
      <c r="PAG220" s="358"/>
      <c r="PAH220" s="358"/>
      <c r="PAI220" s="358"/>
      <c r="PAJ220" s="358"/>
      <c r="PAK220" s="358"/>
      <c r="PAL220" s="358"/>
      <c r="PAM220" s="358"/>
      <c r="PAN220" s="358"/>
      <c r="PAO220" s="358"/>
      <c r="PAP220" s="358"/>
      <c r="PAQ220" s="358"/>
      <c r="PAR220" s="358"/>
      <c r="PAS220" s="358"/>
      <c r="PAT220" s="358"/>
      <c r="PAU220" s="358"/>
      <c r="PAV220" s="358"/>
      <c r="PAW220" s="358"/>
      <c r="PAX220" s="358"/>
      <c r="PAY220" s="358"/>
      <c r="PAZ220" s="358"/>
      <c r="PBA220" s="358"/>
      <c r="PBB220" s="358"/>
      <c r="PBC220" s="358"/>
      <c r="PBD220" s="358"/>
      <c r="PBE220" s="358"/>
      <c r="PBF220" s="358"/>
      <c r="PBG220" s="358"/>
      <c r="PBH220" s="358"/>
      <c r="PBI220" s="358"/>
      <c r="PBJ220" s="358"/>
      <c r="PBK220" s="358"/>
      <c r="PBL220" s="358"/>
      <c r="PBM220" s="358"/>
      <c r="PBN220" s="358"/>
      <c r="PBO220" s="358"/>
      <c r="PBP220" s="358"/>
      <c r="PBQ220" s="358"/>
      <c r="PBR220" s="358"/>
      <c r="PBS220" s="358"/>
      <c r="PBT220" s="358"/>
      <c r="PBU220" s="358"/>
      <c r="PBV220" s="358"/>
      <c r="PBW220" s="358"/>
      <c r="PBX220" s="358"/>
      <c r="PBY220" s="358"/>
      <c r="PBZ220" s="358"/>
      <c r="PCA220" s="358"/>
      <c r="PCB220" s="358"/>
      <c r="PCC220" s="358"/>
      <c r="PCD220" s="358"/>
      <c r="PCE220" s="358"/>
      <c r="PCF220" s="358"/>
      <c r="PCG220" s="358"/>
      <c r="PCH220" s="358"/>
      <c r="PCI220" s="358"/>
      <c r="PCJ220" s="358"/>
      <c r="PCK220" s="358"/>
      <c r="PCL220" s="358"/>
      <c r="PCM220" s="358"/>
      <c r="PCN220" s="358"/>
      <c r="PCO220" s="358"/>
      <c r="PCP220" s="358"/>
      <c r="PCQ220" s="358"/>
      <c r="PCR220" s="358"/>
      <c r="PCS220" s="358"/>
      <c r="PCT220" s="358"/>
      <c r="PCU220" s="358"/>
      <c r="PCV220" s="358"/>
      <c r="PCW220" s="358"/>
      <c r="PCX220" s="358"/>
      <c r="PCY220" s="358"/>
      <c r="PCZ220" s="358"/>
      <c r="PDA220" s="358"/>
      <c r="PDB220" s="358"/>
      <c r="PDC220" s="358"/>
      <c r="PDD220" s="358"/>
      <c r="PDE220" s="358"/>
      <c r="PDF220" s="358"/>
      <c r="PDG220" s="358"/>
      <c r="PDH220" s="358"/>
      <c r="PDI220" s="358"/>
      <c r="PDJ220" s="358"/>
      <c r="PDK220" s="358"/>
      <c r="PDL220" s="358"/>
      <c r="PDM220" s="358"/>
      <c r="PDN220" s="358"/>
      <c r="PDO220" s="358"/>
      <c r="PDP220" s="358"/>
      <c r="PDQ220" s="358"/>
      <c r="PDR220" s="358"/>
      <c r="PDS220" s="358"/>
      <c r="PDT220" s="358"/>
      <c r="PDU220" s="358"/>
      <c r="PDV220" s="358"/>
      <c r="PDW220" s="358"/>
      <c r="PDX220" s="358"/>
      <c r="PDY220" s="358"/>
      <c r="PDZ220" s="358"/>
      <c r="PEA220" s="358"/>
      <c r="PEB220" s="358"/>
      <c r="PEC220" s="358"/>
      <c r="PED220" s="358"/>
      <c r="PEE220" s="358"/>
      <c r="PEF220" s="358"/>
      <c r="PEG220" s="358"/>
      <c r="PEH220" s="358"/>
      <c r="PEI220" s="358"/>
      <c r="PEJ220" s="358"/>
      <c r="PEK220" s="358"/>
      <c r="PEL220" s="358"/>
      <c r="PEM220" s="358"/>
      <c r="PEN220" s="358"/>
      <c r="PEO220" s="358"/>
      <c r="PEP220" s="358"/>
      <c r="PEQ220" s="358"/>
      <c r="PER220" s="358"/>
      <c r="PES220" s="358"/>
      <c r="PET220" s="358"/>
      <c r="PEU220" s="358"/>
      <c r="PEV220" s="358"/>
      <c r="PEW220" s="358"/>
      <c r="PEX220" s="358"/>
      <c r="PEY220" s="358"/>
      <c r="PEZ220" s="358"/>
      <c r="PFA220" s="358"/>
      <c r="PFB220" s="358"/>
      <c r="PFC220" s="358"/>
      <c r="PFD220" s="358"/>
      <c r="PFE220" s="358"/>
      <c r="PFF220" s="358"/>
      <c r="PFG220" s="358"/>
      <c r="PFH220" s="358"/>
      <c r="PFI220" s="358"/>
      <c r="PFJ220" s="358"/>
      <c r="PFK220" s="358"/>
      <c r="PFL220" s="358"/>
      <c r="PFM220" s="358"/>
      <c r="PFN220" s="358"/>
      <c r="PFO220" s="358"/>
      <c r="PFP220" s="358"/>
      <c r="PFQ220" s="358"/>
      <c r="PFR220" s="358"/>
      <c r="PFS220" s="358"/>
      <c r="PFT220" s="358"/>
      <c r="PFU220" s="358"/>
      <c r="PFV220" s="358"/>
      <c r="PFW220" s="358"/>
      <c r="PFX220" s="358"/>
      <c r="PFY220" s="358"/>
      <c r="PFZ220" s="358"/>
      <c r="PGA220" s="358"/>
      <c r="PGB220" s="358"/>
      <c r="PGC220" s="358"/>
      <c r="PGD220" s="358"/>
      <c r="PGE220" s="358"/>
      <c r="PGF220" s="358"/>
      <c r="PGG220" s="358"/>
      <c r="PGH220" s="358"/>
      <c r="PGI220" s="358"/>
      <c r="PGJ220" s="358"/>
      <c r="PGK220" s="358"/>
      <c r="PGL220" s="358"/>
      <c r="PGM220" s="358"/>
      <c r="PGN220" s="358"/>
      <c r="PGO220" s="358"/>
      <c r="PGP220" s="358"/>
      <c r="PGQ220" s="358"/>
      <c r="PGR220" s="358"/>
      <c r="PGS220" s="358"/>
      <c r="PGT220" s="358"/>
      <c r="PGU220" s="358"/>
      <c r="PGV220" s="358"/>
      <c r="PGW220" s="358"/>
      <c r="PGX220" s="358"/>
      <c r="PGY220" s="358"/>
      <c r="PGZ220" s="358"/>
      <c r="PHA220" s="358"/>
      <c r="PHB220" s="358"/>
      <c r="PHC220" s="358"/>
      <c r="PHD220" s="358"/>
      <c r="PHE220" s="358"/>
      <c r="PHF220" s="358"/>
      <c r="PHG220" s="358"/>
      <c r="PHH220" s="358"/>
      <c r="PHI220" s="358"/>
      <c r="PHJ220" s="358"/>
      <c r="PHK220" s="358"/>
      <c r="PHL220" s="358"/>
      <c r="PHM220" s="358"/>
      <c r="PHN220" s="358"/>
      <c r="PHO220" s="358"/>
      <c r="PHP220" s="358"/>
      <c r="PHQ220" s="358"/>
      <c r="PHR220" s="358"/>
      <c r="PHS220" s="358"/>
      <c r="PHT220" s="358"/>
      <c r="PHU220" s="358"/>
      <c r="PHV220" s="358"/>
      <c r="PHW220" s="358"/>
      <c r="PHX220" s="358"/>
      <c r="PHY220" s="358"/>
      <c r="PHZ220" s="358"/>
      <c r="PIA220" s="358"/>
      <c r="PIB220" s="358"/>
      <c r="PIC220" s="358"/>
      <c r="PID220" s="358"/>
      <c r="PIE220" s="358"/>
      <c r="PIF220" s="358"/>
      <c r="PIG220" s="358"/>
      <c r="PIH220" s="358"/>
      <c r="PII220" s="358"/>
      <c r="PIJ220" s="358"/>
      <c r="PIK220" s="358"/>
      <c r="PIL220" s="358"/>
      <c r="PIM220" s="358"/>
      <c r="PIN220" s="358"/>
      <c r="PIO220" s="358"/>
      <c r="PIP220" s="358"/>
      <c r="PIQ220" s="358"/>
      <c r="PIR220" s="358"/>
      <c r="PIS220" s="358"/>
      <c r="PIT220" s="358"/>
      <c r="PIU220" s="358"/>
      <c r="PIV220" s="358"/>
      <c r="PIW220" s="358"/>
      <c r="PIX220" s="358"/>
      <c r="PIY220" s="358"/>
      <c r="PIZ220" s="358"/>
      <c r="PJA220" s="358"/>
      <c r="PJB220" s="358"/>
      <c r="PJC220" s="358"/>
      <c r="PJD220" s="358"/>
      <c r="PJE220" s="358"/>
      <c r="PJF220" s="358"/>
      <c r="PJG220" s="358"/>
      <c r="PJH220" s="358"/>
      <c r="PJI220" s="358"/>
      <c r="PJJ220" s="358"/>
      <c r="PJK220" s="358"/>
      <c r="PJL220" s="358"/>
      <c r="PJM220" s="358"/>
      <c r="PJN220" s="358"/>
      <c r="PJO220" s="358"/>
      <c r="PJP220" s="358"/>
      <c r="PJQ220" s="358"/>
      <c r="PJR220" s="358"/>
      <c r="PJS220" s="358"/>
      <c r="PJT220" s="358"/>
      <c r="PJU220" s="358"/>
      <c r="PJV220" s="358"/>
      <c r="PJW220" s="358"/>
      <c r="PJX220" s="358"/>
      <c r="PJY220" s="358"/>
      <c r="PJZ220" s="358"/>
      <c r="PKA220" s="358"/>
      <c r="PKB220" s="358"/>
      <c r="PKC220" s="358"/>
      <c r="PKD220" s="358"/>
      <c r="PKE220" s="358"/>
      <c r="PKF220" s="358"/>
      <c r="PKG220" s="358"/>
      <c r="PKH220" s="358"/>
      <c r="PKI220" s="358"/>
      <c r="PKJ220" s="358"/>
      <c r="PKK220" s="358"/>
      <c r="PKL220" s="358"/>
      <c r="PKM220" s="358"/>
      <c r="PKN220" s="358"/>
      <c r="PKO220" s="358"/>
      <c r="PKP220" s="358"/>
      <c r="PKQ220" s="358"/>
      <c r="PKR220" s="358"/>
      <c r="PKS220" s="358"/>
      <c r="PKT220" s="358"/>
      <c r="PKU220" s="358"/>
      <c r="PKV220" s="358"/>
      <c r="PKW220" s="358"/>
      <c r="PKX220" s="358"/>
      <c r="PKY220" s="358"/>
      <c r="PKZ220" s="358"/>
      <c r="PLA220" s="358"/>
      <c r="PLB220" s="358"/>
      <c r="PLC220" s="358"/>
      <c r="PLD220" s="358"/>
      <c r="PLE220" s="358"/>
      <c r="PLF220" s="358"/>
      <c r="PLG220" s="358"/>
      <c r="PLH220" s="358"/>
      <c r="PLI220" s="358"/>
      <c r="PLJ220" s="358"/>
      <c r="PLK220" s="358"/>
      <c r="PLL220" s="358"/>
      <c r="PLM220" s="358"/>
      <c r="PLN220" s="358"/>
      <c r="PLO220" s="358"/>
      <c r="PLP220" s="358"/>
      <c r="PLQ220" s="358"/>
      <c r="PLR220" s="358"/>
      <c r="PLS220" s="358"/>
      <c r="PLT220" s="358"/>
      <c r="PLU220" s="358"/>
      <c r="PLV220" s="358"/>
      <c r="PLW220" s="358"/>
      <c r="PLX220" s="358"/>
      <c r="PLY220" s="358"/>
      <c r="PLZ220" s="358"/>
      <c r="PMA220" s="358"/>
      <c r="PMB220" s="358"/>
      <c r="PMC220" s="358"/>
      <c r="PMD220" s="358"/>
      <c r="PME220" s="358"/>
      <c r="PMF220" s="358"/>
      <c r="PMG220" s="358"/>
      <c r="PMH220" s="358"/>
      <c r="PMI220" s="358"/>
      <c r="PMJ220" s="358"/>
      <c r="PMK220" s="358"/>
      <c r="PML220" s="358"/>
      <c r="PMM220" s="358"/>
      <c r="PMN220" s="358"/>
      <c r="PMO220" s="358"/>
      <c r="PMP220" s="358"/>
      <c r="PMQ220" s="358"/>
      <c r="PMR220" s="358"/>
      <c r="PMS220" s="358"/>
      <c r="PMT220" s="358"/>
      <c r="PMU220" s="358"/>
      <c r="PMV220" s="358"/>
      <c r="PMW220" s="358"/>
      <c r="PMX220" s="358"/>
      <c r="PMY220" s="358"/>
      <c r="PMZ220" s="358"/>
      <c r="PNA220" s="358"/>
      <c r="PNB220" s="358"/>
      <c r="PNC220" s="358"/>
      <c r="PND220" s="358"/>
      <c r="PNE220" s="358"/>
      <c r="PNF220" s="358"/>
      <c r="PNG220" s="358"/>
      <c r="PNH220" s="358"/>
      <c r="PNI220" s="358"/>
      <c r="PNJ220" s="358"/>
      <c r="PNK220" s="358"/>
      <c r="PNL220" s="358"/>
      <c r="PNM220" s="358"/>
      <c r="PNN220" s="358"/>
      <c r="PNO220" s="358"/>
      <c r="PNP220" s="358"/>
      <c r="PNQ220" s="358"/>
      <c r="PNR220" s="358"/>
      <c r="PNS220" s="358"/>
      <c r="PNT220" s="358"/>
      <c r="PNU220" s="358"/>
      <c r="PNV220" s="358"/>
      <c r="PNW220" s="358"/>
      <c r="PNX220" s="358"/>
      <c r="PNY220" s="358"/>
      <c r="PNZ220" s="358"/>
      <c r="POA220" s="358"/>
      <c r="POB220" s="358"/>
      <c r="POC220" s="358"/>
      <c r="POD220" s="358"/>
      <c r="POE220" s="358"/>
      <c r="POF220" s="358"/>
      <c r="POG220" s="358"/>
      <c r="POH220" s="358"/>
      <c r="POI220" s="358"/>
      <c r="POJ220" s="358"/>
      <c r="POK220" s="358"/>
      <c r="POL220" s="358"/>
      <c r="POM220" s="358"/>
      <c r="PON220" s="358"/>
      <c r="POO220" s="358"/>
      <c r="POP220" s="358"/>
      <c r="POQ220" s="358"/>
      <c r="POR220" s="358"/>
      <c r="POS220" s="358"/>
      <c r="POT220" s="358"/>
      <c r="POU220" s="358"/>
      <c r="POV220" s="358"/>
      <c r="POW220" s="358"/>
      <c r="POX220" s="358"/>
      <c r="POY220" s="358"/>
      <c r="POZ220" s="358"/>
      <c r="PPA220" s="358"/>
      <c r="PPB220" s="358"/>
      <c r="PPC220" s="358"/>
      <c r="PPD220" s="358"/>
      <c r="PPE220" s="358"/>
      <c r="PPF220" s="358"/>
      <c r="PPG220" s="358"/>
      <c r="PPH220" s="358"/>
      <c r="PPI220" s="358"/>
      <c r="PPJ220" s="358"/>
      <c r="PPK220" s="358"/>
      <c r="PPL220" s="358"/>
      <c r="PPM220" s="358"/>
      <c r="PPN220" s="358"/>
      <c r="PPO220" s="358"/>
      <c r="PPP220" s="358"/>
      <c r="PPQ220" s="358"/>
      <c r="PPR220" s="358"/>
      <c r="PPS220" s="358"/>
      <c r="PPT220" s="358"/>
      <c r="PPU220" s="358"/>
      <c r="PPV220" s="358"/>
      <c r="PPW220" s="358"/>
      <c r="PPX220" s="358"/>
      <c r="PPY220" s="358"/>
      <c r="PPZ220" s="358"/>
      <c r="PQA220" s="358"/>
      <c r="PQB220" s="358"/>
      <c r="PQC220" s="358"/>
      <c r="PQD220" s="358"/>
      <c r="PQE220" s="358"/>
      <c r="PQF220" s="358"/>
      <c r="PQG220" s="358"/>
      <c r="PQH220" s="358"/>
      <c r="PQI220" s="358"/>
      <c r="PQJ220" s="358"/>
      <c r="PQK220" s="358"/>
      <c r="PQL220" s="358"/>
      <c r="PQM220" s="358"/>
      <c r="PQN220" s="358"/>
      <c r="PQO220" s="358"/>
      <c r="PQP220" s="358"/>
      <c r="PQQ220" s="358"/>
      <c r="PQR220" s="358"/>
      <c r="PQS220" s="358"/>
      <c r="PQT220" s="358"/>
      <c r="PQU220" s="358"/>
      <c r="PQV220" s="358"/>
      <c r="PQW220" s="358"/>
      <c r="PQX220" s="358"/>
      <c r="PQY220" s="358"/>
      <c r="PQZ220" s="358"/>
      <c r="PRA220" s="358"/>
      <c r="PRB220" s="358"/>
      <c r="PRC220" s="358"/>
      <c r="PRD220" s="358"/>
      <c r="PRE220" s="358"/>
      <c r="PRF220" s="358"/>
      <c r="PRG220" s="358"/>
      <c r="PRH220" s="358"/>
      <c r="PRI220" s="358"/>
      <c r="PRJ220" s="358"/>
      <c r="PRK220" s="358"/>
      <c r="PRL220" s="358"/>
      <c r="PRM220" s="358"/>
      <c r="PRN220" s="358"/>
      <c r="PRO220" s="358"/>
      <c r="PRP220" s="358"/>
      <c r="PRQ220" s="358"/>
      <c r="PRR220" s="358"/>
      <c r="PRS220" s="358"/>
      <c r="PRT220" s="358"/>
      <c r="PRU220" s="358"/>
      <c r="PRV220" s="358"/>
      <c r="PRW220" s="358"/>
      <c r="PRX220" s="358"/>
      <c r="PRY220" s="358"/>
      <c r="PRZ220" s="358"/>
      <c r="PSA220" s="358"/>
      <c r="PSB220" s="358"/>
      <c r="PSC220" s="358"/>
      <c r="PSD220" s="358"/>
      <c r="PSE220" s="358"/>
      <c r="PSF220" s="358"/>
      <c r="PSG220" s="358"/>
      <c r="PSH220" s="358"/>
      <c r="PSI220" s="358"/>
      <c r="PSJ220" s="358"/>
      <c r="PSK220" s="358"/>
      <c r="PSL220" s="358"/>
      <c r="PSM220" s="358"/>
      <c r="PSN220" s="358"/>
      <c r="PSO220" s="358"/>
      <c r="PSP220" s="358"/>
      <c r="PSQ220" s="358"/>
      <c r="PSR220" s="358"/>
      <c r="PSS220" s="358"/>
      <c r="PST220" s="358"/>
      <c r="PSU220" s="358"/>
      <c r="PSV220" s="358"/>
      <c r="PSW220" s="358"/>
      <c r="PSX220" s="358"/>
      <c r="PSY220" s="358"/>
      <c r="PSZ220" s="358"/>
      <c r="PTA220" s="358"/>
      <c r="PTB220" s="358"/>
      <c r="PTC220" s="358"/>
      <c r="PTD220" s="358"/>
      <c r="PTE220" s="358"/>
      <c r="PTF220" s="358"/>
      <c r="PTG220" s="358"/>
      <c r="PTH220" s="358"/>
      <c r="PTI220" s="358"/>
      <c r="PTJ220" s="358"/>
      <c r="PTK220" s="358"/>
      <c r="PTL220" s="358"/>
      <c r="PTM220" s="358"/>
      <c r="PTN220" s="358"/>
      <c r="PTO220" s="358"/>
      <c r="PTP220" s="358"/>
      <c r="PTQ220" s="358"/>
      <c r="PTR220" s="358"/>
      <c r="PTS220" s="358"/>
      <c r="PTT220" s="358"/>
      <c r="PTU220" s="358"/>
      <c r="PTV220" s="358"/>
      <c r="PTW220" s="358"/>
      <c r="PTX220" s="358"/>
      <c r="PTY220" s="358"/>
      <c r="PTZ220" s="358"/>
      <c r="PUA220" s="358"/>
      <c r="PUB220" s="358"/>
      <c r="PUC220" s="358"/>
      <c r="PUD220" s="358"/>
      <c r="PUE220" s="358"/>
      <c r="PUF220" s="358"/>
      <c r="PUG220" s="358"/>
      <c r="PUH220" s="358"/>
      <c r="PUI220" s="358"/>
      <c r="PUJ220" s="358"/>
      <c r="PUK220" s="358"/>
      <c r="PUL220" s="358"/>
      <c r="PUM220" s="358"/>
      <c r="PUN220" s="358"/>
      <c r="PUO220" s="358"/>
      <c r="PUP220" s="358"/>
      <c r="PUQ220" s="358"/>
      <c r="PUR220" s="358"/>
      <c r="PUS220" s="358"/>
      <c r="PUT220" s="358"/>
      <c r="PUU220" s="358"/>
      <c r="PUV220" s="358"/>
      <c r="PUW220" s="358"/>
      <c r="PUX220" s="358"/>
      <c r="PUY220" s="358"/>
      <c r="PUZ220" s="358"/>
      <c r="PVA220" s="358"/>
      <c r="PVB220" s="358"/>
      <c r="PVC220" s="358"/>
      <c r="PVD220" s="358"/>
      <c r="PVE220" s="358"/>
      <c r="PVF220" s="358"/>
      <c r="PVG220" s="358"/>
      <c r="PVH220" s="358"/>
      <c r="PVI220" s="358"/>
      <c r="PVJ220" s="358"/>
      <c r="PVK220" s="358"/>
      <c r="PVL220" s="358"/>
      <c r="PVM220" s="358"/>
      <c r="PVN220" s="358"/>
      <c r="PVO220" s="358"/>
      <c r="PVP220" s="358"/>
      <c r="PVQ220" s="358"/>
      <c r="PVR220" s="358"/>
      <c r="PVS220" s="358"/>
      <c r="PVT220" s="358"/>
      <c r="PVU220" s="358"/>
      <c r="PVV220" s="358"/>
      <c r="PVW220" s="358"/>
      <c r="PVX220" s="358"/>
      <c r="PVY220" s="358"/>
      <c r="PVZ220" s="358"/>
      <c r="PWA220" s="358"/>
      <c r="PWB220" s="358"/>
      <c r="PWC220" s="358"/>
      <c r="PWD220" s="358"/>
      <c r="PWE220" s="358"/>
      <c r="PWF220" s="358"/>
      <c r="PWG220" s="358"/>
      <c r="PWH220" s="358"/>
      <c r="PWI220" s="358"/>
      <c r="PWJ220" s="358"/>
      <c r="PWK220" s="358"/>
      <c r="PWL220" s="358"/>
      <c r="PWM220" s="358"/>
      <c r="PWN220" s="358"/>
      <c r="PWO220" s="358"/>
      <c r="PWP220" s="358"/>
      <c r="PWQ220" s="358"/>
      <c r="PWR220" s="358"/>
      <c r="PWS220" s="358"/>
      <c r="PWT220" s="358"/>
      <c r="PWU220" s="358"/>
      <c r="PWV220" s="358"/>
      <c r="PWW220" s="358"/>
      <c r="PWX220" s="358"/>
      <c r="PWY220" s="358"/>
      <c r="PWZ220" s="358"/>
      <c r="PXA220" s="358"/>
      <c r="PXB220" s="358"/>
      <c r="PXC220" s="358"/>
      <c r="PXD220" s="358"/>
      <c r="PXE220" s="358"/>
      <c r="PXF220" s="358"/>
      <c r="PXG220" s="358"/>
      <c r="PXH220" s="358"/>
      <c r="PXI220" s="358"/>
      <c r="PXJ220" s="358"/>
      <c r="PXK220" s="358"/>
      <c r="PXL220" s="358"/>
      <c r="PXM220" s="358"/>
      <c r="PXN220" s="358"/>
      <c r="PXO220" s="358"/>
      <c r="PXP220" s="358"/>
      <c r="PXQ220" s="358"/>
      <c r="PXR220" s="358"/>
      <c r="PXS220" s="358"/>
      <c r="PXT220" s="358"/>
      <c r="PXU220" s="358"/>
      <c r="PXV220" s="358"/>
      <c r="PXW220" s="358"/>
      <c r="PXX220" s="358"/>
      <c r="PXY220" s="358"/>
      <c r="PXZ220" s="358"/>
      <c r="PYA220" s="358"/>
      <c r="PYB220" s="358"/>
      <c r="PYC220" s="358"/>
      <c r="PYD220" s="358"/>
      <c r="PYE220" s="358"/>
      <c r="PYF220" s="358"/>
      <c r="PYG220" s="358"/>
      <c r="PYH220" s="358"/>
      <c r="PYI220" s="358"/>
      <c r="PYJ220" s="358"/>
      <c r="PYK220" s="358"/>
      <c r="PYL220" s="358"/>
      <c r="PYM220" s="358"/>
      <c r="PYN220" s="358"/>
      <c r="PYO220" s="358"/>
      <c r="PYP220" s="358"/>
      <c r="PYQ220" s="358"/>
      <c r="PYR220" s="358"/>
      <c r="PYS220" s="358"/>
      <c r="PYT220" s="358"/>
      <c r="PYU220" s="358"/>
      <c r="PYV220" s="358"/>
      <c r="PYW220" s="358"/>
      <c r="PYX220" s="358"/>
      <c r="PYY220" s="358"/>
      <c r="PYZ220" s="358"/>
      <c r="PZA220" s="358"/>
      <c r="PZB220" s="358"/>
      <c r="PZC220" s="358"/>
      <c r="PZD220" s="358"/>
      <c r="PZE220" s="358"/>
      <c r="PZF220" s="358"/>
      <c r="PZG220" s="358"/>
      <c r="PZH220" s="358"/>
      <c r="PZI220" s="358"/>
      <c r="PZJ220" s="358"/>
      <c r="PZK220" s="358"/>
      <c r="PZL220" s="358"/>
      <c r="PZM220" s="358"/>
      <c r="PZN220" s="358"/>
      <c r="PZO220" s="358"/>
      <c r="PZP220" s="358"/>
      <c r="PZQ220" s="358"/>
      <c r="PZR220" s="358"/>
      <c r="PZS220" s="358"/>
      <c r="PZT220" s="358"/>
      <c r="PZU220" s="358"/>
      <c r="PZV220" s="358"/>
      <c r="PZW220" s="358"/>
      <c r="PZX220" s="358"/>
      <c r="PZY220" s="358"/>
      <c r="PZZ220" s="358"/>
      <c r="QAA220" s="358"/>
      <c r="QAB220" s="358"/>
      <c r="QAC220" s="358"/>
      <c r="QAD220" s="358"/>
      <c r="QAE220" s="358"/>
      <c r="QAF220" s="358"/>
      <c r="QAG220" s="358"/>
      <c r="QAH220" s="358"/>
      <c r="QAI220" s="358"/>
      <c r="QAJ220" s="358"/>
      <c r="QAK220" s="358"/>
      <c r="QAL220" s="358"/>
      <c r="QAM220" s="358"/>
      <c r="QAN220" s="358"/>
      <c r="QAO220" s="358"/>
      <c r="QAP220" s="358"/>
      <c r="QAQ220" s="358"/>
      <c r="QAR220" s="358"/>
      <c r="QAS220" s="358"/>
      <c r="QAT220" s="358"/>
      <c r="QAU220" s="358"/>
      <c r="QAV220" s="358"/>
      <c r="QAW220" s="358"/>
      <c r="QAX220" s="358"/>
      <c r="QAY220" s="358"/>
      <c r="QAZ220" s="358"/>
      <c r="QBA220" s="358"/>
      <c r="QBB220" s="358"/>
      <c r="QBC220" s="358"/>
      <c r="QBD220" s="358"/>
      <c r="QBE220" s="358"/>
      <c r="QBF220" s="358"/>
      <c r="QBG220" s="358"/>
      <c r="QBH220" s="358"/>
      <c r="QBI220" s="358"/>
      <c r="QBJ220" s="358"/>
      <c r="QBK220" s="358"/>
      <c r="QBL220" s="358"/>
      <c r="QBM220" s="358"/>
      <c r="QBN220" s="358"/>
      <c r="QBO220" s="358"/>
      <c r="QBP220" s="358"/>
      <c r="QBQ220" s="358"/>
      <c r="QBR220" s="358"/>
      <c r="QBS220" s="358"/>
      <c r="QBT220" s="358"/>
      <c r="QBU220" s="358"/>
      <c r="QBV220" s="358"/>
      <c r="QBW220" s="358"/>
      <c r="QBX220" s="358"/>
      <c r="QBY220" s="358"/>
      <c r="QBZ220" s="358"/>
      <c r="QCA220" s="358"/>
      <c r="QCB220" s="358"/>
      <c r="QCC220" s="358"/>
      <c r="QCD220" s="358"/>
      <c r="QCE220" s="358"/>
      <c r="QCF220" s="358"/>
      <c r="QCG220" s="358"/>
      <c r="QCH220" s="358"/>
      <c r="QCI220" s="358"/>
      <c r="QCJ220" s="358"/>
      <c r="QCK220" s="358"/>
      <c r="QCL220" s="358"/>
      <c r="QCM220" s="358"/>
      <c r="QCN220" s="358"/>
      <c r="QCO220" s="358"/>
      <c r="QCP220" s="358"/>
      <c r="QCQ220" s="358"/>
      <c r="QCR220" s="358"/>
      <c r="QCS220" s="358"/>
      <c r="QCT220" s="358"/>
      <c r="QCU220" s="358"/>
      <c r="QCV220" s="358"/>
      <c r="QCW220" s="358"/>
      <c r="QCX220" s="358"/>
      <c r="QCY220" s="358"/>
      <c r="QCZ220" s="358"/>
      <c r="QDA220" s="358"/>
      <c r="QDB220" s="358"/>
      <c r="QDC220" s="358"/>
      <c r="QDD220" s="358"/>
      <c r="QDE220" s="358"/>
      <c r="QDF220" s="358"/>
      <c r="QDG220" s="358"/>
      <c r="QDH220" s="358"/>
      <c r="QDI220" s="358"/>
      <c r="QDJ220" s="358"/>
      <c r="QDK220" s="358"/>
      <c r="QDL220" s="358"/>
      <c r="QDM220" s="358"/>
      <c r="QDN220" s="358"/>
      <c r="QDO220" s="358"/>
      <c r="QDP220" s="358"/>
      <c r="QDQ220" s="358"/>
      <c r="QDR220" s="358"/>
      <c r="QDS220" s="358"/>
      <c r="QDT220" s="358"/>
      <c r="QDU220" s="358"/>
      <c r="QDV220" s="358"/>
      <c r="QDW220" s="358"/>
      <c r="QDX220" s="358"/>
      <c r="QDY220" s="358"/>
      <c r="QDZ220" s="358"/>
      <c r="QEA220" s="358"/>
      <c r="QEB220" s="358"/>
      <c r="QEC220" s="358"/>
      <c r="QED220" s="358"/>
      <c r="QEE220" s="358"/>
      <c r="QEF220" s="358"/>
      <c r="QEG220" s="358"/>
      <c r="QEH220" s="358"/>
      <c r="QEI220" s="358"/>
      <c r="QEJ220" s="358"/>
      <c r="QEK220" s="358"/>
      <c r="QEL220" s="358"/>
      <c r="QEM220" s="358"/>
      <c r="QEN220" s="358"/>
      <c r="QEO220" s="358"/>
      <c r="QEP220" s="358"/>
      <c r="QEQ220" s="358"/>
      <c r="QER220" s="358"/>
      <c r="QES220" s="358"/>
      <c r="QET220" s="358"/>
      <c r="QEU220" s="358"/>
      <c r="QEV220" s="358"/>
      <c r="QEW220" s="358"/>
      <c r="QEX220" s="358"/>
      <c r="QEY220" s="358"/>
      <c r="QEZ220" s="358"/>
      <c r="QFA220" s="358"/>
      <c r="QFB220" s="358"/>
      <c r="QFC220" s="358"/>
      <c r="QFD220" s="358"/>
      <c r="QFE220" s="358"/>
      <c r="QFF220" s="358"/>
      <c r="QFG220" s="358"/>
      <c r="QFH220" s="358"/>
      <c r="QFI220" s="358"/>
      <c r="QFJ220" s="358"/>
      <c r="QFK220" s="358"/>
      <c r="QFL220" s="358"/>
      <c r="QFM220" s="358"/>
      <c r="QFN220" s="358"/>
      <c r="QFO220" s="358"/>
      <c r="QFP220" s="358"/>
      <c r="QFQ220" s="358"/>
      <c r="QFR220" s="358"/>
      <c r="QFS220" s="358"/>
      <c r="QFT220" s="358"/>
      <c r="QFU220" s="358"/>
      <c r="QFV220" s="358"/>
      <c r="QFW220" s="358"/>
      <c r="QFX220" s="358"/>
      <c r="QFY220" s="358"/>
      <c r="QFZ220" s="358"/>
      <c r="QGA220" s="358"/>
      <c r="QGB220" s="358"/>
      <c r="QGC220" s="358"/>
      <c r="QGD220" s="358"/>
      <c r="QGE220" s="358"/>
      <c r="QGF220" s="358"/>
      <c r="QGG220" s="358"/>
      <c r="QGH220" s="358"/>
      <c r="QGI220" s="358"/>
      <c r="QGJ220" s="358"/>
      <c r="QGK220" s="358"/>
      <c r="QGL220" s="358"/>
      <c r="QGM220" s="358"/>
      <c r="QGN220" s="358"/>
      <c r="QGO220" s="358"/>
      <c r="QGP220" s="358"/>
      <c r="QGQ220" s="358"/>
      <c r="QGR220" s="358"/>
      <c r="QGS220" s="358"/>
      <c r="QGT220" s="358"/>
      <c r="QGU220" s="358"/>
      <c r="QGV220" s="358"/>
      <c r="QGW220" s="358"/>
      <c r="QGX220" s="358"/>
      <c r="QGY220" s="358"/>
      <c r="QGZ220" s="358"/>
      <c r="QHA220" s="358"/>
      <c r="QHB220" s="358"/>
      <c r="QHC220" s="358"/>
      <c r="QHD220" s="358"/>
      <c r="QHE220" s="358"/>
      <c r="QHF220" s="358"/>
      <c r="QHG220" s="358"/>
      <c r="QHH220" s="358"/>
      <c r="QHI220" s="358"/>
      <c r="QHJ220" s="358"/>
      <c r="QHK220" s="358"/>
      <c r="QHL220" s="358"/>
      <c r="QHM220" s="358"/>
      <c r="QHN220" s="358"/>
      <c r="QHO220" s="358"/>
      <c r="QHP220" s="358"/>
      <c r="QHQ220" s="358"/>
      <c r="QHR220" s="358"/>
      <c r="QHS220" s="358"/>
      <c r="QHT220" s="358"/>
      <c r="QHU220" s="358"/>
      <c r="QHV220" s="358"/>
      <c r="QHW220" s="358"/>
      <c r="QHX220" s="358"/>
      <c r="QHY220" s="358"/>
      <c r="QHZ220" s="358"/>
      <c r="QIA220" s="358"/>
      <c r="QIB220" s="358"/>
      <c r="QIC220" s="358"/>
      <c r="QID220" s="358"/>
      <c r="QIE220" s="358"/>
      <c r="QIF220" s="358"/>
      <c r="QIG220" s="358"/>
      <c r="QIH220" s="358"/>
      <c r="QII220" s="358"/>
      <c r="QIJ220" s="358"/>
      <c r="QIK220" s="358"/>
      <c r="QIL220" s="358"/>
      <c r="QIM220" s="358"/>
      <c r="QIN220" s="358"/>
      <c r="QIO220" s="358"/>
      <c r="QIP220" s="358"/>
      <c r="QIQ220" s="358"/>
      <c r="QIR220" s="358"/>
      <c r="QIS220" s="358"/>
      <c r="QIT220" s="358"/>
      <c r="QIU220" s="358"/>
      <c r="QIV220" s="358"/>
      <c r="QIW220" s="358"/>
      <c r="QIX220" s="358"/>
      <c r="QIY220" s="358"/>
      <c r="QIZ220" s="358"/>
      <c r="QJA220" s="358"/>
      <c r="QJB220" s="358"/>
      <c r="QJC220" s="358"/>
      <c r="QJD220" s="358"/>
      <c r="QJE220" s="358"/>
      <c r="QJF220" s="358"/>
      <c r="QJG220" s="358"/>
      <c r="QJH220" s="358"/>
      <c r="QJI220" s="358"/>
      <c r="QJJ220" s="358"/>
      <c r="QJK220" s="358"/>
      <c r="QJL220" s="358"/>
      <c r="QJM220" s="358"/>
      <c r="QJN220" s="358"/>
      <c r="QJO220" s="358"/>
      <c r="QJP220" s="358"/>
      <c r="QJQ220" s="358"/>
      <c r="QJR220" s="358"/>
      <c r="QJS220" s="358"/>
      <c r="QJT220" s="358"/>
      <c r="QJU220" s="358"/>
      <c r="QJV220" s="358"/>
      <c r="QJW220" s="358"/>
      <c r="QJX220" s="358"/>
      <c r="QJY220" s="358"/>
      <c r="QJZ220" s="358"/>
      <c r="QKA220" s="358"/>
      <c r="QKB220" s="358"/>
      <c r="QKC220" s="358"/>
      <c r="QKD220" s="358"/>
      <c r="QKE220" s="358"/>
      <c r="QKF220" s="358"/>
      <c r="QKG220" s="358"/>
      <c r="QKH220" s="358"/>
      <c r="QKI220" s="358"/>
      <c r="QKJ220" s="358"/>
      <c r="QKK220" s="358"/>
      <c r="QKL220" s="358"/>
      <c r="QKM220" s="358"/>
      <c r="QKN220" s="358"/>
      <c r="QKO220" s="358"/>
      <c r="QKP220" s="358"/>
      <c r="QKQ220" s="358"/>
      <c r="QKR220" s="358"/>
      <c r="QKS220" s="358"/>
      <c r="QKT220" s="358"/>
      <c r="QKU220" s="358"/>
      <c r="QKV220" s="358"/>
      <c r="QKW220" s="358"/>
      <c r="QKX220" s="358"/>
      <c r="QKY220" s="358"/>
      <c r="QKZ220" s="358"/>
      <c r="QLA220" s="358"/>
      <c r="QLB220" s="358"/>
      <c r="QLC220" s="358"/>
      <c r="QLD220" s="358"/>
      <c r="QLE220" s="358"/>
      <c r="QLF220" s="358"/>
      <c r="QLG220" s="358"/>
      <c r="QLH220" s="358"/>
      <c r="QLI220" s="358"/>
      <c r="QLJ220" s="358"/>
      <c r="QLK220" s="358"/>
      <c r="QLL220" s="358"/>
      <c r="QLM220" s="358"/>
      <c r="QLN220" s="358"/>
      <c r="QLO220" s="358"/>
      <c r="QLP220" s="358"/>
      <c r="QLQ220" s="358"/>
      <c r="QLR220" s="358"/>
      <c r="QLS220" s="358"/>
      <c r="QLT220" s="358"/>
      <c r="QLU220" s="358"/>
      <c r="QLV220" s="358"/>
      <c r="QLW220" s="358"/>
      <c r="QLX220" s="358"/>
      <c r="QLY220" s="358"/>
      <c r="QLZ220" s="358"/>
      <c r="QMA220" s="358"/>
      <c r="QMB220" s="358"/>
      <c r="QMC220" s="358"/>
      <c r="QMD220" s="358"/>
      <c r="QME220" s="358"/>
      <c r="QMF220" s="358"/>
      <c r="QMG220" s="358"/>
      <c r="QMH220" s="358"/>
      <c r="QMI220" s="358"/>
      <c r="QMJ220" s="358"/>
      <c r="QMK220" s="358"/>
      <c r="QML220" s="358"/>
      <c r="QMM220" s="358"/>
      <c r="QMN220" s="358"/>
      <c r="QMO220" s="358"/>
      <c r="QMP220" s="358"/>
      <c r="QMQ220" s="358"/>
      <c r="QMR220" s="358"/>
      <c r="QMS220" s="358"/>
      <c r="QMT220" s="358"/>
      <c r="QMU220" s="358"/>
      <c r="QMV220" s="358"/>
      <c r="QMW220" s="358"/>
      <c r="QMX220" s="358"/>
      <c r="QMY220" s="358"/>
      <c r="QMZ220" s="358"/>
      <c r="QNA220" s="358"/>
      <c r="QNB220" s="358"/>
      <c r="QNC220" s="358"/>
      <c r="QND220" s="358"/>
      <c r="QNE220" s="358"/>
      <c r="QNF220" s="358"/>
      <c r="QNG220" s="358"/>
      <c r="QNH220" s="358"/>
      <c r="QNI220" s="358"/>
      <c r="QNJ220" s="358"/>
      <c r="QNK220" s="358"/>
      <c r="QNL220" s="358"/>
      <c r="QNM220" s="358"/>
      <c r="QNN220" s="358"/>
      <c r="QNO220" s="358"/>
      <c r="QNP220" s="358"/>
      <c r="QNQ220" s="358"/>
      <c r="QNR220" s="358"/>
      <c r="QNS220" s="358"/>
      <c r="QNT220" s="358"/>
      <c r="QNU220" s="358"/>
      <c r="QNV220" s="358"/>
      <c r="QNW220" s="358"/>
      <c r="QNX220" s="358"/>
      <c r="QNY220" s="358"/>
      <c r="QNZ220" s="358"/>
      <c r="QOA220" s="358"/>
      <c r="QOB220" s="358"/>
      <c r="QOC220" s="358"/>
      <c r="QOD220" s="358"/>
      <c r="QOE220" s="358"/>
      <c r="QOF220" s="358"/>
      <c r="QOG220" s="358"/>
      <c r="QOH220" s="358"/>
      <c r="QOI220" s="358"/>
      <c r="QOJ220" s="358"/>
      <c r="QOK220" s="358"/>
      <c r="QOL220" s="358"/>
      <c r="QOM220" s="358"/>
      <c r="QON220" s="358"/>
      <c r="QOO220" s="358"/>
      <c r="QOP220" s="358"/>
      <c r="QOQ220" s="358"/>
      <c r="QOR220" s="358"/>
      <c r="QOS220" s="358"/>
      <c r="QOT220" s="358"/>
      <c r="QOU220" s="358"/>
      <c r="QOV220" s="358"/>
      <c r="QOW220" s="358"/>
      <c r="QOX220" s="358"/>
      <c r="QOY220" s="358"/>
      <c r="QOZ220" s="358"/>
      <c r="QPA220" s="358"/>
      <c r="QPB220" s="358"/>
      <c r="QPC220" s="358"/>
      <c r="QPD220" s="358"/>
      <c r="QPE220" s="358"/>
      <c r="QPF220" s="358"/>
      <c r="QPG220" s="358"/>
      <c r="QPH220" s="358"/>
      <c r="QPI220" s="358"/>
      <c r="QPJ220" s="358"/>
      <c r="QPK220" s="358"/>
      <c r="QPL220" s="358"/>
      <c r="QPM220" s="358"/>
      <c r="QPN220" s="358"/>
      <c r="QPO220" s="358"/>
      <c r="QPP220" s="358"/>
      <c r="QPQ220" s="358"/>
      <c r="QPR220" s="358"/>
      <c r="QPS220" s="358"/>
      <c r="QPT220" s="358"/>
      <c r="QPU220" s="358"/>
      <c r="QPV220" s="358"/>
      <c r="QPW220" s="358"/>
      <c r="QPX220" s="358"/>
      <c r="QPY220" s="358"/>
      <c r="QPZ220" s="358"/>
      <c r="QQA220" s="358"/>
      <c r="QQB220" s="358"/>
      <c r="QQC220" s="358"/>
      <c r="QQD220" s="358"/>
      <c r="QQE220" s="358"/>
      <c r="QQF220" s="358"/>
      <c r="QQG220" s="358"/>
      <c r="QQH220" s="358"/>
      <c r="QQI220" s="358"/>
      <c r="QQJ220" s="358"/>
      <c r="QQK220" s="358"/>
      <c r="QQL220" s="358"/>
      <c r="QQM220" s="358"/>
      <c r="QQN220" s="358"/>
      <c r="QQO220" s="358"/>
      <c r="QQP220" s="358"/>
      <c r="QQQ220" s="358"/>
      <c r="QQR220" s="358"/>
      <c r="QQS220" s="358"/>
      <c r="QQT220" s="358"/>
      <c r="QQU220" s="358"/>
      <c r="QQV220" s="358"/>
      <c r="QQW220" s="358"/>
      <c r="QQX220" s="358"/>
      <c r="QQY220" s="358"/>
      <c r="QQZ220" s="358"/>
      <c r="QRA220" s="358"/>
      <c r="QRB220" s="358"/>
      <c r="QRC220" s="358"/>
      <c r="QRD220" s="358"/>
      <c r="QRE220" s="358"/>
      <c r="QRF220" s="358"/>
      <c r="QRG220" s="358"/>
      <c r="QRH220" s="358"/>
      <c r="QRI220" s="358"/>
      <c r="QRJ220" s="358"/>
      <c r="QRK220" s="358"/>
      <c r="QRL220" s="358"/>
      <c r="QRM220" s="358"/>
      <c r="QRN220" s="358"/>
      <c r="QRO220" s="358"/>
      <c r="QRP220" s="358"/>
      <c r="QRQ220" s="358"/>
      <c r="QRR220" s="358"/>
      <c r="QRS220" s="358"/>
      <c r="QRT220" s="358"/>
      <c r="QRU220" s="358"/>
      <c r="QRV220" s="358"/>
      <c r="QRW220" s="358"/>
      <c r="QRX220" s="358"/>
      <c r="QRY220" s="358"/>
      <c r="QRZ220" s="358"/>
      <c r="QSA220" s="358"/>
      <c r="QSB220" s="358"/>
      <c r="QSC220" s="358"/>
      <c r="QSD220" s="358"/>
      <c r="QSE220" s="358"/>
      <c r="QSF220" s="358"/>
      <c r="QSG220" s="358"/>
      <c r="QSH220" s="358"/>
      <c r="QSI220" s="358"/>
      <c r="QSJ220" s="358"/>
      <c r="QSK220" s="358"/>
      <c r="QSL220" s="358"/>
      <c r="QSM220" s="358"/>
      <c r="QSN220" s="358"/>
      <c r="QSO220" s="358"/>
      <c r="QSP220" s="358"/>
      <c r="QSQ220" s="358"/>
      <c r="QSR220" s="358"/>
      <c r="QSS220" s="358"/>
      <c r="QST220" s="358"/>
      <c r="QSU220" s="358"/>
      <c r="QSV220" s="358"/>
      <c r="QSW220" s="358"/>
      <c r="QSX220" s="358"/>
      <c r="QSY220" s="358"/>
      <c r="QSZ220" s="358"/>
      <c r="QTA220" s="358"/>
      <c r="QTB220" s="358"/>
      <c r="QTC220" s="358"/>
      <c r="QTD220" s="358"/>
      <c r="QTE220" s="358"/>
      <c r="QTF220" s="358"/>
      <c r="QTG220" s="358"/>
      <c r="QTH220" s="358"/>
      <c r="QTI220" s="358"/>
      <c r="QTJ220" s="358"/>
      <c r="QTK220" s="358"/>
      <c r="QTL220" s="358"/>
      <c r="QTM220" s="358"/>
      <c r="QTN220" s="358"/>
      <c r="QTO220" s="358"/>
      <c r="QTP220" s="358"/>
      <c r="QTQ220" s="358"/>
      <c r="QTR220" s="358"/>
      <c r="QTS220" s="358"/>
      <c r="QTT220" s="358"/>
      <c r="QTU220" s="358"/>
      <c r="QTV220" s="358"/>
      <c r="QTW220" s="358"/>
      <c r="QTX220" s="358"/>
      <c r="QTY220" s="358"/>
      <c r="QTZ220" s="358"/>
      <c r="QUA220" s="358"/>
      <c r="QUB220" s="358"/>
      <c r="QUC220" s="358"/>
      <c r="QUD220" s="358"/>
      <c r="QUE220" s="358"/>
      <c r="QUF220" s="358"/>
      <c r="QUG220" s="358"/>
      <c r="QUH220" s="358"/>
      <c r="QUI220" s="358"/>
      <c r="QUJ220" s="358"/>
      <c r="QUK220" s="358"/>
      <c r="QUL220" s="358"/>
      <c r="QUM220" s="358"/>
      <c r="QUN220" s="358"/>
      <c r="QUO220" s="358"/>
      <c r="QUP220" s="358"/>
      <c r="QUQ220" s="358"/>
      <c r="QUR220" s="358"/>
      <c r="QUS220" s="358"/>
      <c r="QUT220" s="358"/>
      <c r="QUU220" s="358"/>
      <c r="QUV220" s="358"/>
      <c r="QUW220" s="358"/>
      <c r="QUX220" s="358"/>
      <c r="QUY220" s="358"/>
      <c r="QUZ220" s="358"/>
      <c r="QVA220" s="358"/>
      <c r="QVB220" s="358"/>
      <c r="QVC220" s="358"/>
      <c r="QVD220" s="358"/>
      <c r="QVE220" s="358"/>
      <c r="QVF220" s="358"/>
      <c r="QVG220" s="358"/>
      <c r="QVH220" s="358"/>
      <c r="QVI220" s="358"/>
      <c r="QVJ220" s="358"/>
      <c r="QVK220" s="358"/>
      <c r="QVL220" s="358"/>
      <c r="QVM220" s="358"/>
      <c r="QVN220" s="358"/>
      <c r="QVO220" s="358"/>
      <c r="QVP220" s="358"/>
      <c r="QVQ220" s="358"/>
      <c r="QVR220" s="358"/>
      <c r="QVS220" s="358"/>
      <c r="QVT220" s="358"/>
      <c r="QVU220" s="358"/>
      <c r="QVV220" s="358"/>
      <c r="QVW220" s="358"/>
      <c r="QVX220" s="358"/>
      <c r="QVY220" s="358"/>
      <c r="QVZ220" s="358"/>
      <c r="QWA220" s="358"/>
      <c r="QWB220" s="358"/>
      <c r="QWC220" s="358"/>
      <c r="QWD220" s="358"/>
      <c r="QWE220" s="358"/>
      <c r="QWF220" s="358"/>
      <c r="QWG220" s="358"/>
      <c r="QWH220" s="358"/>
      <c r="QWI220" s="358"/>
      <c r="QWJ220" s="358"/>
      <c r="QWK220" s="358"/>
      <c r="QWL220" s="358"/>
      <c r="QWM220" s="358"/>
      <c r="QWN220" s="358"/>
      <c r="QWO220" s="358"/>
      <c r="QWP220" s="358"/>
      <c r="QWQ220" s="358"/>
      <c r="QWR220" s="358"/>
      <c r="QWS220" s="358"/>
      <c r="QWT220" s="358"/>
      <c r="QWU220" s="358"/>
      <c r="QWV220" s="358"/>
      <c r="QWW220" s="358"/>
      <c r="QWX220" s="358"/>
      <c r="QWY220" s="358"/>
      <c r="QWZ220" s="358"/>
      <c r="QXA220" s="358"/>
      <c r="QXB220" s="358"/>
      <c r="QXC220" s="358"/>
      <c r="QXD220" s="358"/>
      <c r="QXE220" s="358"/>
      <c r="QXF220" s="358"/>
      <c r="QXG220" s="358"/>
      <c r="QXH220" s="358"/>
      <c r="QXI220" s="358"/>
      <c r="QXJ220" s="358"/>
      <c r="QXK220" s="358"/>
      <c r="QXL220" s="358"/>
      <c r="QXM220" s="358"/>
      <c r="QXN220" s="358"/>
      <c r="QXO220" s="358"/>
      <c r="QXP220" s="358"/>
      <c r="QXQ220" s="358"/>
      <c r="QXR220" s="358"/>
      <c r="QXS220" s="358"/>
      <c r="QXT220" s="358"/>
      <c r="QXU220" s="358"/>
      <c r="QXV220" s="358"/>
      <c r="QXW220" s="358"/>
      <c r="QXX220" s="358"/>
      <c r="QXY220" s="358"/>
      <c r="QXZ220" s="358"/>
      <c r="QYA220" s="358"/>
      <c r="QYB220" s="358"/>
      <c r="QYC220" s="358"/>
      <c r="QYD220" s="358"/>
      <c r="QYE220" s="358"/>
      <c r="QYF220" s="358"/>
      <c r="QYG220" s="358"/>
      <c r="QYH220" s="358"/>
      <c r="QYI220" s="358"/>
      <c r="QYJ220" s="358"/>
      <c r="QYK220" s="358"/>
      <c r="QYL220" s="358"/>
      <c r="QYM220" s="358"/>
      <c r="QYN220" s="358"/>
      <c r="QYO220" s="358"/>
      <c r="QYP220" s="358"/>
      <c r="QYQ220" s="358"/>
      <c r="QYR220" s="358"/>
      <c r="QYS220" s="358"/>
      <c r="QYT220" s="358"/>
      <c r="QYU220" s="358"/>
      <c r="QYV220" s="358"/>
      <c r="QYW220" s="358"/>
      <c r="QYX220" s="358"/>
      <c r="QYY220" s="358"/>
      <c r="QYZ220" s="358"/>
      <c r="QZA220" s="358"/>
      <c r="QZB220" s="358"/>
      <c r="QZC220" s="358"/>
      <c r="QZD220" s="358"/>
      <c r="QZE220" s="358"/>
      <c r="QZF220" s="358"/>
      <c r="QZG220" s="358"/>
      <c r="QZH220" s="358"/>
      <c r="QZI220" s="358"/>
      <c r="QZJ220" s="358"/>
      <c r="QZK220" s="358"/>
      <c r="QZL220" s="358"/>
      <c r="QZM220" s="358"/>
      <c r="QZN220" s="358"/>
      <c r="QZO220" s="358"/>
      <c r="QZP220" s="358"/>
      <c r="QZQ220" s="358"/>
      <c r="QZR220" s="358"/>
      <c r="QZS220" s="358"/>
      <c r="QZT220" s="358"/>
      <c r="QZU220" s="358"/>
      <c r="QZV220" s="358"/>
      <c r="QZW220" s="358"/>
      <c r="QZX220" s="358"/>
      <c r="QZY220" s="358"/>
      <c r="QZZ220" s="358"/>
      <c r="RAA220" s="358"/>
      <c r="RAB220" s="358"/>
      <c r="RAC220" s="358"/>
      <c r="RAD220" s="358"/>
      <c r="RAE220" s="358"/>
      <c r="RAF220" s="358"/>
      <c r="RAG220" s="358"/>
      <c r="RAH220" s="358"/>
      <c r="RAI220" s="358"/>
      <c r="RAJ220" s="358"/>
      <c r="RAK220" s="358"/>
      <c r="RAL220" s="358"/>
      <c r="RAM220" s="358"/>
      <c r="RAN220" s="358"/>
      <c r="RAO220" s="358"/>
      <c r="RAP220" s="358"/>
      <c r="RAQ220" s="358"/>
      <c r="RAR220" s="358"/>
      <c r="RAS220" s="358"/>
      <c r="RAT220" s="358"/>
      <c r="RAU220" s="358"/>
      <c r="RAV220" s="358"/>
      <c r="RAW220" s="358"/>
      <c r="RAX220" s="358"/>
      <c r="RAY220" s="358"/>
      <c r="RAZ220" s="358"/>
      <c r="RBA220" s="358"/>
      <c r="RBB220" s="358"/>
      <c r="RBC220" s="358"/>
      <c r="RBD220" s="358"/>
      <c r="RBE220" s="358"/>
      <c r="RBF220" s="358"/>
      <c r="RBG220" s="358"/>
      <c r="RBH220" s="358"/>
      <c r="RBI220" s="358"/>
      <c r="RBJ220" s="358"/>
      <c r="RBK220" s="358"/>
      <c r="RBL220" s="358"/>
      <c r="RBM220" s="358"/>
      <c r="RBN220" s="358"/>
      <c r="RBO220" s="358"/>
      <c r="RBP220" s="358"/>
      <c r="RBQ220" s="358"/>
      <c r="RBR220" s="358"/>
      <c r="RBS220" s="358"/>
      <c r="RBT220" s="358"/>
      <c r="RBU220" s="358"/>
      <c r="RBV220" s="358"/>
      <c r="RBW220" s="358"/>
      <c r="RBX220" s="358"/>
      <c r="RBY220" s="358"/>
      <c r="RBZ220" s="358"/>
      <c r="RCA220" s="358"/>
      <c r="RCB220" s="358"/>
      <c r="RCC220" s="358"/>
      <c r="RCD220" s="358"/>
      <c r="RCE220" s="358"/>
      <c r="RCF220" s="358"/>
      <c r="RCG220" s="358"/>
      <c r="RCH220" s="358"/>
      <c r="RCI220" s="358"/>
      <c r="RCJ220" s="358"/>
      <c r="RCK220" s="358"/>
      <c r="RCL220" s="358"/>
      <c r="RCM220" s="358"/>
      <c r="RCN220" s="358"/>
      <c r="RCO220" s="358"/>
      <c r="RCP220" s="358"/>
      <c r="RCQ220" s="358"/>
      <c r="RCR220" s="358"/>
      <c r="RCS220" s="358"/>
      <c r="RCT220" s="358"/>
      <c r="RCU220" s="358"/>
      <c r="RCV220" s="358"/>
      <c r="RCW220" s="358"/>
      <c r="RCX220" s="358"/>
      <c r="RCY220" s="358"/>
      <c r="RCZ220" s="358"/>
      <c r="RDA220" s="358"/>
      <c r="RDB220" s="358"/>
      <c r="RDC220" s="358"/>
      <c r="RDD220" s="358"/>
      <c r="RDE220" s="358"/>
      <c r="RDF220" s="358"/>
      <c r="RDG220" s="358"/>
      <c r="RDH220" s="358"/>
      <c r="RDI220" s="358"/>
      <c r="RDJ220" s="358"/>
      <c r="RDK220" s="358"/>
      <c r="RDL220" s="358"/>
      <c r="RDM220" s="358"/>
      <c r="RDN220" s="358"/>
      <c r="RDO220" s="358"/>
      <c r="RDP220" s="358"/>
      <c r="RDQ220" s="358"/>
      <c r="RDR220" s="358"/>
      <c r="RDS220" s="358"/>
      <c r="RDT220" s="358"/>
      <c r="RDU220" s="358"/>
      <c r="RDV220" s="358"/>
      <c r="RDW220" s="358"/>
      <c r="RDX220" s="358"/>
      <c r="RDY220" s="358"/>
      <c r="RDZ220" s="358"/>
      <c r="REA220" s="358"/>
      <c r="REB220" s="358"/>
      <c r="REC220" s="358"/>
      <c r="RED220" s="358"/>
      <c r="REE220" s="358"/>
      <c r="REF220" s="358"/>
      <c r="REG220" s="358"/>
      <c r="REH220" s="358"/>
      <c r="REI220" s="358"/>
      <c r="REJ220" s="358"/>
      <c r="REK220" s="358"/>
      <c r="REL220" s="358"/>
      <c r="REM220" s="358"/>
      <c r="REN220" s="358"/>
      <c r="REO220" s="358"/>
      <c r="REP220" s="358"/>
      <c r="REQ220" s="358"/>
      <c r="RER220" s="358"/>
      <c r="RES220" s="358"/>
      <c r="RET220" s="358"/>
      <c r="REU220" s="358"/>
      <c r="REV220" s="358"/>
      <c r="REW220" s="358"/>
      <c r="REX220" s="358"/>
      <c r="REY220" s="358"/>
      <c r="REZ220" s="358"/>
      <c r="RFA220" s="358"/>
      <c r="RFB220" s="358"/>
      <c r="RFC220" s="358"/>
      <c r="RFD220" s="358"/>
      <c r="RFE220" s="358"/>
      <c r="RFF220" s="358"/>
      <c r="RFG220" s="358"/>
      <c r="RFH220" s="358"/>
      <c r="RFI220" s="358"/>
      <c r="RFJ220" s="358"/>
      <c r="RFK220" s="358"/>
      <c r="RFL220" s="358"/>
      <c r="RFM220" s="358"/>
      <c r="RFN220" s="358"/>
      <c r="RFO220" s="358"/>
      <c r="RFP220" s="358"/>
      <c r="RFQ220" s="358"/>
      <c r="RFR220" s="358"/>
      <c r="RFS220" s="358"/>
      <c r="RFT220" s="358"/>
      <c r="RFU220" s="358"/>
      <c r="RFV220" s="358"/>
      <c r="RFW220" s="358"/>
      <c r="RFX220" s="358"/>
      <c r="RFY220" s="358"/>
      <c r="RFZ220" s="358"/>
      <c r="RGA220" s="358"/>
      <c r="RGB220" s="358"/>
      <c r="RGC220" s="358"/>
      <c r="RGD220" s="358"/>
      <c r="RGE220" s="358"/>
      <c r="RGF220" s="358"/>
      <c r="RGG220" s="358"/>
      <c r="RGH220" s="358"/>
      <c r="RGI220" s="358"/>
      <c r="RGJ220" s="358"/>
      <c r="RGK220" s="358"/>
      <c r="RGL220" s="358"/>
      <c r="RGM220" s="358"/>
      <c r="RGN220" s="358"/>
      <c r="RGO220" s="358"/>
      <c r="RGP220" s="358"/>
      <c r="RGQ220" s="358"/>
      <c r="RGR220" s="358"/>
      <c r="RGS220" s="358"/>
      <c r="RGT220" s="358"/>
      <c r="RGU220" s="358"/>
      <c r="RGV220" s="358"/>
      <c r="RGW220" s="358"/>
      <c r="RGX220" s="358"/>
      <c r="RGY220" s="358"/>
      <c r="RGZ220" s="358"/>
      <c r="RHA220" s="358"/>
      <c r="RHB220" s="358"/>
      <c r="RHC220" s="358"/>
      <c r="RHD220" s="358"/>
      <c r="RHE220" s="358"/>
      <c r="RHF220" s="358"/>
      <c r="RHG220" s="358"/>
      <c r="RHH220" s="358"/>
      <c r="RHI220" s="358"/>
      <c r="RHJ220" s="358"/>
      <c r="RHK220" s="358"/>
      <c r="RHL220" s="358"/>
      <c r="RHM220" s="358"/>
      <c r="RHN220" s="358"/>
      <c r="RHO220" s="358"/>
      <c r="RHP220" s="358"/>
      <c r="RHQ220" s="358"/>
      <c r="RHR220" s="358"/>
      <c r="RHS220" s="358"/>
      <c r="RHT220" s="358"/>
      <c r="RHU220" s="358"/>
      <c r="RHV220" s="358"/>
      <c r="RHW220" s="358"/>
      <c r="RHX220" s="358"/>
      <c r="RHY220" s="358"/>
      <c r="RHZ220" s="358"/>
      <c r="RIA220" s="358"/>
      <c r="RIB220" s="358"/>
      <c r="RIC220" s="358"/>
      <c r="RID220" s="358"/>
      <c r="RIE220" s="358"/>
      <c r="RIF220" s="358"/>
      <c r="RIG220" s="358"/>
      <c r="RIH220" s="358"/>
      <c r="RII220" s="358"/>
      <c r="RIJ220" s="358"/>
      <c r="RIK220" s="358"/>
      <c r="RIL220" s="358"/>
      <c r="RIM220" s="358"/>
      <c r="RIN220" s="358"/>
      <c r="RIO220" s="358"/>
      <c r="RIP220" s="358"/>
      <c r="RIQ220" s="358"/>
      <c r="RIR220" s="358"/>
      <c r="RIS220" s="358"/>
      <c r="RIT220" s="358"/>
      <c r="RIU220" s="358"/>
      <c r="RIV220" s="358"/>
      <c r="RIW220" s="358"/>
      <c r="RIX220" s="358"/>
      <c r="RIY220" s="358"/>
      <c r="RIZ220" s="358"/>
      <c r="RJA220" s="358"/>
      <c r="RJB220" s="358"/>
      <c r="RJC220" s="358"/>
      <c r="RJD220" s="358"/>
      <c r="RJE220" s="358"/>
      <c r="RJF220" s="358"/>
      <c r="RJG220" s="358"/>
      <c r="RJH220" s="358"/>
      <c r="RJI220" s="358"/>
      <c r="RJJ220" s="358"/>
      <c r="RJK220" s="358"/>
      <c r="RJL220" s="358"/>
      <c r="RJM220" s="358"/>
      <c r="RJN220" s="358"/>
      <c r="RJO220" s="358"/>
      <c r="RJP220" s="358"/>
      <c r="RJQ220" s="358"/>
      <c r="RJR220" s="358"/>
      <c r="RJS220" s="358"/>
      <c r="RJT220" s="358"/>
      <c r="RJU220" s="358"/>
      <c r="RJV220" s="358"/>
      <c r="RJW220" s="358"/>
      <c r="RJX220" s="358"/>
      <c r="RJY220" s="358"/>
      <c r="RJZ220" s="358"/>
      <c r="RKA220" s="358"/>
      <c r="RKB220" s="358"/>
      <c r="RKC220" s="358"/>
      <c r="RKD220" s="358"/>
      <c r="RKE220" s="358"/>
      <c r="RKF220" s="358"/>
      <c r="RKG220" s="358"/>
      <c r="RKH220" s="358"/>
      <c r="RKI220" s="358"/>
      <c r="RKJ220" s="358"/>
      <c r="RKK220" s="358"/>
      <c r="RKL220" s="358"/>
      <c r="RKM220" s="358"/>
      <c r="RKN220" s="358"/>
      <c r="RKO220" s="358"/>
      <c r="RKP220" s="358"/>
      <c r="RKQ220" s="358"/>
      <c r="RKR220" s="358"/>
      <c r="RKS220" s="358"/>
      <c r="RKT220" s="358"/>
      <c r="RKU220" s="358"/>
      <c r="RKV220" s="358"/>
      <c r="RKW220" s="358"/>
      <c r="RKX220" s="358"/>
      <c r="RKY220" s="358"/>
      <c r="RKZ220" s="358"/>
      <c r="RLA220" s="358"/>
      <c r="RLB220" s="358"/>
      <c r="RLC220" s="358"/>
      <c r="RLD220" s="358"/>
      <c r="RLE220" s="358"/>
      <c r="RLF220" s="358"/>
      <c r="RLG220" s="358"/>
      <c r="RLH220" s="358"/>
      <c r="RLI220" s="358"/>
      <c r="RLJ220" s="358"/>
      <c r="RLK220" s="358"/>
      <c r="RLL220" s="358"/>
      <c r="RLM220" s="358"/>
      <c r="RLN220" s="358"/>
      <c r="RLO220" s="358"/>
      <c r="RLP220" s="358"/>
      <c r="RLQ220" s="358"/>
      <c r="RLR220" s="358"/>
      <c r="RLS220" s="358"/>
      <c r="RLT220" s="358"/>
      <c r="RLU220" s="358"/>
      <c r="RLV220" s="358"/>
      <c r="RLW220" s="358"/>
      <c r="RLX220" s="358"/>
      <c r="RLY220" s="358"/>
      <c r="RLZ220" s="358"/>
      <c r="RMA220" s="358"/>
      <c r="RMB220" s="358"/>
      <c r="RMC220" s="358"/>
      <c r="RMD220" s="358"/>
      <c r="RME220" s="358"/>
      <c r="RMF220" s="358"/>
      <c r="RMG220" s="358"/>
      <c r="RMH220" s="358"/>
      <c r="RMI220" s="358"/>
      <c r="RMJ220" s="358"/>
      <c r="RMK220" s="358"/>
      <c r="RML220" s="358"/>
      <c r="RMM220" s="358"/>
      <c r="RMN220" s="358"/>
      <c r="RMO220" s="358"/>
      <c r="RMP220" s="358"/>
      <c r="RMQ220" s="358"/>
      <c r="RMR220" s="358"/>
      <c r="RMS220" s="358"/>
      <c r="RMT220" s="358"/>
      <c r="RMU220" s="358"/>
      <c r="RMV220" s="358"/>
      <c r="RMW220" s="358"/>
      <c r="RMX220" s="358"/>
      <c r="RMY220" s="358"/>
      <c r="RMZ220" s="358"/>
      <c r="RNA220" s="358"/>
      <c r="RNB220" s="358"/>
      <c r="RNC220" s="358"/>
      <c r="RND220" s="358"/>
      <c r="RNE220" s="358"/>
      <c r="RNF220" s="358"/>
      <c r="RNG220" s="358"/>
      <c r="RNH220" s="358"/>
      <c r="RNI220" s="358"/>
      <c r="RNJ220" s="358"/>
      <c r="RNK220" s="358"/>
      <c r="RNL220" s="358"/>
      <c r="RNM220" s="358"/>
      <c r="RNN220" s="358"/>
      <c r="RNO220" s="358"/>
      <c r="RNP220" s="358"/>
      <c r="RNQ220" s="358"/>
      <c r="RNR220" s="358"/>
      <c r="RNS220" s="358"/>
      <c r="RNT220" s="358"/>
      <c r="RNU220" s="358"/>
      <c r="RNV220" s="358"/>
      <c r="RNW220" s="358"/>
      <c r="RNX220" s="358"/>
      <c r="RNY220" s="358"/>
      <c r="RNZ220" s="358"/>
      <c r="ROA220" s="358"/>
      <c r="ROB220" s="358"/>
      <c r="ROC220" s="358"/>
      <c r="ROD220" s="358"/>
      <c r="ROE220" s="358"/>
      <c r="ROF220" s="358"/>
      <c r="ROG220" s="358"/>
      <c r="ROH220" s="358"/>
      <c r="ROI220" s="358"/>
      <c r="ROJ220" s="358"/>
      <c r="ROK220" s="358"/>
      <c r="ROL220" s="358"/>
      <c r="ROM220" s="358"/>
      <c r="RON220" s="358"/>
      <c r="ROO220" s="358"/>
      <c r="ROP220" s="358"/>
      <c r="ROQ220" s="358"/>
      <c r="ROR220" s="358"/>
      <c r="ROS220" s="358"/>
      <c r="ROT220" s="358"/>
      <c r="ROU220" s="358"/>
      <c r="ROV220" s="358"/>
      <c r="ROW220" s="358"/>
      <c r="ROX220" s="358"/>
      <c r="ROY220" s="358"/>
      <c r="ROZ220" s="358"/>
      <c r="RPA220" s="358"/>
      <c r="RPB220" s="358"/>
      <c r="RPC220" s="358"/>
      <c r="RPD220" s="358"/>
      <c r="RPE220" s="358"/>
      <c r="RPF220" s="358"/>
      <c r="RPG220" s="358"/>
      <c r="RPH220" s="358"/>
      <c r="RPI220" s="358"/>
      <c r="RPJ220" s="358"/>
      <c r="RPK220" s="358"/>
      <c r="RPL220" s="358"/>
      <c r="RPM220" s="358"/>
      <c r="RPN220" s="358"/>
      <c r="RPO220" s="358"/>
      <c r="RPP220" s="358"/>
      <c r="RPQ220" s="358"/>
      <c r="RPR220" s="358"/>
      <c r="RPS220" s="358"/>
      <c r="RPT220" s="358"/>
      <c r="RPU220" s="358"/>
      <c r="RPV220" s="358"/>
      <c r="RPW220" s="358"/>
      <c r="RPX220" s="358"/>
      <c r="RPY220" s="358"/>
      <c r="RPZ220" s="358"/>
      <c r="RQA220" s="358"/>
      <c r="RQB220" s="358"/>
      <c r="RQC220" s="358"/>
      <c r="RQD220" s="358"/>
      <c r="RQE220" s="358"/>
      <c r="RQF220" s="358"/>
      <c r="RQG220" s="358"/>
      <c r="RQH220" s="358"/>
      <c r="RQI220" s="358"/>
      <c r="RQJ220" s="358"/>
      <c r="RQK220" s="358"/>
      <c r="RQL220" s="358"/>
      <c r="RQM220" s="358"/>
      <c r="RQN220" s="358"/>
      <c r="RQO220" s="358"/>
      <c r="RQP220" s="358"/>
      <c r="RQQ220" s="358"/>
      <c r="RQR220" s="358"/>
      <c r="RQS220" s="358"/>
      <c r="RQT220" s="358"/>
      <c r="RQU220" s="358"/>
      <c r="RQV220" s="358"/>
      <c r="RQW220" s="358"/>
      <c r="RQX220" s="358"/>
      <c r="RQY220" s="358"/>
      <c r="RQZ220" s="358"/>
      <c r="RRA220" s="358"/>
      <c r="RRB220" s="358"/>
      <c r="RRC220" s="358"/>
      <c r="RRD220" s="358"/>
      <c r="RRE220" s="358"/>
      <c r="RRF220" s="358"/>
      <c r="RRG220" s="358"/>
      <c r="RRH220" s="358"/>
      <c r="RRI220" s="358"/>
      <c r="RRJ220" s="358"/>
      <c r="RRK220" s="358"/>
      <c r="RRL220" s="358"/>
      <c r="RRM220" s="358"/>
      <c r="RRN220" s="358"/>
      <c r="RRO220" s="358"/>
      <c r="RRP220" s="358"/>
      <c r="RRQ220" s="358"/>
      <c r="RRR220" s="358"/>
      <c r="RRS220" s="358"/>
      <c r="RRT220" s="358"/>
      <c r="RRU220" s="358"/>
      <c r="RRV220" s="358"/>
      <c r="RRW220" s="358"/>
      <c r="RRX220" s="358"/>
      <c r="RRY220" s="358"/>
      <c r="RRZ220" s="358"/>
      <c r="RSA220" s="358"/>
      <c r="RSB220" s="358"/>
      <c r="RSC220" s="358"/>
      <c r="RSD220" s="358"/>
      <c r="RSE220" s="358"/>
      <c r="RSF220" s="358"/>
      <c r="RSG220" s="358"/>
      <c r="RSH220" s="358"/>
      <c r="RSI220" s="358"/>
      <c r="RSJ220" s="358"/>
      <c r="RSK220" s="358"/>
      <c r="RSL220" s="358"/>
      <c r="RSM220" s="358"/>
      <c r="RSN220" s="358"/>
      <c r="RSO220" s="358"/>
      <c r="RSP220" s="358"/>
      <c r="RSQ220" s="358"/>
      <c r="RSR220" s="358"/>
      <c r="RSS220" s="358"/>
      <c r="RST220" s="358"/>
      <c r="RSU220" s="358"/>
      <c r="RSV220" s="358"/>
      <c r="RSW220" s="358"/>
      <c r="RSX220" s="358"/>
      <c r="RSY220" s="358"/>
      <c r="RSZ220" s="358"/>
      <c r="RTA220" s="358"/>
      <c r="RTB220" s="358"/>
      <c r="RTC220" s="358"/>
      <c r="RTD220" s="358"/>
      <c r="RTE220" s="358"/>
      <c r="RTF220" s="358"/>
      <c r="RTG220" s="358"/>
      <c r="RTH220" s="358"/>
      <c r="RTI220" s="358"/>
      <c r="RTJ220" s="358"/>
      <c r="RTK220" s="358"/>
      <c r="RTL220" s="358"/>
      <c r="RTM220" s="358"/>
      <c r="RTN220" s="358"/>
      <c r="RTO220" s="358"/>
      <c r="RTP220" s="358"/>
      <c r="RTQ220" s="358"/>
      <c r="RTR220" s="358"/>
      <c r="RTS220" s="358"/>
      <c r="RTT220" s="358"/>
      <c r="RTU220" s="358"/>
      <c r="RTV220" s="358"/>
      <c r="RTW220" s="358"/>
      <c r="RTX220" s="358"/>
      <c r="RTY220" s="358"/>
      <c r="RTZ220" s="358"/>
      <c r="RUA220" s="358"/>
      <c r="RUB220" s="358"/>
      <c r="RUC220" s="358"/>
      <c r="RUD220" s="358"/>
      <c r="RUE220" s="358"/>
      <c r="RUF220" s="358"/>
      <c r="RUG220" s="358"/>
      <c r="RUH220" s="358"/>
      <c r="RUI220" s="358"/>
      <c r="RUJ220" s="358"/>
      <c r="RUK220" s="358"/>
      <c r="RUL220" s="358"/>
      <c r="RUM220" s="358"/>
      <c r="RUN220" s="358"/>
      <c r="RUO220" s="358"/>
      <c r="RUP220" s="358"/>
      <c r="RUQ220" s="358"/>
      <c r="RUR220" s="358"/>
      <c r="RUS220" s="358"/>
      <c r="RUT220" s="358"/>
      <c r="RUU220" s="358"/>
      <c r="RUV220" s="358"/>
      <c r="RUW220" s="358"/>
      <c r="RUX220" s="358"/>
      <c r="RUY220" s="358"/>
      <c r="RUZ220" s="358"/>
      <c r="RVA220" s="358"/>
      <c r="RVB220" s="358"/>
      <c r="RVC220" s="358"/>
      <c r="RVD220" s="358"/>
      <c r="RVE220" s="358"/>
      <c r="RVF220" s="358"/>
      <c r="RVG220" s="358"/>
      <c r="RVH220" s="358"/>
      <c r="RVI220" s="358"/>
      <c r="RVJ220" s="358"/>
      <c r="RVK220" s="358"/>
      <c r="RVL220" s="358"/>
      <c r="RVM220" s="358"/>
      <c r="RVN220" s="358"/>
      <c r="RVO220" s="358"/>
      <c r="RVP220" s="358"/>
      <c r="RVQ220" s="358"/>
      <c r="RVR220" s="358"/>
      <c r="RVS220" s="358"/>
      <c r="RVT220" s="358"/>
      <c r="RVU220" s="358"/>
      <c r="RVV220" s="358"/>
      <c r="RVW220" s="358"/>
      <c r="RVX220" s="358"/>
      <c r="RVY220" s="358"/>
      <c r="RVZ220" s="358"/>
      <c r="RWA220" s="358"/>
      <c r="RWB220" s="358"/>
      <c r="RWC220" s="358"/>
      <c r="RWD220" s="358"/>
      <c r="RWE220" s="358"/>
      <c r="RWF220" s="358"/>
      <c r="RWG220" s="358"/>
      <c r="RWH220" s="358"/>
      <c r="RWI220" s="358"/>
      <c r="RWJ220" s="358"/>
      <c r="RWK220" s="358"/>
      <c r="RWL220" s="358"/>
      <c r="RWM220" s="358"/>
      <c r="RWN220" s="358"/>
      <c r="RWO220" s="358"/>
      <c r="RWP220" s="358"/>
      <c r="RWQ220" s="358"/>
      <c r="RWR220" s="358"/>
      <c r="RWS220" s="358"/>
      <c r="RWT220" s="358"/>
      <c r="RWU220" s="358"/>
      <c r="RWV220" s="358"/>
      <c r="RWW220" s="358"/>
      <c r="RWX220" s="358"/>
      <c r="RWY220" s="358"/>
      <c r="RWZ220" s="358"/>
      <c r="RXA220" s="358"/>
      <c r="RXB220" s="358"/>
      <c r="RXC220" s="358"/>
      <c r="RXD220" s="358"/>
      <c r="RXE220" s="358"/>
      <c r="RXF220" s="358"/>
      <c r="RXG220" s="358"/>
      <c r="RXH220" s="358"/>
      <c r="RXI220" s="358"/>
      <c r="RXJ220" s="358"/>
      <c r="RXK220" s="358"/>
      <c r="RXL220" s="358"/>
      <c r="RXM220" s="358"/>
      <c r="RXN220" s="358"/>
      <c r="RXO220" s="358"/>
      <c r="RXP220" s="358"/>
      <c r="RXQ220" s="358"/>
      <c r="RXR220" s="358"/>
      <c r="RXS220" s="358"/>
      <c r="RXT220" s="358"/>
      <c r="RXU220" s="358"/>
      <c r="RXV220" s="358"/>
      <c r="RXW220" s="358"/>
      <c r="RXX220" s="358"/>
      <c r="RXY220" s="358"/>
      <c r="RXZ220" s="358"/>
      <c r="RYA220" s="358"/>
      <c r="RYB220" s="358"/>
      <c r="RYC220" s="358"/>
      <c r="RYD220" s="358"/>
      <c r="RYE220" s="358"/>
      <c r="RYF220" s="358"/>
      <c r="RYG220" s="358"/>
      <c r="RYH220" s="358"/>
      <c r="RYI220" s="358"/>
      <c r="RYJ220" s="358"/>
      <c r="RYK220" s="358"/>
      <c r="RYL220" s="358"/>
      <c r="RYM220" s="358"/>
      <c r="RYN220" s="358"/>
      <c r="RYO220" s="358"/>
      <c r="RYP220" s="358"/>
      <c r="RYQ220" s="358"/>
      <c r="RYR220" s="358"/>
      <c r="RYS220" s="358"/>
      <c r="RYT220" s="358"/>
      <c r="RYU220" s="358"/>
      <c r="RYV220" s="358"/>
      <c r="RYW220" s="358"/>
      <c r="RYX220" s="358"/>
      <c r="RYY220" s="358"/>
      <c r="RYZ220" s="358"/>
      <c r="RZA220" s="358"/>
      <c r="RZB220" s="358"/>
      <c r="RZC220" s="358"/>
      <c r="RZD220" s="358"/>
      <c r="RZE220" s="358"/>
      <c r="RZF220" s="358"/>
      <c r="RZG220" s="358"/>
      <c r="RZH220" s="358"/>
      <c r="RZI220" s="358"/>
      <c r="RZJ220" s="358"/>
      <c r="RZK220" s="358"/>
      <c r="RZL220" s="358"/>
      <c r="RZM220" s="358"/>
      <c r="RZN220" s="358"/>
      <c r="RZO220" s="358"/>
      <c r="RZP220" s="358"/>
      <c r="RZQ220" s="358"/>
      <c r="RZR220" s="358"/>
      <c r="RZS220" s="358"/>
      <c r="RZT220" s="358"/>
      <c r="RZU220" s="358"/>
      <c r="RZV220" s="358"/>
      <c r="RZW220" s="358"/>
      <c r="RZX220" s="358"/>
      <c r="RZY220" s="358"/>
      <c r="RZZ220" s="358"/>
      <c r="SAA220" s="358"/>
      <c r="SAB220" s="358"/>
      <c r="SAC220" s="358"/>
      <c r="SAD220" s="358"/>
      <c r="SAE220" s="358"/>
      <c r="SAF220" s="358"/>
      <c r="SAG220" s="358"/>
      <c r="SAH220" s="358"/>
      <c r="SAI220" s="358"/>
      <c r="SAJ220" s="358"/>
      <c r="SAK220" s="358"/>
      <c r="SAL220" s="358"/>
      <c r="SAM220" s="358"/>
      <c r="SAN220" s="358"/>
      <c r="SAO220" s="358"/>
      <c r="SAP220" s="358"/>
      <c r="SAQ220" s="358"/>
      <c r="SAR220" s="358"/>
      <c r="SAS220" s="358"/>
      <c r="SAT220" s="358"/>
      <c r="SAU220" s="358"/>
      <c r="SAV220" s="358"/>
      <c r="SAW220" s="358"/>
      <c r="SAX220" s="358"/>
      <c r="SAY220" s="358"/>
      <c r="SAZ220" s="358"/>
      <c r="SBA220" s="358"/>
      <c r="SBB220" s="358"/>
      <c r="SBC220" s="358"/>
      <c r="SBD220" s="358"/>
      <c r="SBE220" s="358"/>
      <c r="SBF220" s="358"/>
      <c r="SBG220" s="358"/>
      <c r="SBH220" s="358"/>
      <c r="SBI220" s="358"/>
      <c r="SBJ220" s="358"/>
      <c r="SBK220" s="358"/>
      <c r="SBL220" s="358"/>
      <c r="SBM220" s="358"/>
      <c r="SBN220" s="358"/>
      <c r="SBO220" s="358"/>
      <c r="SBP220" s="358"/>
      <c r="SBQ220" s="358"/>
      <c r="SBR220" s="358"/>
      <c r="SBS220" s="358"/>
      <c r="SBT220" s="358"/>
      <c r="SBU220" s="358"/>
      <c r="SBV220" s="358"/>
      <c r="SBW220" s="358"/>
      <c r="SBX220" s="358"/>
      <c r="SBY220" s="358"/>
      <c r="SBZ220" s="358"/>
      <c r="SCA220" s="358"/>
      <c r="SCB220" s="358"/>
      <c r="SCC220" s="358"/>
      <c r="SCD220" s="358"/>
      <c r="SCE220" s="358"/>
      <c r="SCF220" s="358"/>
      <c r="SCG220" s="358"/>
      <c r="SCH220" s="358"/>
      <c r="SCI220" s="358"/>
      <c r="SCJ220" s="358"/>
      <c r="SCK220" s="358"/>
      <c r="SCL220" s="358"/>
      <c r="SCM220" s="358"/>
      <c r="SCN220" s="358"/>
      <c r="SCO220" s="358"/>
      <c r="SCP220" s="358"/>
      <c r="SCQ220" s="358"/>
      <c r="SCR220" s="358"/>
      <c r="SCS220" s="358"/>
      <c r="SCT220" s="358"/>
      <c r="SCU220" s="358"/>
      <c r="SCV220" s="358"/>
      <c r="SCW220" s="358"/>
      <c r="SCX220" s="358"/>
      <c r="SCY220" s="358"/>
      <c r="SCZ220" s="358"/>
      <c r="SDA220" s="358"/>
      <c r="SDB220" s="358"/>
      <c r="SDC220" s="358"/>
      <c r="SDD220" s="358"/>
      <c r="SDE220" s="358"/>
      <c r="SDF220" s="358"/>
      <c r="SDG220" s="358"/>
      <c r="SDH220" s="358"/>
      <c r="SDI220" s="358"/>
      <c r="SDJ220" s="358"/>
      <c r="SDK220" s="358"/>
      <c r="SDL220" s="358"/>
      <c r="SDM220" s="358"/>
      <c r="SDN220" s="358"/>
      <c r="SDO220" s="358"/>
      <c r="SDP220" s="358"/>
      <c r="SDQ220" s="358"/>
      <c r="SDR220" s="358"/>
      <c r="SDS220" s="358"/>
      <c r="SDT220" s="358"/>
      <c r="SDU220" s="358"/>
      <c r="SDV220" s="358"/>
      <c r="SDW220" s="358"/>
      <c r="SDX220" s="358"/>
      <c r="SDY220" s="358"/>
      <c r="SDZ220" s="358"/>
      <c r="SEA220" s="358"/>
      <c r="SEB220" s="358"/>
      <c r="SEC220" s="358"/>
      <c r="SED220" s="358"/>
      <c r="SEE220" s="358"/>
      <c r="SEF220" s="358"/>
      <c r="SEG220" s="358"/>
      <c r="SEH220" s="358"/>
      <c r="SEI220" s="358"/>
      <c r="SEJ220" s="358"/>
      <c r="SEK220" s="358"/>
      <c r="SEL220" s="358"/>
      <c r="SEM220" s="358"/>
      <c r="SEN220" s="358"/>
      <c r="SEO220" s="358"/>
      <c r="SEP220" s="358"/>
      <c r="SEQ220" s="358"/>
      <c r="SER220" s="358"/>
      <c r="SES220" s="358"/>
      <c r="SET220" s="358"/>
      <c r="SEU220" s="358"/>
      <c r="SEV220" s="358"/>
      <c r="SEW220" s="358"/>
      <c r="SEX220" s="358"/>
      <c r="SEY220" s="358"/>
      <c r="SEZ220" s="358"/>
      <c r="SFA220" s="358"/>
      <c r="SFB220" s="358"/>
      <c r="SFC220" s="358"/>
      <c r="SFD220" s="358"/>
      <c r="SFE220" s="358"/>
      <c r="SFF220" s="358"/>
      <c r="SFG220" s="358"/>
      <c r="SFH220" s="358"/>
      <c r="SFI220" s="358"/>
      <c r="SFJ220" s="358"/>
      <c r="SFK220" s="358"/>
      <c r="SFL220" s="358"/>
      <c r="SFM220" s="358"/>
      <c r="SFN220" s="358"/>
      <c r="SFO220" s="358"/>
      <c r="SFP220" s="358"/>
      <c r="SFQ220" s="358"/>
      <c r="SFR220" s="358"/>
      <c r="SFS220" s="358"/>
      <c r="SFT220" s="358"/>
      <c r="SFU220" s="358"/>
      <c r="SFV220" s="358"/>
      <c r="SFW220" s="358"/>
      <c r="SFX220" s="358"/>
      <c r="SFY220" s="358"/>
      <c r="SFZ220" s="358"/>
      <c r="SGA220" s="358"/>
      <c r="SGB220" s="358"/>
      <c r="SGC220" s="358"/>
      <c r="SGD220" s="358"/>
      <c r="SGE220" s="358"/>
      <c r="SGF220" s="358"/>
      <c r="SGG220" s="358"/>
      <c r="SGH220" s="358"/>
      <c r="SGI220" s="358"/>
      <c r="SGJ220" s="358"/>
      <c r="SGK220" s="358"/>
      <c r="SGL220" s="358"/>
      <c r="SGM220" s="358"/>
      <c r="SGN220" s="358"/>
      <c r="SGO220" s="358"/>
      <c r="SGP220" s="358"/>
      <c r="SGQ220" s="358"/>
      <c r="SGR220" s="358"/>
      <c r="SGS220" s="358"/>
      <c r="SGT220" s="358"/>
      <c r="SGU220" s="358"/>
      <c r="SGV220" s="358"/>
      <c r="SGW220" s="358"/>
      <c r="SGX220" s="358"/>
      <c r="SGY220" s="358"/>
      <c r="SGZ220" s="358"/>
      <c r="SHA220" s="358"/>
      <c r="SHB220" s="358"/>
      <c r="SHC220" s="358"/>
      <c r="SHD220" s="358"/>
      <c r="SHE220" s="358"/>
      <c r="SHF220" s="358"/>
      <c r="SHG220" s="358"/>
      <c r="SHH220" s="358"/>
      <c r="SHI220" s="358"/>
      <c r="SHJ220" s="358"/>
      <c r="SHK220" s="358"/>
      <c r="SHL220" s="358"/>
      <c r="SHM220" s="358"/>
      <c r="SHN220" s="358"/>
      <c r="SHO220" s="358"/>
      <c r="SHP220" s="358"/>
      <c r="SHQ220" s="358"/>
      <c r="SHR220" s="358"/>
      <c r="SHS220" s="358"/>
      <c r="SHT220" s="358"/>
      <c r="SHU220" s="358"/>
      <c r="SHV220" s="358"/>
      <c r="SHW220" s="358"/>
      <c r="SHX220" s="358"/>
      <c r="SHY220" s="358"/>
      <c r="SHZ220" s="358"/>
      <c r="SIA220" s="358"/>
      <c r="SIB220" s="358"/>
      <c r="SIC220" s="358"/>
      <c r="SID220" s="358"/>
      <c r="SIE220" s="358"/>
      <c r="SIF220" s="358"/>
      <c r="SIG220" s="358"/>
      <c r="SIH220" s="358"/>
      <c r="SII220" s="358"/>
      <c r="SIJ220" s="358"/>
      <c r="SIK220" s="358"/>
      <c r="SIL220" s="358"/>
      <c r="SIM220" s="358"/>
      <c r="SIN220" s="358"/>
      <c r="SIO220" s="358"/>
      <c r="SIP220" s="358"/>
      <c r="SIQ220" s="358"/>
      <c r="SIR220" s="358"/>
      <c r="SIS220" s="358"/>
      <c r="SIT220" s="358"/>
      <c r="SIU220" s="358"/>
      <c r="SIV220" s="358"/>
      <c r="SIW220" s="358"/>
      <c r="SIX220" s="358"/>
      <c r="SIY220" s="358"/>
      <c r="SIZ220" s="358"/>
      <c r="SJA220" s="358"/>
      <c r="SJB220" s="358"/>
      <c r="SJC220" s="358"/>
      <c r="SJD220" s="358"/>
      <c r="SJE220" s="358"/>
      <c r="SJF220" s="358"/>
      <c r="SJG220" s="358"/>
      <c r="SJH220" s="358"/>
      <c r="SJI220" s="358"/>
      <c r="SJJ220" s="358"/>
      <c r="SJK220" s="358"/>
      <c r="SJL220" s="358"/>
      <c r="SJM220" s="358"/>
      <c r="SJN220" s="358"/>
      <c r="SJO220" s="358"/>
      <c r="SJP220" s="358"/>
      <c r="SJQ220" s="358"/>
      <c r="SJR220" s="358"/>
      <c r="SJS220" s="358"/>
      <c r="SJT220" s="358"/>
      <c r="SJU220" s="358"/>
      <c r="SJV220" s="358"/>
      <c r="SJW220" s="358"/>
      <c r="SJX220" s="358"/>
      <c r="SJY220" s="358"/>
      <c r="SJZ220" s="358"/>
      <c r="SKA220" s="358"/>
      <c r="SKB220" s="358"/>
      <c r="SKC220" s="358"/>
      <c r="SKD220" s="358"/>
      <c r="SKE220" s="358"/>
      <c r="SKF220" s="358"/>
      <c r="SKG220" s="358"/>
      <c r="SKH220" s="358"/>
      <c r="SKI220" s="358"/>
      <c r="SKJ220" s="358"/>
      <c r="SKK220" s="358"/>
      <c r="SKL220" s="358"/>
      <c r="SKM220" s="358"/>
      <c r="SKN220" s="358"/>
      <c r="SKO220" s="358"/>
      <c r="SKP220" s="358"/>
      <c r="SKQ220" s="358"/>
      <c r="SKR220" s="358"/>
      <c r="SKS220" s="358"/>
      <c r="SKT220" s="358"/>
      <c r="SKU220" s="358"/>
      <c r="SKV220" s="358"/>
      <c r="SKW220" s="358"/>
      <c r="SKX220" s="358"/>
      <c r="SKY220" s="358"/>
      <c r="SKZ220" s="358"/>
      <c r="SLA220" s="358"/>
      <c r="SLB220" s="358"/>
      <c r="SLC220" s="358"/>
      <c r="SLD220" s="358"/>
      <c r="SLE220" s="358"/>
      <c r="SLF220" s="358"/>
      <c r="SLG220" s="358"/>
      <c r="SLH220" s="358"/>
      <c r="SLI220" s="358"/>
      <c r="SLJ220" s="358"/>
      <c r="SLK220" s="358"/>
      <c r="SLL220" s="358"/>
      <c r="SLM220" s="358"/>
      <c r="SLN220" s="358"/>
      <c r="SLO220" s="358"/>
      <c r="SLP220" s="358"/>
      <c r="SLQ220" s="358"/>
      <c r="SLR220" s="358"/>
      <c r="SLS220" s="358"/>
      <c r="SLT220" s="358"/>
      <c r="SLU220" s="358"/>
      <c r="SLV220" s="358"/>
      <c r="SLW220" s="358"/>
      <c r="SLX220" s="358"/>
      <c r="SLY220" s="358"/>
      <c r="SLZ220" s="358"/>
      <c r="SMA220" s="358"/>
      <c r="SMB220" s="358"/>
      <c r="SMC220" s="358"/>
      <c r="SMD220" s="358"/>
      <c r="SME220" s="358"/>
      <c r="SMF220" s="358"/>
      <c r="SMG220" s="358"/>
      <c r="SMH220" s="358"/>
      <c r="SMI220" s="358"/>
      <c r="SMJ220" s="358"/>
      <c r="SMK220" s="358"/>
      <c r="SML220" s="358"/>
      <c r="SMM220" s="358"/>
      <c r="SMN220" s="358"/>
      <c r="SMO220" s="358"/>
      <c r="SMP220" s="358"/>
      <c r="SMQ220" s="358"/>
      <c r="SMR220" s="358"/>
      <c r="SMS220" s="358"/>
      <c r="SMT220" s="358"/>
      <c r="SMU220" s="358"/>
      <c r="SMV220" s="358"/>
      <c r="SMW220" s="358"/>
      <c r="SMX220" s="358"/>
      <c r="SMY220" s="358"/>
      <c r="SMZ220" s="358"/>
      <c r="SNA220" s="358"/>
      <c r="SNB220" s="358"/>
      <c r="SNC220" s="358"/>
      <c r="SND220" s="358"/>
      <c r="SNE220" s="358"/>
      <c r="SNF220" s="358"/>
      <c r="SNG220" s="358"/>
      <c r="SNH220" s="358"/>
      <c r="SNI220" s="358"/>
      <c r="SNJ220" s="358"/>
      <c r="SNK220" s="358"/>
      <c r="SNL220" s="358"/>
      <c r="SNM220" s="358"/>
      <c r="SNN220" s="358"/>
      <c r="SNO220" s="358"/>
      <c r="SNP220" s="358"/>
      <c r="SNQ220" s="358"/>
      <c r="SNR220" s="358"/>
      <c r="SNS220" s="358"/>
      <c r="SNT220" s="358"/>
      <c r="SNU220" s="358"/>
      <c r="SNV220" s="358"/>
      <c r="SNW220" s="358"/>
      <c r="SNX220" s="358"/>
      <c r="SNY220" s="358"/>
      <c r="SNZ220" s="358"/>
      <c r="SOA220" s="358"/>
      <c r="SOB220" s="358"/>
      <c r="SOC220" s="358"/>
      <c r="SOD220" s="358"/>
      <c r="SOE220" s="358"/>
      <c r="SOF220" s="358"/>
      <c r="SOG220" s="358"/>
      <c r="SOH220" s="358"/>
      <c r="SOI220" s="358"/>
      <c r="SOJ220" s="358"/>
      <c r="SOK220" s="358"/>
      <c r="SOL220" s="358"/>
      <c r="SOM220" s="358"/>
      <c r="SON220" s="358"/>
      <c r="SOO220" s="358"/>
      <c r="SOP220" s="358"/>
      <c r="SOQ220" s="358"/>
      <c r="SOR220" s="358"/>
      <c r="SOS220" s="358"/>
      <c r="SOT220" s="358"/>
      <c r="SOU220" s="358"/>
      <c r="SOV220" s="358"/>
      <c r="SOW220" s="358"/>
      <c r="SOX220" s="358"/>
      <c r="SOY220" s="358"/>
      <c r="SOZ220" s="358"/>
      <c r="SPA220" s="358"/>
      <c r="SPB220" s="358"/>
      <c r="SPC220" s="358"/>
      <c r="SPD220" s="358"/>
      <c r="SPE220" s="358"/>
      <c r="SPF220" s="358"/>
      <c r="SPG220" s="358"/>
      <c r="SPH220" s="358"/>
      <c r="SPI220" s="358"/>
      <c r="SPJ220" s="358"/>
      <c r="SPK220" s="358"/>
      <c r="SPL220" s="358"/>
      <c r="SPM220" s="358"/>
      <c r="SPN220" s="358"/>
      <c r="SPO220" s="358"/>
      <c r="SPP220" s="358"/>
      <c r="SPQ220" s="358"/>
      <c r="SPR220" s="358"/>
      <c r="SPS220" s="358"/>
      <c r="SPT220" s="358"/>
      <c r="SPU220" s="358"/>
      <c r="SPV220" s="358"/>
      <c r="SPW220" s="358"/>
      <c r="SPX220" s="358"/>
      <c r="SPY220" s="358"/>
      <c r="SPZ220" s="358"/>
      <c r="SQA220" s="358"/>
      <c r="SQB220" s="358"/>
      <c r="SQC220" s="358"/>
      <c r="SQD220" s="358"/>
      <c r="SQE220" s="358"/>
      <c r="SQF220" s="358"/>
      <c r="SQG220" s="358"/>
      <c r="SQH220" s="358"/>
      <c r="SQI220" s="358"/>
      <c r="SQJ220" s="358"/>
      <c r="SQK220" s="358"/>
      <c r="SQL220" s="358"/>
      <c r="SQM220" s="358"/>
      <c r="SQN220" s="358"/>
      <c r="SQO220" s="358"/>
      <c r="SQP220" s="358"/>
      <c r="SQQ220" s="358"/>
      <c r="SQR220" s="358"/>
      <c r="SQS220" s="358"/>
      <c r="SQT220" s="358"/>
      <c r="SQU220" s="358"/>
      <c r="SQV220" s="358"/>
      <c r="SQW220" s="358"/>
      <c r="SQX220" s="358"/>
      <c r="SQY220" s="358"/>
      <c r="SQZ220" s="358"/>
      <c r="SRA220" s="358"/>
      <c r="SRB220" s="358"/>
      <c r="SRC220" s="358"/>
      <c r="SRD220" s="358"/>
      <c r="SRE220" s="358"/>
      <c r="SRF220" s="358"/>
      <c r="SRG220" s="358"/>
      <c r="SRH220" s="358"/>
      <c r="SRI220" s="358"/>
      <c r="SRJ220" s="358"/>
      <c r="SRK220" s="358"/>
      <c r="SRL220" s="358"/>
      <c r="SRM220" s="358"/>
      <c r="SRN220" s="358"/>
      <c r="SRO220" s="358"/>
      <c r="SRP220" s="358"/>
      <c r="SRQ220" s="358"/>
      <c r="SRR220" s="358"/>
      <c r="SRS220" s="358"/>
      <c r="SRT220" s="358"/>
      <c r="SRU220" s="358"/>
      <c r="SRV220" s="358"/>
      <c r="SRW220" s="358"/>
      <c r="SRX220" s="358"/>
      <c r="SRY220" s="358"/>
      <c r="SRZ220" s="358"/>
      <c r="SSA220" s="358"/>
      <c r="SSB220" s="358"/>
      <c r="SSC220" s="358"/>
      <c r="SSD220" s="358"/>
      <c r="SSE220" s="358"/>
      <c r="SSF220" s="358"/>
      <c r="SSG220" s="358"/>
      <c r="SSH220" s="358"/>
      <c r="SSI220" s="358"/>
      <c r="SSJ220" s="358"/>
      <c r="SSK220" s="358"/>
      <c r="SSL220" s="358"/>
      <c r="SSM220" s="358"/>
      <c r="SSN220" s="358"/>
      <c r="SSO220" s="358"/>
      <c r="SSP220" s="358"/>
      <c r="SSQ220" s="358"/>
      <c r="SSR220" s="358"/>
      <c r="SSS220" s="358"/>
      <c r="SST220" s="358"/>
      <c r="SSU220" s="358"/>
      <c r="SSV220" s="358"/>
      <c r="SSW220" s="358"/>
      <c r="SSX220" s="358"/>
      <c r="SSY220" s="358"/>
      <c r="SSZ220" s="358"/>
      <c r="STA220" s="358"/>
      <c r="STB220" s="358"/>
      <c r="STC220" s="358"/>
      <c r="STD220" s="358"/>
      <c r="STE220" s="358"/>
      <c r="STF220" s="358"/>
      <c r="STG220" s="358"/>
      <c r="STH220" s="358"/>
      <c r="STI220" s="358"/>
      <c r="STJ220" s="358"/>
      <c r="STK220" s="358"/>
      <c r="STL220" s="358"/>
      <c r="STM220" s="358"/>
      <c r="STN220" s="358"/>
      <c r="STO220" s="358"/>
      <c r="STP220" s="358"/>
      <c r="STQ220" s="358"/>
      <c r="STR220" s="358"/>
      <c r="STS220" s="358"/>
      <c r="STT220" s="358"/>
      <c r="STU220" s="358"/>
      <c r="STV220" s="358"/>
      <c r="STW220" s="358"/>
      <c r="STX220" s="358"/>
      <c r="STY220" s="358"/>
      <c r="STZ220" s="358"/>
      <c r="SUA220" s="358"/>
      <c r="SUB220" s="358"/>
      <c r="SUC220" s="358"/>
      <c r="SUD220" s="358"/>
      <c r="SUE220" s="358"/>
      <c r="SUF220" s="358"/>
      <c r="SUG220" s="358"/>
      <c r="SUH220" s="358"/>
      <c r="SUI220" s="358"/>
      <c r="SUJ220" s="358"/>
      <c r="SUK220" s="358"/>
      <c r="SUL220" s="358"/>
      <c r="SUM220" s="358"/>
      <c r="SUN220" s="358"/>
      <c r="SUO220" s="358"/>
      <c r="SUP220" s="358"/>
      <c r="SUQ220" s="358"/>
      <c r="SUR220" s="358"/>
      <c r="SUS220" s="358"/>
      <c r="SUT220" s="358"/>
      <c r="SUU220" s="358"/>
      <c r="SUV220" s="358"/>
      <c r="SUW220" s="358"/>
      <c r="SUX220" s="358"/>
      <c r="SUY220" s="358"/>
      <c r="SUZ220" s="358"/>
      <c r="SVA220" s="358"/>
      <c r="SVB220" s="358"/>
      <c r="SVC220" s="358"/>
      <c r="SVD220" s="358"/>
      <c r="SVE220" s="358"/>
      <c r="SVF220" s="358"/>
      <c r="SVG220" s="358"/>
      <c r="SVH220" s="358"/>
      <c r="SVI220" s="358"/>
      <c r="SVJ220" s="358"/>
      <c r="SVK220" s="358"/>
      <c r="SVL220" s="358"/>
      <c r="SVM220" s="358"/>
      <c r="SVN220" s="358"/>
      <c r="SVO220" s="358"/>
      <c r="SVP220" s="358"/>
      <c r="SVQ220" s="358"/>
      <c r="SVR220" s="358"/>
      <c r="SVS220" s="358"/>
      <c r="SVT220" s="358"/>
      <c r="SVU220" s="358"/>
      <c r="SVV220" s="358"/>
      <c r="SVW220" s="358"/>
      <c r="SVX220" s="358"/>
      <c r="SVY220" s="358"/>
      <c r="SVZ220" s="358"/>
      <c r="SWA220" s="358"/>
      <c r="SWB220" s="358"/>
      <c r="SWC220" s="358"/>
      <c r="SWD220" s="358"/>
      <c r="SWE220" s="358"/>
      <c r="SWF220" s="358"/>
      <c r="SWG220" s="358"/>
      <c r="SWH220" s="358"/>
      <c r="SWI220" s="358"/>
      <c r="SWJ220" s="358"/>
      <c r="SWK220" s="358"/>
      <c r="SWL220" s="358"/>
      <c r="SWM220" s="358"/>
      <c r="SWN220" s="358"/>
      <c r="SWO220" s="358"/>
      <c r="SWP220" s="358"/>
      <c r="SWQ220" s="358"/>
      <c r="SWR220" s="358"/>
      <c r="SWS220" s="358"/>
      <c r="SWT220" s="358"/>
      <c r="SWU220" s="358"/>
      <c r="SWV220" s="358"/>
      <c r="SWW220" s="358"/>
      <c r="SWX220" s="358"/>
      <c r="SWY220" s="358"/>
      <c r="SWZ220" s="358"/>
      <c r="SXA220" s="358"/>
      <c r="SXB220" s="358"/>
      <c r="SXC220" s="358"/>
      <c r="SXD220" s="358"/>
      <c r="SXE220" s="358"/>
      <c r="SXF220" s="358"/>
      <c r="SXG220" s="358"/>
      <c r="SXH220" s="358"/>
      <c r="SXI220" s="358"/>
      <c r="SXJ220" s="358"/>
      <c r="SXK220" s="358"/>
      <c r="SXL220" s="358"/>
      <c r="SXM220" s="358"/>
      <c r="SXN220" s="358"/>
      <c r="SXO220" s="358"/>
      <c r="SXP220" s="358"/>
      <c r="SXQ220" s="358"/>
      <c r="SXR220" s="358"/>
      <c r="SXS220" s="358"/>
      <c r="SXT220" s="358"/>
      <c r="SXU220" s="358"/>
      <c r="SXV220" s="358"/>
      <c r="SXW220" s="358"/>
      <c r="SXX220" s="358"/>
      <c r="SXY220" s="358"/>
      <c r="SXZ220" s="358"/>
      <c r="SYA220" s="358"/>
      <c r="SYB220" s="358"/>
      <c r="SYC220" s="358"/>
      <c r="SYD220" s="358"/>
      <c r="SYE220" s="358"/>
      <c r="SYF220" s="358"/>
      <c r="SYG220" s="358"/>
      <c r="SYH220" s="358"/>
      <c r="SYI220" s="358"/>
      <c r="SYJ220" s="358"/>
      <c r="SYK220" s="358"/>
      <c r="SYL220" s="358"/>
      <c r="SYM220" s="358"/>
      <c r="SYN220" s="358"/>
      <c r="SYO220" s="358"/>
      <c r="SYP220" s="358"/>
      <c r="SYQ220" s="358"/>
      <c r="SYR220" s="358"/>
      <c r="SYS220" s="358"/>
      <c r="SYT220" s="358"/>
      <c r="SYU220" s="358"/>
      <c r="SYV220" s="358"/>
      <c r="SYW220" s="358"/>
      <c r="SYX220" s="358"/>
      <c r="SYY220" s="358"/>
      <c r="SYZ220" s="358"/>
      <c r="SZA220" s="358"/>
      <c r="SZB220" s="358"/>
      <c r="SZC220" s="358"/>
      <c r="SZD220" s="358"/>
      <c r="SZE220" s="358"/>
      <c r="SZF220" s="358"/>
      <c r="SZG220" s="358"/>
      <c r="SZH220" s="358"/>
      <c r="SZI220" s="358"/>
      <c r="SZJ220" s="358"/>
      <c r="SZK220" s="358"/>
      <c r="SZL220" s="358"/>
      <c r="SZM220" s="358"/>
      <c r="SZN220" s="358"/>
      <c r="SZO220" s="358"/>
      <c r="SZP220" s="358"/>
      <c r="SZQ220" s="358"/>
      <c r="SZR220" s="358"/>
      <c r="SZS220" s="358"/>
      <c r="SZT220" s="358"/>
      <c r="SZU220" s="358"/>
      <c r="SZV220" s="358"/>
      <c r="SZW220" s="358"/>
      <c r="SZX220" s="358"/>
      <c r="SZY220" s="358"/>
      <c r="SZZ220" s="358"/>
      <c r="TAA220" s="358"/>
      <c r="TAB220" s="358"/>
      <c r="TAC220" s="358"/>
      <c r="TAD220" s="358"/>
      <c r="TAE220" s="358"/>
      <c r="TAF220" s="358"/>
      <c r="TAG220" s="358"/>
      <c r="TAH220" s="358"/>
      <c r="TAI220" s="358"/>
      <c r="TAJ220" s="358"/>
      <c r="TAK220" s="358"/>
      <c r="TAL220" s="358"/>
      <c r="TAM220" s="358"/>
      <c r="TAN220" s="358"/>
      <c r="TAO220" s="358"/>
      <c r="TAP220" s="358"/>
      <c r="TAQ220" s="358"/>
      <c r="TAR220" s="358"/>
      <c r="TAS220" s="358"/>
      <c r="TAT220" s="358"/>
      <c r="TAU220" s="358"/>
      <c r="TAV220" s="358"/>
      <c r="TAW220" s="358"/>
      <c r="TAX220" s="358"/>
      <c r="TAY220" s="358"/>
      <c r="TAZ220" s="358"/>
      <c r="TBA220" s="358"/>
      <c r="TBB220" s="358"/>
      <c r="TBC220" s="358"/>
      <c r="TBD220" s="358"/>
      <c r="TBE220" s="358"/>
      <c r="TBF220" s="358"/>
      <c r="TBG220" s="358"/>
      <c r="TBH220" s="358"/>
      <c r="TBI220" s="358"/>
      <c r="TBJ220" s="358"/>
      <c r="TBK220" s="358"/>
      <c r="TBL220" s="358"/>
      <c r="TBM220" s="358"/>
      <c r="TBN220" s="358"/>
      <c r="TBO220" s="358"/>
      <c r="TBP220" s="358"/>
      <c r="TBQ220" s="358"/>
      <c r="TBR220" s="358"/>
      <c r="TBS220" s="358"/>
      <c r="TBT220" s="358"/>
      <c r="TBU220" s="358"/>
      <c r="TBV220" s="358"/>
      <c r="TBW220" s="358"/>
      <c r="TBX220" s="358"/>
      <c r="TBY220" s="358"/>
      <c r="TBZ220" s="358"/>
      <c r="TCA220" s="358"/>
      <c r="TCB220" s="358"/>
      <c r="TCC220" s="358"/>
      <c r="TCD220" s="358"/>
      <c r="TCE220" s="358"/>
      <c r="TCF220" s="358"/>
      <c r="TCG220" s="358"/>
      <c r="TCH220" s="358"/>
      <c r="TCI220" s="358"/>
      <c r="TCJ220" s="358"/>
      <c r="TCK220" s="358"/>
      <c r="TCL220" s="358"/>
      <c r="TCM220" s="358"/>
      <c r="TCN220" s="358"/>
      <c r="TCO220" s="358"/>
      <c r="TCP220" s="358"/>
      <c r="TCQ220" s="358"/>
      <c r="TCR220" s="358"/>
      <c r="TCS220" s="358"/>
      <c r="TCT220" s="358"/>
      <c r="TCU220" s="358"/>
      <c r="TCV220" s="358"/>
      <c r="TCW220" s="358"/>
      <c r="TCX220" s="358"/>
      <c r="TCY220" s="358"/>
      <c r="TCZ220" s="358"/>
      <c r="TDA220" s="358"/>
      <c r="TDB220" s="358"/>
      <c r="TDC220" s="358"/>
      <c r="TDD220" s="358"/>
      <c r="TDE220" s="358"/>
      <c r="TDF220" s="358"/>
      <c r="TDG220" s="358"/>
      <c r="TDH220" s="358"/>
      <c r="TDI220" s="358"/>
      <c r="TDJ220" s="358"/>
      <c r="TDK220" s="358"/>
      <c r="TDL220" s="358"/>
      <c r="TDM220" s="358"/>
      <c r="TDN220" s="358"/>
      <c r="TDO220" s="358"/>
      <c r="TDP220" s="358"/>
      <c r="TDQ220" s="358"/>
      <c r="TDR220" s="358"/>
      <c r="TDS220" s="358"/>
      <c r="TDT220" s="358"/>
      <c r="TDU220" s="358"/>
      <c r="TDV220" s="358"/>
      <c r="TDW220" s="358"/>
      <c r="TDX220" s="358"/>
      <c r="TDY220" s="358"/>
      <c r="TDZ220" s="358"/>
      <c r="TEA220" s="358"/>
      <c r="TEB220" s="358"/>
      <c r="TEC220" s="358"/>
      <c r="TED220" s="358"/>
      <c r="TEE220" s="358"/>
      <c r="TEF220" s="358"/>
      <c r="TEG220" s="358"/>
      <c r="TEH220" s="358"/>
      <c r="TEI220" s="358"/>
      <c r="TEJ220" s="358"/>
      <c r="TEK220" s="358"/>
      <c r="TEL220" s="358"/>
      <c r="TEM220" s="358"/>
      <c r="TEN220" s="358"/>
      <c r="TEO220" s="358"/>
      <c r="TEP220" s="358"/>
      <c r="TEQ220" s="358"/>
      <c r="TER220" s="358"/>
      <c r="TES220" s="358"/>
      <c r="TET220" s="358"/>
      <c r="TEU220" s="358"/>
      <c r="TEV220" s="358"/>
      <c r="TEW220" s="358"/>
      <c r="TEX220" s="358"/>
      <c r="TEY220" s="358"/>
      <c r="TEZ220" s="358"/>
      <c r="TFA220" s="358"/>
      <c r="TFB220" s="358"/>
      <c r="TFC220" s="358"/>
      <c r="TFD220" s="358"/>
      <c r="TFE220" s="358"/>
      <c r="TFF220" s="358"/>
      <c r="TFG220" s="358"/>
      <c r="TFH220" s="358"/>
      <c r="TFI220" s="358"/>
      <c r="TFJ220" s="358"/>
      <c r="TFK220" s="358"/>
      <c r="TFL220" s="358"/>
      <c r="TFM220" s="358"/>
      <c r="TFN220" s="358"/>
      <c r="TFO220" s="358"/>
      <c r="TFP220" s="358"/>
      <c r="TFQ220" s="358"/>
      <c r="TFR220" s="358"/>
      <c r="TFS220" s="358"/>
      <c r="TFT220" s="358"/>
      <c r="TFU220" s="358"/>
      <c r="TFV220" s="358"/>
      <c r="TFW220" s="358"/>
      <c r="TFX220" s="358"/>
      <c r="TFY220" s="358"/>
      <c r="TFZ220" s="358"/>
      <c r="TGA220" s="358"/>
      <c r="TGB220" s="358"/>
      <c r="TGC220" s="358"/>
      <c r="TGD220" s="358"/>
      <c r="TGE220" s="358"/>
      <c r="TGF220" s="358"/>
      <c r="TGG220" s="358"/>
      <c r="TGH220" s="358"/>
      <c r="TGI220" s="358"/>
      <c r="TGJ220" s="358"/>
      <c r="TGK220" s="358"/>
      <c r="TGL220" s="358"/>
      <c r="TGM220" s="358"/>
      <c r="TGN220" s="358"/>
      <c r="TGO220" s="358"/>
      <c r="TGP220" s="358"/>
      <c r="TGQ220" s="358"/>
      <c r="TGR220" s="358"/>
      <c r="TGS220" s="358"/>
      <c r="TGT220" s="358"/>
      <c r="TGU220" s="358"/>
      <c r="TGV220" s="358"/>
      <c r="TGW220" s="358"/>
      <c r="TGX220" s="358"/>
      <c r="TGY220" s="358"/>
      <c r="TGZ220" s="358"/>
      <c r="THA220" s="358"/>
      <c r="THB220" s="358"/>
      <c r="THC220" s="358"/>
      <c r="THD220" s="358"/>
      <c r="THE220" s="358"/>
      <c r="THF220" s="358"/>
      <c r="THG220" s="358"/>
      <c r="THH220" s="358"/>
      <c r="THI220" s="358"/>
      <c r="THJ220" s="358"/>
      <c r="THK220" s="358"/>
      <c r="THL220" s="358"/>
      <c r="THM220" s="358"/>
      <c r="THN220" s="358"/>
      <c r="THO220" s="358"/>
      <c r="THP220" s="358"/>
      <c r="THQ220" s="358"/>
      <c r="THR220" s="358"/>
      <c r="THS220" s="358"/>
      <c r="THT220" s="358"/>
      <c r="THU220" s="358"/>
      <c r="THV220" s="358"/>
      <c r="THW220" s="358"/>
      <c r="THX220" s="358"/>
      <c r="THY220" s="358"/>
      <c r="THZ220" s="358"/>
      <c r="TIA220" s="358"/>
      <c r="TIB220" s="358"/>
      <c r="TIC220" s="358"/>
      <c r="TID220" s="358"/>
      <c r="TIE220" s="358"/>
      <c r="TIF220" s="358"/>
      <c r="TIG220" s="358"/>
      <c r="TIH220" s="358"/>
      <c r="TII220" s="358"/>
      <c r="TIJ220" s="358"/>
      <c r="TIK220" s="358"/>
      <c r="TIL220" s="358"/>
      <c r="TIM220" s="358"/>
      <c r="TIN220" s="358"/>
      <c r="TIO220" s="358"/>
      <c r="TIP220" s="358"/>
      <c r="TIQ220" s="358"/>
      <c r="TIR220" s="358"/>
      <c r="TIS220" s="358"/>
      <c r="TIT220" s="358"/>
      <c r="TIU220" s="358"/>
      <c r="TIV220" s="358"/>
      <c r="TIW220" s="358"/>
      <c r="TIX220" s="358"/>
      <c r="TIY220" s="358"/>
      <c r="TIZ220" s="358"/>
      <c r="TJA220" s="358"/>
      <c r="TJB220" s="358"/>
      <c r="TJC220" s="358"/>
      <c r="TJD220" s="358"/>
      <c r="TJE220" s="358"/>
      <c r="TJF220" s="358"/>
      <c r="TJG220" s="358"/>
      <c r="TJH220" s="358"/>
      <c r="TJI220" s="358"/>
      <c r="TJJ220" s="358"/>
      <c r="TJK220" s="358"/>
      <c r="TJL220" s="358"/>
      <c r="TJM220" s="358"/>
      <c r="TJN220" s="358"/>
      <c r="TJO220" s="358"/>
      <c r="TJP220" s="358"/>
      <c r="TJQ220" s="358"/>
      <c r="TJR220" s="358"/>
      <c r="TJS220" s="358"/>
      <c r="TJT220" s="358"/>
      <c r="TJU220" s="358"/>
      <c r="TJV220" s="358"/>
      <c r="TJW220" s="358"/>
      <c r="TJX220" s="358"/>
      <c r="TJY220" s="358"/>
      <c r="TJZ220" s="358"/>
      <c r="TKA220" s="358"/>
      <c r="TKB220" s="358"/>
      <c r="TKC220" s="358"/>
      <c r="TKD220" s="358"/>
      <c r="TKE220" s="358"/>
      <c r="TKF220" s="358"/>
      <c r="TKG220" s="358"/>
      <c r="TKH220" s="358"/>
      <c r="TKI220" s="358"/>
      <c r="TKJ220" s="358"/>
      <c r="TKK220" s="358"/>
      <c r="TKL220" s="358"/>
      <c r="TKM220" s="358"/>
      <c r="TKN220" s="358"/>
      <c r="TKO220" s="358"/>
      <c r="TKP220" s="358"/>
      <c r="TKQ220" s="358"/>
      <c r="TKR220" s="358"/>
      <c r="TKS220" s="358"/>
      <c r="TKT220" s="358"/>
      <c r="TKU220" s="358"/>
      <c r="TKV220" s="358"/>
      <c r="TKW220" s="358"/>
      <c r="TKX220" s="358"/>
      <c r="TKY220" s="358"/>
      <c r="TKZ220" s="358"/>
      <c r="TLA220" s="358"/>
      <c r="TLB220" s="358"/>
      <c r="TLC220" s="358"/>
      <c r="TLD220" s="358"/>
      <c r="TLE220" s="358"/>
      <c r="TLF220" s="358"/>
      <c r="TLG220" s="358"/>
      <c r="TLH220" s="358"/>
      <c r="TLI220" s="358"/>
      <c r="TLJ220" s="358"/>
      <c r="TLK220" s="358"/>
      <c r="TLL220" s="358"/>
      <c r="TLM220" s="358"/>
      <c r="TLN220" s="358"/>
      <c r="TLO220" s="358"/>
      <c r="TLP220" s="358"/>
      <c r="TLQ220" s="358"/>
      <c r="TLR220" s="358"/>
      <c r="TLS220" s="358"/>
      <c r="TLT220" s="358"/>
      <c r="TLU220" s="358"/>
      <c r="TLV220" s="358"/>
      <c r="TLW220" s="358"/>
      <c r="TLX220" s="358"/>
      <c r="TLY220" s="358"/>
      <c r="TLZ220" s="358"/>
      <c r="TMA220" s="358"/>
      <c r="TMB220" s="358"/>
      <c r="TMC220" s="358"/>
      <c r="TMD220" s="358"/>
      <c r="TME220" s="358"/>
      <c r="TMF220" s="358"/>
      <c r="TMG220" s="358"/>
      <c r="TMH220" s="358"/>
      <c r="TMI220" s="358"/>
      <c r="TMJ220" s="358"/>
      <c r="TMK220" s="358"/>
      <c r="TML220" s="358"/>
      <c r="TMM220" s="358"/>
      <c r="TMN220" s="358"/>
      <c r="TMO220" s="358"/>
      <c r="TMP220" s="358"/>
      <c r="TMQ220" s="358"/>
      <c r="TMR220" s="358"/>
      <c r="TMS220" s="358"/>
      <c r="TMT220" s="358"/>
      <c r="TMU220" s="358"/>
      <c r="TMV220" s="358"/>
      <c r="TMW220" s="358"/>
      <c r="TMX220" s="358"/>
      <c r="TMY220" s="358"/>
      <c r="TMZ220" s="358"/>
      <c r="TNA220" s="358"/>
      <c r="TNB220" s="358"/>
      <c r="TNC220" s="358"/>
      <c r="TND220" s="358"/>
      <c r="TNE220" s="358"/>
      <c r="TNF220" s="358"/>
      <c r="TNG220" s="358"/>
      <c r="TNH220" s="358"/>
      <c r="TNI220" s="358"/>
      <c r="TNJ220" s="358"/>
      <c r="TNK220" s="358"/>
      <c r="TNL220" s="358"/>
      <c r="TNM220" s="358"/>
      <c r="TNN220" s="358"/>
      <c r="TNO220" s="358"/>
      <c r="TNP220" s="358"/>
      <c r="TNQ220" s="358"/>
      <c r="TNR220" s="358"/>
      <c r="TNS220" s="358"/>
      <c r="TNT220" s="358"/>
      <c r="TNU220" s="358"/>
      <c r="TNV220" s="358"/>
      <c r="TNW220" s="358"/>
      <c r="TNX220" s="358"/>
      <c r="TNY220" s="358"/>
      <c r="TNZ220" s="358"/>
      <c r="TOA220" s="358"/>
      <c r="TOB220" s="358"/>
      <c r="TOC220" s="358"/>
      <c r="TOD220" s="358"/>
      <c r="TOE220" s="358"/>
      <c r="TOF220" s="358"/>
      <c r="TOG220" s="358"/>
      <c r="TOH220" s="358"/>
      <c r="TOI220" s="358"/>
      <c r="TOJ220" s="358"/>
      <c r="TOK220" s="358"/>
      <c r="TOL220" s="358"/>
      <c r="TOM220" s="358"/>
      <c r="TON220" s="358"/>
      <c r="TOO220" s="358"/>
      <c r="TOP220" s="358"/>
      <c r="TOQ220" s="358"/>
      <c r="TOR220" s="358"/>
      <c r="TOS220" s="358"/>
      <c r="TOT220" s="358"/>
      <c r="TOU220" s="358"/>
      <c r="TOV220" s="358"/>
      <c r="TOW220" s="358"/>
      <c r="TOX220" s="358"/>
      <c r="TOY220" s="358"/>
      <c r="TOZ220" s="358"/>
      <c r="TPA220" s="358"/>
      <c r="TPB220" s="358"/>
      <c r="TPC220" s="358"/>
      <c r="TPD220" s="358"/>
      <c r="TPE220" s="358"/>
      <c r="TPF220" s="358"/>
      <c r="TPG220" s="358"/>
      <c r="TPH220" s="358"/>
      <c r="TPI220" s="358"/>
      <c r="TPJ220" s="358"/>
      <c r="TPK220" s="358"/>
      <c r="TPL220" s="358"/>
      <c r="TPM220" s="358"/>
      <c r="TPN220" s="358"/>
      <c r="TPO220" s="358"/>
      <c r="TPP220" s="358"/>
      <c r="TPQ220" s="358"/>
      <c r="TPR220" s="358"/>
      <c r="TPS220" s="358"/>
      <c r="TPT220" s="358"/>
      <c r="TPU220" s="358"/>
      <c r="TPV220" s="358"/>
      <c r="TPW220" s="358"/>
      <c r="TPX220" s="358"/>
      <c r="TPY220" s="358"/>
      <c r="TPZ220" s="358"/>
      <c r="TQA220" s="358"/>
      <c r="TQB220" s="358"/>
      <c r="TQC220" s="358"/>
      <c r="TQD220" s="358"/>
      <c r="TQE220" s="358"/>
      <c r="TQF220" s="358"/>
      <c r="TQG220" s="358"/>
      <c r="TQH220" s="358"/>
      <c r="TQI220" s="358"/>
      <c r="TQJ220" s="358"/>
      <c r="TQK220" s="358"/>
      <c r="TQL220" s="358"/>
      <c r="TQM220" s="358"/>
      <c r="TQN220" s="358"/>
      <c r="TQO220" s="358"/>
      <c r="TQP220" s="358"/>
      <c r="TQQ220" s="358"/>
      <c r="TQR220" s="358"/>
      <c r="TQS220" s="358"/>
      <c r="TQT220" s="358"/>
      <c r="TQU220" s="358"/>
      <c r="TQV220" s="358"/>
      <c r="TQW220" s="358"/>
      <c r="TQX220" s="358"/>
      <c r="TQY220" s="358"/>
      <c r="TQZ220" s="358"/>
      <c r="TRA220" s="358"/>
      <c r="TRB220" s="358"/>
      <c r="TRC220" s="358"/>
      <c r="TRD220" s="358"/>
      <c r="TRE220" s="358"/>
      <c r="TRF220" s="358"/>
      <c r="TRG220" s="358"/>
      <c r="TRH220" s="358"/>
      <c r="TRI220" s="358"/>
      <c r="TRJ220" s="358"/>
      <c r="TRK220" s="358"/>
      <c r="TRL220" s="358"/>
      <c r="TRM220" s="358"/>
      <c r="TRN220" s="358"/>
      <c r="TRO220" s="358"/>
      <c r="TRP220" s="358"/>
      <c r="TRQ220" s="358"/>
      <c r="TRR220" s="358"/>
      <c r="TRS220" s="358"/>
      <c r="TRT220" s="358"/>
      <c r="TRU220" s="358"/>
      <c r="TRV220" s="358"/>
      <c r="TRW220" s="358"/>
      <c r="TRX220" s="358"/>
      <c r="TRY220" s="358"/>
      <c r="TRZ220" s="358"/>
      <c r="TSA220" s="358"/>
      <c r="TSB220" s="358"/>
      <c r="TSC220" s="358"/>
      <c r="TSD220" s="358"/>
      <c r="TSE220" s="358"/>
      <c r="TSF220" s="358"/>
      <c r="TSG220" s="358"/>
      <c r="TSH220" s="358"/>
      <c r="TSI220" s="358"/>
      <c r="TSJ220" s="358"/>
      <c r="TSK220" s="358"/>
      <c r="TSL220" s="358"/>
      <c r="TSM220" s="358"/>
      <c r="TSN220" s="358"/>
      <c r="TSO220" s="358"/>
      <c r="TSP220" s="358"/>
      <c r="TSQ220" s="358"/>
      <c r="TSR220" s="358"/>
      <c r="TSS220" s="358"/>
      <c r="TST220" s="358"/>
      <c r="TSU220" s="358"/>
      <c r="TSV220" s="358"/>
      <c r="TSW220" s="358"/>
      <c r="TSX220" s="358"/>
      <c r="TSY220" s="358"/>
      <c r="TSZ220" s="358"/>
      <c r="TTA220" s="358"/>
      <c r="TTB220" s="358"/>
      <c r="TTC220" s="358"/>
      <c r="TTD220" s="358"/>
      <c r="TTE220" s="358"/>
      <c r="TTF220" s="358"/>
      <c r="TTG220" s="358"/>
      <c r="TTH220" s="358"/>
      <c r="TTI220" s="358"/>
      <c r="TTJ220" s="358"/>
      <c r="TTK220" s="358"/>
      <c r="TTL220" s="358"/>
      <c r="TTM220" s="358"/>
      <c r="TTN220" s="358"/>
      <c r="TTO220" s="358"/>
      <c r="TTP220" s="358"/>
      <c r="TTQ220" s="358"/>
      <c r="TTR220" s="358"/>
      <c r="TTS220" s="358"/>
      <c r="TTT220" s="358"/>
      <c r="TTU220" s="358"/>
      <c r="TTV220" s="358"/>
      <c r="TTW220" s="358"/>
      <c r="TTX220" s="358"/>
      <c r="TTY220" s="358"/>
      <c r="TTZ220" s="358"/>
      <c r="TUA220" s="358"/>
      <c r="TUB220" s="358"/>
      <c r="TUC220" s="358"/>
      <c r="TUD220" s="358"/>
      <c r="TUE220" s="358"/>
      <c r="TUF220" s="358"/>
      <c r="TUG220" s="358"/>
      <c r="TUH220" s="358"/>
      <c r="TUI220" s="358"/>
      <c r="TUJ220" s="358"/>
      <c r="TUK220" s="358"/>
      <c r="TUL220" s="358"/>
      <c r="TUM220" s="358"/>
      <c r="TUN220" s="358"/>
      <c r="TUO220" s="358"/>
      <c r="TUP220" s="358"/>
      <c r="TUQ220" s="358"/>
      <c r="TUR220" s="358"/>
      <c r="TUS220" s="358"/>
      <c r="TUT220" s="358"/>
      <c r="TUU220" s="358"/>
      <c r="TUV220" s="358"/>
      <c r="TUW220" s="358"/>
      <c r="TUX220" s="358"/>
      <c r="TUY220" s="358"/>
      <c r="TUZ220" s="358"/>
      <c r="TVA220" s="358"/>
      <c r="TVB220" s="358"/>
      <c r="TVC220" s="358"/>
      <c r="TVD220" s="358"/>
      <c r="TVE220" s="358"/>
      <c r="TVF220" s="358"/>
      <c r="TVG220" s="358"/>
      <c r="TVH220" s="358"/>
      <c r="TVI220" s="358"/>
      <c r="TVJ220" s="358"/>
      <c r="TVK220" s="358"/>
      <c r="TVL220" s="358"/>
      <c r="TVM220" s="358"/>
      <c r="TVN220" s="358"/>
      <c r="TVO220" s="358"/>
      <c r="TVP220" s="358"/>
      <c r="TVQ220" s="358"/>
      <c r="TVR220" s="358"/>
      <c r="TVS220" s="358"/>
      <c r="TVT220" s="358"/>
      <c r="TVU220" s="358"/>
      <c r="TVV220" s="358"/>
      <c r="TVW220" s="358"/>
      <c r="TVX220" s="358"/>
      <c r="TVY220" s="358"/>
      <c r="TVZ220" s="358"/>
      <c r="TWA220" s="358"/>
      <c r="TWB220" s="358"/>
      <c r="TWC220" s="358"/>
      <c r="TWD220" s="358"/>
      <c r="TWE220" s="358"/>
      <c r="TWF220" s="358"/>
      <c r="TWG220" s="358"/>
      <c r="TWH220" s="358"/>
      <c r="TWI220" s="358"/>
      <c r="TWJ220" s="358"/>
      <c r="TWK220" s="358"/>
      <c r="TWL220" s="358"/>
      <c r="TWM220" s="358"/>
      <c r="TWN220" s="358"/>
      <c r="TWO220" s="358"/>
      <c r="TWP220" s="358"/>
      <c r="TWQ220" s="358"/>
      <c r="TWR220" s="358"/>
      <c r="TWS220" s="358"/>
      <c r="TWT220" s="358"/>
      <c r="TWU220" s="358"/>
      <c r="TWV220" s="358"/>
      <c r="TWW220" s="358"/>
      <c r="TWX220" s="358"/>
      <c r="TWY220" s="358"/>
      <c r="TWZ220" s="358"/>
      <c r="TXA220" s="358"/>
      <c r="TXB220" s="358"/>
      <c r="TXC220" s="358"/>
      <c r="TXD220" s="358"/>
      <c r="TXE220" s="358"/>
      <c r="TXF220" s="358"/>
      <c r="TXG220" s="358"/>
      <c r="TXH220" s="358"/>
      <c r="TXI220" s="358"/>
      <c r="TXJ220" s="358"/>
      <c r="TXK220" s="358"/>
      <c r="TXL220" s="358"/>
      <c r="TXM220" s="358"/>
      <c r="TXN220" s="358"/>
      <c r="TXO220" s="358"/>
      <c r="TXP220" s="358"/>
      <c r="TXQ220" s="358"/>
      <c r="TXR220" s="358"/>
      <c r="TXS220" s="358"/>
      <c r="TXT220" s="358"/>
      <c r="TXU220" s="358"/>
      <c r="TXV220" s="358"/>
      <c r="TXW220" s="358"/>
      <c r="TXX220" s="358"/>
      <c r="TXY220" s="358"/>
      <c r="TXZ220" s="358"/>
      <c r="TYA220" s="358"/>
      <c r="TYB220" s="358"/>
      <c r="TYC220" s="358"/>
      <c r="TYD220" s="358"/>
      <c r="TYE220" s="358"/>
      <c r="TYF220" s="358"/>
      <c r="TYG220" s="358"/>
      <c r="TYH220" s="358"/>
      <c r="TYI220" s="358"/>
      <c r="TYJ220" s="358"/>
      <c r="TYK220" s="358"/>
      <c r="TYL220" s="358"/>
      <c r="TYM220" s="358"/>
      <c r="TYN220" s="358"/>
      <c r="TYO220" s="358"/>
      <c r="TYP220" s="358"/>
      <c r="TYQ220" s="358"/>
      <c r="TYR220" s="358"/>
      <c r="TYS220" s="358"/>
      <c r="TYT220" s="358"/>
      <c r="TYU220" s="358"/>
      <c r="TYV220" s="358"/>
      <c r="TYW220" s="358"/>
      <c r="TYX220" s="358"/>
      <c r="TYY220" s="358"/>
      <c r="TYZ220" s="358"/>
      <c r="TZA220" s="358"/>
      <c r="TZB220" s="358"/>
      <c r="TZC220" s="358"/>
      <c r="TZD220" s="358"/>
      <c r="TZE220" s="358"/>
      <c r="TZF220" s="358"/>
      <c r="TZG220" s="358"/>
      <c r="TZH220" s="358"/>
      <c r="TZI220" s="358"/>
      <c r="TZJ220" s="358"/>
      <c r="TZK220" s="358"/>
      <c r="TZL220" s="358"/>
      <c r="TZM220" s="358"/>
      <c r="TZN220" s="358"/>
      <c r="TZO220" s="358"/>
      <c r="TZP220" s="358"/>
      <c r="TZQ220" s="358"/>
      <c r="TZR220" s="358"/>
      <c r="TZS220" s="358"/>
      <c r="TZT220" s="358"/>
      <c r="TZU220" s="358"/>
      <c r="TZV220" s="358"/>
      <c r="TZW220" s="358"/>
      <c r="TZX220" s="358"/>
      <c r="TZY220" s="358"/>
      <c r="TZZ220" s="358"/>
      <c r="UAA220" s="358"/>
      <c r="UAB220" s="358"/>
      <c r="UAC220" s="358"/>
      <c r="UAD220" s="358"/>
      <c r="UAE220" s="358"/>
      <c r="UAF220" s="358"/>
      <c r="UAG220" s="358"/>
      <c r="UAH220" s="358"/>
      <c r="UAI220" s="358"/>
      <c r="UAJ220" s="358"/>
      <c r="UAK220" s="358"/>
      <c r="UAL220" s="358"/>
      <c r="UAM220" s="358"/>
      <c r="UAN220" s="358"/>
      <c r="UAO220" s="358"/>
      <c r="UAP220" s="358"/>
      <c r="UAQ220" s="358"/>
      <c r="UAR220" s="358"/>
      <c r="UAS220" s="358"/>
      <c r="UAT220" s="358"/>
      <c r="UAU220" s="358"/>
      <c r="UAV220" s="358"/>
      <c r="UAW220" s="358"/>
      <c r="UAX220" s="358"/>
      <c r="UAY220" s="358"/>
      <c r="UAZ220" s="358"/>
      <c r="UBA220" s="358"/>
      <c r="UBB220" s="358"/>
      <c r="UBC220" s="358"/>
      <c r="UBD220" s="358"/>
      <c r="UBE220" s="358"/>
      <c r="UBF220" s="358"/>
      <c r="UBG220" s="358"/>
      <c r="UBH220" s="358"/>
      <c r="UBI220" s="358"/>
      <c r="UBJ220" s="358"/>
      <c r="UBK220" s="358"/>
      <c r="UBL220" s="358"/>
      <c r="UBM220" s="358"/>
      <c r="UBN220" s="358"/>
      <c r="UBO220" s="358"/>
      <c r="UBP220" s="358"/>
      <c r="UBQ220" s="358"/>
      <c r="UBR220" s="358"/>
      <c r="UBS220" s="358"/>
      <c r="UBT220" s="358"/>
      <c r="UBU220" s="358"/>
      <c r="UBV220" s="358"/>
      <c r="UBW220" s="358"/>
      <c r="UBX220" s="358"/>
      <c r="UBY220" s="358"/>
      <c r="UBZ220" s="358"/>
      <c r="UCA220" s="358"/>
      <c r="UCB220" s="358"/>
      <c r="UCC220" s="358"/>
      <c r="UCD220" s="358"/>
      <c r="UCE220" s="358"/>
      <c r="UCF220" s="358"/>
      <c r="UCG220" s="358"/>
      <c r="UCH220" s="358"/>
      <c r="UCI220" s="358"/>
      <c r="UCJ220" s="358"/>
      <c r="UCK220" s="358"/>
      <c r="UCL220" s="358"/>
      <c r="UCM220" s="358"/>
      <c r="UCN220" s="358"/>
      <c r="UCO220" s="358"/>
      <c r="UCP220" s="358"/>
      <c r="UCQ220" s="358"/>
      <c r="UCR220" s="358"/>
      <c r="UCS220" s="358"/>
      <c r="UCT220" s="358"/>
      <c r="UCU220" s="358"/>
      <c r="UCV220" s="358"/>
      <c r="UCW220" s="358"/>
      <c r="UCX220" s="358"/>
      <c r="UCY220" s="358"/>
      <c r="UCZ220" s="358"/>
      <c r="UDA220" s="358"/>
      <c r="UDB220" s="358"/>
      <c r="UDC220" s="358"/>
      <c r="UDD220" s="358"/>
      <c r="UDE220" s="358"/>
      <c r="UDF220" s="358"/>
      <c r="UDG220" s="358"/>
      <c r="UDH220" s="358"/>
      <c r="UDI220" s="358"/>
      <c r="UDJ220" s="358"/>
      <c r="UDK220" s="358"/>
      <c r="UDL220" s="358"/>
      <c r="UDM220" s="358"/>
      <c r="UDN220" s="358"/>
      <c r="UDO220" s="358"/>
      <c r="UDP220" s="358"/>
      <c r="UDQ220" s="358"/>
      <c r="UDR220" s="358"/>
      <c r="UDS220" s="358"/>
      <c r="UDT220" s="358"/>
      <c r="UDU220" s="358"/>
      <c r="UDV220" s="358"/>
      <c r="UDW220" s="358"/>
      <c r="UDX220" s="358"/>
      <c r="UDY220" s="358"/>
      <c r="UDZ220" s="358"/>
      <c r="UEA220" s="358"/>
      <c r="UEB220" s="358"/>
      <c r="UEC220" s="358"/>
      <c r="UED220" s="358"/>
      <c r="UEE220" s="358"/>
      <c r="UEF220" s="358"/>
      <c r="UEG220" s="358"/>
      <c r="UEH220" s="358"/>
      <c r="UEI220" s="358"/>
      <c r="UEJ220" s="358"/>
      <c r="UEK220" s="358"/>
      <c r="UEL220" s="358"/>
      <c r="UEM220" s="358"/>
      <c r="UEN220" s="358"/>
      <c r="UEO220" s="358"/>
      <c r="UEP220" s="358"/>
      <c r="UEQ220" s="358"/>
      <c r="UER220" s="358"/>
      <c r="UES220" s="358"/>
      <c r="UET220" s="358"/>
      <c r="UEU220" s="358"/>
      <c r="UEV220" s="358"/>
      <c r="UEW220" s="358"/>
      <c r="UEX220" s="358"/>
      <c r="UEY220" s="358"/>
      <c r="UEZ220" s="358"/>
      <c r="UFA220" s="358"/>
      <c r="UFB220" s="358"/>
      <c r="UFC220" s="358"/>
      <c r="UFD220" s="358"/>
      <c r="UFE220" s="358"/>
      <c r="UFF220" s="358"/>
      <c r="UFG220" s="358"/>
      <c r="UFH220" s="358"/>
      <c r="UFI220" s="358"/>
      <c r="UFJ220" s="358"/>
      <c r="UFK220" s="358"/>
      <c r="UFL220" s="358"/>
      <c r="UFM220" s="358"/>
      <c r="UFN220" s="358"/>
      <c r="UFO220" s="358"/>
      <c r="UFP220" s="358"/>
      <c r="UFQ220" s="358"/>
      <c r="UFR220" s="358"/>
      <c r="UFS220" s="358"/>
      <c r="UFT220" s="358"/>
      <c r="UFU220" s="358"/>
      <c r="UFV220" s="358"/>
      <c r="UFW220" s="358"/>
      <c r="UFX220" s="358"/>
      <c r="UFY220" s="358"/>
      <c r="UFZ220" s="358"/>
      <c r="UGA220" s="358"/>
      <c r="UGB220" s="358"/>
      <c r="UGC220" s="358"/>
      <c r="UGD220" s="358"/>
      <c r="UGE220" s="358"/>
      <c r="UGF220" s="358"/>
      <c r="UGG220" s="358"/>
      <c r="UGH220" s="358"/>
      <c r="UGI220" s="358"/>
      <c r="UGJ220" s="358"/>
      <c r="UGK220" s="358"/>
      <c r="UGL220" s="358"/>
      <c r="UGM220" s="358"/>
      <c r="UGN220" s="358"/>
      <c r="UGO220" s="358"/>
      <c r="UGP220" s="358"/>
      <c r="UGQ220" s="358"/>
      <c r="UGR220" s="358"/>
      <c r="UGS220" s="358"/>
      <c r="UGT220" s="358"/>
      <c r="UGU220" s="358"/>
      <c r="UGV220" s="358"/>
      <c r="UGW220" s="358"/>
      <c r="UGX220" s="358"/>
      <c r="UGY220" s="358"/>
      <c r="UGZ220" s="358"/>
      <c r="UHA220" s="358"/>
      <c r="UHB220" s="358"/>
      <c r="UHC220" s="358"/>
      <c r="UHD220" s="358"/>
      <c r="UHE220" s="358"/>
      <c r="UHF220" s="358"/>
      <c r="UHG220" s="358"/>
      <c r="UHH220" s="358"/>
      <c r="UHI220" s="358"/>
      <c r="UHJ220" s="358"/>
      <c r="UHK220" s="358"/>
      <c r="UHL220" s="358"/>
      <c r="UHM220" s="358"/>
      <c r="UHN220" s="358"/>
      <c r="UHO220" s="358"/>
      <c r="UHP220" s="358"/>
      <c r="UHQ220" s="358"/>
      <c r="UHR220" s="358"/>
      <c r="UHS220" s="358"/>
      <c r="UHT220" s="358"/>
      <c r="UHU220" s="358"/>
      <c r="UHV220" s="358"/>
      <c r="UHW220" s="358"/>
      <c r="UHX220" s="358"/>
      <c r="UHY220" s="358"/>
      <c r="UHZ220" s="358"/>
      <c r="UIA220" s="358"/>
      <c r="UIB220" s="358"/>
      <c r="UIC220" s="358"/>
      <c r="UID220" s="358"/>
      <c r="UIE220" s="358"/>
      <c r="UIF220" s="358"/>
      <c r="UIG220" s="358"/>
      <c r="UIH220" s="358"/>
      <c r="UII220" s="358"/>
      <c r="UIJ220" s="358"/>
      <c r="UIK220" s="358"/>
      <c r="UIL220" s="358"/>
      <c r="UIM220" s="358"/>
      <c r="UIN220" s="358"/>
      <c r="UIO220" s="358"/>
      <c r="UIP220" s="358"/>
      <c r="UIQ220" s="358"/>
      <c r="UIR220" s="358"/>
      <c r="UIS220" s="358"/>
      <c r="UIT220" s="358"/>
      <c r="UIU220" s="358"/>
      <c r="UIV220" s="358"/>
      <c r="UIW220" s="358"/>
      <c r="UIX220" s="358"/>
      <c r="UIY220" s="358"/>
      <c r="UIZ220" s="358"/>
      <c r="UJA220" s="358"/>
      <c r="UJB220" s="358"/>
      <c r="UJC220" s="358"/>
      <c r="UJD220" s="358"/>
      <c r="UJE220" s="358"/>
      <c r="UJF220" s="358"/>
      <c r="UJG220" s="358"/>
      <c r="UJH220" s="358"/>
      <c r="UJI220" s="358"/>
      <c r="UJJ220" s="358"/>
      <c r="UJK220" s="358"/>
      <c r="UJL220" s="358"/>
      <c r="UJM220" s="358"/>
      <c r="UJN220" s="358"/>
      <c r="UJO220" s="358"/>
      <c r="UJP220" s="358"/>
      <c r="UJQ220" s="358"/>
      <c r="UJR220" s="358"/>
      <c r="UJS220" s="358"/>
      <c r="UJT220" s="358"/>
      <c r="UJU220" s="358"/>
      <c r="UJV220" s="358"/>
      <c r="UJW220" s="358"/>
      <c r="UJX220" s="358"/>
      <c r="UJY220" s="358"/>
      <c r="UJZ220" s="358"/>
      <c r="UKA220" s="358"/>
      <c r="UKB220" s="358"/>
      <c r="UKC220" s="358"/>
      <c r="UKD220" s="358"/>
      <c r="UKE220" s="358"/>
      <c r="UKF220" s="358"/>
      <c r="UKG220" s="358"/>
      <c r="UKH220" s="358"/>
      <c r="UKI220" s="358"/>
      <c r="UKJ220" s="358"/>
      <c r="UKK220" s="358"/>
      <c r="UKL220" s="358"/>
      <c r="UKM220" s="358"/>
      <c r="UKN220" s="358"/>
      <c r="UKO220" s="358"/>
      <c r="UKP220" s="358"/>
      <c r="UKQ220" s="358"/>
      <c r="UKR220" s="358"/>
      <c r="UKS220" s="358"/>
      <c r="UKT220" s="358"/>
      <c r="UKU220" s="358"/>
      <c r="UKV220" s="358"/>
      <c r="UKW220" s="358"/>
      <c r="UKX220" s="358"/>
      <c r="UKY220" s="358"/>
      <c r="UKZ220" s="358"/>
      <c r="ULA220" s="358"/>
      <c r="ULB220" s="358"/>
      <c r="ULC220" s="358"/>
      <c r="ULD220" s="358"/>
      <c r="ULE220" s="358"/>
      <c r="ULF220" s="358"/>
      <c r="ULG220" s="358"/>
      <c r="ULH220" s="358"/>
      <c r="ULI220" s="358"/>
      <c r="ULJ220" s="358"/>
      <c r="ULK220" s="358"/>
      <c r="ULL220" s="358"/>
      <c r="ULM220" s="358"/>
      <c r="ULN220" s="358"/>
      <c r="ULO220" s="358"/>
      <c r="ULP220" s="358"/>
      <c r="ULQ220" s="358"/>
      <c r="ULR220" s="358"/>
      <c r="ULS220" s="358"/>
      <c r="ULT220" s="358"/>
      <c r="ULU220" s="358"/>
      <c r="ULV220" s="358"/>
      <c r="ULW220" s="358"/>
      <c r="ULX220" s="358"/>
      <c r="ULY220" s="358"/>
      <c r="ULZ220" s="358"/>
      <c r="UMA220" s="358"/>
      <c r="UMB220" s="358"/>
      <c r="UMC220" s="358"/>
      <c r="UMD220" s="358"/>
      <c r="UME220" s="358"/>
      <c r="UMF220" s="358"/>
      <c r="UMG220" s="358"/>
      <c r="UMH220" s="358"/>
      <c r="UMI220" s="358"/>
      <c r="UMJ220" s="358"/>
      <c r="UMK220" s="358"/>
      <c r="UML220" s="358"/>
      <c r="UMM220" s="358"/>
      <c r="UMN220" s="358"/>
      <c r="UMO220" s="358"/>
      <c r="UMP220" s="358"/>
      <c r="UMQ220" s="358"/>
      <c r="UMR220" s="358"/>
      <c r="UMS220" s="358"/>
      <c r="UMT220" s="358"/>
      <c r="UMU220" s="358"/>
      <c r="UMV220" s="358"/>
      <c r="UMW220" s="358"/>
      <c r="UMX220" s="358"/>
      <c r="UMY220" s="358"/>
      <c r="UMZ220" s="358"/>
      <c r="UNA220" s="358"/>
      <c r="UNB220" s="358"/>
      <c r="UNC220" s="358"/>
      <c r="UND220" s="358"/>
      <c r="UNE220" s="358"/>
      <c r="UNF220" s="358"/>
      <c r="UNG220" s="358"/>
      <c r="UNH220" s="358"/>
      <c r="UNI220" s="358"/>
      <c r="UNJ220" s="358"/>
      <c r="UNK220" s="358"/>
      <c r="UNL220" s="358"/>
      <c r="UNM220" s="358"/>
      <c r="UNN220" s="358"/>
      <c r="UNO220" s="358"/>
      <c r="UNP220" s="358"/>
      <c r="UNQ220" s="358"/>
      <c r="UNR220" s="358"/>
      <c r="UNS220" s="358"/>
      <c r="UNT220" s="358"/>
      <c r="UNU220" s="358"/>
      <c r="UNV220" s="358"/>
      <c r="UNW220" s="358"/>
      <c r="UNX220" s="358"/>
      <c r="UNY220" s="358"/>
      <c r="UNZ220" s="358"/>
      <c r="UOA220" s="358"/>
      <c r="UOB220" s="358"/>
      <c r="UOC220" s="358"/>
      <c r="UOD220" s="358"/>
      <c r="UOE220" s="358"/>
      <c r="UOF220" s="358"/>
      <c r="UOG220" s="358"/>
      <c r="UOH220" s="358"/>
      <c r="UOI220" s="358"/>
      <c r="UOJ220" s="358"/>
      <c r="UOK220" s="358"/>
      <c r="UOL220" s="358"/>
      <c r="UOM220" s="358"/>
      <c r="UON220" s="358"/>
      <c r="UOO220" s="358"/>
      <c r="UOP220" s="358"/>
      <c r="UOQ220" s="358"/>
      <c r="UOR220" s="358"/>
      <c r="UOS220" s="358"/>
      <c r="UOT220" s="358"/>
      <c r="UOU220" s="358"/>
      <c r="UOV220" s="358"/>
      <c r="UOW220" s="358"/>
      <c r="UOX220" s="358"/>
      <c r="UOY220" s="358"/>
      <c r="UOZ220" s="358"/>
      <c r="UPA220" s="358"/>
      <c r="UPB220" s="358"/>
      <c r="UPC220" s="358"/>
      <c r="UPD220" s="358"/>
      <c r="UPE220" s="358"/>
      <c r="UPF220" s="358"/>
      <c r="UPG220" s="358"/>
      <c r="UPH220" s="358"/>
      <c r="UPI220" s="358"/>
      <c r="UPJ220" s="358"/>
      <c r="UPK220" s="358"/>
      <c r="UPL220" s="358"/>
      <c r="UPM220" s="358"/>
      <c r="UPN220" s="358"/>
      <c r="UPO220" s="358"/>
      <c r="UPP220" s="358"/>
      <c r="UPQ220" s="358"/>
      <c r="UPR220" s="358"/>
      <c r="UPS220" s="358"/>
      <c r="UPT220" s="358"/>
      <c r="UPU220" s="358"/>
      <c r="UPV220" s="358"/>
      <c r="UPW220" s="358"/>
      <c r="UPX220" s="358"/>
      <c r="UPY220" s="358"/>
      <c r="UPZ220" s="358"/>
      <c r="UQA220" s="358"/>
      <c r="UQB220" s="358"/>
      <c r="UQC220" s="358"/>
      <c r="UQD220" s="358"/>
      <c r="UQE220" s="358"/>
      <c r="UQF220" s="358"/>
      <c r="UQG220" s="358"/>
      <c r="UQH220" s="358"/>
      <c r="UQI220" s="358"/>
      <c r="UQJ220" s="358"/>
      <c r="UQK220" s="358"/>
      <c r="UQL220" s="358"/>
      <c r="UQM220" s="358"/>
      <c r="UQN220" s="358"/>
      <c r="UQO220" s="358"/>
      <c r="UQP220" s="358"/>
      <c r="UQQ220" s="358"/>
      <c r="UQR220" s="358"/>
      <c r="UQS220" s="358"/>
      <c r="UQT220" s="358"/>
      <c r="UQU220" s="358"/>
      <c r="UQV220" s="358"/>
      <c r="UQW220" s="358"/>
      <c r="UQX220" s="358"/>
      <c r="UQY220" s="358"/>
      <c r="UQZ220" s="358"/>
      <c r="URA220" s="358"/>
      <c r="URB220" s="358"/>
      <c r="URC220" s="358"/>
      <c r="URD220" s="358"/>
      <c r="URE220" s="358"/>
      <c r="URF220" s="358"/>
      <c r="URG220" s="358"/>
      <c r="URH220" s="358"/>
      <c r="URI220" s="358"/>
      <c r="URJ220" s="358"/>
      <c r="URK220" s="358"/>
      <c r="URL220" s="358"/>
      <c r="URM220" s="358"/>
      <c r="URN220" s="358"/>
      <c r="URO220" s="358"/>
      <c r="URP220" s="358"/>
      <c r="URQ220" s="358"/>
      <c r="URR220" s="358"/>
      <c r="URS220" s="358"/>
      <c r="URT220" s="358"/>
      <c r="URU220" s="358"/>
      <c r="URV220" s="358"/>
      <c r="URW220" s="358"/>
      <c r="URX220" s="358"/>
      <c r="URY220" s="358"/>
      <c r="URZ220" s="358"/>
      <c r="USA220" s="358"/>
      <c r="USB220" s="358"/>
      <c r="USC220" s="358"/>
      <c r="USD220" s="358"/>
      <c r="USE220" s="358"/>
      <c r="USF220" s="358"/>
      <c r="USG220" s="358"/>
      <c r="USH220" s="358"/>
      <c r="USI220" s="358"/>
      <c r="USJ220" s="358"/>
      <c r="USK220" s="358"/>
      <c r="USL220" s="358"/>
      <c r="USM220" s="358"/>
      <c r="USN220" s="358"/>
      <c r="USO220" s="358"/>
      <c r="USP220" s="358"/>
      <c r="USQ220" s="358"/>
      <c r="USR220" s="358"/>
      <c r="USS220" s="358"/>
      <c r="UST220" s="358"/>
      <c r="USU220" s="358"/>
      <c r="USV220" s="358"/>
      <c r="USW220" s="358"/>
      <c r="USX220" s="358"/>
      <c r="USY220" s="358"/>
      <c r="USZ220" s="358"/>
      <c r="UTA220" s="358"/>
      <c r="UTB220" s="358"/>
      <c r="UTC220" s="358"/>
      <c r="UTD220" s="358"/>
      <c r="UTE220" s="358"/>
      <c r="UTF220" s="358"/>
      <c r="UTG220" s="358"/>
      <c r="UTH220" s="358"/>
      <c r="UTI220" s="358"/>
      <c r="UTJ220" s="358"/>
      <c r="UTK220" s="358"/>
      <c r="UTL220" s="358"/>
      <c r="UTM220" s="358"/>
      <c r="UTN220" s="358"/>
      <c r="UTO220" s="358"/>
      <c r="UTP220" s="358"/>
      <c r="UTQ220" s="358"/>
      <c r="UTR220" s="358"/>
      <c r="UTS220" s="358"/>
      <c r="UTT220" s="358"/>
      <c r="UTU220" s="358"/>
      <c r="UTV220" s="358"/>
      <c r="UTW220" s="358"/>
      <c r="UTX220" s="358"/>
      <c r="UTY220" s="358"/>
      <c r="UTZ220" s="358"/>
      <c r="UUA220" s="358"/>
      <c r="UUB220" s="358"/>
      <c r="UUC220" s="358"/>
      <c r="UUD220" s="358"/>
      <c r="UUE220" s="358"/>
      <c r="UUF220" s="358"/>
      <c r="UUG220" s="358"/>
      <c r="UUH220" s="358"/>
      <c r="UUI220" s="358"/>
      <c r="UUJ220" s="358"/>
      <c r="UUK220" s="358"/>
      <c r="UUL220" s="358"/>
      <c r="UUM220" s="358"/>
      <c r="UUN220" s="358"/>
      <c r="UUO220" s="358"/>
      <c r="UUP220" s="358"/>
      <c r="UUQ220" s="358"/>
      <c r="UUR220" s="358"/>
      <c r="UUS220" s="358"/>
      <c r="UUT220" s="358"/>
      <c r="UUU220" s="358"/>
      <c r="UUV220" s="358"/>
      <c r="UUW220" s="358"/>
      <c r="UUX220" s="358"/>
      <c r="UUY220" s="358"/>
      <c r="UUZ220" s="358"/>
      <c r="UVA220" s="358"/>
      <c r="UVB220" s="358"/>
      <c r="UVC220" s="358"/>
      <c r="UVD220" s="358"/>
      <c r="UVE220" s="358"/>
      <c r="UVF220" s="358"/>
      <c r="UVG220" s="358"/>
      <c r="UVH220" s="358"/>
      <c r="UVI220" s="358"/>
      <c r="UVJ220" s="358"/>
      <c r="UVK220" s="358"/>
      <c r="UVL220" s="358"/>
      <c r="UVM220" s="358"/>
      <c r="UVN220" s="358"/>
      <c r="UVO220" s="358"/>
      <c r="UVP220" s="358"/>
      <c r="UVQ220" s="358"/>
      <c r="UVR220" s="358"/>
      <c r="UVS220" s="358"/>
      <c r="UVT220" s="358"/>
      <c r="UVU220" s="358"/>
      <c r="UVV220" s="358"/>
      <c r="UVW220" s="358"/>
      <c r="UVX220" s="358"/>
      <c r="UVY220" s="358"/>
      <c r="UVZ220" s="358"/>
      <c r="UWA220" s="358"/>
      <c r="UWB220" s="358"/>
      <c r="UWC220" s="358"/>
      <c r="UWD220" s="358"/>
      <c r="UWE220" s="358"/>
      <c r="UWF220" s="358"/>
      <c r="UWG220" s="358"/>
      <c r="UWH220" s="358"/>
      <c r="UWI220" s="358"/>
      <c r="UWJ220" s="358"/>
      <c r="UWK220" s="358"/>
      <c r="UWL220" s="358"/>
      <c r="UWM220" s="358"/>
      <c r="UWN220" s="358"/>
      <c r="UWO220" s="358"/>
      <c r="UWP220" s="358"/>
      <c r="UWQ220" s="358"/>
      <c r="UWR220" s="358"/>
      <c r="UWS220" s="358"/>
      <c r="UWT220" s="358"/>
      <c r="UWU220" s="358"/>
      <c r="UWV220" s="358"/>
      <c r="UWW220" s="358"/>
      <c r="UWX220" s="358"/>
      <c r="UWY220" s="358"/>
      <c r="UWZ220" s="358"/>
      <c r="UXA220" s="358"/>
      <c r="UXB220" s="358"/>
      <c r="UXC220" s="358"/>
      <c r="UXD220" s="358"/>
      <c r="UXE220" s="358"/>
      <c r="UXF220" s="358"/>
      <c r="UXG220" s="358"/>
      <c r="UXH220" s="358"/>
      <c r="UXI220" s="358"/>
      <c r="UXJ220" s="358"/>
      <c r="UXK220" s="358"/>
      <c r="UXL220" s="358"/>
      <c r="UXM220" s="358"/>
      <c r="UXN220" s="358"/>
      <c r="UXO220" s="358"/>
      <c r="UXP220" s="358"/>
      <c r="UXQ220" s="358"/>
      <c r="UXR220" s="358"/>
      <c r="UXS220" s="358"/>
      <c r="UXT220" s="358"/>
      <c r="UXU220" s="358"/>
      <c r="UXV220" s="358"/>
      <c r="UXW220" s="358"/>
      <c r="UXX220" s="358"/>
      <c r="UXY220" s="358"/>
      <c r="UXZ220" s="358"/>
      <c r="UYA220" s="358"/>
      <c r="UYB220" s="358"/>
      <c r="UYC220" s="358"/>
      <c r="UYD220" s="358"/>
      <c r="UYE220" s="358"/>
      <c r="UYF220" s="358"/>
      <c r="UYG220" s="358"/>
      <c r="UYH220" s="358"/>
      <c r="UYI220" s="358"/>
      <c r="UYJ220" s="358"/>
      <c r="UYK220" s="358"/>
      <c r="UYL220" s="358"/>
      <c r="UYM220" s="358"/>
      <c r="UYN220" s="358"/>
      <c r="UYO220" s="358"/>
      <c r="UYP220" s="358"/>
      <c r="UYQ220" s="358"/>
      <c r="UYR220" s="358"/>
      <c r="UYS220" s="358"/>
      <c r="UYT220" s="358"/>
      <c r="UYU220" s="358"/>
      <c r="UYV220" s="358"/>
      <c r="UYW220" s="358"/>
      <c r="UYX220" s="358"/>
      <c r="UYY220" s="358"/>
      <c r="UYZ220" s="358"/>
      <c r="UZA220" s="358"/>
      <c r="UZB220" s="358"/>
      <c r="UZC220" s="358"/>
      <c r="UZD220" s="358"/>
      <c r="UZE220" s="358"/>
      <c r="UZF220" s="358"/>
      <c r="UZG220" s="358"/>
      <c r="UZH220" s="358"/>
      <c r="UZI220" s="358"/>
      <c r="UZJ220" s="358"/>
      <c r="UZK220" s="358"/>
      <c r="UZL220" s="358"/>
      <c r="UZM220" s="358"/>
      <c r="UZN220" s="358"/>
      <c r="UZO220" s="358"/>
      <c r="UZP220" s="358"/>
      <c r="UZQ220" s="358"/>
      <c r="UZR220" s="358"/>
      <c r="UZS220" s="358"/>
      <c r="UZT220" s="358"/>
      <c r="UZU220" s="358"/>
      <c r="UZV220" s="358"/>
      <c r="UZW220" s="358"/>
      <c r="UZX220" s="358"/>
      <c r="UZY220" s="358"/>
      <c r="UZZ220" s="358"/>
      <c r="VAA220" s="358"/>
      <c r="VAB220" s="358"/>
      <c r="VAC220" s="358"/>
      <c r="VAD220" s="358"/>
      <c r="VAE220" s="358"/>
      <c r="VAF220" s="358"/>
      <c r="VAG220" s="358"/>
      <c r="VAH220" s="358"/>
      <c r="VAI220" s="358"/>
      <c r="VAJ220" s="358"/>
      <c r="VAK220" s="358"/>
      <c r="VAL220" s="358"/>
      <c r="VAM220" s="358"/>
      <c r="VAN220" s="358"/>
      <c r="VAO220" s="358"/>
      <c r="VAP220" s="358"/>
      <c r="VAQ220" s="358"/>
      <c r="VAR220" s="358"/>
      <c r="VAS220" s="358"/>
      <c r="VAT220" s="358"/>
      <c r="VAU220" s="358"/>
      <c r="VAV220" s="358"/>
      <c r="VAW220" s="358"/>
      <c r="VAX220" s="358"/>
      <c r="VAY220" s="358"/>
      <c r="VAZ220" s="358"/>
      <c r="VBA220" s="358"/>
      <c r="VBB220" s="358"/>
      <c r="VBC220" s="358"/>
      <c r="VBD220" s="358"/>
      <c r="VBE220" s="358"/>
      <c r="VBF220" s="358"/>
      <c r="VBG220" s="358"/>
      <c r="VBH220" s="358"/>
      <c r="VBI220" s="358"/>
      <c r="VBJ220" s="358"/>
      <c r="VBK220" s="358"/>
      <c r="VBL220" s="358"/>
      <c r="VBM220" s="358"/>
      <c r="VBN220" s="358"/>
      <c r="VBO220" s="358"/>
      <c r="VBP220" s="358"/>
      <c r="VBQ220" s="358"/>
      <c r="VBR220" s="358"/>
      <c r="VBS220" s="358"/>
      <c r="VBT220" s="358"/>
      <c r="VBU220" s="358"/>
      <c r="VBV220" s="358"/>
      <c r="VBW220" s="358"/>
      <c r="VBX220" s="358"/>
      <c r="VBY220" s="358"/>
      <c r="VBZ220" s="358"/>
      <c r="VCA220" s="358"/>
      <c r="VCB220" s="358"/>
      <c r="VCC220" s="358"/>
      <c r="VCD220" s="358"/>
      <c r="VCE220" s="358"/>
      <c r="VCF220" s="358"/>
      <c r="VCG220" s="358"/>
      <c r="VCH220" s="358"/>
      <c r="VCI220" s="358"/>
      <c r="VCJ220" s="358"/>
      <c r="VCK220" s="358"/>
      <c r="VCL220" s="358"/>
      <c r="VCM220" s="358"/>
      <c r="VCN220" s="358"/>
      <c r="VCO220" s="358"/>
      <c r="VCP220" s="358"/>
      <c r="VCQ220" s="358"/>
      <c r="VCR220" s="358"/>
      <c r="VCS220" s="358"/>
      <c r="VCT220" s="358"/>
      <c r="VCU220" s="358"/>
      <c r="VCV220" s="358"/>
      <c r="VCW220" s="358"/>
      <c r="VCX220" s="358"/>
      <c r="VCY220" s="358"/>
      <c r="VCZ220" s="358"/>
      <c r="VDA220" s="358"/>
      <c r="VDB220" s="358"/>
      <c r="VDC220" s="358"/>
      <c r="VDD220" s="358"/>
      <c r="VDE220" s="358"/>
      <c r="VDF220" s="358"/>
      <c r="VDG220" s="358"/>
      <c r="VDH220" s="358"/>
      <c r="VDI220" s="358"/>
      <c r="VDJ220" s="358"/>
      <c r="VDK220" s="358"/>
      <c r="VDL220" s="358"/>
      <c r="VDM220" s="358"/>
      <c r="VDN220" s="358"/>
      <c r="VDO220" s="358"/>
      <c r="VDP220" s="358"/>
      <c r="VDQ220" s="358"/>
      <c r="VDR220" s="358"/>
      <c r="VDS220" s="358"/>
      <c r="VDT220" s="358"/>
      <c r="VDU220" s="358"/>
      <c r="VDV220" s="358"/>
      <c r="VDW220" s="358"/>
      <c r="VDX220" s="358"/>
      <c r="VDY220" s="358"/>
      <c r="VDZ220" s="358"/>
      <c r="VEA220" s="358"/>
      <c r="VEB220" s="358"/>
      <c r="VEC220" s="358"/>
      <c r="VED220" s="358"/>
      <c r="VEE220" s="358"/>
      <c r="VEF220" s="358"/>
      <c r="VEG220" s="358"/>
      <c r="VEH220" s="358"/>
      <c r="VEI220" s="358"/>
      <c r="VEJ220" s="358"/>
      <c r="VEK220" s="358"/>
      <c r="VEL220" s="358"/>
      <c r="VEM220" s="358"/>
      <c r="VEN220" s="358"/>
      <c r="VEO220" s="358"/>
      <c r="VEP220" s="358"/>
      <c r="VEQ220" s="358"/>
      <c r="VER220" s="358"/>
      <c r="VES220" s="358"/>
      <c r="VET220" s="358"/>
      <c r="VEU220" s="358"/>
      <c r="VEV220" s="358"/>
      <c r="VEW220" s="358"/>
      <c r="VEX220" s="358"/>
      <c r="VEY220" s="358"/>
      <c r="VEZ220" s="358"/>
      <c r="VFA220" s="358"/>
      <c r="VFB220" s="358"/>
      <c r="VFC220" s="358"/>
      <c r="VFD220" s="358"/>
      <c r="VFE220" s="358"/>
      <c r="VFF220" s="358"/>
      <c r="VFG220" s="358"/>
      <c r="VFH220" s="358"/>
      <c r="VFI220" s="358"/>
      <c r="VFJ220" s="358"/>
      <c r="VFK220" s="358"/>
      <c r="VFL220" s="358"/>
      <c r="VFM220" s="358"/>
      <c r="VFN220" s="358"/>
      <c r="VFO220" s="358"/>
      <c r="VFP220" s="358"/>
      <c r="VFQ220" s="358"/>
      <c r="VFR220" s="358"/>
      <c r="VFS220" s="358"/>
      <c r="VFT220" s="358"/>
      <c r="VFU220" s="358"/>
      <c r="VFV220" s="358"/>
      <c r="VFW220" s="358"/>
      <c r="VFX220" s="358"/>
      <c r="VFY220" s="358"/>
      <c r="VFZ220" s="358"/>
      <c r="VGA220" s="358"/>
      <c r="VGB220" s="358"/>
      <c r="VGC220" s="358"/>
      <c r="VGD220" s="358"/>
      <c r="VGE220" s="358"/>
      <c r="VGF220" s="358"/>
      <c r="VGG220" s="358"/>
      <c r="VGH220" s="358"/>
      <c r="VGI220" s="358"/>
      <c r="VGJ220" s="358"/>
      <c r="VGK220" s="358"/>
      <c r="VGL220" s="358"/>
      <c r="VGM220" s="358"/>
      <c r="VGN220" s="358"/>
      <c r="VGO220" s="358"/>
      <c r="VGP220" s="358"/>
      <c r="VGQ220" s="358"/>
      <c r="VGR220" s="358"/>
      <c r="VGS220" s="358"/>
      <c r="VGT220" s="358"/>
      <c r="VGU220" s="358"/>
      <c r="VGV220" s="358"/>
      <c r="VGW220" s="358"/>
      <c r="VGX220" s="358"/>
      <c r="VGY220" s="358"/>
      <c r="VGZ220" s="358"/>
      <c r="VHA220" s="358"/>
      <c r="VHB220" s="358"/>
      <c r="VHC220" s="358"/>
      <c r="VHD220" s="358"/>
      <c r="VHE220" s="358"/>
      <c r="VHF220" s="358"/>
      <c r="VHG220" s="358"/>
      <c r="VHH220" s="358"/>
      <c r="VHI220" s="358"/>
      <c r="VHJ220" s="358"/>
      <c r="VHK220" s="358"/>
      <c r="VHL220" s="358"/>
      <c r="VHM220" s="358"/>
      <c r="VHN220" s="358"/>
      <c r="VHO220" s="358"/>
      <c r="VHP220" s="358"/>
      <c r="VHQ220" s="358"/>
      <c r="VHR220" s="358"/>
      <c r="VHS220" s="358"/>
      <c r="VHT220" s="358"/>
      <c r="VHU220" s="358"/>
      <c r="VHV220" s="358"/>
      <c r="VHW220" s="358"/>
      <c r="VHX220" s="358"/>
      <c r="VHY220" s="358"/>
      <c r="VHZ220" s="358"/>
      <c r="VIA220" s="358"/>
      <c r="VIB220" s="358"/>
      <c r="VIC220" s="358"/>
      <c r="VID220" s="358"/>
      <c r="VIE220" s="358"/>
      <c r="VIF220" s="358"/>
      <c r="VIG220" s="358"/>
      <c r="VIH220" s="358"/>
      <c r="VII220" s="358"/>
      <c r="VIJ220" s="358"/>
      <c r="VIK220" s="358"/>
      <c r="VIL220" s="358"/>
      <c r="VIM220" s="358"/>
      <c r="VIN220" s="358"/>
      <c r="VIO220" s="358"/>
      <c r="VIP220" s="358"/>
      <c r="VIQ220" s="358"/>
      <c r="VIR220" s="358"/>
      <c r="VIS220" s="358"/>
      <c r="VIT220" s="358"/>
      <c r="VIU220" s="358"/>
      <c r="VIV220" s="358"/>
      <c r="VIW220" s="358"/>
      <c r="VIX220" s="358"/>
      <c r="VIY220" s="358"/>
      <c r="VIZ220" s="358"/>
      <c r="VJA220" s="358"/>
      <c r="VJB220" s="358"/>
      <c r="VJC220" s="358"/>
      <c r="VJD220" s="358"/>
      <c r="VJE220" s="358"/>
      <c r="VJF220" s="358"/>
      <c r="VJG220" s="358"/>
      <c r="VJH220" s="358"/>
      <c r="VJI220" s="358"/>
      <c r="VJJ220" s="358"/>
      <c r="VJK220" s="358"/>
      <c r="VJL220" s="358"/>
      <c r="VJM220" s="358"/>
      <c r="VJN220" s="358"/>
      <c r="VJO220" s="358"/>
      <c r="VJP220" s="358"/>
      <c r="VJQ220" s="358"/>
      <c r="VJR220" s="358"/>
      <c r="VJS220" s="358"/>
      <c r="VJT220" s="358"/>
      <c r="VJU220" s="358"/>
      <c r="VJV220" s="358"/>
      <c r="VJW220" s="358"/>
      <c r="VJX220" s="358"/>
      <c r="VJY220" s="358"/>
      <c r="VJZ220" s="358"/>
      <c r="VKA220" s="358"/>
      <c r="VKB220" s="358"/>
      <c r="VKC220" s="358"/>
      <c r="VKD220" s="358"/>
      <c r="VKE220" s="358"/>
      <c r="VKF220" s="358"/>
      <c r="VKG220" s="358"/>
      <c r="VKH220" s="358"/>
      <c r="VKI220" s="358"/>
      <c r="VKJ220" s="358"/>
      <c r="VKK220" s="358"/>
      <c r="VKL220" s="358"/>
      <c r="VKM220" s="358"/>
      <c r="VKN220" s="358"/>
      <c r="VKO220" s="358"/>
      <c r="VKP220" s="358"/>
      <c r="VKQ220" s="358"/>
      <c r="VKR220" s="358"/>
      <c r="VKS220" s="358"/>
      <c r="VKT220" s="358"/>
      <c r="VKU220" s="358"/>
      <c r="VKV220" s="358"/>
      <c r="VKW220" s="358"/>
      <c r="VKX220" s="358"/>
      <c r="VKY220" s="358"/>
      <c r="VKZ220" s="358"/>
      <c r="VLA220" s="358"/>
      <c r="VLB220" s="358"/>
      <c r="VLC220" s="358"/>
      <c r="VLD220" s="358"/>
      <c r="VLE220" s="358"/>
      <c r="VLF220" s="358"/>
      <c r="VLG220" s="358"/>
      <c r="VLH220" s="358"/>
      <c r="VLI220" s="358"/>
      <c r="VLJ220" s="358"/>
      <c r="VLK220" s="358"/>
      <c r="VLL220" s="358"/>
      <c r="VLM220" s="358"/>
      <c r="VLN220" s="358"/>
      <c r="VLO220" s="358"/>
      <c r="VLP220" s="358"/>
      <c r="VLQ220" s="358"/>
      <c r="VLR220" s="358"/>
      <c r="VLS220" s="358"/>
      <c r="VLT220" s="358"/>
      <c r="VLU220" s="358"/>
      <c r="VLV220" s="358"/>
      <c r="VLW220" s="358"/>
      <c r="VLX220" s="358"/>
      <c r="VLY220" s="358"/>
      <c r="VLZ220" s="358"/>
      <c r="VMA220" s="358"/>
      <c r="VMB220" s="358"/>
      <c r="VMC220" s="358"/>
      <c r="VMD220" s="358"/>
      <c r="VME220" s="358"/>
      <c r="VMF220" s="358"/>
      <c r="VMG220" s="358"/>
      <c r="VMH220" s="358"/>
      <c r="VMI220" s="358"/>
      <c r="VMJ220" s="358"/>
      <c r="VMK220" s="358"/>
      <c r="VML220" s="358"/>
      <c r="VMM220" s="358"/>
      <c r="VMN220" s="358"/>
      <c r="VMO220" s="358"/>
      <c r="VMP220" s="358"/>
      <c r="VMQ220" s="358"/>
      <c r="VMR220" s="358"/>
      <c r="VMS220" s="358"/>
      <c r="VMT220" s="358"/>
      <c r="VMU220" s="358"/>
      <c r="VMV220" s="358"/>
      <c r="VMW220" s="358"/>
      <c r="VMX220" s="358"/>
      <c r="VMY220" s="358"/>
      <c r="VMZ220" s="358"/>
      <c r="VNA220" s="358"/>
      <c r="VNB220" s="358"/>
      <c r="VNC220" s="358"/>
      <c r="VND220" s="358"/>
      <c r="VNE220" s="358"/>
      <c r="VNF220" s="358"/>
      <c r="VNG220" s="358"/>
      <c r="VNH220" s="358"/>
      <c r="VNI220" s="358"/>
      <c r="VNJ220" s="358"/>
      <c r="VNK220" s="358"/>
      <c r="VNL220" s="358"/>
      <c r="VNM220" s="358"/>
      <c r="VNN220" s="358"/>
      <c r="VNO220" s="358"/>
      <c r="VNP220" s="358"/>
      <c r="VNQ220" s="358"/>
      <c r="VNR220" s="358"/>
      <c r="VNS220" s="358"/>
      <c r="VNT220" s="358"/>
      <c r="VNU220" s="358"/>
      <c r="VNV220" s="358"/>
      <c r="VNW220" s="358"/>
      <c r="VNX220" s="358"/>
      <c r="VNY220" s="358"/>
      <c r="VNZ220" s="358"/>
      <c r="VOA220" s="358"/>
      <c r="VOB220" s="358"/>
      <c r="VOC220" s="358"/>
      <c r="VOD220" s="358"/>
      <c r="VOE220" s="358"/>
      <c r="VOF220" s="358"/>
      <c r="VOG220" s="358"/>
      <c r="VOH220" s="358"/>
      <c r="VOI220" s="358"/>
      <c r="VOJ220" s="358"/>
      <c r="VOK220" s="358"/>
      <c r="VOL220" s="358"/>
      <c r="VOM220" s="358"/>
      <c r="VON220" s="358"/>
      <c r="VOO220" s="358"/>
      <c r="VOP220" s="358"/>
      <c r="VOQ220" s="358"/>
      <c r="VOR220" s="358"/>
      <c r="VOS220" s="358"/>
      <c r="VOT220" s="358"/>
      <c r="VOU220" s="358"/>
      <c r="VOV220" s="358"/>
      <c r="VOW220" s="358"/>
      <c r="VOX220" s="358"/>
      <c r="VOY220" s="358"/>
      <c r="VOZ220" s="358"/>
      <c r="VPA220" s="358"/>
      <c r="VPB220" s="358"/>
      <c r="VPC220" s="358"/>
      <c r="VPD220" s="358"/>
      <c r="VPE220" s="358"/>
      <c r="VPF220" s="358"/>
      <c r="VPG220" s="358"/>
      <c r="VPH220" s="358"/>
      <c r="VPI220" s="358"/>
      <c r="VPJ220" s="358"/>
      <c r="VPK220" s="358"/>
      <c r="VPL220" s="358"/>
      <c r="VPM220" s="358"/>
      <c r="VPN220" s="358"/>
      <c r="VPO220" s="358"/>
      <c r="VPP220" s="358"/>
      <c r="VPQ220" s="358"/>
      <c r="VPR220" s="358"/>
      <c r="VPS220" s="358"/>
      <c r="VPT220" s="358"/>
      <c r="VPU220" s="358"/>
      <c r="VPV220" s="358"/>
      <c r="VPW220" s="358"/>
      <c r="VPX220" s="358"/>
      <c r="VPY220" s="358"/>
      <c r="VPZ220" s="358"/>
      <c r="VQA220" s="358"/>
      <c r="VQB220" s="358"/>
      <c r="VQC220" s="358"/>
      <c r="VQD220" s="358"/>
      <c r="VQE220" s="358"/>
      <c r="VQF220" s="358"/>
      <c r="VQG220" s="358"/>
      <c r="VQH220" s="358"/>
      <c r="VQI220" s="358"/>
      <c r="VQJ220" s="358"/>
      <c r="VQK220" s="358"/>
      <c r="VQL220" s="358"/>
      <c r="VQM220" s="358"/>
      <c r="VQN220" s="358"/>
      <c r="VQO220" s="358"/>
      <c r="VQP220" s="358"/>
      <c r="VQQ220" s="358"/>
      <c r="VQR220" s="358"/>
      <c r="VQS220" s="358"/>
      <c r="VQT220" s="358"/>
      <c r="VQU220" s="358"/>
      <c r="VQV220" s="358"/>
      <c r="VQW220" s="358"/>
      <c r="VQX220" s="358"/>
      <c r="VQY220" s="358"/>
      <c r="VQZ220" s="358"/>
      <c r="VRA220" s="358"/>
      <c r="VRB220" s="358"/>
      <c r="VRC220" s="358"/>
      <c r="VRD220" s="358"/>
      <c r="VRE220" s="358"/>
      <c r="VRF220" s="358"/>
      <c r="VRG220" s="358"/>
      <c r="VRH220" s="358"/>
      <c r="VRI220" s="358"/>
      <c r="VRJ220" s="358"/>
      <c r="VRK220" s="358"/>
      <c r="VRL220" s="358"/>
      <c r="VRM220" s="358"/>
      <c r="VRN220" s="358"/>
      <c r="VRO220" s="358"/>
      <c r="VRP220" s="358"/>
      <c r="VRQ220" s="358"/>
      <c r="VRR220" s="358"/>
      <c r="VRS220" s="358"/>
      <c r="VRT220" s="358"/>
      <c r="VRU220" s="358"/>
      <c r="VRV220" s="358"/>
      <c r="VRW220" s="358"/>
      <c r="VRX220" s="358"/>
      <c r="VRY220" s="358"/>
      <c r="VRZ220" s="358"/>
      <c r="VSA220" s="358"/>
      <c r="VSB220" s="358"/>
      <c r="VSC220" s="358"/>
      <c r="VSD220" s="358"/>
      <c r="VSE220" s="358"/>
      <c r="VSF220" s="358"/>
      <c r="VSG220" s="358"/>
      <c r="VSH220" s="358"/>
      <c r="VSI220" s="358"/>
      <c r="VSJ220" s="358"/>
      <c r="VSK220" s="358"/>
      <c r="VSL220" s="358"/>
      <c r="VSM220" s="358"/>
      <c r="VSN220" s="358"/>
      <c r="VSO220" s="358"/>
      <c r="VSP220" s="358"/>
      <c r="VSQ220" s="358"/>
      <c r="VSR220" s="358"/>
      <c r="VSS220" s="358"/>
      <c r="VST220" s="358"/>
      <c r="VSU220" s="358"/>
      <c r="VSV220" s="358"/>
      <c r="VSW220" s="358"/>
      <c r="VSX220" s="358"/>
      <c r="VSY220" s="358"/>
      <c r="VSZ220" s="358"/>
      <c r="VTA220" s="358"/>
      <c r="VTB220" s="358"/>
      <c r="VTC220" s="358"/>
      <c r="VTD220" s="358"/>
      <c r="VTE220" s="358"/>
      <c r="VTF220" s="358"/>
      <c r="VTG220" s="358"/>
      <c r="VTH220" s="358"/>
      <c r="VTI220" s="358"/>
      <c r="VTJ220" s="358"/>
      <c r="VTK220" s="358"/>
      <c r="VTL220" s="358"/>
      <c r="VTM220" s="358"/>
      <c r="VTN220" s="358"/>
      <c r="VTO220" s="358"/>
      <c r="VTP220" s="358"/>
      <c r="VTQ220" s="358"/>
      <c r="VTR220" s="358"/>
      <c r="VTS220" s="358"/>
      <c r="VTT220" s="358"/>
      <c r="VTU220" s="358"/>
      <c r="VTV220" s="358"/>
      <c r="VTW220" s="358"/>
      <c r="VTX220" s="358"/>
      <c r="VTY220" s="358"/>
      <c r="VTZ220" s="358"/>
      <c r="VUA220" s="358"/>
      <c r="VUB220" s="358"/>
      <c r="VUC220" s="358"/>
      <c r="VUD220" s="358"/>
      <c r="VUE220" s="358"/>
      <c r="VUF220" s="358"/>
      <c r="VUG220" s="358"/>
      <c r="VUH220" s="358"/>
      <c r="VUI220" s="358"/>
      <c r="VUJ220" s="358"/>
      <c r="VUK220" s="358"/>
      <c r="VUL220" s="358"/>
      <c r="VUM220" s="358"/>
      <c r="VUN220" s="358"/>
      <c r="VUO220" s="358"/>
      <c r="VUP220" s="358"/>
      <c r="VUQ220" s="358"/>
      <c r="VUR220" s="358"/>
      <c r="VUS220" s="358"/>
      <c r="VUT220" s="358"/>
      <c r="VUU220" s="358"/>
      <c r="VUV220" s="358"/>
      <c r="VUW220" s="358"/>
      <c r="VUX220" s="358"/>
      <c r="VUY220" s="358"/>
      <c r="VUZ220" s="358"/>
      <c r="VVA220" s="358"/>
      <c r="VVB220" s="358"/>
      <c r="VVC220" s="358"/>
      <c r="VVD220" s="358"/>
      <c r="VVE220" s="358"/>
      <c r="VVF220" s="358"/>
      <c r="VVG220" s="358"/>
      <c r="VVH220" s="358"/>
      <c r="VVI220" s="358"/>
      <c r="VVJ220" s="358"/>
      <c r="VVK220" s="358"/>
      <c r="VVL220" s="358"/>
      <c r="VVM220" s="358"/>
      <c r="VVN220" s="358"/>
      <c r="VVO220" s="358"/>
      <c r="VVP220" s="358"/>
      <c r="VVQ220" s="358"/>
      <c r="VVR220" s="358"/>
      <c r="VVS220" s="358"/>
      <c r="VVT220" s="358"/>
      <c r="VVU220" s="358"/>
      <c r="VVV220" s="358"/>
      <c r="VVW220" s="358"/>
      <c r="VVX220" s="358"/>
      <c r="VVY220" s="358"/>
      <c r="VVZ220" s="358"/>
      <c r="VWA220" s="358"/>
      <c r="VWB220" s="358"/>
      <c r="VWC220" s="358"/>
      <c r="VWD220" s="358"/>
      <c r="VWE220" s="358"/>
      <c r="VWF220" s="358"/>
      <c r="VWG220" s="358"/>
      <c r="VWH220" s="358"/>
      <c r="VWI220" s="358"/>
      <c r="VWJ220" s="358"/>
      <c r="VWK220" s="358"/>
      <c r="VWL220" s="358"/>
      <c r="VWM220" s="358"/>
      <c r="VWN220" s="358"/>
      <c r="VWO220" s="358"/>
      <c r="VWP220" s="358"/>
      <c r="VWQ220" s="358"/>
      <c r="VWR220" s="358"/>
      <c r="VWS220" s="358"/>
      <c r="VWT220" s="358"/>
      <c r="VWU220" s="358"/>
      <c r="VWV220" s="358"/>
      <c r="VWW220" s="358"/>
      <c r="VWX220" s="358"/>
      <c r="VWY220" s="358"/>
      <c r="VWZ220" s="358"/>
      <c r="VXA220" s="358"/>
      <c r="VXB220" s="358"/>
      <c r="VXC220" s="358"/>
      <c r="VXD220" s="358"/>
      <c r="VXE220" s="358"/>
      <c r="VXF220" s="358"/>
      <c r="VXG220" s="358"/>
      <c r="VXH220" s="358"/>
      <c r="VXI220" s="358"/>
      <c r="VXJ220" s="358"/>
      <c r="VXK220" s="358"/>
      <c r="VXL220" s="358"/>
      <c r="VXM220" s="358"/>
      <c r="VXN220" s="358"/>
      <c r="VXO220" s="358"/>
      <c r="VXP220" s="358"/>
      <c r="VXQ220" s="358"/>
      <c r="VXR220" s="358"/>
      <c r="VXS220" s="358"/>
      <c r="VXT220" s="358"/>
      <c r="VXU220" s="358"/>
      <c r="VXV220" s="358"/>
      <c r="VXW220" s="358"/>
      <c r="VXX220" s="358"/>
      <c r="VXY220" s="358"/>
      <c r="VXZ220" s="358"/>
      <c r="VYA220" s="358"/>
      <c r="VYB220" s="358"/>
      <c r="VYC220" s="358"/>
      <c r="VYD220" s="358"/>
      <c r="VYE220" s="358"/>
      <c r="VYF220" s="358"/>
      <c r="VYG220" s="358"/>
      <c r="VYH220" s="358"/>
      <c r="VYI220" s="358"/>
      <c r="VYJ220" s="358"/>
      <c r="VYK220" s="358"/>
      <c r="VYL220" s="358"/>
      <c r="VYM220" s="358"/>
      <c r="VYN220" s="358"/>
      <c r="VYO220" s="358"/>
      <c r="VYP220" s="358"/>
      <c r="VYQ220" s="358"/>
      <c r="VYR220" s="358"/>
      <c r="VYS220" s="358"/>
      <c r="VYT220" s="358"/>
      <c r="VYU220" s="358"/>
      <c r="VYV220" s="358"/>
      <c r="VYW220" s="358"/>
      <c r="VYX220" s="358"/>
      <c r="VYY220" s="358"/>
      <c r="VYZ220" s="358"/>
      <c r="VZA220" s="358"/>
      <c r="VZB220" s="358"/>
      <c r="VZC220" s="358"/>
      <c r="VZD220" s="358"/>
      <c r="VZE220" s="358"/>
      <c r="VZF220" s="358"/>
      <c r="VZG220" s="358"/>
      <c r="VZH220" s="358"/>
      <c r="VZI220" s="358"/>
      <c r="VZJ220" s="358"/>
      <c r="VZK220" s="358"/>
      <c r="VZL220" s="358"/>
      <c r="VZM220" s="358"/>
      <c r="VZN220" s="358"/>
      <c r="VZO220" s="358"/>
      <c r="VZP220" s="358"/>
      <c r="VZQ220" s="358"/>
      <c r="VZR220" s="358"/>
      <c r="VZS220" s="358"/>
      <c r="VZT220" s="358"/>
      <c r="VZU220" s="358"/>
      <c r="VZV220" s="358"/>
      <c r="VZW220" s="358"/>
      <c r="VZX220" s="358"/>
      <c r="VZY220" s="358"/>
      <c r="VZZ220" s="358"/>
      <c r="WAA220" s="358"/>
      <c r="WAB220" s="358"/>
      <c r="WAC220" s="358"/>
      <c r="WAD220" s="358"/>
      <c r="WAE220" s="358"/>
      <c r="WAF220" s="358"/>
      <c r="WAG220" s="358"/>
      <c r="WAH220" s="358"/>
      <c r="WAI220" s="358"/>
      <c r="WAJ220" s="358"/>
      <c r="WAK220" s="358"/>
      <c r="WAL220" s="358"/>
      <c r="WAM220" s="358"/>
      <c r="WAN220" s="358"/>
      <c r="WAO220" s="358"/>
      <c r="WAP220" s="358"/>
      <c r="WAQ220" s="358"/>
      <c r="WAR220" s="358"/>
      <c r="WAS220" s="358"/>
      <c r="WAT220" s="358"/>
      <c r="WAU220" s="358"/>
      <c r="WAV220" s="358"/>
      <c r="WAW220" s="358"/>
      <c r="WAX220" s="358"/>
      <c r="WAY220" s="358"/>
      <c r="WAZ220" s="358"/>
      <c r="WBA220" s="358"/>
      <c r="WBB220" s="358"/>
      <c r="WBC220" s="358"/>
      <c r="WBD220" s="358"/>
      <c r="WBE220" s="358"/>
      <c r="WBF220" s="358"/>
      <c r="WBG220" s="358"/>
      <c r="WBH220" s="358"/>
      <c r="WBI220" s="358"/>
      <c r="WBJ220" s="358"/>
      <c r="WBK220" s="358"/>
      <c r="WBL220" s="358"/>
      <c r="WBM220" s="358"/>
      <c r="WBN220" s="358"/>
      <c r="WBO220" s="358"/>
      <c r="WBP220" s="358"/>
      <c r="WBQ220" s="358"/>
      <c r="WBR220" s="358"/>
      <c r="WBS220" s="358"/>
      <c r="WBT220" s="358"/>
      <c r="WBU220" s="358"/>
      <c r="WBV220" s="358"/>
      <c r="WBW220" s="358"/>
      <c r="WBX220" s="358"/>
      <c r="WBY220" s="358"/>
      <c r="WBZ220" s="358"/>
      <c r="WCA220" s="358"/>
      <c r="WCB220" s="358"/>
      <c r="WCC220" s="358"/>
      <c r="WCD220" s="358"/>
      <c r="WCE220" s="358"/>
      <c r="WCF220" s="358"/>
      <c r="WCG220" s="358"/>
      <c r="WCH220" s="358"/>
      <c r="WCI220" s="358"/>
      <c r="WCJ220" s="358"/>
      <c r="WCK220" s="358"/>
      <c r="WCL220" s="358"/>
      <c r="WCM220" s="358"/>
      <c r="WCN220" s="358"/>
      <c r="WCO220" s="358"/>
      <c r="WCP220" s="358"/>
      <c r="WCQ220" s="358"/>
      <c r="WCR220" s="358"/>
      <c r="WCS220" s="358"/>
      <c r="WCT220" s="358"/>
      <c r="WCU220" s="358"/>
      <c r="WCV220" s="358"/>
      <c r="WCW220" s="358"/>
      <c r="WCX220" s="358"/>
      <c r="WCY220" s="358"/>
      <c r="WCZ220" s="358"/>
      <c r="WDA220" s="358"/>
      <c r="WDB220" s="358"/>
      <c r="WDC220" s="358"/>
      <c r="WDD220" s="358"/>
      <c r="WDE220" s="358"/>
      <c r="WDF220" s="358"/>
      <c r="WDG220" s="358"/>
      <c r="WDH220" s="358"/>
      <c r="WDI220" s="358"/>
      <c r="WDJ220" s="358"/>
      <c r="WDK220" s="358"/>
      <c r="WDL220" s="358"/>
      <c r="WDM220" s="358"/>
      <c r="WDN220" s="358"/>
      <c r="WDO220" s="358"/>
      <c r="WDP220" s="358"/>
      <c r="WDQ220" s="358"/>
      <c r="WDR220" s="358"/>
      <c r="WDS220" s="358"/>
      <c r="WDT220" s="358"/>
      <c r="WDU220" s="358"/>
      <c r="WDV220" s="358"/>
      <c r="WDW220" s="358"/>
      <c r="WDX220" s="358"/>
      <c r="WDY220" s="358"/>
      <c r="WDZ220" s="358"/>
      <c r="WEA220" s="358"/>
      <c r="WEB220" s="358"/>
      <c r="WEC220" s="358"/>
      <c r="WED220" s="358"/>
      <c r="WEE220" s="358"/>
      <c r="WEF220" s="358"/>
      <c r="WEG220" s="358"/>
      <c r="WEH220" s="358"/>
      <c r="WEI220" s="358"/>
      <c r="WEJ220" s="358"/>
      <c r="WEK220" s="358"/>
      <c r="WEL220" s="358"/>
      <c r="WEM220" s="358"/>
      <c r="WEN220" s="358"/>
      <c r="WEO220" s="358"/>
      <c r="WEP220" s="358"/>
      <c r="WEQ220" s="358"/>
      <c r="WER220" s="358"/>
      <c r="WES220" s="358"/>
      <c r="WET220" s="358"/>
      <c r="WEU220" s="358"/>
      <c r="WEV220" s="358"/>
      <c r="WEW220" s="358"/>
      <c r="WEX220" s="358"/>
      <c r="WEY220" s="358"/>
      <c r="WEZ220" s="358"/>
      <c r="WFA220" s="358"/>
      <c r="WFB220" s="358"/>
      <c r="WFC220" s="358"/>
      <c r="WFD220" s="358"/>
      <c r="WFE220" s="358"/>
      <c r="WFF220" s="358"/>
      <c r="WFG220" s="358"/>
      <c r="WFH220" s="358"/>
      <c r="WFI220" s="358"/>
      <c r="WFJ220" s="358"/>
      <c r="WFK220" s="358"/>
      <c r="WFL220" s="358"/>
      <c r="WFM220" s="358"/>
      <c r="WFN220" s="358"/>
      <c r="WFO220" s="358"/>
      <c r="WFP220" s="358"/>
      <c r="WFQ220" s="358"/>
      <c r="WFR220" s="358"/>
      <c r="WFS220" s="358"/>
      <c r="WFT220" s="358"/>
      <c r="WFU220" s="358"/>
      <c r="WFV220" s="358"/>
      <c r="WFW220" s="358"/>
      <c r="WFX220" s="358"/>
      <c r="WFY220" s="358"/>
      <c r="WFZ220" s="358"/>
      <c r="WGA220" s="358"/>
      <c r="WGB220" s="358"/>
      <c r="WGC220" s="358"/>
      <c r="WGD220" s="358"/>
      <c r="WGE220" s="358"/>
      <c r="WGF220" s="358"/>
      <c r="WGG220" s="358"/>
      <c r="WGH220" s="358"/>
      <c r="WGI220" s="358"/>
      <c r="WGJ220" s="358"/>
      <c r="WGK220" s="358"/>
      <c r="WGL220" s="358"/>
      <c r="WGM220" s="358"/>
      <c r="WGN220" s="358"/>
      <c r="WGO220" s="358"/>
      <c r="WGP220" s="358"/>
      <c r="WGQ220" s="358"/>
      <c r="WGR220" s="358"/>
      <c r="WGS220" s="358"/>
      <c r="WGT220" s="358"/>
      <c r="WGU220" s="358"/>
      <c r="WGV220" s="358"/>
      <c r="WGW220" s="358"/>
      <c r="WGX220" s="358"/>
      <c r="WGY220" s="358"/>
      <c r="WGZ220" s="358"/>
      <c r="WHA220" s="358"/>
      <c r="WHB220" s="358"/>
      <c r="WHC220" s="358"/>
      <c r="WHD220" s="358"/>
      <c r="WHE220" s="358"/>
      <c r="WHF220" s="358"/>
      <c r="WHG220" s="358"/>
      <c r="WHH220" s="358"/>
      <c r="WHI220" s="358"/>
      <c r="WHJ220" s="358"/>
      <c r="WHK220" s="358"/>
      <c r="WHL220" s="358"/>
      <c r="WHM220" s="358"/>
      <c r="WHN220" s="358"/>
      <c r="WHO220" s="358"/>
      <c r="WHP220" s="358"/>
      <c r="WHQ220" s="358"/>
      <c r="WHR220" s="358"/>
      <c r="WHS220" s="358"/>
      <c r="WHT220" s="358"/>
      <c r="WHU220" s="358"/>
      <c r="WHV220" s="358"/>
      <c r="WHW220" s="358"/>
      <c r="WHX220" s="358"/>
      <c r="WHY220" s="358"/>
      <c r="WHZ220" s="358"/>
      <c r="WIA220" s="358"/>
      <c r="WIB220" s="358"/>
      <c r="WIC220" s="358"/>
      <c r="WID220" s="358"/>
      <c r="WIE220" s="358"/>
      <c r="WIF220" s="358"/>
      <c r="WIG220" s="358"/>
      <c r="WIH220" s="358"/>
      <c r="WII220" s="358"/>
      <c r="WIJ220" s="358"/>
      <c r="WIK220" s="358"/>
      <c r="WIL220" s="358"/>
      <c r="WIM220" s="358"/>
      <c r="WIN220" s="358"/>
      <c r="WIO220" s="358"/>
      <c r="WIP220" s="358"/>
      <c r="WIQ220" s="358"/>
      <c r="WIR220" s="358"/>
      <c r="WIS220" s="358"/>
      <c r="WIT220" s="358"/>
      <c r="WIU220" s="358"/>
      <c r="WIV220" s="358"/>
      <c r="WIW220" s="358"/>
      <c r="WIX220" s="358"/>
      <c r="WIY220" s="358"/>
      <c r="WIZ220" s="358"/>
      <c r="WJA220" s="358"/>
      <c r="WJB220" s="358"/>
      <c r="WJC220" s="358"/>
      <c r="WJD220" s="358"/>
      <c r="WJE220" s="358"/>
      <c r="WJF220" s="358"/>
      <c r="WJG220" s="358"/>
      <c r="WJH220" s="358"/>
      <c r="WJI220" s="358"/>
      <c r="WJJ220" s="358"/>
      <c r="WJK220" s="358"/>
      <c r="WJL220" s="358"/>
      <c r="WJM220" s="358"/>
      <c r="WJN220" s="358"/>
      <c r="WJO220" s="358"/>
      <c r="WJP220" s="358"/>
      <c r="WJQ220" s="358"/>
      <c r="WJR220" s="358"/>
      <c r="WJS220" s="358"/>
      <c r="WJT220" s="358"/>
      <c r="WJU220" s="358"/>
      <c r="WJV220" s="358"/>
      <c r="WJW220" s="358"/>
      <c r="WJX220" s="358"/>
      <c r="WJY220" s="358"/>
      <c r="WJZ220" s="358"/>
      <c r="WKA220" s="358"/>
      <c r="WKB220" s="358"/>
      <c r="WKC220" s="358"/>
      <c r="WKD220" s="358"/>
      <c r="WKE220" s="358"/>
      <c r="WKF220" s="358"/>
      <c r="WKG220" s="358"/>
      <c r="WKH220" s="358"/>
      <c r="WKI220" s="358"/>
      <c r="WKJ220" s="358"/>
      <c r="WKK220" s="358"/>
      <c r="WKL220" s="358"/>
      <c r="WKM220" s="358"/>
      <c r="WKN220" s="358"/>
      <c r="WKO220" s="358"/>
      <c r="WKP220" s="358"/>
      <c r="WKQ220" s="358"/>
      <c r="WKR220" s="358"/>
      <c r="WKS220" s="358"/>
      <c r="WKT220" s="358"/>
      <c r="WKU220" s="358"/>
      <c r="WKV220" s="358"/>
      <c r="WKW220" s="358"/>
      <c r="WKX220" s="358"/>
      <c r="WKY220" s="358"/>
      <c r="WKZ220" s="358"/>
      <c r="WLA220" s="358"/>
      <c r="WLB220" s="358"/>
      <c r="WLC220" s="358"/>
      <c r="WLD220" s="358"/>
      <c r="WLE220" s="358"/>
      <c r="WLF220" s="358"/>
      <c r="WLG220" s="358"/>
      <c r="WLH220" s="358"/>
      <c r="WLI220" s="358"/>
      <c r="WLJ220" s="358"/>
      <c r="WLK220" s="358"/>
      <c r="WLL220" s="358"/>
      <c r="WLM220" s="358"/>
      <c r="WLN220" s="358"/>
      <c r="WLO220" s="358"/>
      <c r="WLP220" s="358"/>
      <c r="WLQ220" s="358"/>
      <c r="WLR220" s="358"/>
      <c r="WLS220" s="358"/>
      <c r="WLT220" s="358"/>
      <c r="WLU220" s="358"/>
      <c r="WLV220" s="358"/>
      <c r="WLW220" s="358"/>
      <c r="WLX220" s="358"/>
      <c r="WLY220" s="358"/>
      <c r="WLZ220" s="358"/>
      <c r="WMA220" s="358"/>
      <c r="WMB220" s="358"/>
      <c r="WMC220" s="358"/>
      <c r="WMD220" s="358"/>
      <c r="WME220" s="358"/>
      <c r="WMF220" s="358"/>
      <c r="WMG220" s="358"/>
      <c r="WMH220" s="358"/>
      <c r="WMI220" s="358"/>
      <c r="WMJ220" s="358"/>
      <c r="WMK220" s="358"/>
      <c r="WML220" s="358"/>
      <c r="WMM220" s="358"/>
      <c r="WMN220" s="358"/>
      <c r="WMO220" s="358"/>
      <c r="WMP220" s="358"/>
      <c r="WMQ220" s="358"/>
      <c r="WMR220" s="358"/>
      <c r="WMS220" s="358"/>
      <c r="WMT220" s="358"/>
      <c r="WMU220" s="358"/>
      <c r="WMV220" s="358"/>
      <c r="WMW220" s="358"/>
      <c r="WMX220" s="358"/>
      <c r="WMY220" s="358"/>
      <c r="WMZ220" s="358"/>
      <c r="WNA220" s="358"/>
      <c r="WNB220" s="358"/>
      <c r="WNC220" s="358"/>
      <c r="WND220" s="358"/>
      <c r="WNE220" s="358"/>
      <c r="WNF220" s="358"/>
      <c r="WNG220" s="358"/>
      <c r="WNH220" s="358"/>
      <c r="WNI220" s="358"/>
      <c r="WNJ220" s="358"/>
      <c r="WNK220" s="358"/>
      <c r="WNL220" s="358"/>
      <c r="WNM220" s="358"/>
      <c r="WNN220" s="358"/>
      <c r="WNO220" s="358"/>
      <c r="WNP220" s="358"/>
      <c r="WNQ220" s="358"/>
      <c r="WNR220" s="358"/>
      <c r="WNS220" s="358"/>
      <c r="WNT220" s="358"/>
      <c r="WNU220" s="358"/>
      <c r="WNV220" s="358"/>
      <c r="WNW220" s="358"/>
      <c r="WNX220" s="358"/>
      <c r="WNY220" s="358"/>
      <c r="WNZ220" s="358"/>
      <c r="WOA220" s="358"/>
      <c r="WOB220" s="358"/>
      <c r="WOC220" s="358"/>
      <c r="WOD220" s="358"/>
      <c r="WOE220" s="358"/>
      <c r="WOF220" s="358"/>
      <c r="WOG220" s="358"/>
      <c r="WOH220" s="358"/>
      <c r="WOI220" s="358"/>
      <c r="WOJ220" s="358"/>
      <c r="WOK220" s="358"/>
      <c r="WOL220" s="358"/>
      <c r="WOM220" s="358"/>
      <c r="WON220" s="358"/>
      <c r="WOO220" s="358"/>
      <c r="WOP220" s="358"/>
      <c r="WOQ220" s="358"/>
      <c r="WOR220" s="358"/>
      <c r="WOS220" s="358"/>
      <c r="WOT220" s="358"/>
      <c r="WOU220" s="358"/>
      <c r="WOV220" s="358"/>
      <c r="WOW220" s="358"/>
      <c r="WOX220" s="358"/>
      <c r="WOY220" s="358"/>
      <c r="WOZ220" s="358"/>
      <c r="WPA220" s="358"/>
      <c r="WPB220" s="358"/>
      <c r="WPC220" s="358"/>
      <c r="WPD220" s="358"/>
      <c r="WPE220" s="358"/>
      <c r="WPF220" s="358"/>
      <c r="WPG220" s="358"/>
      <c r="WPH220" s="358"/>
      <c r="WPI220" s="358"/>
      <c r="WPJ220" s="358"/>
      <c r="WPK220" s="358"/>
      <c r="WPL220" s="358"/>
      <c r="WPM220" s="358"/>
      <c r="WPN220" s="358"/>
      <c r="WPO220" s="358"/>
      <c r="WPP220" s="358"/>
      <c r="WPQ220" s="358"/>
      <c r="WPR220" s="358"/>
      <c r="WPS220" s="358"/>
      <c r="WPT220" s="358"/>
      <c r="WPU220" s="358"/>
      <c r="WPV220" s="358"/>
      <c r="WPW220" s="358"/>
      <c r="WPX220" s="358"/>
      <c r="WPY220" s="358"/>
      <c r="WPZ220" s="358"/>
      <c r="WQA220" s="358"/>
      <c r="WQB220" s="358"/>
      <c r="WQC220" s="358"/>
      <c r="WQD220" s="358"/>
      <c r="WQE220" s="358"/>
      <c r="WQF220" s="358"/>
      <c r="WQG220" s="358"/>
      <c r="WQH220" s="358"/>
      <c r="WQI220" s="358"/>
      <c r="WQJ220" s="358"/>
      <c r="WQK220" s="358"/>
      <c r="WQL220" s="358"/>
      <c r="WQM220" s="358"/>
      <c r="WQN220" s="358"/>
      <c r="WQO220" s="358"/>
      <c r="WQP220" s="358"/>
      <c r="WQQ220" s="358"/>
      <c r="WQR220" s="358"/>
      <c r="WQS220" s="358"/>
      <c r="WQT220" s="358"/>
      <c r="WQU220" s="358"/>
      <c r="WQV220" s="358"/>
      <c r="WQW220" s="358"/>
      <c r="WQX220" s="358"/>
      <c r="WQY220" s="358"/>
      <c r="WQZ220" s="358"/>
      <c r="WRA220" s="358"/>
      <c r="WRB220" s="358"/>
      <c r="WRC220" s="358"/>
      <c r="WRD220" s="358"/>
      <c r="WRE220" s="358"/>
      <c r="WRF220" s="358"/>
      <c r="WRG220" s="358"/>
      <c r="WRH220" s="358"/>
      <c r="WRI220" s="358"/>
      <c r="WRJ220" s="358"/>
      <c r="WRK220" s="358"/>
      <c r="WRL220" s="358"/>
      <c r="WRM220" s="358"/>
      <c r="WRN220" s="358"/>
      <c r="WRO220" s="358"/>
      <c r="WRP220" s="358"/>
      <c r="WRQ220" s="358"/>
      <c r="WRR220" s="358"/>
      <c r="WRS220" s="358"/>
      <c r="WRT220" s="358"/>
      <c r="WRU220" s="358"/>
      <c r="WRV220" s="358"/>
      <c r="WRW220" s="358"/>
      <c r="WRX220" s="358"/>
      <c r="WRY220" s="358"/>
      <c r="WRZ220" s="358"/>
      <c r="WSA220" s="358"/>
      <c r="WSB220" s="358"/>
      <c r="WSC220" s="358"/>
      <c r="WSD220" s="358"/>
      <c r="WSE220" s="358"/>
      <c r="WSF220" s="358"/>
      <c r="WSG220" s="358"/>
      <c r="WSH220" s="358"/>
      <c r="WSI220" s="358"/>
      <c r="WSJ220" s="358"/>
      <c r="WSK220" s="358"/>
      <c r="WSL220" s="358"/>
      <c r="WSM220" s="358"/>
      <c r="WSN220" s="358"/>
      <c r="WSO220" s="358"/>
      <c r="WSP220" s="358"/>
      <c r="WSQ220" s="358"/>
      <c r="WSR220" s="358"/>
      <c r="WSS220" s="358"/>
      <c r="WST220" s="358"/>
      <c r="WSU220" s="358"/>
      <c r="WSV220" s="358"/>
      <c r="WSW220" s="358"/>
      <c r="WSX220" s="358"/>
      <c r="WSY220" s="358"/>
      <c r="WSZ220" s="358"/>
      <c r="WTA220" s="358"/>
      <c r="WTB220" s="358"/>
      <c r="WTC220" s="358"/>
      <c r="WTD220" s="358"/>
      <c r="WTE220" s="358"/>
      <c r="WTF220" s="358"/>
      <c r="WTG220" s="358"/>
      <c r="WTH220" s="358"/>
      <c r="WTI220" s="358"/>
      <c r="WTJ220" s="358"/>
      <c r="WTK220" s="358"/>
      <c r="WTL220" s="358"/>
      <c r="WTM220" s="358"/>
      <c r="WTN220" s="358"/>
      <c r="WTO220" s="358"/>
      <c r="WTP220" s="358"/>
      <c r="WTQ220" s="358"/>
      <c r="WTR220" s="358"/>
      <c r="WTS220" s="358"/>
      <c r="WTT220" s="358"/>
      <c r="WTU220" s="358"/>
      <c r="WTV220" s="358"/>
      <c r="WTW220" s="358"/>
      <c r="WTX220" s="358"/>
      <c r="WTY220" s="358"/>
      <c r="WTZ220" s="358"/>
      <c r="WUA220" s="358"/>
      <c r="WUB220" s="358"/>
      <c r="WUC220" s="358"/>
      <c r="WUD220" s="358"/>
      <c r="WUE220" s="358"/>
      <c r="WUF220" s="358"/>
      <c r="WUG220" s="358"/>
      <c r="WUH220" s="358"/>
      <c r="WUI220" s="358"/>
      <c r="WUJ220" s="358"/>
      <c r="WUK220" s="358"/>
      <c r="WUL220" s="358"/>
      <c r="WUM220" s="358"/>
      <c r="WUN220" s="358"/>
      <c r="WUO220" s="358"/>
      <c r="WUP220" s="358"/>
      <c r="WUQ220" s="358"/>
      <c r="WUR220" s="358"/>
      <c r="WUS220" s="358"/>
      <c r="WUT220" s="358"/>
      <c r="WUU220" s="358"/>
      <c r="WUV220" s="358"/>
      <c r="WUW220" s="358"/>
      <c r="WUX220" s="358"/>
      <c r="WUY220" s="358"/>
      <c r="WUZ220" s="358"/>
      <c r="WVA220" s="358"/>
      <c r="WVB220" s="358"/>
      <c r="WVC220" s="358"/>
      <c r="WVD220" s="358"/>
      <c r="WVE220" s="358"/>
      <c r="WVF220" s="358"/>
      <c r="WVG220" s="358"/>
      <c r="WVH220" s="358"/>
      <c r="WVI220" s="358"/>
      <c r="WVJ220" s="358"/>
      <c r="WVK220" s="358"/>
      <c r="WVL220" s="358"/>
      <c r="WVM220" s="358"/>
      <c r="WVN220" s="358"/>
      <c r="WVO220" s="358"/>
      <c r="WVP220" s="358"/>
      <c r="WVQ220" s="358"/>
      <c r="WVR220" s="358"/>
      <c r="WVS220" s="358"/>
      <c r="WVT220" s="358"/>
      <c r="WVU220" s="358"/>
      <c r="WVV220" s="358"/>
      <c r="WVW220" s="358"/>
      <c r="WVX220" s="358"/>
      <c r="WVY220" s="358"/>
      <c r="WVZ220" s="358"/>
      <c r="WWA220" s="358"/>
      <c r="WWB220" s="358"/>
      <c r="WWC220" s="358"/>
      <c r="WWD220" s="358"/>
      <c r="WWE220" s="358"/>
      <c r="WWF220" s="358"/>
      <c r="WWG220" s="358"/>
      <c r="WWH220" s="358"/>
      <c r="WWI220" s="358"/>
      <c r="WWJ220" s="358"/>
      <c r="WWK220" s="358"/>
      <c r="WWL220" s="358"/>
      <c r="WWM220" s="358"/>
      <c r="WWN220" s="358"/>
      <c r="WWO220" s="358"/>
      <c r="WWP220" s="358"/>
      <c r="WWQ220" s="358"/>
      <c r="WWR220" s="358"/>
      <c r="WWS220" s="358"/>
      <c r="WWT220" s="358"/>
      <c r="WWU220" s="358"/>
      <c r="WWV220" s="358"/>
      <c r="WWW220" s="358"/>
      <c r="WWX220" s="358"/>
      <c r="WWY220" s="358"/>
      <c r="WWZ220" s="358"/>
      <c r="WXA220" s="358"/>
      <c r="WXB220" s="358"/>
      <c r="WXC220" s="358"/>
      <c r="WXD220" s="358"/>
      <c r="WXE220" s="358"/>
      <c r="WXF220" s="358"/>
      <c r="WXG220" s="358"/>
      <c r="WXH220" s="358"/>
      <c r="WXI220" s="358"/>
      <c r="WXJ220" s="358"/>
      <c r="WXK220" s="358"/>
      <c r="WXL220" s="358"/>
      <c r="WXM220" s="358"/>
      <c r="WXN220" s="358"/>
      <c r="WXO220" s="358"/>
      <c r="WXP220" s="358"/>
      <c r="WXQ220" s="358"/>
      <c r="WXR220" s="358"/>
      <c r="WXS220" s="358"/>
      <c r="WXT220" s="358"/>
      <c r="WXU220" s="358"/>
      <c r="WXV220" s="358"/>
      <c r="WXW220" s="358"/>
      <c r="WXX220" s="358"/>
      <c r="WXY220" s="358"/>
      <c r="WXZ220" s="358"/>
      <c r="WYA220" s="358"/>
      <c r="WYB220" s="358"/>
      <c r="WYC220" s="358"/>
      <c r="WYD220" s="358"/>
      <c r="WYE220" s="358"/>
      <c r="WYF220" s="358"/>
      <c r="WYG220" s="358"/>
      <c r="WYH220" s="358"/>
      <c r="WYI220" s="358"/>
      <c r="WYJ220" s="358"/>
      <c r="WYK220" s="358"/>
      <c r="WYL220" s="358"/>
      <c r="WYM220" s="358"/>
      <c r="WYN220" s="358"/>
      <c r="WYO220" s="358"/>
      <c r="WYP220" s="358"/>
      <c r="WYQ220" s="358"/>
      <c r="WYR220" s="358"/>
      <c r="WYS220" s="358"/>
      <c r="WYT220" s="358"/>
      <c r="WYU220" s="358"/>
      <c r="WYV220" s="358"/>
      <c r="WYW220" s="358"/>
      <c r="WYX220" s="358"/>
      <c r="WYY220" s="358"/>
      <c r="WYZ220" s="358"/>
      <c r="WZA220" s="358"/>
      <c r="WZB220" s="358"/>
      <c r="WZC220" s="358"/>
      <c r="WZD220" s="358"/>
      <c r="WZE220" s="358"/>
      <c r="WZF220" s="358"/>
      <c r="WZG220" s="358"/>
      <c r="WZH220" s="358"/>
      <c r="WZI220" s="358"/>
      <c r="WZJ220" s="358"/>
      <c r="WZK220" s="358"/>
      <c r="WZL220" s="358"/>
      <c r="WZM220" s="358"/>
      <c r="WZN220" s="358"/>
      <c r="WZO220" s="358"/>
      <c r="WZP220" s="358"/>
      <c r="WZQ220" s="358"/>
      <c r="WZR220" s="358"/>
      <c r="WZS220" s="358"/>
      <c r="WZT220" s="358"/>
      <c r="WZU220" s="358"/>
      <c r="WZV220" s="358"/>
      <c r="WZW220" s="358"/>
      <c r="WZX220" s="358"/>
      <c r="WZY220" s="358"/>
      <c r="WZZ220" s="358"/>
      <c r="XAA220" s="358"/>
      <c r="XAB220" s="358"/>
      <c r="XAC220" s="358"/>
      <c r="XAD220" s="358"/>
      <c r="XAE220" s="358"/>
      <c r="XAF220" s="358"/>
      <c r="XAG220" s="358"/>
      <c r="XAH220" s="358"/>
      <c r="XAI220" s="358"/>
      <c r="XAJ220" s="358"/>
      <c r="XAK220" s="358"/>
      <c r="XAL220" s="358"/>
      <c r="XAM220" s="358"/>
      <c r="XAN220" s="358"/>
      <c r="XAO220" s="358"/>
      <c r="XAP220" s="358"/>
      <c r="XAQ220" s="358"/>
      <c r="XAR220" s="358"/>
      <c r="XAS220" s="358"/>
      <c r="XAT220" s="358"/>
      <c r="XAU220" s="358"/>
      <c r="XAV220" s="358"/>
      <c r="XAW220" s="358"/>
      <c r="XAX220" s="358"/>
      <c r="XAY220" s="358"/>
      <c r="XAZ220" s="358"/>
      <c r="XBA220" s="358"/>
      <c r="XBB220" s="358"/>
      <c r="XBC220" s="358"/>
      <c r="XBD220" s="358"/>
      <c r="XBE220" s="358"/>
      <c r="XBF220" s="358"/>
      <c r="XBG220" s="358"/>
      <c r="XBH220" s="358"/>
      <c r="XBI220" s="358"/>
      <c r="XBJ220" s="358"/>
      <c r="XBK220" s="358"/>
      <c r="XBL220" s="358"/>
      <c r="XBM220" s="358"/>
      <c r="XBN220" s="358"/>
      <c r="XBO220" s="358"/>
      <c r="XBP220" s="358"/>
      <c r="XBQ220" s="358"/>
      <c r="XBR220" s="358"/>
      <c r="XBS220" s="358"/>
      <c r="XBT220" s="358"/>
      <c r="XBU220" s="358"/>
      <c r="XBV220" s="358"/>
      <c r="XBW220" s="358"/>
      <c r="XBX220" s="358"/>
      <c r="XBY220" s="358"/>
      <c r="XBZ220" s="358"/>
      <c r="XCA220" s="358"/>
      <c r="XCB220" s="358"/>
      <c r="XCC220" s="358"/>
      <c r="XCD220" s="358"/>
      <c r="XCE220" s="358"/>
      <c r="XCF220" s="358"/>
      <c r="XCG220" s="358"/>
      <c r="XCH220" s="358"/>
      <c r="XCI220" s="358"/>
      <c r="XCJ220" s="358"/>
      <c r="XCK220" s="358"/>
      <c r="XCL220" s="358"/>
      <c r="XCM220" s="358"/>
      <c r="XCN220" s="358"/>
      <c r="XCO220" s="358"/>
      <c r="XCP220" s="358"/>
      <c r="XCQ220" s="358"/>
      <c r="XCR220" s="358"/>
      <c r="XCS220" s="358"/>
      <c r="XCT220" s="358"/>
      <c r="XCU220" s="358"/>
      <c r="XCV220" s="358"/>
      <c r="XCW220" s="358"/>
      <c r="XCX220" s="358"/>
      <c r="XCY220" s="358"/>
      <c r="XCZ220" s="358"/>
      <c r="XDA220" s="358"/>
      <c r="XDB220" s="358"/>
      <c r="XDC220" s="358"/>
      <c r="XDD220" s="358"/>
      <c r="XDE220" s="358"/>
      <c r="XDF220" s="358"/>
      <c r="XDG220" s="358"/>
      <c r="XDH220" s="358"/>
      <c r="XDI220" s="358"/>
      <c r="XDJ220" s="358"/>
      <c r="XDK220" s="358"/>
      <c r="XDL220" s="358"/>
      <c r="XDM220" s="358"/>
      <c r="XDN220" s="358"/>
      <c r="XDO220" s="358"/>
      <c r="XDP220" s="358"/>
      <c r="XDQ220" s="358"/>
      <c r="XDR220" s="358"/>
      <c r="XDS220" s="358"/>
      <c r="XDT220" s="358"/>
      <c r="XDU220" s="358"/>
      <c r="XDV220" s="358"/>
      <c r="XDW220" s="358"/>
      <c r="XDX220" s="358"/>
      <c r="XDY220" s="358"/>
      <c r="XDZ220" s="358"/>
      <c r="XEA220" s="358"/>
      <c r="XEB220" s="358"/>
      <c r="XEC220" s="358"/>
      <c r="XED220" s="358"/>
      <c r="XEE220" s="358"/>
      <c r="XEF220" s="358"/>
      <c r="XEG220" s="358"/>
      <c r="XEH220" s="358"/>
      <c r="XEI220" s="358"/>
      <c r="XEJ220" s="358"/>
      <c r="XEK220" s="358"/>
      <c r="XEL220" s="358"/>
      <c r="XEM220" s="358"/>
      <c r="XEN220" s="358"/>
      <c r="XEO220" s="358"/>
      <c r="XEP220" s="358"/>
      <c r="XEQ220" s="358"/>
      <c r="XER220" s="358"/>
      <c r="XES220" s="358"/>
      <c r="XET220" s="358"/>
      <c r="XEU220" s="358"/>
      <c r="XEV220" s="358"/>
      <c r="XEW220" s="358"/>
      <c r="XEX220" s="358"/>
      <c r="XEY220" s="358"/>
      <c r="XEZ220" s="358"/>
      <c r="XFA220" s="358"/>
      <c r="XFB220" s="358"/>
      <c r="XFC220" s="358"/>
      <c r="XFD220" s="358"/>
    </row>
    <row r="221" spans="1:16384" x14ac:dyDescent="0.25">
      <c r="A221" s="18" t="s">
        <v>232</v>
      </c>
      <c r="B221" s="18" t="s">
        <v>233</v>
      </c>
      <c r="C221" s="58"/>
      <c r="D221" s="70"/>
      <c r="E221" s="58"/>
      <c r="F221" s="61"/>
      <c r="G221" s="20">
        <f>+SUM(F222:F235)</f>
        <v>32480</v>
      </c>
      <c r="H221" s="25">
        <f>+G221/1.16*0.16</f>
        <v>4480.0000000000009</v>
      </c>
    </row>
    <row r="222" spans="1:16384" outlineLevel="1" x14ac:dyDescent="0.25">
      <c r="A222" s="1"/>
      <c r="B222" s="1"/>
      <c r="C222" s="76" t="s">
        <v>729</v>
      </c>
      <c r="D222" s="314">
        <v>42774</v>
      </c>
      <c r="E222" s="76" t="s">
        <v>730</v>
      </c>
      <c r="F222" s="77">
        <v>1044</v>
      </c>
      <c r="H222" s="1"/>
      <c r="I222" s="311" t="s">
        <v>1016</v>
      </c>
    </row>
    <row r="223" spans="1:16384" outlineLevel="1" x14ac:dyDescent="0.25">
      <c r="A223" s="1"/>
      <c r="B223" s="1"/>
      <c r="C223" s="76" t="s">
        <v>731</v>
      </c>
      <c r="D223" s="314">
        <v>42780</v>
      </c>
      <c r="E223" s="76" t="s">
        <v>732</v>
      </c>
      <c r="F223" s="77">
        <v>6264</v>
      </c>
      <c r="H223" s="1"/>
      <c r="I223" s="312" t="s">
        <v>1017</v>
      </c>
    </row>
    <row r="224" spans="1:16384" outlineLevel="1" x14ac:dyDescent="0.25">
      <c r="A224" s="1"/>
      <c r="B224" s="1"/>
      <c r="C224" s="76" t="s">
        <v>733</v>
      </c>
      <c r="D224" s="314">
        <v>42783</v>
      </c>
      <c r="E224" s="76" t="s">
        <v>734</v>
      </c>
      <c r="F224" s="77">
        <v>4118</v>
      </c>
      <c r="H224" s="1"/>
      <c r="I224" s="312" t="s">
        <v>1018</v>
      </c>
    </row>
    <row r="225" spans="1:9" outlineLevel="1" x14ac:dyDescent="0.25">
      <c r="A225" s="1"/>
      <c r="B225" s="1"/>
      <c r="C225" s="76" t="s">
        <v>735</v>
      </c>
      <c r="D225" s="314">
        <v>42783</v>
      </c>
      <c r="E225" s="76" t="s">
        <v>736</v>
      </c>
      <c r="F225" s="76">
        <v>986</v>
      </c>
      <c r="H225" s="1"/>
      <c r="I225" s="311" t="s">
        <v>1019</v>
      </c>
    </row>
    <row r="226" spans="1:9" outlineLevel="1" x14ac:dyDescent="0.25">
      <c r="A226" s="1"/>
      <c r="B226" s="1"/>
      <c r="C226" s="76" t="s">
        <v>737</v>
      </c>
      <c r="D226" s="314">
        <v>42783</v>
      </c>
      <c r="E226" s="76" t="s">
        <v>738</v>
      </c>
      <c r="F226" s="76">
        <v>986</v>
      </c>
      <c r="H226" s="1"/>
      <c r="I226" s="312" t="s">
        <v>1020</v>
      </c>
    </row>
    <row r="227" spans="1:9" outlineLevel="1" x14ac:dyDescent="0.25">
      <c r="A227" s="1"/>
      <c r="B227" s="1"/>
      <c r="C227" s="76" t="s">
        <v>739</v>
      </c>
      <c r="D227" s="314">
        <v>42784</v>
      </c>
      <c r="E227" s="76" t="s">
        <v>740</v>
      </c>
      <c r="F227" s="77">
        <v>1044</v>
      </c>
      <c r="H227" s="1"/>
      <c r="I227" s="312" t="s">
        <v>1021</v>
      </c>
    </row>
    <row r="228" spans="1:9" outlineLevel="1" x14ac:dyDescent="0.25">
      <c r="A228" s="1"/>
      <c r="B228" s="1"/>
      <c r="C228" s="76" t="s">
        <v>741</v>
      </c>
      <c r="D228" s="314">
        <v>42784</v>
      </c>
      <c r="E228" s="76" t="s">
        <v>742</v>
      </c>
      <c r="F228" s="77">
        <v>1044</v>
      </c>
      <c r="H228" s="1"/>
      <c r="I228" s="311" t="s">
        <v>1022</v>
      </c>
    </row>
    <row r="229" spans="1:9" outlineLevel="1" x14ac:dyDescent="0.25">
      <c r="A229" s="1"/>
      <c r="B229" s="1"/>
      <c r="C229" s="76" t="s">
        <v>743</v>
      </c>
      <c r="D229" s="314">
        <v>42789</v>
      </c>
      <c r="E229" s="76" t="s">
        <v>162</v>
      </c>
      <c r="F229" s="76">
        <v>986</v>
      </c>
      <c r="H229" s="1"/>
      <c r="I229" s="312" t="s">
        <v>1023</v>
      </c>
    </row>
    <row r="230" spans="1:9" outlineLevel="1" x14ac:dyDescent="0.25">
      <c r="A230" s="1"/>
      <c r="B230" s="1"/>
      <c r="C230" s="76" t="s">
        <v>432</v>
      </c>
      <c r="D230" s="314">
        <v>42790</v>
      </c>
      <c r="E230" s="76" t="s">
        <v>744</v>
      </c>
      <c r="F230" s="77">
        <v>8410</v>
      </c>
      <c r="G230" s="88"/>
      <c r="H230" s="1"/>
      <c r="I230" s="312" t="s">
        <v>1024</v>
      </c>
    </row>
    <row r="231" spans="1:9" outlineLevel="1" x14ac:dyDescent="0.25">
      <c r="A231" s="1"/>
      <c r="B231" s="1"/>
      <c r="C231" s="76" t="s">
        <v>487</v>
      </c>
      <c r="D231" s="314">
        <v>42790</v>
      </c>
      <c r="E231" s="76" t="s">
        <v>745</v>
      </c>
      <c r="F231" s="76">
        <v>986</v>
      </c>
      <c r="G231" s="88"/>
      <c r="H231" s="1"/>
      <c r="I231" s="311" t="s">
        <v>1025</v>
      </c>
    </row>
    <row r="232" spans="1:9" outlineLevel="1" x14ac:dyDescent="0.25">
      <c r="A232" s="1"/>
      <c r="B232" s="1"/>
      <c r="C232" s="76" t="s">
        <v>746</v>
      </c>
      <c r="D232" s="314">
        <v>42790</v>
      </c>
      <c r="E232" s="76" t="s">
        <v>747</v>
      </c>
      <c r="F232" s="77">
        <v>2552</v>
      </c>
      <c r="G232" s="88"/>
      <c r="H232" s="1"/>
      <c r="I232" s="312" t="s">
        <v>1026</v>
      </c>
    </row>
    <row r="233" spans="1:9" outlineLevel="1" x14ac:dyDescent="0.25">
      <c r="A233" s="1"/>
      <c r="B233" s="1"/>
      <c r="C233" s="76" t="s">
        <v>748</v>
      </c>
      <c r="D233" s="314">
        <v>42791</v>
      </c>
      <c r="E233" s="76" t="s">
        <v>749</v>
      </c>
      <c r="F233" s="77">
        <v>1392</v>
      </c>
      <c r="G233" s="88"/>
      <c r="H233" s="1"/>
      <c r="I233" s="312" t="s">
        <v>1027</v>
      </c>
    </row>
    <row r="234" spans="1:9" outlineLevel="1" x14ac:dyDescent="0.25">
      <c r="A234" s="1"/>
      <c r="B234" s="1"/>
      <c r="C234" s="76" t="s">
        <v>750</v>
      </c>
      <c r="D234" s="314">
        <v>42791</v>
      </c>
      <c r="E234" s="76" t="s">
        <v>751</v>
      </c>
      <c r="F234" s="77">
        <v>1392</v>
      </c>
      <c r="G234" s="88"/>
      <c r="H234" s="1"/>
      <c r="I234" s="311" t="s">
        <v>1028</v>
      </c>
    </row>
    <row r="235" spans="1:9" outlineLevel="1" x14ac:dyDescent="0.25">
      <c r="A235" s="1"/>
      <c r="B235" s="1"/>
      <c r="C235" s="76" t="s">
        <v>752</v>
      </c>
      <c r="D235" s="314">
        <v>42791</v>
      </c>
      <c r="E235" s="76" t="s">
        <v>753</v>
      </c>
      <c r="F235" s="77">
        <v>1276</v>
      </c>
      <c r="G235" s="88"/>
      <c r="H235" s="1"/>
      <c r="I235" s="311" t="s">
        <v>1029</v>
      </c>
    </row>
    <row r="236" spans="1:9" x14ac:dyDescent="0.25">
      <c r="A236" s="18" t="s">
        <v>521</v>
      </c>
      <c r="B236" s="18" t="s">
        <v>522</v>
      </c>
      <c r="C236" s="58"/>
      <c r="D236" s="70"/>
      <c r="E236" s="58"/>
      <c r="F236" s="61"/>
      <c r="G236" s="20">
        <f>+F237</f>
        <v>-48347.67</v>
      </c>
      <c r="H236" s="25">
        <f>+G236/1.16*0.16</f>
        <v>-6668.6441379310345</v>
      </c>
    </row>
    <row r="237" spans="1:9" outlineLevel="1" x14ac:dyDescent="0.25">
      <c r="A237" s="1"/>
      <c r="B237" s="1"/>
      <c r="C237" s="58" t="s">
        <v>523</v>
      </c>
      <c r="D237" s="70">
        <v>42754</v>
      </c>
      <c r="E237" s="58" t="s">
        <v>524</v>
      </c>
      <c r="F237" s="61">
        <v>-48347.67</v>
      </c>
      <c r="G237" s="1"/>
      <c r="H237" s="1"/>
    </row>
    <row r="238" spans="1:9" s="488" customFormat="1" outlineLevel="1" x14ac:dyDescent="0.25">
      <c r="A238" s="18" t="s">
        <v>4458</v>
      </c>
      <c r="B238" s="18" t="s">
        <v>4557</v>
      </c>
      <c r="C238" s="58"/>
      <c r="D238" s="70"/>
      <c r="E238" s="58"/>
      <c r="F238" s="61"/>
      <c r="G238" s="20">
        <f>+F239</f>
        <v>13143.66</v>
      </c>
      <c r="H238" s="25">
        <f>+G238/1.16*0.16</f>
        <v>1812.9186206896554</v>
      </c>
    </row>
    <row r="239" spans="1:9" s="488" customFormat="1" outlineLevel="1" x14ac:dyDescent="0.25">
      <c r="A239" s="241"/>
      <c r="B239" s="241"/>
      <c r="C239" s="58" t="s">
        <v>4555</v>
      </c>
      <c r="D239" s="70">
        <v>43144</v>
      </c>
      <c r="E239" s="58" t="s">
        <v>4556</v>
      </c>
      <c r="F239" s="61">
        <v>13143.66</v>
      </c>
      <c r="G239" s="241"/>
      <c r="H239" s="241"/>
    </row>
    <row r="240" spans="1:9" x14ac:dyDescent="0.25">
      <c r="A240" s="18" t="s">
        <v>529</v>
      </c>
      <c r="B240" s="18" t="s">
        <v>530</v>
      </c>
      <c r="C240" s="58"/>
      <c r="D240" s="70"/>
      <c r="E240" s="58"/>
      <c r="F240" s="61"/>
      <c r="G240" s="20">
        <f>+F241</f>
        <v>3300</v>
      </c>
      <c r="H240" s="25">
        <f>+G240/1.16*0.16</f>
        <v>455.17241379310349</v>
      </c>
    </row>
    <row r="241" spans="1:9" outlineLevel="1" x14ac:dyDescent="0.25">
      <c r="A241" s="1"/>
      <c r="B241" s="1"/>
      <c r="C241" s="58" t="s">
        <v>754</v>
      </c>
      <c r="D241" s="70">
        <v>42793</v>
      </c>
      <c r="E241" s="58" t="s">
        <v>755</v>
      </c>
      <c r="F241" s="61">
        <v>3300</v>
      </c>
      <c r="G241" s="1"/>
      <c r="H241" s="1"/>
      <c r="I241" s="311" t="s">
        <v>1030</v>
      </c>
    </row>
    <row r="242" spans="1:9" x14ac:dyDescent="0.25">
      <c r="A242" s="18" t="s">
        <v>539</v>
      </c>
      <c r="B242" s="18" t="s">
        <v>540</v>
      </c>
      <c r="C242" s="58"/>
      <c r="D242" s="70"/>
      <c r="E242" s="58"/>
      <c r="F242" s="61"/>
      <c r="G242" s="20">
        <f>+F243</f>
        <v>283000</v>
      </c>
      <c r="H242" s="25">
        <f>+G242/1.16*0.16</f>
        <v>39034.482758620696</v>
      </c>
    </row>
    <row r="243" spans="1:9" outlineLevel="1" x14ac:dyDescent="0.25">
      <c r="A243" s="1"/>
      <c r="B243" s="1"/>
      <c r="C243" s="58" t="s">
        <v>756</v>
      </c>
      <c r="D243" s="70">
        <v>42788</v>
      </c>
      <c r="E243" s="58" t="s">
        <v>542</v>
      </c>
      <c r="F243" s="61">
        <v>283000</v>
      </c>
      <c r="G243" s="1"/>
      <c r="H243" s="1"/>
      <c r="I243" s="312" t="s">
        <v>919</v>
      </c>
    </row>
    <row r="244" spans="1:9" x14ac:dyDescent="0.25">
      <c r="A244" s="18" t="s">
        <v>757</v>
      </c>
      <c r="B244" s="18" t="s">
        <v>758</v>
      </c>
      <c r="C244" s="58"/>
      <c r="D244" s="70"/>
      <c r="E244" s="58"/>
      <c r="F244" s="61"/>
      <c r="G244" s="20">
        <f>+F245</f>
        <v>1000</v>
      </c>
      <c r="H244" s="25">
        <f>+G244/1.16*0.16</f>
        <v>137.93103448275863</v>
      </c>
    </row>
    <row r="245" spans="1:9" outlineLevel="1" x14ac:dyDescent="0.25">
      <c r="A245" s="1"/>
      <c r="B245" s="1"/>
      <c r="C245" s="58" t="s">
        <v>759</v>
      </c>
      <c r="D245" s="70">
        <v>42794</v>
      </c>
      <c r="E245" s="58" t="s">
        <v>760</v>
      </c>
      <c r="F245" s="61">
        <v>1000</v>
      </c>
      <c r="G245" s="1"/>
      <c r="H245" s="1"/>
    </row>
    <row r="246" spans="1:9" x14ac:dyDescent="0.25">
      <c r="A246" s="18" t="s">
        <v>761</v>
      </c>
      <c r="B246" s="18" t="s">
        <v>762</v>
      </c>
      <c r="C246" s="58"/>
      <c r="D246" s="70"/>
      <c r="E246" s="58"/>
      <c r="F246" s="61"/>
      <c r="G246" s="20">
        <f>+F247</f>
        <v>110000</v>
      </c>
      <c r="H246" s="25">
        <f>+G246/1.16*0.16</f>
        <v>15172.413793103451</v>
      </c>
    </row>
    <row r="247" spans="1:9" x14ac:dyDescent="0.25">
      <c r="A247" s="1"/>
      <c r="B247" s="1"/>
      <c r="C247" s="58" t="s">
        <v>391</v>
      </c>
      <c r="D247" s="70" t="s">
        <v>763</v>
      </c>
      <c r="E247" s="58" t="s">
        <v>764</v>
      </c>
      <c r="F247" s="61">
        <v>110000</v>
      </c>
      <c r="G247" s="1"/>
      <c r="H247" s="1"/>
      <c r="I247" s="311" t="s">
        <v>1031</v>
      </c>
    </row>
    <row r="248" spans="1:9" x14ac:dyDescent="0.25">
      <c r="A248" s="18" t="s">
        <v>765</v>
      </c>
      <c r="B248" s="18" t="s">
        <v>766</v>
      </c>
      <c r="C248" s="58"/>
      <c r="D248" s="70"/>
      <c r="E248" s="58"/>
      <c r="F248" s="61"/>
      <c r="G248" s="20">
        <f>+F249</f>
        <v>80000</v>
      </c>
      <c r="H248" s="25">
        <f>+G248/1.16*0.16</f>
        <v>11034.482758620692</v>
      </c>
    </row>
    <row r="249" spans="1:9" x14ac:dyDescent="0.25">
      <c r="A249" s="1"/>
      <c r="B249" s="1"/>
      <c r="C249" s="58" t="s">
        <v>767</v>
      </c>
      <c r="D249" s="70">
        <v>42794</v>
      </c>
      <c r="E249" s="58" t="s">
        <v>768</v>
      </c>
      <c r="F249" s="61">
        <v>80000</v>
      </c>
      <c r="G249" s="1"/>
      <c r="H249" s="1"/>
      <c r="I249" s="311" t="s">
        <v>1032</v>
      </c>
    </row>
    <row r="250" spans="1:9" x14ac:dyDescent="0.25">
      <c r="A250" s="18" t="s">
        <v>769</v>
      </c>
      <c r="B250" s="18" t="s">
        <v>770</v>
      </c>
      <c r="C250" s="58"/>
      <c r="D250" s="70"/>
      <c r="E250" s="58"/>
      <c r="F250" s="61"/>
      <c r="G250" s="20">
        <f>+F251</f>
        <v>404260</v>
      </c>
      <c r="H250" s="25">
        <f>+G250/1.16*0.16</f>
        <v>55760</v>
      </c>
    </row>
    <row r="251" spans="1:9" x14ac:dyDescent="0.25">
      <c r="A251" s="1"/>
      <c r="B251" s="1"/>
      <c r="C251" s="58" t="s">
        <v>771</v>
      </c>
      <c r="D251" s="70">
        <v>42794</v>
      </c>
      <c r="E251" s="58">
        <v>2746</v>
      </c>
      <c r="F251" s="61">
        <v>404260</v>
      </c>
      <c r="G251" s="1"/>
      <c r="H251" s="1"/>
      <c r="I251" s="312" t="s">
        <v>1033</v>
      </c>
    </row>
    <row r="252" spans="1:9" x14ac:dyDescent="0.25">
      <c r="A252" s="1"/>
      <c r="B252" s="1"/>
      <c r="C252" s="1"/>
      <c r="D252" s="19"/>
      <c r="E252" s="1"/>
      <c r="F252" s="26"/>
      <c r="G252" s="1"/>
      <c r="H252" s="1"/>
      <c r="I252" s="312"/>
    </row>
    <row r="253" spans="1:9" x14ac:dyDescent="0.25">
      <c r="A253" s="1"/>
      <c r="B253" s="1"/>
      <c r="C253" s="1"/>
      <c r="D253" s="1"/>
      <c r="E253" s="62" t="s">
        <v>234</v>
      </c>
      <c r="F253" s="1"/>
      <c r="G253" s="63">
        <f>+SUM(G8:G251)</f>
        <v>3177779.46</v>
      </c>
      <c r="H253" s="1"/>
    </row>
    <row r="254" spans="1:9" x14ac:dyDescent="0.25">
      <c r="A254" s="1"/>
      <c r="B254" s="1"/>
      <c r="C254" s="1"/>
      <c r="D254" s="1"/>
      <c r="E254" s="62" t="s">
        <v>235</v>
      </c>
      <c r="F254" s="1"/>
      <c r="G254" s="63">
        <v>-3177780.06</v>
      </c>
      <c r="H254" s="1"/>
    </row>
    <row r="255" spans="1:9" x14ac:dyDescent="0.25">
      <c r="E255" s="62" t="s">
        <v>236</v>
      </c>
      <c r="F255" s="1"/>
      <c r="G255" s="63">
        <f>+G253+G254</f>
        <v>-0.60000000009313226</v>
      </c>
    </row>
  </sheetData>
  <pageMargins left="0.70866141732283472" right="0.70866141732283472" top="0.74803149606299213" bottom="0.74803149606299213" header="0.31496062992125984" footer="0.31496062992125984"/>
  <pageSetup scale="52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workbookViewId="0">
      <selection activeCell="I12" sqref="I12"/>
    </sheetView>
  </sheetViews>
  <sheetFormatPr baseColWidth="10" defaultRowHeight="15" x14ac:dyDescent="0.25"/>
  <cols>
    <col min="2" max="2" width="36.140625" bestFit="1" customWidth="1"/>
    <col min="10" max="10" width="43.42578125" bestFit="1" customWidth="1"/>
  </cols>
  <sheetData>
    <row r="1" spans="1:14" s="307" customFormat="1" x14ac:dyDescent="0.25">
      <c r="B1" s="307" t="s">
        <v>788</v>
      </c>
      <c r="J1" s="307" t="s">
        <v>1280</v>
      </c>
    </row>
    <row r="2" spans="1:14" x14ac:dyDescent="0.25">
      <c r="A2" s="18" t="s">
        <v>12</v>
      </c>
      <c r="B2" s="18" t="s">
        <v>13</v>
      </c>
      <c r="C2" s="241"/>
      <c r="D2" s="242"/>
      <c r="E2" s="241"/>
      <c r="F2" s="241"/>
      <c r="H2" s="307" t="s">
        <v>1279</v>
      </c>
      <c r="I2" s="18" t="s">
        <v>130</v>
      </c>
      <c r="J2" s="18" t="s">
        <v>131</v>
      </c>
      <c r="K2" s="6"/>
      <c r="L2" s="35"/>
      <c r="M2" s="43"/>
      <c r="N2" s="7"/>
    </row>
    <row r="3" spans="1:14" x14ac:dyDescent="0.25">
      <c r="A3" s="6"/>
      <c r="B3" s="6"/>
      <c r="C3" s="76" t="s">
        <v>237</v>
      </c>
      <c r="D3" s="314">
        <v>42765</v>
      </c>
      <c r="E3" s="76" t="s">
        <v>238</v>
      </c>
      <c r="F3" s="77">
        <v>2000</v>
      </c>
      <c r="I3" s="53"/>
      <c r="J3" s="53"/>
      <c r="K3" s="268" t="s">
        <v>132</v>
      </c>
      <c r="L3" s="263">
        <v>42693</v>
      </c>
      <c r="M3" s="268">
        <v>15446</v>
      </c>
      <c r="N3" s="278">
        <v>3800.02</v>
      </c>
    </row>
    <row r="4" spans="1:14" x14ac:dyDescent="0.25">
      <c r="A4" s="6"/>
      <c r="B4" s="6"/>
      <c r="C4" s="76" t="s">
        <v>239</v>
      </c>
      <c r="D4" s="314">
        <v>42765</v>
      </c>
      <c r="E4" s="76" t="s">
        <v>240</v>
      </c>
      <c r="F4" s="77">
        <v>2117.67</v>
      </c>
      <c r="I4" s="53"/>
      <c r="J4" s="53"/>
      <c r="K4" s="268" t="s">
        <v>133</v>
      </c>
      <c r="L4" s="263">
        <v>42697</v>
      </c>
      <c r="M4" s="268">
        <v>15571</v>
      </c>
      <c r="N4" s="278">
        <v>2670</v>
      </c>
    </row>
    <row r="5" spans="1:14" x14ac:dyDescent="0.25">
      <c r="A5" s="6"/>
      <c r="B5" s="6"/>
      <c r="C5" s="76" t="s">
        <v>241</v>
      </c>
      <c r="D5" s="314">
        <v>42766</v>
      </c>
      <c r="E5" s="76" t="s">
        <v>242</v>
      </c>
      <c r="F5" s="77">
        <v>2098.5700000000002</v>
      </c>
      <c r="I5" s="53"/>
      <c r="J5" s="53"/>
      <c r="K5" s="268" t="s">
        <v>134</v>
      </c>
      <c r="L5" s="263">
        <v>42679</v>
      </c>
      <c r="M5" s="268">
        <v>15448</v>
      </c>
      <c r="N5" s="278">
        <v>304.38</v>
      </c>
    </row>
    <row r="6" spans="1:14" s="307" customFormat="1" x14ac:dyDescent="0.25">
      <c r="A6" s="6"/>
      <c r="B6" s="6"/>
      <c r="C6" s="76" t="s">
        <v>570</v>
      </c>
      <c r="D6" s="314">
        <v>42794</v>
      </c>
      <c r="E6" s="76" t="s">
        <v>571</v>
      </c>
      <c r="F6" s="77">
        <v>2578</v>
      </c>
      <c r="I6" s="18" t="s">
        <v>222</v>
      </c>
      <c r="J6" s="18" t="s">
        <v>223</v>
      </c>
      <c r="K6" s="241"/>
      <c r="L6" s="242"/>
      <c r="M6" s="241"/>
      <c r="N6" s="26"/>
    </row>
    <row r="7" spans="1:14" s="307" customFormat="1" x14ac:dyDescent="0.25">
      <c r="A7" s="6"/>
      <c r="B7" s="6"/>
      <c r="C7" s="76" t="s">
        <v>1039</v>
      </c>
      <c r="D7" s="314">
        <v>42825</v>
      </c>
      <c r="E7" s="76" t="s">
        <v>1040</v>
      </c>
      <c r="F7" s="77">
        <v>1431</v>
      </c>
      <c r="I7" s="241"/>
      <c r="J7" s="241"/>
      <c r="K7" s="268" t="s">
        <v>224</v>
      </c>
      <c r="L7" s="263">
        <v>42689</v>
      </c>
      <c r="M7" s="268" t="s">
        <v>225</v>
      </c>
      <c r="N7" s="268">
        <v>110</v>
      </c>
    </row>
    <row r="8" spans="1:14" x14ac:dyDescent="0.25">
      <c r="A8" s="18" t="s">
        <v>60</v>
      </c>
      <c r="B8" s="18" t="s">
        <v>61</v>
      </c>
      <c r="C8" s="318"/>
      <c r="D8" s="319"/>
      <c r="E8" s="318"/>
      <c r="F8" s="320"/>
    </row>
    <row r="9" spans="1:14" x14ac:dyDescent="0.25">
      <c r="A9" s="53"/>
      <c r="B9" s="53"/>
      <c r="C9" s="58" t="s">
        <v>62</v>
      </c>
      <c r="D9" s="70">
        <v>42733</v>
      </c>
      <c r="E9" s="58">
        <v>1176</v>
      </c>
      <c r="F9" s="61">
        <v>6960</v>
      </c>
      <c r="G9" s="307"/>
    </row>
    <row r="10" spans="1:14" x14ac:dyDescent="0.25">
      <c r="C10" s="76"/>
      <c r="D10" s="76"/>
      <c r="E10" s="76"/>
      <c r="F10" s="76"/>
    </row>
    <row r="11" spans="1:14" x14ac:dyDescent="0.25">
      <c r="A11" s="18" t="s">
        <v>141</v>
      </c>
      <c r="B11" s="18" t="s">
        <v>142</v>
      </c>
      <c r="C11" s="76"/>
      <c r="D11" s="76"/>
      <c r="E11" s="76"/>
      <c r="F11" s="76"/>
    </row>
    <row r="12" spans="1:14" x14ac:dyDescent="0.25">
      <c r="C12" s="58" t="s">
        <v>381</v>
      </c>
      <c r="D12" s="70">
        <v>42759</v>
      </c>
      <c r="E12" s="58">
        <v>4116977</v>
      </c>
      <c r="F12" s="61">
        <v>348.01</v>
      </c>
    </row>
    <row r="13" spans="1:14" x14ac:dyDescent="0.25">
      <c r="C13" s="58" t="s">
        <v>382</v>
      </c>
      <c r="D13" s="70">
        <v>42760</v>
      </c>
      <c r="E13" s="58">
        <v>4070233</v>
      </c>
      <c r="F13" s="58">
        <v>116</v>
      </c>
    </row>
    <row r="14" spans="1:14" x14ac:dyDescent="0.25">
      <c r="A14" s="18" t="s">
        <v>194</v>
      </c>
      <c r="B14" s="18" t="s">
        <v>195</v>
      </c>
      <c r="C14" s="76"/>
      <c r="D14" s="76"/>
      <c r="E14" s="76"/>
      <c r="F14" s="76"/>
    </row>
    <row r="15" spans="1:14" x14ac:dyDescent="0.25">
      <c r="C15" s="76" t="s">
        <v>426</v>
      </c>
      <c r="D15" s="314">
        <v>42756</v>
      </c>
      <c r="E15" s="76" t="s">
        <v>427</v>
      </c>
      <c r="F15" s="76">
        <v>470.96</v>
      </c>
    </row>
    <row r="16" spans="1:14" x14ac:dyDescent="0.25">
      <c r="A16" s="18" t="s">
        <v>204</v>
      </c>
      <c r="B16" s="18" t="s">
        <v>205</v>
      </c>
      <c r="C16" s="58"/>
      <c r="D16" s="58"/>
      <c r="E16" s="58"/>
      <c r="F16" s="58"/>
    </row>
    <row r="17" spans="1:6" x14ac:dyDescent="0.25">
      <c r="A17" s="241"/>
      <c r="B17" s="241"/>
      <c r="C17" s="76" t="s">
        <v>438</v>
      </c>
      <c r="D17" s="314">
        <v>42738</v>
      </c>
      <c r="E17" s="76">
        <v>1101</v>
      </c>
      <c r="F17" s="77">
        <v>1044</v>
      </c>
    </row>
    <row r="18" spans="1:6" x14ac:dyDescent="0.25">
      <c r="A18" s="241"/>
      <c r="B18" s="241"/>
      <c r="C18" s="76" t="s">
        <v>439</v>
      </c>
      <c r="D18" s="314">
        <v>42741</v>
      </c>
      <c r="E18" s="76">
        <v>1100</v>
      </c>
      <c r="F18" s="77">
        <v>1276</v>
      </c>
    </row>
    <row r="19" spans="1:6" x14ac:dyDescent="0.25">
      <c r="A19" s="241"/>
      <c r="B19" s="241"/>
      <c r="C19" s="76" t="s">
        <v>440</v>
      </c>
      <c r="D19" s="314">
        <v>42742</v>
      </c>
      <c r="E19" s="76">
        <v>1116</v>
      </c>
      <c r="F19" s="77">
        <v>1276</v>
      </c>
    </row>
    <row r="20" spans="1:6" x14ac:dyDescent="0.25">
      <c r="A20" s="241"/>
      <c r="B20" s="241"/>
      <c r="C20" s="76" t="s">
        <v>441</v>
      </c>
      <c r="D20" s="314">
        <v>42744</v>
      </c>
      <c r="E20" s="76">
        <v>1117</v>
      </c>
      <c r="F20" s="77">
        <v>1276</v>
      </c>
    </row>
    <row r="21" spans="1:6" x14ac:dyDescent="0.25">
      <c r="A21" s="241"/>
      <c r="B21" s="241"/>
      <c r="C21" s="76" t="s">
        <v>442</v>
      </c>
      <c r="D21" s="314">
        <v>42744</v>
      </c>
      <c r="E21" s="76">
        <v>1102</v>
      </c>
      <c r="F21" s="77">
        <v>1276</v>
      </c>
    </row>
    <row r="22" spans="1:6" x14ac:dyDescent="0.25">
      <c r="A22" s="241"/>
      <c r="B22" s="241"/>
      <c r="C22" s="76" t="s">
        <v>443</v>
      </c>
      <c r="D22" s="314">
        <v>42752</v>
      </c>
      <c r="E22" s="76">
        <v>1118</v>
      </c>
      <c r="F22" s="77">
        <v>1276</v>
      </c>
    </row>
    <row r="23" spans="1:6" x14ac:dyDescent="0.25">
      <c r="A23" s="241"/>
      <c r="B23" s="241"/>
      <c r="C23" s="76" t="s">
        <v>444</v>
      </c>
      <c r="D23" s="314">
        <v>42753</v>
      </c>
      <c r="E23" s="76">
        <v>1137</v>
      </c>
      <c r="F23" s="76">
        <v>522</v>
      </c>
    </row>
    <row r="24" spans="1:6" x14ac:dyDescent="0.25">
      <c r="A24" s="241"/>
      <c r="B24" s="241"/>
      <c r="C24" s="76" t="s">
        <v>445</v>
      </c>
      <c r="D24" s="314">
        <v>42753</v>
      </c>
      <c r="E24" s="76">
        <v>1138</v>
      </c>
      <c r="F24" s="76">
        <v>638</v>
      </c>
    </row>
    <row r="25" spans="1:6" x14ac:dyDescent="0.25">
      <c r="A25" s="241"/>
      <c r="B25" s="241"/>
      <c r="C25" s="76" t="s">
        <v>446</v>
      </c>
      <c r="D25" s="314">
        <v>42759</v>
      </c>
      <c r="E25" s="76">
        <v>1136</v>
      </c>
      <c r="F25" s="77">
        <v>1276</v>
      </c>
    </row>
    <row r="26" spans="1:6" x14ac:dyDescent="0.25">
      <c r="A26" s="241"/>
      <c r="B26" s="241"/>
      <c r="C26" s="76" t="s">
        <v>447</v>
      </c>
      <c r="D26" s="314">
        <v>42766</v>
      </c>
      <c r="E26" s="76">
        <v>1146</v>
      </c>
      <c r="F26" s="77">
        <v>1276</v>
      </c>
    </row>
    <row r="27" spans="1:6" s="307" customFormat="1" x14ac:dyDescent="0.25">
      <c r="A27" s="241"/>
      <c r="B27" s="241"/>
      <c r="C27" s="76" t="s">
        <v>1176</v>
      </c>
      <c r="D27" s="314">
        <v>42808</v>
      </c>
      <c r="E27" s="76">
        <v>1205</v>
      </c>
      <c r="F27" s="77">
        <v>1100</v>
      </c>
    </row>
    <row r="28" spans="1:6" s="307" customFormat="1" x14ac:dyDescent="0.25">
      <c r="A28" s="241"/>
      <c r="B28" s="241"/>
      <c r="C28" s="76" t="s">
        <v>1177</v>
      </c>
      <c r="D28" s="314">
        <v>42809</v>
      </c>
      <c r="E28" s="76">
        <v>1216</v>
      </c>
      <c r="F28" s="77">
        <v>1100</v>
      </c>
    </row>
    <row r="29" spans="1:6" s="307" customFormat="1" x14ac:dyDescent="0.25">
      <c r="A29" s="241"/>
      <c r="B29" s="241"/>
      <c r="C29" s="76" t="s">
        <v>586</v>
      </c>
      <c r="D29" s="314">
        <v>42809</v>
      </c>
      <c r="E29" s="76">
        <v>1215</v>
      </c>
      <c r="F29" s="77">
        <v>1500</v>
      </c>
    </row>
    <row r="30" spans="1:6" s="307" customFormat="1" x14ac:dyDescent="0.25">
      <c r="A30" s="241"/>
      <c r="B30" s="241"/>
      <c r="C30" s="76" t="s">
        <v>733</v>
      </c>
      <c r="D30" s="314">
        <v>42809</v>
      </c>
      <c r="E30" s="76">
        <v>1217</v>
      </c>
      <c r="F30" s="77">
        <v>1100</v>
      </c>
    </row>
    <row r="31" spans="1:6" s="307" customFormat="1" x14ac:dyDescent="0.25">
      <c r="A31" s="241"/>
      <c r="B31" s="241"/>
      <c r="C31" s="76" t="s">
        <v>1178</v>
      </c>
      <c r="D31" s="314">
        <v>42810</v>
      </c>
      <c r="E31" s="76">
        <v>1218</v>
      </c>
      <c r="F31" s="76">
        <v>232</v>
      </c>
    </row>
    <row r="32" spans="1:6" s="307" customFormat="1" x14ac:dyDescent="0.25">
      <c r="A32" s="241"/>
      <c r="B32" s="241"/>
      <c r="C32" s="76" t="s">
        <v>1179</v>
      </c>
      <c r="D32" s="314">
        <v>42816</v>
      </c>
      <c r="E32" s="76">
        <v>1204</v>
      </c>
      <c r="F32" s="77">
        <v>1100</v>
      </c>
    </row>
    <row r="33" spans="1:6" s="307" customFormat="1" x14ac:dyDescent="0.25">
      <c r="A33" s="241"/>
      <c r="B33" s="241"/>
      <c r="C33" s="76"/>
      <c r="D33" s="314"/>
      <c r="E33" s="76"/>
      <c r="F33" s="77"/>
    </row>
    <row r="34" spans="1:6" s="307" customFormat="1" x14ac:dyDescent="0.25">
      <c r="A34" s="241"/>
      <c r="B34" s="241"/>
      <c r="C34" s="76"/>
      <c r="D34" s="314"/>
      <c r="E34" s="76"/>
      <c r="F34" s="77"/>
    </row>
    <row r="35" spans="1:6" s="307" customFormat="1" x14ac:dyDescent="0.25">
      <c r="A35" s="241"/>
      <c r="B35" s="241"/>
      <c r="C35" s="76"/>
      <c r="D35" s="314"/>
      <c r="E35" s="76"/>
      <c r="F35" s="77"/>
    </row>
    <row r="36" spans="1:6" s="307" customFormat="1" x14ac:dyDescent="0.25">
      <c r="A36" s="241"/>
      <c r="B36" s="241"/>
      <c r="C36" s="76"/>
      <c r="D36" s="314"/>
      <c r="E36" s="76"/>
      <c r="F36" s="77"/>
    </row>
    <row r="37" spans="1:6" x14ac:dyDescent="0.25">
      <c r="A37" s="18" t="s">
        <v>517</v>
      </c>
      <c r="B37" s="18" t="s">
        <v>518</v>
      </c>
      <c r="C37" s="58"/>
      <c r="D37" s="70"/>
      <c r="E37" s="58"/>
      <c r="F37" s="61"/>
    </row>
    <row r="38" spans="1:6" x14ac:dyDescent="0.25">
      <c r="A38" s="241"/>
      <c r="B38" s="241"/>
      <c r="C38" s="58" t="s">
        <v>519</v>
      </c>
      <c r="D38" s="70">
        <v>42766</v>
      </c>
      <c r="E38" s="58" t="s">
        <v>520</v>
      </c>
      <c r="F38" s="61">
        <v>259000</v>
      </c>
    </row>
    <row r="39" spans="1:6" x14ac:dyDescent="0.25">
      <c r="A39" s="18" t="s">
        <v>630</v>
      </c>
      <c r="B39" s="18" t="s">
        <v>631</v>
      </c>
      <c r="C39" s="76"/>
      <c r="D39" s="314"/>
      <c r="E39" s="76"/>
      <c r="F39" s="77"/>
    </row>
    <row r="40" spans="1:6" x14ac:dyDescent="0.25">
      <c r="A40" s="53"/>
      <c r="B40" s="53"/>
      <c r="C40" s="76" t="s">
        <v>632</v>
      </c>
      <c r="D40" s="314">
        <v>42786</v>
      </c>
      <c r="E40" s="76">
        <v>642</v>
      </c>
      <c r="F40" s="77">
        <v>2320</v>
      </c>
    </row>
    <row r="41" spans="1:6" x14ac:dyDescent="0.25">
      <c r="A41" s="18" t="s">
        <v>1074</v>
      </c>
      <c r="B41" s="18" t="s">
        <v>1075</v>
      </c>
      <c r="C41" s="58"/>
      <c r="D41" s="70"/>
      <c r="E41" s="58"/>
      <c r="F41" s="58"/>
    </row>
    <row r="42" spans="1:6" x14ac:dyDescent="0.25">
      <c r="A42" s="3"/>
      <c r="B42" s="3"/>
      <c r="C42" s="58" t="s">
        <v>1076</v>
      </c>
      <c r="D42" s="70">
        <v>42819</v>
      </c>
      <c r="E42" s="58" t="s">
        <v>1077</v>
      </c>
      <c r="F42" s="58">
        <v>3897.6</v>
      </c>
    </row>
    <row r="43" spans="1:6" x14ac:dyDescent="0.25">
      <c r="A43" s="18" t="s">
        <v>1150</v>
      </c>
      <c r="B43" s="18" t="s">
        <v>1151</v>
      </c>
      <c r="C43" s="76"/>
      <c r="D43" s="314"/>
      <c r="E43" s="76"/>
      <c r="F43" s="77"/>
    </row>
    <row r="44" spans="1:6" x14ac:dyDescent="0.25">
      <c r="A44" s="53"/>
      <c r="B44" s="53"/>
      <c r="C44" s="76" t="s">
        <v>1152</v>
      </c>
      <c r="D44" s="314">
        <v>42819</v>
      </c>
      <c r="E44" s="76" t="s">
        <v>1153</v>
      </c>
      <c r="F44" s="77">
        <v>36000</v>
      </c>
    </row>
    <row r="45" spans="1:6" x14ac:dyDescent="0.25">
      <c r="A45" s="11"/>
      <c r="B45" s="11"/>
      <c r="C45" s="76" t="s">
        <v>1154</v>
      </c>
      <c r="D45" s="314">
        <v>42824</v>
      </c>
      <c r="E45" s="76" t="s">
        <v>1153</v>
      </c>
      <c r="F45" s="77">
        <v>41760</v>
      </c>
    </row>
    <row r="46" spans="1:6" x14ac:dyDescent="0.25">
      <c r="A46" s="18" t="s">
        <v>65</v>
      </c>
      <c r="B46" s="18" t="s">
        <v>66</v>
      </c>
      <c r="C46" s="58"/>
      <c r="D46" s="70"/>
      <c r="E46" s="58"/>
      <c r="F46" s="58"/>
    </row>
    <row r="47" spans="1:6" x14ac:dyDescent="0.25">
      <c r="A47" s="53"/>
      <c r="B47" s="53"/>
      <c r="C47" s="58" t="s">
        <v>284</v>
      </c>
      <c r="D47" s="70">
        <v>42762</v>
      </c>
      <c r="E47" s="58">
        <v>212307505</v>
      </c>
      <c r="F47" s="61">
        <v>6647.16</v>
      </c>
    </row>
    <row r="48" spans="1:6" x14ac:dyDescent="0.25">
      <c r="A48" s="18" t="s">
        <v>102</v>
      </c>
      <c r="B48" s="18" t="s">
        <v>103</v>
      </c>
      <c r="C48" s="76"/>
      <c r="D48" s="76"/>
      <c r="E48" s="76"/>
      <c r="F48" s="76"/>
    </row>
    <row r="49" spans="1:7" x14ac:dyDescent="0.25">
      <c r="C49" s="58" t="s">
        <v>1276</v>
      </c>
      <c r="D49" s="70">
        <v>42819</v>
      </c>
      <c r="E49" s="58" t="s">
        <v>1277</v>
      </c>
      <c r="F49" s="32">
        <v>7944.14</v>
      </c>
    </row>
    <row r="50" spans="1:7" x14ac:dyDescent="0.25">
      <c r="A50" s="18" t="s">
        <v>135</v>
      </c>
      <c r="B50" s="18" t="s">
        <v>136</v>
      </c>
      <c r="C50" s="76"/>
      <c r="D50" s="76"/>
      <c r="E50" s="76"/>
      <c r="F50" s="76"/>
    </row>
    <row r="51" spans="1:7" x14ac:dyDescent="0.25">
      <c r="C51" s="76" t="s">
        <v>640</v>
      </c>
      <c r="D51" s="314">
        <v>42768</v>
      </c>
      <c r="E51" s="76">
        <v>628</v>
      </c>
      <c r="F51" s="77">
        <v>580</v>
      </c>
      <c r="G51" s="307" t="s">
        <v>1281</v>
      </c>
    </row>
  </sheetData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2"/>
  <sheetViews>
    <sheetView topLeftCell="A205" workbookViewId="0">
      <selection activeCell="G216" sqref="G216"/>
    </sheetView>
  </sheetViews>
  <sheetFormatPr baseColWidth="10" defaultRowHeight="15" outlineLevelRow="1" x14ac:dyDescent="0.25"/>
  <cols>
    <col min="1" max="1" width="12.42578125" style="307" bestFit="1" customWidth="1"/>
    <col min="2" max="2" width="35.140625" style="307" customWidth="1"/>
    <col min="3" max="6" width="11.42578125" style="307"/>
    <col min="7" max="7" width="12.28515625" style="307" bestFit="1" customWidth="1"/>
    <col min="8" max="8" width="11.42578125" style="307"/>
    <col min="9" max="9" width="35.28515625" style="307" customWidth="1"/>
    <col min="10" max="16384" width="11.42578125" style="307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1038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/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58"/>
      <c r="D8" s="70"/>
      <c r="E8" s="58"/>
      <c r="F8" s="58"/>
      <c r="G8" s="20">
        <v>0</v>
      </c>
      <c r="H8" s="20"/>
      <c r="I8" s="5"/>
      <c r="J8" s="241"/>
      <c r="K8" s="8"/>
      <c r="L8" s="6"/>
    </row>
    <row r="9" spans="1:12" x14ac:dyDescent="0.25">
      <c r="A9" s="18" t="s">
        <v>12</v>
      </c>
      <c r="B9" s="18" t="s">
        <v>13</v>
      </c>
      <c r="C9" s="58"/>
      <c r="D9" s="70"/>
      <c r="E9" s="58"/>
      <c r="F9" s="58"/>
      <c r="G9" s="20">
        <f>+SUM(F10:F10)</f>
        <v>1431</v>
      </c>
      <c r="H9" s="25">
        <f>+G9/1.16*0.16</f>
        <v>197.37931034482762</v>
      </c>
      <c r="I9" s="5"/>
      <c r="J9" s="241"/>
      <c r="K9" s="8"/>
      <c r="L9" s="6"/>
    </row>
    <row r="10" spans="1:12" outlineLevel="1" x14ac:dyDescent="0.25">
      <c r="A10" s="6"/>
      <c r="B10" s="6"/>
      <c r="C10" s="76" t="s">
        <v>1039</v>
      </c>
      <c r="D10" s="314">
        <v>42825</v>
      </c>
      <c r="E10" s="76" t="s">
        <v>1040</v>
      </c>
      <c r="F10" s="77">
        <v>1431</v>
      </c>
      <c r="G10" s="21"/>
      <c r="H10" s="25"/>
      <c r="I10" s="5" t="s">
        <v>788</v>
      </c>
      <c r="J10" s="241"/>
      <c r="K10" s="8"/>
      <c r="L10" s="6"/>
    </row>
    <row r="11" spans="1:12" x14ac:dyDescent="0.25">
      <c r="A11" s="18" t="s">
        <v>14</v>
      </c>
      <c r="B11" s="18" t="s">
        <v>15</v>
      </c>
      <c r="C11" s="58"/>
      <c r="D11" s="70"/>
      <c r="E11" s="58"/>
      <c r="F11" s="58"/>
      <c r="G11" s="20">
        <f>+SUM(F12:F16)</f>
        <v>13968.460000000001</v>
      </c>
      <c r="H11" s="25">
        <f>+G11/1.16*0.16</f>
        <v>1926.6841379310349</v>
      </c>
      <c r="I11" s="93"/>
      <c r="J11" s="241"/>
      <c r="K11" s="8"/>
      <c r="L11" s="6"/>
    </row>
    <row r="12" spans="1:12" outlineLevel="1" x14ac:dyDescent="0.25">
      <c r="A12" s="53"/>
      <c r="B12" s="64" t="s">
        <v>16</v>
      </c>
      <c r="C12" s="76" t="s">
        <v>1041</v>
      </c>
      <c r="D12" s="314">
        <v>42803</v>
      </c>
      <c r="E12" s="76">
        <v>6582225</v>
      </c>
      <c r="F12" s="77">
        <v>2116</v>
      </c>
      <c r="G12" s="20"/>
      <c r="H12" s="25"/>
      <c r="I12" s="311" t="s">
        <v>1046</v>
      </c>
      <c r="J12" s="241"/>
      <c r="K12" s="8"/>
      <c r="L12" s="6"/>
    </row>
    <row r="13" spans="1:12" outlineLevel="1" x14ac:dyDescent="0.25">
      <c r="A13" s="53"/>
      <c r="B13" s="53"/>
      <c r="C13" s="76" t="s">
        <v>1042</v>
      </c>
      <c r="D13" s="314">
        <v>42803</v>
      </c>
      <c r="E13" s="76">
        <v>6582235</v>
      </c>
      <c r="F13" s="77">
        <v>3689.8</v>
      </c>
      <c r="G13" s="63"/>
      <c r="H13" s="25"/>
      <c r="I13" s="312" t="s">
        <v>1047</v>
      </c>
      <c r="J13" s="241"/>
      <c r="K13" s="8"/>
      <c r="L13" s="6"/>
    </row>
    <row r="14" spans="1:12" outlineLevel="1" x14ac:dyDescent="0.25">
      <c r="A14" s="53"/>
      <c r="B14" s="53"/>
      <c r="C14" s="76" t="s">
        <v>1043</v>
      </c>
      <c r="D14" s="314">
        <v>42815</v>
      </c>
      <c r="E14" s="76">
        <v>6599778</v>
      </c>
      <c r="F14" s="77">
        <v>4676.51</v>
      </c>
      <c r="G14" s="20"/>
      <c r="H14" s="25"/>
      <c r="I14" s="312" t="s">
        <v>1048</v>
      </c>
      <c r="J14" s="241"/>
      <c r="K14" s="8"/>
      <c r="L14" s="6"/>
    </row>
    <row r="15" spans="1:12" outlineLevel="1" x14ac:dyDescent="0.25">
      <c r="A15" s="53"/>
      <c r="B15" s="53"/>
      <c r="C15" s="76" t="s">
        <v>1044</v>
      </c>
      <c r="D15" s="314">
        <v>42816</v>
      </c>
      <c r="E15" s="76">
        <v>6626574</v>
      </c>
      <c r="F15" s="77">
        <v>2116</v>
      </c>
      <c r="G15" s="20"/>
      <c r="H15" s="25"/>
      <c r="I15" s="311" t="s">
        <v>1049</v>
      </c>
      <c r="J15" s="241"/>
      <c r="K15" s="8"/>
      <c r="L15" s="6"/>
    </row>
    <row r="16" spans="1:12" outlineLevel="1" x14ac:dyDescent="0.25">
      <c r="A16" s="6"/>
      <c r="B16" s="6"/>
      <c r="C16" s="76" t="s">
        <v>1045</v>
      </c>
      <c r="D16" s="314">
        <v>42816</v>
      </c>
      <c r="E16" s="76">
        <v>6626576</v>
      </c>
      <c r="F16" s="77">
        <v>1370.15</v>
      </c>
      <c r="G16" s="74"/>
      <c r="H16" s="25"/>
      <c r="I16" s="312" t="s">
        <v>1050</v>
      </c>
      <c r="J16" s="241"/>
      <c r="K16" s="8"/>
      <c r="L16" s="6"/>
    </row>
    <row r="17" spans="1:12" x14ac:dyDescent="0.25">
      <c r="A17" s="18" t="s">
        <v>23</v>
      </c>
      <c r="B17" s="18" t="s">
        <v>1051</v>
      </c>
      <c r="C17" s="28"/>
      <c r="D17" s="29"/>
      <c r="E17" s="30"/>
      <c r="F17" s="31"/>
      <c r="G17" s="20">
        <f>+SUM(F18:F19)</f>
        <v>29986</v>
      </c>
      <c r="H17" s="25">
        <f>+G17/1.16*0.16</f>
        <v>4136</v>
      </c>
      <c r="I17" s="312"/>
      <c r="J17" s="241"/>
      <c r="K17" s="8"/>
      <c r="L17" s="6"/>
    </row>
    <row r="18" spans="1:12" outlineLevel="1" x14ac:dyDescent="0.25">
      <c r="A18" s="53"/>
      <c r="B18" s="53"/>
      <c r="C18" s="28" t="s">
        <v>1052</v>
      </c>
      <c r="D18" s="29">
        <v>42812</v>
      </c>
      <c r="E18" s="30">
        <v>4081</v>
      </c>
      <c r="F18" s="31">
        <v>16530</v>
      </c>
      <c r="G18" s="20"/>
      <c r="H18" s="25"/>
      <c r="I18" s="312" t="s">
        <v>1054</v>
      </c>
      <c r="J18" s="241"/>
      <c r="K18" s="8"/>
      <c r="L18" s="6"/>
    </row>
    <row r="19" spans="1:12" outlineLevel="1" x14ac:dyDescent="0.25">
      <c r="A19" s="6"/>
      <c r="B19" s="6"/>
      <c r="C19" s="76" t="s">
        <v>1053</v>
      </c>
      <c r="D19" s="314">
        <v>42825</v>
      </c>
      <c r="E19" s="76">
        <v>4126</v>
      </c>
      <c r="F19" s="77">
        <v>13456</v>
      </c>
      <c r="G19" s="74"/>
      <c r="H19" s="25"/>
      <c r="I19" s="311" t="s">
        <v>1055</v>
      </c>
      <c r="J19" s="241"/>
      <c r="K19" s="8"/>
      <c r="L19" s="6"/>
    </row>
    <row r="20" spans="1:12" x14ac:dyDescent="0.25">
      <c r="A20" s="18" t="s">
        <v>27</v>
      </c>
      <c r="B20" s="18" t="s">
        <v>28</v>
      </c>
      <c r="C20" s="28"/>
      <c r="D20" s="29"/>
      <c r="E20" s="30"/>
      <c r="F20" s="31"/>
      <c r="G20" s="20">
        <f>+SUM(F21:F22)</f>
        <v>735986.76</v>
      </c>
      <c r="H20" s="25">
        <f>+G20/1.16*0.16</f>
        <v>101515.41517241379</v>
      </c>
      <c r="I20" s="25"/>
      <c r="J20" s="26"/>
      <c r="K20" s="8"/>
      <c r="L20" s="27"/>
    </row>
    <row r="21" spans="1:12" outlineLevel="1" x14ac:dyDescent="0.25">
      <c r="A21" s="3"/>
      <c r="B21" s="3"/>
      <c r="C21" s="76" t="s">
        <v>1056</v>
      </c>
      <c r="D21" s="314">
        <v>42825</v>
      </c>
      <c r="E21" s="76" t="s">
        <v>1057</v>
      </c>
      <c r="F21" s="77">
        <v>541827.64</v>
      </c>
      <c r="G21" s="33"/>
      <c r="H21" s="72"/>
      <c r="I21" s="241"/>
      <c r="J21" s="241"/>
      <c r="K21" s="241"/>
      <c r="L21" s="241"/>
    </row>
    <row r="22" spans="1:12" outlineLevel="1" x14ac:dyDescent="0.25">
      <c r="A22" s="3"/>
      <c r="B22" s="3"/>
      <c r="C22" s="76" t="s">
        <v>1058</v>
      </c>
      <c r="D22" s="314">
        <v>42825</v>
      </c>
      <c r="E22" s="76" t="s">
        <v>1057</v>
      </c>
      <c r="F22" s="77">
        <v>194159.12</v>
      </c>
      <c r="G22" s="33"/>
      <c r="H22" s="25"/>
      <c r="I22" s="241"/>
      <c r="J22" s="242"/>
      <c r="K22" s="241"/>
      <c r="L22" s="26"/>
    </row>
    <row r="23" spans="1:12" x14ac:dyDescent="0.25">
      <c r="A23" s="18" t="s">
        <v>43</v>
      </c>
      <c r="B23" s="18" t="s">
        <v>44</v>
      </c>
      <c r="C23" s="58"/>
      <c r="D23" s="70"/>
      <c r="E23" s="58"/>
      <c r="F23" s="61"/>
      <c r="G23" s="20">
        <f>+SUM(F24:F25)</f>
        <v>17409.87</v>
      </c>
      <c r="H23" s="25">
        <f>+G23/1.16*0.16</f>
        <v>2401.361379310345</v>
      </c>
      <c r="I23" s="241"/>
      <c r="J23" s="242"/>
      <c r="K23" s="241"/>
      <c r="L23" s="26"/>
    </row>
    <row r="24" spans="1:12" outlineLevel="1" x14ac:dyDescent="0.25">
      <c r="A24" s="53"/>
      <c r="B24" s="53"/>
      <c r="C24" s="58" t="s">
        <v>1059</v>
      </c>
      <c r="D24" s="70">
        <v>42819</v>
      </c>
      <c r="E24" s="58">
        <v>1325975</v>
      </c>
      <c r="F24" s="61">
        <v>774.14</v>
      </c>
      <c r="G24" s="20"/>
      <c r="H24" s="25"/>
      <c r="I24" s="312" t="s">
        <v>1061</v>
      </c>
      <c r="J24" s="242"/>
      <c r="K24" s="241"/>
      <c r="L24" s="26"/>
    </row>
    <row r="25" spans="1:12" outlineLevel="1" x14ac:dyDescent="0.25">
      <c r="A25" s="3"/>
      <c r="B25" s="3"/>
      <c r="C25" s="76" t="s">
        <v>1060</v>
      </c>
      <c r="D25" s="314">
        <v>42819</v>
      </c>
      <c r="E25" s="76">
        <v>1324701</v>
      </c>
      <c r="F25" s="77">
        <v>16635.73</v>
      </c>
      <c r="H25" s="25"/>
      <c r="I25" s="312" t="s">
        <v>1062</v>
      </c>
      <c r="J25" s="242"/>
      <c r="K25" s="241"/>
      <c r="L25" s="26"/>
    </row>
    <row r="26" spans="1:12" x14ac:dyDescent="0.25">
      <c r="A26" s="18" t="s">
        <v>45</v>
      </c>
      <c r="B26" s="18" t="s">
        <v>46</v>
      </c>
      <c r="C26" s="45"/>
      <c r="D26" s="46"/>
      <c r="E26" s="45"/>
      <c r="F26" s="381"/>
      <c r="G26" s="20">
        <f>+SUM(F27:F27)</f>
        <v>4282.05</v>
      </c>
      <c r="H26" s="25">
        <f>+G26/1.16*0.16</f>
        <v>590.62758620689658</v>
      </c>
      <c r="I26" s="25"/>
      <c r="J26" s="26"/>
      <c r="K26" s="8"/>
      <c r="L26" s="27"/>
    </row>
    <row r="27" spans="1:12" outlineLevel="1" x14ac:dyDescent="0.25">
      <c r="A27" s="3"/>
      <c r="B27" s="3"/>
      <c r="C27" s="76" t="s">
        <v>1063</v>
      </c>
      <c r="D27" s="314">
        <v>42804</v>
      </c>
      <c r="E27" s="76" t="s">
        <v>1064</v>
      </c>
      <c r="F27" s="77">
        <v>4282.05</v>
      </c>
      <c r="H27" s="25"/>
      <c r="I27" s="312" t="s">
        <v>1065</v>
      </c>
      <c r="J27" s="26"/>
      <c r="K27" s="8"/>
      <c r="L27" s="27"/>
    </row>
    <row r="28" spans="1:12" x14ac:dyDescent="0.25">
      <c r="A28" s="42" t="s">
        <v>56</v>
      </c>
      <c r="B28" s="42" t="s">
        <v>57</v>
      </c>
      <c r="C28" s="45"/>
      <c r="D28" s="46"/>
      <c r="E28" s="45"/>
      <c r="F28" s="381"/>
      <c r="G28" s="37">
        <f>+F29</f>
        <v>328500</v>
      </c>
      <c r="H28" s="25">
        <f>+G28/1.16*0.16</f>
        <v>45310.34482758621</v>
      </c>
      <c r="I28" s="41"/>
      <c r="J28" s="41"/>
      <c r="K28" s="8"/>
      <c r="L28" s="27"/>
    </row>
    <row r="29" spans="1:12" outlineLevel="1" x14ac:dyDescent="0.25">
      <c r="A29" s="44"/>
      <c r="B29" s="44"/>
      <c r="C29" s="58" t="s">
        <v>58</v>
      </c>
      <c r="D29" s="70">
        <v>42730</v>
      </c>
      <c r="E29" s="58" t="s">
        <v>59</v>
      </c>
      <c r="F29" s="61">
        <v>328500</v>
      </c>
      <c r="G29" s="37"/>
      <c r="H29" s="25"/>
      <c r="I29" s="41"/>
      <c r="J29" s="41"/>
      <c r="K29" s="8"/>
      <c r="L29" s="27"/>
    </row>
    <row r="30" spans="1:12" x14ac:dyDescent="0.25">
      <c r="A30" s="42" t="s">
        <v>1066</v>
      </c>
      <c r="B30" s="42" t="s">
        <v>1067</v>
      </c>
      <c r="C30" s="58"/>
      <c r="D30" s="58"/>
      <c r="E30" s="58"/>
      <c r="F30" s="58"/>
      <c r="G30" s="37">
        <f>+F31</f>
        <v>4523.04</v>
      </c>
      <c r="H30" s="25">
        <f>+G30/1.16*0.16</f>
        <v>623.86758620689659</v>
      </c>
      <c r="I30" s="71"/>
      <c r="J30" s="241"/>
      <c r="K30" s="8"/>
      <c r="L30" s="27"/>
    </row>
    <row r="31" spans="1:12" x14ac:dyDescent="0.25">
      <c r="A31" s="241"/>
      <c r="B31" s="241"/>
      <c r="C31" s="58" t="s">
        <v>1068</v>
      </c>
      <c r="D31" s="70">
        <v>42819</v>
      </c>
      <c r="E31" s="58">
        <v>48922</v>
      </c>
      <c r="F31" s="61">
        <v>4523.04</v>
      </c>
      <c r="G31" s="241"/>
      <c r="H31" s="241"/>
      <c r="I31" s="312" t="s">
        <v>1071</v>
      </c>
      <c r="J31" s="241"/>
      <c r="K31" s="241"/>
      <c r="L31" s="27"/>
    </row>
    <row r="32" spans="1:12" x14ac:dyDescent="0.25">
      <c r="A32" s="18" t="s">
        <v>63</v>
      </c>
      <c r="B32" s="18" t="s">
        <v>64</v>
      </c>
      <c r="C32" s="318"/>
      <c r="D32" s="319"/>
      <c r="E32" s="318"/>
      <c r="F32" s="320"/>
      <c r="G32" s="37">
        <f>+SUM(F33:F35)</f>
        <v>220.03</v>
      </c>
      <c r="H32" s="25">
        <f>+G32/1.16*0.16</f>
        <v>30.348965517241382</v>
      </c>
      <c r="I32" s="48"/>
      <c r="J32" s="68"/>
      <c r="K32" s="8"/>
      <c r="L32" s="67"/>
    </row>
    <row r="33" spans="1:13" outlineLevel="1" x14ac:dyDescent="0.25">
      <c r="A33" s="53"/>
      <c r="B33" s="53"/>
      <c r="C33" s="58" t="s">
        <v>282</v>
      </c>
      <c r="D33" s="70">
        <v>42753</v>
      </c>
      <c r="E33" s="58">
        <v>145171</v>
      </c>
      <c r="F33" s="58">
        <v>70.010000000000005</v>
      </c>
      <c r="G33" s="47"/>
      <c r="H33" s="47"/>
      <c r="I33" s="48" t="s">
        <v>929</v>
      </c>
      <c r="J33" s="68"/>
      <c r="K33" s="8"/>
      <c r="L33" s="67"/>
    </row>
    <row r="34" spans="1:13" outlineLevel="1" x14ac:dyDescent="0.25">
      <c r="A34" s="53"/>
      <c r="B34" s="53"/>
      <c r="C34" s="58" t="s">
        <v>283</v>
      </c>
      <c r="D34" s="70">
        <v>42760</v>
      </c>
      <c r="E34" s="58">
        <v>145569</v>
      </c>
      <c r="F34" s="58">
        <v>50</v>
      </c>
      <c r="G34" s="47"/>
      <c r="H34" s="47"/>
      <c r="I34" s="48"/>
      <c r="J34" s="68"/>
      <c r="K34" s="8"/>
      <c r="L34" s="67"/>
    </row>
    <row r="35" spans="1:13" outlineLevel="1" x14ac:dyDescent="0.25">
      <c r="A35" s="53"/>
      <c r="B35" s="53"/>
      <c r="C35" s="58" t="s">
        <v>1069</v>
      </c>
      <c r="D35" s="70">
        <v>42795</v>
      </c>
      <c r="E35" s="58">
        <v>147542</v>
      </c>
      <c r="F35" s="58">
        <v>100.02</v>
      </c>
      <c r="G35" s="47"/>
      <c r="H35" s="47"/>
      <c r="I35" s="311" t="s">
        <v>1070</v>
      </c>
      <c r="J35" s="68"/>
      <c r="K35" s="8"/>
      <c r="L35" s="67"/>
    </row>
    <row r="36" spans="1:13" x14ac:dyDescent="0.25">
      <c r="A36" s="18" t="s">
        <v>71</v>
      </c>
      <c r="B36" s="18" t="s">
        <v>72</v>
      </c>
      <c r="C36" s="28"/>
      <c r="D36" s="29"/>
      <c r="E36" s="52"/>
      <c r="F36" s="31"/>
      <c r="G36" s="37">
        <f>+SUM(F37:F38)</f>
        <v>432</v>
      </c>
      <c r="H36" s="25">
        <f>+G36/1.16*0.16</f>
        <v>59.58620689655173</v>
      </c>
      <c r="I36" s="71" t="s">
        <v>289</v>
      </c>
      <c r="J36" s="241"/>
      <c r="K36" s="8" t="s">
        <v>319</v>
      </c>
      <c r="L36" s="27"/>
    </row>
    <row r="37" spans="1:13" outlineLevel="1" x14ac:dyDescent="0.25">
      <c r="A37" s="3"/>
      <c r="B37" s="3"/>
      <c r="C37" s="58" t="s">
        <v>75</v>
      </c>
      <c r="D37" s="70">
        <v>42704</v>
      </c>
      <c r="E37" s="58">
        <v>323</v>
      </c>
      <c r="F37" s="58">
        <v>232</v>
      </c>
      <c r="G37" s="50"/>
      <c r="H37" s="25"/>
      <c r="I37" s="25"/>
      <c r="J37" s="241"/>
      <c r="K37" s="8"/>
      <c r="L37" s="27"/>
    </row>
    <row r="38" spans="1:13" outlineLevel="1" x14ac:dyDescent="0.25">
      <c r="A38" s="3"/>
      <c r="B38" s="3"/>
      <c r="C38" s="58" t="s">
        <v>1072</v>
      </c>
      <c r="D38" s="70">
        <v>42812</v>
      </c>
      <c r="E38" s="58">
        <v>601</v>
      </c>
      <c r="F38" s="58">
        <v>200</v>
      </c>
      <c r="G38" s="50"/>
      <c r="H38" s="25"/>
      <c r="I38" s="311" t="s">
        <v>1073</v>
      </c>
      <c r="J38" s="241"/>
      <c r="K38" s="8"/>
      <c r="L38" s="27"/>
    </row>
    <row r="39" spans="1:13" s="394" customFormat="1" outlineLevel="1" x14ac:dyDescent="0.25">
      <c r="A39" s="18" t="s">
        <v>67</v>
      </c>
      <c r="B39" s="18" t="s">
        <v>3634</v>
      </c>
      <c r="C39" s="28"/>
      <c r="D39" s="29"/>
      <c r="E39" s="52"/>
      <c r="F39" s="31"/>
      <c r="G39" s="37">
        <f>+SUM(F40:F40)</f>
        <v>9788.08</v>
      </c>
      <c r="H39" s="25">
        <f>+G39/1.16*0.16</f>
        <v>1350.08</v>
      </c>
      <c r="I39" s="71"/>
      <c r="J39" s="241"/>
      <c r="K39" s="8"/>
      <c r="L39" s="27"/>
    </row>
    <row r="40" spans="1:13" s="394" customFormat="1" outlineLevel="1" x14ac:dyDescent="0.25">
      <c r="A40" s="3"/>
      <c r="B40" s="3"/>
      <c r="C40" s="58" t="s">
        <v>3632</v>
      </c>
      <c r="D40" s="70">
        <v>42824</v>
      </c>
      <c r="E40" s="58" t="s">
        <v>3633</v>
      </c>
      <c r="F40" s="58">
        <v>9788.08</v>
      </c>
      <c r="G40" s="50"/>
      <c r="H40" s="25"/>
      <c r="I40" s="25"/>
      <c r="J40" s="241"/>
      <c r="K40" s="8"/>
      <c r="L40" s="27"/>
    </row>
    <row r="41" spans="1:13" outlineLevel="1" x14ac:dyDescent="0.25">
      <c r="A41" s="18" t="s">
        <v>1074</v>
      </c>
      <c r="B41" s="18" t="s">
        <v>1075</v>
      </c>
      <c r="C41" s="58"/>
      <c r="D41" s="70"/>
      <c r="E41" s="58"/>
      <c r="F41" s="58"/>
      <c r="G41" s="37">
        <f>+F42</f>
        <v>3897.6</v>
      </c>
      <c r="H41" s="25">
        <f>+G41/1.16*0.16</f>
        <v>537.6</v>
      </c>
      <c r="I41" s="25"/>
      <c r="J41" s="241"/>
      <c r="K41" s="8"/>
      <c r="L41" s="27"/>
    </row>
    <row r="42" spans="1:13" outlineLevel="1" x14ac:dyDescent="0.25">
      <c r="A42" s="3"/>
      <c r="B42" s="3"/>
      <c r="C42" s="58" t="s">
        <v>1076</v>
      </c>
      <c r="D42" s="70">
        <v>42819</v>
      </c>
      <c r="E42" s="58" t="s">
        <v>1077</v>
      </c>
      <c r="F42" s="58">
        <v>3897.6</v>
      </c>
      <c r="G42" s="50"/>
      <c r="H42" s="25"/>
      <c r="I42" s="312" t="s">
        <v>1282</v>
      </c>
      <c r="J42" s="241"/>
      <c r="K42" s="8"/>
      <c r="L42" s="27"/>
    </row>
    <row r="43" spans="1:13" x14ac:dyDescent="0.25">
      <c r="A43" s="18" t="s">
        <v>76</v>
      </c>
      <c r="B43" s="18" t="s">
        <v>77</v>
      </c>
      <c r="C43" s="51"/>
      <c r="D43" s="29"/>
      <c r="E43" s="52"/>
      <c r="F43" s="31"/>
      <c r="G43" s="37">
        <f>+F44</f>
        <v>500</v>
      </c>
      <c r="H43" s="25">
        <f>+G43/1.16*0.16</f>
        <v>68.965517241379317</v>
      </c>
      <c r="I43" s="25"/>
      <c r="J43" s="241"/>
      <c r="K43" s="8"/>
      <c r="L43" s="27"/>
    </row>
    <row r="44" spans="1:13" outlineLevel="1" x14ac:dyDescent="0.25">
      <c r="A44" s="3"/>
      <c r="B44" s="11"/>
      <c r="C44" s="58" t="s">
        <v>290</v>
      </c>
      <c r="D44" s="70">
        <v>42754</v>
      </c>
      <c r="E44" s="58" t="s">
        <v>291</v>
      </c>
      <c r="F44" s="58">
        <v>500</v>
      </c>
      <c r="G44" s="37"/>
      <c r="H44" s="25"/>
      <c r="I44" s="311" t="s">
        <v>791</v>
      </c>
      <c r="J44" s="241"/>
      <c r="K44" s="8"/>
      <c r="L44" s="27"/>
    </row>
    <row r="45" spans="1:13" x14ac:dyDescent="0.25">
      <c r="A45" s="18" t="s">
        <v>1078</v>
      </c>
      <c r="B45" s="18" t="s">
        <v>1079</v>
      </c>
      <c r="C45" s="58"/>
      <c r="D45" s="70"/>
      <c r="E45" s="58"/>
      <c r="F45" s="61"/>
      <c r="G45" s="37">
        <f>+F46</f>
        <v>10440</v>
      </c>
      <c r="H45" s="25">
        <f>+G45/1.16*0.16</f>
        <v>1440</v>
      </c>
      <c r="I45" s="25"/>
      <c r="J45" s="241"/>
      <c r="K45" s="8"/>
      <c r="L45" s="27"/>
      <c r="M45" s="241"/>
    </row>
    <row r="46" spans="1:13" outlineLevel="1" x14ac:dyDescent="0.25">
      <c r="A46" s="3"/>
      <c r="B46" s="11"/>
      <c r="C46" s="58" t="s">
        <v>1080</v>
      </c>
      <c r="D46" s="115">
        <v>42819</v>
      </c>
      <c r="E46" s="58">
        <v>1377</v>
      </c>
      <c r="F46" s="58">
        <v>10440</v>
      </c>
      <c r="G46" s="37"/>
      <c r="H46" s="25"/>
      <c r="I46" s="311" t="s">
        <v>1081</v>
      </c>
      <c r="J46" s="241"/>
      <c r="K46" s="8"/>
      <c r="L46" s="27"/>
      <c r="M46" s="241"/>
    </row>
    <row r="47" spans="1:13" x14ac:dyDescent="0.25">
      <c r="A47" s="18" t="s">
        <v>80</v>
      </c>
      <c r="B47" s="18" t="s">
        <v>81</v>
      </c>
      <c r="C47" s="28"/>
      <c r="D47" s="29"/>
      <c r="E47" s="30"/>
      <c r="F47" s="31"/>
      <c r="G47" s="20">
        <f>+SUM(F48:F50)</f>
        <v>117718.02</v>
      </c>
      <c r="H47" s="25">
        <f>+G47/1.16*0.16</f>
        <v>16236.968275862071</v>
      </c>
      <c r="I47" s="25" t="s">
        <v>304</v>
      </c>
      <c r="J47" s="26"/>
      <c r="K47" s="22"/>
      <c r="L47" s="23"/>
      <c r="M47" s="22"/>
    </row>
    <row r="48" spans="1:13" outlineLevel="1" x14ac:dyDescent="0.25">
      <c r="A48" s="53"/>
      <c r="B48" s="53"/>
      <c r="C48" s="76" t="s">
        <v>1082</v>
      </c>
      <c r="D48" s="314">
        <v>42815</v>
      </c>
      <c r="E48" s="76" t="s">
        <v>1083</v>
      </c>
      <c r="F48" s="77">
        <v>49580.43</v>
      </c>
      <c r="G48" s="58"/>
      <c r="H48" s="25"/>
      <c r="I48" s="312" t="s">
        <v>1088</v>
      </c>
      <c r="J48" s="61"/>
      <c r="K48" s="45"/>
      <c r="L48" s="46"/>
      <c r="M48" s="45"/>
    </row>
    <row r="49" spans="1:13" outlineLevel="1" x14ac:dyDescent="0.25">
      <c r="A49" s="53"/>
      <c r="B49" s="53"/>
      <c r="C49" s="76" t="s">
        <v>1084</v>
      </c>
      <c r="D49" s="314">
        <v>42825</v>
      </c>
      <c r="E49" s="76" t="s">
        <v>1085</v>
      </c>
      <c r="F49" s="77">
        <v>34298.199999999997</v>
      </c>
      <c r="G49" s="241"/>
      <c r="H49" s="25"/>
      <c r="I49" s="311" t="s">
        <v>1089</v>
      </c>
      <c r="J49" s="26"/>
      <c r="K49" s="22"/>
      <c r="L49" s="23"/>
      <c r="M49" s="22"/>
    </row>
    <row r="50" spans="1:13" outlineLevel="1" x14ac:dyDescent="0.25">
      <c r="A50" s="53"/>
      <c r="B50" s="53"/>
      <c r="C50" s="76" t="s">
        <v>1086</v>
      </c>
      <c r="D50" s="314">
        <v>42825</v>
      </c>
      <c r="E50" s="76" t="s">
        <v>1087</v>
      </c>
      <c r="F50" s="77">
        <v>33839.39</v>
      </c>
      <c r="G50" s="241"/>
      <c r="H50" s="25"/>
      <c r="I50" s="311" t="s">
        <v>1090</v>
      </c>
      <c r="J50" s="26"/>
      <c r="K50" s="22"/>
      <c r="L50" s="23"/>
      <c r="M50" s="22"/>
    </row>
    <row r="51" spans="1:13" x14ac:dyDescent="0.25">
      <c r="A51" s="18" t="s">
        <v>82</v>
      </c>
      <c r="B51" s="18" t="s">
        <v>83</v>
      </c>
      <c r="C51" s="58"/>
      <c r="D51" s="70"/>
      <c r="E51" s="58"/>
      <c r="F51" s="61"/>
      <c r="G51" s="20">
        <f>+SUM(F52:F55)</f>
        <v>6000</v>
      </c>
      <c r="H51" s="25">
        <f>+G51/1.16*0.16</f>
        <v>827.58620689655174</v>
      </c>
      <c r="I51" s="25"/>
      <c r="J51" s="26"/>
      <c r="K51" s="22"/>
      <c r="L51" s="23"/>
      <c r="M51" s="22"/>
    </row>
    <row r="52" spans="1:13" outlineLevel="1" x14ac:dyDescent="0.25">
      <c r="A52" s="53"/>
      <c r="B52" s="53"/>
      <c r="C52" s="76" t="s">
        <v>1091</v>
      </c>
      <c r="D52" s="314">
        <v>42805</v>
      </c>
      <c r="E52" s="76">
        <v>1462</v>
      </c>
      <c r="F52" s="77">
        <v>1000</v>
      </c>
      <c r="G52" s="20"/>
      <c r="H52" s="25"/>
      <c r="I52" s="311" t="s">
        <v>938</v>
      </c>
      <c r="J52" s="26"/>
      <c r="K52" s="22"/>
      <c r="L52" s="23"/>
      <c r="M52" s="22"/>
    </row>
    <row r="53" spans="1:13" outlineLevel="1" x14ac:dyDescent="0.25">
      <c r="A53" s="53"/>
      <c r="B53" s="53"/>
      <c r="C53" s="76" t="s">
        <v>614</v>
      </c>
      <c r="D53" s="314">
        <v>42812</v>
      </c>
      <c r="E53" s="76">
        <v>1491</v>
      </c>
      <c r="F53" s="77">
        <v>2300</v>
      </c>
      <c r="G53" s="20"/>
      <c r="H53" s="25"/>
      <c r="I53" s="312" t="s">
        <v>1094</v>
      </c>
      <c r="J53" s="26"/>
      <c r="K53" s="22"/>
      <c r="L53" s="23"/>
      <c r="M53" s="22"/>
    </row>
    <row r="54" spans="1:13" outlineLevel="1" x14ac:dyDescent="0.25">
      <c r="A54" s="53"/>
      <c r="B54" s="53"/>
      <c r="C54" s="76" t="s">
        <v>1092</v>
      </c>
      <c r="D54" s="314">
        <v>42819</v>
      </c>
      <c r="E54" s="76">
        <v>1519</v>
      </c>
      <c r="F54" s="76">
        <v>900</v>
      </c>
      <c r="G54" s="20"/>
      <c r="H54" s="25"/>
      <c r="I54" s="312" t="s">
        <v>1095</v>
      </c>
      <c r="J54" s="26"/>
      <c r="K54" s="22"/>
      <c r="L54" s="23"/>
      <c r="M54" s="22"/>
    </row>
    <row r="55" spans="1:13" outlineLevel="1" x14ac:dyDescent="0.25">
      <c r="A55" s="53"/>
      <c r="B55" s="53"/>
      <c r="C55" s="76" t="s">
        <v>1093</v>
      </c>
      <c r="D55" s="314">
        <v>42825</v>
      </c>
      <c r="E55" s="76">
        <v>1546</v>
      </c>
      <c r="F55" s="77">
        <v>1800</v>
      </c>
      <c r="G55" s="20"/>
      <c r="H55" s="25"/>
      <c r="I55" s="311" t="s">
        <v>1096</v>
      </c>
      <c r="J55" s="26"/>
      <c r="K55" s="22"/>
      <c r="L55" s="23"/>
      <c r="M55" s="22"/>
    </row>
    <row r="56" spans="1:13" x14ac:dyDescent="0.25">
      <c r="A56" s="54" t="s">
        <v>84</v>
      </c>
      <c r="B56" s="18" t="s">
        <v>85</v>
      </c>
      <c r="C56" s="28"/>
      <c r="D56" s="29"/>
      <c r="E56" s="30"/>
      <c r="F56" s="31"/>
      <c r="G56" s="49">
        <v>237588.72</v>
      </c>
      <c r="H56" s="25">
        <f>+G56/1.16*0.16</f>
        <v>32770.857931034487</v>
      </c>
      <c r="I56" s="94" t="s">
        <v>339</v>
      </c>
      <c r="J56" s="26"/>
      <c r="K56" s="8" t="s">
        <v>319</v>
      </c>
      <c r="L56" s="27"/>
      <c r="M56" s="241"/>
    </row>
    <row r="57" spans="1:13" outlineLevel="1" x14ac:dyDescent="0.25">
      <c r="A57" s="55"/>
      <c r="B57" s="3"/>
      <c r="C57" s="58" t="s">
        <v>86</v>
      </c>
      <c r="D57" s="70">
        <v>42412</v>
      </c>
      <c r="E57" s="58" t="s">
        <v>87</v>
      </c>
      <c r="F57" s="61">
        <v>241933.04</v>
      </c>
      <c r="G57" s="49"/>
      <c r="H57" s="25"/>
      <c r="I57" s="25"/>
      <c r="J57" s="26"/>
      <c r="K57" s="8"/>
      <c r="L57" s="27"/>
      <c r="M57" s="241"/>
    </row>
    <row r="58" spans="1:13" outlineLevel="1" x14ac:dyDescent="0.25">
      <c r="A58" s="55"/>
      <c r="B58" s="3"/>
      <c r="C58" s="58" t="s">
        <v>88</v>
      </c>
      <c r="D58" s="70">
        <v>42426</v>
      </c>
      <c r="E58" s="58" t="s">
        <v>20</v>
      </c>
      <c r="F58" s="61">
        <v>-4344.32</v>
      </c>
      <c r="G58" s="49"/>
      <c r="H58" s="25"/>
      <c r="I58" s="25" t="s">
        <v>89</v>
      </c>
      <c r="J58" s="26"/>
      <c r="K58" s="8"/>
      <c r="L58" s="27"/>
      <c r="M58" s="241"/>
    </row>
    <row r="59" spans="1:13" x14ac:dyDescent="0.25">
      <c r="A59" s="54" t="s">
        <v>92</v>
      </c>
      <c r="B59" s="18" t="s">
        <v>93</v>
      </c>
      <c r="C59" s="58"/>
      <c r="D59" s="70"/>
      <c r="E59" s="58"/>
      <c r="F59" s="61"/>
      <c r="G59" s="49">
        <f>+SUM(F60:F60)</f>
        <v>7377.6</v>
      </c>
      <c r="H59" s="25">
        <f>+G59/1.16*0.16</f>
        <v>1017.6000000000001</v>
      </c>
      <c r="I59" s="25"/>
      <c r="J59" s="26"/>
      <c r="K59" s="8"/>
      <c r="L59" s="27"/>
      <c r="M59" s="241"/>
    </row>
    <row r="60" spans="1:13" outlineLevel="1" x14ac:dyDescent="0.25">
      <c r="A60" s="11"/>
      <c r="B60" s="11"/>
      <c r="C60" s="76" t="s">
        <v>1097</v>
      </c>
      <c r="D60" s="314">
        <v>42816</v>
      </c>
      <c r="E60" s="76" t="s">
        <v>1098</v>
      </c>
      <c r="F60" s="77">
        <v>7377.6</v>
      </c>
      <c r="G60" s="56"/>
      <c r="H60" s="25"/>
      <c r="I60" s="312" t="s">
        <v>1099</v>
      </c>
      <c r="J60" s="26"/>
      <c r="K60" s="8"/>
      <c r="L60" s="27"/>
      <c r="M60" s="241"/>
    </row>
    <row r="61" spans="1:13" x14ac:dyDescent="0.25">
      <c r="A61" s="42" t="s">
        <v>98</v>
      </c>
      <c r="B61" s="42" t="s">
        <v>99</v>
      </c>
      <c r="C61" s="28"/>
      <c r="D61" s="29"/>
      <c r="E61" s="46"/>
      <c r="F61" s="45"/>
      <c r="G61" s="20">
        <f>+SUM(F62:F67)</f>
        <v>6066.23</v>
      </c>
      <c r="H61" s="25">
        <f>+G61/1.16*0.16</f>
        <v>836.72137931034479</v>
      </c>
      <c r="I61" s="71" t="s">
        <v>329</v>
      </c>
      <c r="J61" s="26"/>
      <c r="K61" s="8" t="s">
        <v>319</v>
      </c>
      <c r="L61" s="27"/>
    </row>
    <row r="62" spans="1:13" outlineLevel="1" x14ac:dyDescent="0.25">
      <c r="A62" s="11"/>
      <c r="B62" s="11"/>
      <c r="C62" s="76" t="s">
        <v>1100</v>
      </c>
      <c r="D62" s="314">
        <v>42803</v>
      </c>
      <c r="E62" s="76">
        <v>27854</v>
      </c>
      <c r="F62" s="76">
        <v>860.52</v>
      </c>
      <c r="G62" s="241"/>
      <c r="H62" s="25"/>
      <c r="I62" s="311" t="s">
        <v>1106</v>
      </c>
      <c r="J62" s="26"/>
      <c r="K62" s="8"/>
      <c r="L62" s="27"/>
    </row>
    <row r="63" spans="1:13" outlineLevel="1" x14ac:dyDescent="0.25">
      <c r="A63" s="11"/>
      <c r="B63" s="11"/>
      <c r="C63" s="76" t="s">
        <v>1101</v>
      </c>
      <c r="D63" s="314">
        <v>42803</v>
      </c>
      <c r="E63" s="76">
        <v>27853</v>
      </c>
      <c r="F63" s="76">
        <v>738.54</v>
      </c>
      <c r="G63" s="241"/>
      <c r="H63" s="25"/>
      <c r="I63" s="311" t="s">
        <v>1107</v>
      </c>
      <c r="J63" s="26"/>
      <c r="K63" s="8"/>
      <c r="L63" s="27"/>
    </row>
    <row r="64" spans="1:13" outlineLevel="1" x14ac:dyDescent="0.25">
      <c r="A64" s="11"/>
      <c r="B64" s="11"/>
      <c r="C64" s="76" t="s">
        <v>1102</v>
      </c>
      <c r="D64" s="314">
        <v>42803</v>
      </c>
      <c r="E64" s="76">
        <v>27852</v>
      </c>
      <c r="F64" s="77">
        <v>1097.05</v>
      </c>
      <c r="G64" s="241"/>
      <c r="H64" s="241"/>
      <c r="I64" s="311" t="s">
        <v>1108</v>
      </c>
      <c r="J64" s="241"/>
      <c r="K64" s="241"/>
      <c r="L64" s="241"/>
    </row>
    <row r="65" spans="1:16" outlineLevel="1" x14ac:dyDescent="0.25">
      <c r="A65" s="11"/>
      <c r="B65" s="11"/>
      <c r="C65" s="76" t="s">
        <v>441</v>
      </c>
      <c r="D65" s="314">
        <v>42803</v>
      </c>
      <c r="E65" s="76">
        <v>27851</v>
      </c>
      <c r="F65" s="77">
        <v>2685.06</v>
      </c>
      <c r="G65" s="241"/>
      <c r="H65" s="241"/>
      <c r="I65" s="311" t="s">
        <v>1109</v>
      </c>
      <c r="J65" s="241"/>
      <c r="K65" s="241"/>
      <c r="L65" s="241"/>
    </row>
    <row r="66" spans="1:16" outlineLevel="1" x14ac:dyDescent="0.25">
      <c r="A66" s="11"/>
      <c r="B66" s="11"/>
      <c r="C66" s="76" t="s">
        <v>1103</v>
      </c>
      <c r="D66" s="314">
        <v>42803</v>
      </c>
      <c r="E66" s="76">
        <v>27868</v>
      </c>
      <c r="F66" s="76">
        <v>650.03</v>
      </c>
      <c r="G66" s="241"/>
      <c r="H66" s="241"/>
      <c r="I66" s="311" t="s">
        <v>1110</v>
      </c>
      <c r="J66" s="241"/>
      <c r="K66" s="241"/>
      <c r="L66" s="241"/>
    </row>
    <row r="67" spans="1:16" outlineLevel="1" x14ac:dyDescent="0.25">
      <c r="A67" s="11"/>
      <c r="B67" s="11"/>
      <c r="C67" s="76" t="s">
        <v>1104</v>
      </c>
      <c r="D67" s="314">
        <v>42825</v>
      </c>
      <c r="E67" s="76" t="s">
        <v>1105</v>
      </c>
      <c r="F67" s="76">
        <v>35.03</v>
      </c>
      <c r="G67" s="241"/>
      <c r="H67" s="241"/>
      <c r="I67" s="312" t="s">
        <v>1111</v>
      </c>
      <c r="J67" s="241"/>
      <c r="K67" s="241"/>
      <c r="L67" s="241"/>
    </row>
    <row r="68" spans="1:16" x14ac:dyDescent="0.25">
      <c r="A68" s="42" t="s">
        <v>100</v>
      </c>
      <c r="B68" s="42" t="s">
        <v>101</v>
      </c>
      <c r="C68" s="58"/>
      <c r="D68" s="58"/>
      <c r="E68" s="58"/>
      <c r="F68" s="58"/>
      <c r="G68" s="20">
        <f>+SUM(F69:F71)</f>
        <v>5697.34</v>
      </c>
      <c r="H68" s="25">
        <f>+G68/1.16*0.16</f>
        <v>785.84000000000015</v>
      </c>
      <c r="I68" s="241"/>
      <c r="J68" s="241"/>
      <c r="K68" s="241"/>
      <c r="L68" s="241"/>
    </row>
    <row r="69" spans="1:16" outlineLevel="1" x14ac:dyDescent="0.25">
      <c r="A69" s="11"/>
      <c r="B69" s="11"/>
      <c r="C69" s="76" t="s">
        <v>1112</v>
      </c>
      <c r="D69" s="314">
        <v>42804</v>
      </c>
      <c r="E69" s="76">
        <v>18057</v>
      </c>
      <c r="F69" s="77">
        <v>1295.1400000000001</v>
      </c>
      <c r="G69" s="241"/>
      <c r="H69" s="241"/>
      <c r="I69" s="312" t="s">
        <v>1115</v>
      </c>
      <c r="J69" s="241"/>
      <c r="K69" s="241"/>
      <c r="L69" s="241"/>
    </row>
    <row r="70" spans="1:16" outlineLevel="1" x14ac:dyDescent="0.25">
      <c r="A70" s="11"/>
      <c r="B70" s="11"/>
      <c r="C70" s="76" t="s">
        <v>1113</v>
      </c>
      <c r="D70" s="314">
        <v>42811</v>
      </c>
      <c r="E70" s="76">
        <v>18100</v>
      </c>
      <c r="F70" s="76">
        <v>690.2</v>
      </c>
      <c r="G70" s="241"/>
      <c r="H70" s="241"/>
      <c r="I70" s="312" t="s">
        <v>1116</v>
      </c>
      <c r="J70" s="241"/>
      <c r="K70" s="241"/>
      <c r="L70" s="241"/>
    </row>
    <row r="71" spans="1:16" outlineLevel="1" x14ac:dyDescent="0.25">
      <c r="A71" s="11"/>
      <c r="B71" s="11"/>
      <c r="C71" s="76" t="s">
        <v>1114</v>
      </c>
      <c r="D71" s="314">
        <v>42815</v>
      </c>
      <c r="E71" s="76">
        <v>18092</v>
      </c>
      <c r="F71" s="77">
        <v>3712</v>
      </c>
      <c r="G71" s="241"/>
      <c r="H71" s="241"/>
      <c r="I71" s="312" t="s">
        <v>1117</v>
      </c>
      <c r="J71" s="241"/>
      <c r="K71" s="241"/>
      <c r="L71" s="241"/>
    </row>
    <row r="72" spans="1:16" x14ac:dyDescent="0.25">
      <c r="A72" s="18" t="s">
        <v>102</v>
      </c>
      <c r="B72" s="18" t="s">
        <v>103</v>
      </c>
      <c r="C72" s="28"/>
      <c r="D72" s="29"/>
      <c r="E72" s="30"/>
      <c r="F72" s="31"/>
      <c r="G72" s="20">
        <f>+SUM(F73:F74)</f>
        <v>15849.03</v>
      </c>
      <c r="H72" s="25">
        <f>+G72/1.16*0.16</f>
        <v>2186.0731034482765</v>
      </c>
      <c r="I72" s="71" t="s">
        <v>335</v>
      </c>
      <c r="J72" s="26"/>
      <c r="K72" s="8" t="s">
        <v>319</v>
      </c>
      <c r="L72" s="53"/>
    </row>
    <row r="73" spans="1:16" outlineLevel="1" x14ac:dyDescent="0.25">
      <c r="A73" s="6"/>
      <c r="B73" s="6"/>
      <c r="C73" s="58" t="s">
        <v>1276</v>
      </c>
      <c r="D73" s="70">
        <v>42819</v>
      </c>
      <c r="E73" s="58" t="s">
        <v>1277</v>
      </c>
      <c r="F73" s="32">
        <v>7944.14</v>
      </c>
      <c r="G73" s="40"/>
      <c r="H73" s="59"/>
      <c r="I73" s="59" t="s">
        <v>1285</v>
      </c>
      <c r="J73" s="26"/>
      <c r="K73" s="8"/>
      <c r="L73" s="27"/>
    </row>
    <row r="74" spans="1:16" outlineLevel="1" x14ac:dyDescent="0.25">
      <c r="A74" s="6"/>
      <c r="B74" s="6"/>
      <c r="C74" s="76" t="s">
        <v>519</v>
      </c>
      <c r="D74" s="314">
        <v>42824</v>
      </c>
      <c r="E74" s="76" t="s">
        <v>1277</v>
      </c>
      <c r="F74" s="77">
        <v>7904.89</v>
      </c>
      <c r="G74" s="40"/>
      <c r="H74" s="59"/>
      <c r="I74" s="312" t="s">
        <v>1278</v>
      </c>
      <c r="J74" s="26"/>
      <c r="K74" s="8"/>
      <c r="L74" s="27"/>
    </row>
    <row r="75" spans="1:16" x14ac:dyDescent="0.25">
      <c r="A75" s="18" t="s">
        <v>106</v>
      </c>
      <c r="B75" s="18" t="s">
        <v>107</v>
      </c>
      <c r="C75" s="58"/>
      <c r="D75" s="70"/>
      <c r="E75" s="58"/>
      <c r="F75" s="58"/>
      <c r="G75" s="20">
        <f>+SUM(F76:F78)</f>
        <v>1012.6500000000001</v>
      </c>
      <c r="H75" s="25">
        <f>+G75/1.16*0.16</f>
        <v>139.67586206896556</v>
      </c>
      <c r="I75" s="92" t="s">
        <v>339</v>
      </c>
      <c r="J75" s="26"/>
      <c r="K75" s="8"/>
      <c r="L75" s="27"/>
      <c r="M75" s="241"/>
      <c r="N75" s="241"/>
      <c r="O75" s="241"/>
      <c r="P75" s="241"/>
    </row>
    <row r="76" spans="1:16" outlineLevel="1" x14ac:dyDescent="0.25">
      <c r="A76" s="53"/>
      <c r="B76" s="53"/>
      <c r="C76" s="58" t="s">
        <v>108</v>
      </c>
      <c r="D76" s="70">
        <v>42544</v>
      </c>
      <c r="E76" s="58" t="s">
        <v>109</v>
      </c>
      <c r="F76" s="58">
        <v>270.12</v>
      </c>
      <c r="G76" s="241"/>
      <c r="H76" s="241"/>
      <c r="I76" s="240" t="s">
        <v>820</v>
      </c>
      <c r="J76" s="26"/>
      <c r="K76" s="8"/>
      <c r="L76" s="27"/>
      <c r="M76" s="241"/>
      <c r="N76" s="241"/>
      <c r="O76" s="241"/>
      <c r="P76" s="241"/>
    </row>
    <row r="77" spans="1:16" outlineLevel="1" x14ac:dyDescent="0.25">
      <c r="A77" s="53"/>
      <c r="B77" s="53"/>
      <c r="C77" s="58" t="s">
        <v>620</v>
      </c>
      <c r="D77" s="70">
        <v>42794</v>
      </c>
      <c r="E77" s="58" t="s">
        <v>621</v>
      </c>
      <c r="F77" s="58">
        <v>155.05000000000001</v>
      </c>
      <c r="G77" s="241"/>
      <c r="H77" s="241"/>
      <c r="I77" s="312" t="s">
        <v>957</v>
      </c>
      <c r="J77" s="26"/>
      <c r="K77" s="8"/>
      <c r="L77" s="27"/>
      <c r="M77" s="241"/>
      <c r="N77" s="241"/>
      <c r="O77" s="241"/>
      <c r="P77" s="241"/>
    </row>
    <row r="78" spans="1:16" outlineLevel="1" x14ac:dyDescent="0.25">
      <c r="A78" s="53"/>
      <c r="B78" s="53"/>
      <c r="C78" s="58" t="s">
        <v>622</v>
      </c>
      <c r="D78" s="70">
        <v>42794</v>
      </c>
      <c r="E78" s="58" t="s">
        <v>623</v>
      </c>
      <c r="F78" s="58">
        <v>587.48</v>
      </c>
      <c r="G78" s="241"/>
      <c r="H78" s="241"/>
      <c r="I78" s="311" t="s">
        <v>958</v>
      </c>
      <c r="J78" s="26"/>
      <c r="K78" s="8"/>
      <c r="L78" s="27"/>
      <c r="M78" s="241"/>
      <c r="N78" s="241"/>
      <c r="O78" s="241"/>
      <c r="P78" s="241"/>
    </row>
    <row r="79" spans="1:16" x14ac:dyDescent="0.25">
      <c r="A79" s="18" t="s">
        <v>116</v>
      </c>
      <c r="B79" s="18" t="s">
        <v>117</v>
      </c>
      <c r="C79" s="58"/>
      <c r="D79" s="58"/>
      <c r="E79" s="58"/>
      <c r="F79" s="61" t="s">
        <v>48</v>
      </c>
      <c r="G79" s="49">
        <f>+SUM(F80:F80)</f>
        <v>-52.2</v>
      </c>
      <c r="H79" s="25">
        <f>+G79/1.16*0.16</f>
        <v>-7.2000000000000011</v>
      </c>
      <c r="I79" s="92" t="s">
        <v>342</v>
      </c>
      <c r="J79" s="26"/>
      <c r="K79" s="8"/>
      <c r="L79" s="27"/>
      <c r="M79" s="241"/>
      <c r="N79" s="241"/>
      <c r="O79" s="241"/>
      <c r="P79" s="241"/>
    </row>
    <row r="80" spans="1:16" outlineLevel="1" x14ac:dyDescent="0.25">
      <c r="A80" s="53"/>
      <c r="B80" s="53"/>
      <c r="C80" s="382" t="s">
        <v>118</v>
      </c>
      <c r="D80" s="383">
        <v>42503</v>
      </c>
      <c r="E80" s="382" t="s">
        <v>119</v>
      </c>
      <c r="F80" s="382">
        <v>-52.2</v>
      </c>
      <c r="G80" s="49"/>
      <c r="H80" s="25"/>
      <c r="I80" s="72" t="s">
        <v>120</v>
      </c>
      <c r="J80" s="61"/>
      <c r="K80" s="8"/>
      <c r="L80" s="56"/>
      <c r="M80" s="58"/>
      <c r="N80" s="58"/>
      <c r="O80" s="58"/>
      <c r="P80" s="58"/>
    </row>
    <row r="81" spans="1:12" x14ac:dyDescent="0.25">
      <c r="A81" s="18" t="s">
        <v>121</v>
      </c>
      <c r="B81" s="18" t="s">
        <v>122</v>
      </c>
      <c r="C81" s="58"/>
      <c r="D81" s="70"/>
      <c r="E81" s="58"/>
      <c r="F81" s="61"/>
      <c r="G81" s="20">
        <f>+SUM(F82:F85)</f>
        <v>22736</v>
      </c>
      <c r="H81" s="25">
        <f>+G81/1.16*0.16</f>
        <v>3136</v>
      </c>
      <c r="I81" s="25"/>
      <c r="J81" s="26"/>
      <c r="K81" s="8"/>
      <c r="L81" s="27"/>
    </row>
    <row r="82" spans="1:12" x14ac:dyDescent="0.25">
      <c r="A82" s="53"/>
      <c r="B82" s="53"/>
      <c r="C82" s="58"/>
      <c r="D82" s="70" t="s">
        <v>543</v>
      </c>
      <c r="E82" s="58" t="s">
        <v>833</v>
      </c>
      <c r="F82" s="61">
        <v>0</v>
      </c>
      <c r="G82" s="20"/>
      <c r="H82" s="25"/>
      <c r="I82" s="25"/>
      <c r="J82" s="26"/>
      <c r="K82" s="8"/>
      <c r="L82" s="27"/>
    </row>
    <row r="83" spans="1:12" outlineLevel="1" x14ac:dyDescent="0.25">
      <c r="A83" s="53"/>
      <c r="B83" s="53"/>
      <c r="C83" s="76" t="s">
        <v>1118</v>
      </c>
      <c r="D83" s="314">
        <v>42823</v>
      </c>
      <c r="E83" s="76" t="s">
        <v>1119</v>
      </c>
      <c r="F83" s="77">
        <v>13920</v>
      </c>
      <c r="G83" s="21"/>
      <c r="H83" s="25"/>
      <c r="I83" s="312" t="s">
        <v>1124</v>
      </c>
      <c r="J83" s="26"/>
      <c r="K83" s="8"/>
      <c r="L83" s="27"/>
    </row>
    <row r="84" spans="1:12" outlineLevel="1" x14ac:dyDescent="0.25">
      <c r="A84" s="53"/>
      <c r="B84" s="53"/>
      <c r="C84" s="76" t="s">
        <v>1120</v>
      </c>
      <c r="D84" s="314">
        <v>42824</v>
      </c>
      <c r="E84" s="76" t="s">
        <v>1121</v>
      </c>
      <c r="F84" s="77">
        <v>5336</v>
      </c>
      <c r="G84" s="21"/>
      <c r="H84" s="25"/>
      <c r="I84" s="312" t="s">
        <v>1125</v>
      </c>
      <c r="J84" s="26"/>
      <c r="K84" s="8"/>
      <c r="L84" s="27"/>
    </row>
    <row r="85" spans="1:12" outlineLevel="1" x14ac:dyDescent="0.25">
      <c r="A85" s="53"/>
      <c r="B85" s="53"/>
      <c r="C85" s="76" t="s">
        <v>1122</v>
      </c>
      <c r="D85" s="314">
        <v>42825</v>
      </c>
      <c r="E85" s="76" t="s">
        <v>1123</v>
      </c>
      <c r="F85" s="77">
        <v>3480</v>
      </c>
      <c r="G85" s="21"/>
      <c r="H85" s="25"/>
      <c r="I85" s="311" t="s">
        <v>1126</v>
      </c>
      <c r="J85" s="26"/>
      <c r="K85" s="8"/>
      <c r="L85" s="27"/>
    </row>
    <row r="86" spans="1:12" x14ac:dyDescent="0.25">
      <c r="A86" s="18" t="s">
        <v>630</v>
      </c>
      <c r="B86" s="18" t="s">
        <v>631</v>
      </c>
      <c r="C86" s="76"/>
      <c r="D86" s="314"/>
      <c r="E86" s="76"/>
      <c r="F86" s="77"/>
      <c r="G86" s="20">
        <f>+F87</f>
        <v>2320</v>
      </c>
      <c r="H86" s="25">
        <f>+G86/1.16*0.16</f>
        <v>320.00000000000006</v>
      </c>
      <c r="I86" s="25"/>
      <c r="J86" s="26"/>
      <c r="K86" s="8"/>
      <c r="L86" s="27"/>
    </row>
    <row r="87" spans="1:12" outlineLevel="1" x14ac:dyDescent="0.25">
      <c r="A87" s="53"/>
      <c r="B87" s="53"/>
      <c r="C87" s="76" t="s">
        <v>632</v>
      </c>
      <c r="D87" s="314">
        <v>42786</v>
      </c>
      <c r="E87" s="76">
        <v>642</v>
      </c>
      <c r="F87" s="77">
        <v>2320</v>
      </c>
      <c r="H87" s="25"/>
      <c r="I87" s="25" t="s">
        <v>962</v>
      </c>
      <c r="J87" s="26"/>
      <c r="K87" s="8"/>
      <c r="L87" s="27"/>
    </row>
    <row r="88" spans="1:12" x14ac:dyDescent="0.25">
      <c r="A88" s="18" t="s">
        <v>126</v>
      </c>
      <c r="B88" s="18" t="s">
        <v>127</v>
      </c>
      <c r="C88" s="58"/>
      <c r="D88" s="58"/>
      <c r="E88" s="58"/>
      <c r="F88" s="58"/>
      <c r="G88" s="20">
        <f>+SUM(F89:F89)</f>
        <v>8526</v>
      </c>
      <c r="H88" s="25">
        <f>+G88/1.16*0.16</f>
        <v>1176.0000000000002</v>
      </c>
      <c r="I88" s="25"/>
      <c r="J88" s="26"/>
      <c r="K88" s="8"/>
      <c r="L88" s="27"/>
    </row>
    <row r="89" spans="1:12" outlineLevel="1" x14ac:dyDescent="0.25">
      <c r="A89" s="11"/>
      <c r="B89" s="11"/>
      <c r="C89" s="76" t="s">
        <v>1127</v>
      </c>
      <c r="D89" s="314">
        <v>42825</v>
      </c>
      <c r="E89" s="76" t="s">
        <v>1128</v>
      </c>
      <c r="F89" s="76">
        <v>8526</v>
      </c>
      <c r="G89" s="21"/>
      <c r="H89" s="25"/>
      <c r="I89" s="312" t="s">
        <v>1129</v>
      </c>
      <c r="J89" s="26"/>
      <c r="K89" s="8"/>
      <c r="L89" s="27"/>
    </row>
    <row r="90" spans="1:12" x14ac:dyDescent="0.25">
      <c r="A90" s="18" t="s">
        <v>130</v>
      </c>
      <c r="B90" s="18" t="s">
        <v>131</v>
      </c>
      <c r="C90" s="28"/>
      <c r="D90" s="29"/>
      <c r="E90" s="30"/>
      <c r="F90" s="31"/>
      <c r="G90" s="20">
        <f>+SUM(F91:F93)</f>
        <v>6774.4000000000005</v>
      </c>
      <c r="H90" s="25">
        <f>+G90/1.16*0.16</f>
        <v>934.4000000000002</v>
      </c>
      <c r="I90" s="25"/>
      <c r="J90" s="241"/>
      <c r="K90" s="8"/>
      <c r="L90" s="27"/>
    </row>
    <row r="91" spans="1:12" outlineLevel="1" x14ac:dyDescent="0.25">
      <c r="A91" s="53"/>
      <c r="B91" s="53"/>
      <c r="C91" s="58" t="s">
        <v>132</v>
      </c>
      <c r="D91" s="70">
        <v>42693</v>
      </c>
      <c r="E91" s="58">
        <v>15446</v>
      </c>
      <c r="F91" s="61">
        <v>3800.02</v>
      </c>
      <c r="G91" s="20"/>
      <c r="H91" s="25"/>
      <c r="I91" s="243" t="s">
        <v>836</v>
      </c>
      <c r="J91" s="241"/>
      <c r="K91" s="8"/>
      <c r="L91" s="27"/>
    </row>
    <row r="92" spans="1:12" outlineLevel="1" x14ac:dyDescent="0.25">
      <c r="A92" s="53"/>
      <c r="B92" s="53"/>
      <c r="C92" s="58" t="s">
        <v>133</v>
      </c>
      <c r="D92" s="70">
        <v>42697</v>
      </c>
      <c r="E92" s="58">
        <v>15571</v>
      </c>
      <c r="F92" s="61">
        <v>2670</v>
      </c>
      <c r="G92" s="20"/>
      <c r="H92" s="25"/>
      <c r="I92" s="243" t="s">
        <v>837</v>
      </c>
      <c r="J92" s="241"/>
      <c r="K92" s="8"/>
      <c r="L92" s="27"/>
    </row>
    <row r="93" spans="1:12" outlineLevel="1" x14ac:dyDescent="0.25">
      <c r="A93" s="53"/>
      <c r="B93" s="53"/>
      <c r="C93" s="58" t="s">
        <v>134</v>
      </c>
      <c r="D93" s="70">
        <v>42679</v>
      </c>
      <c r="E93" s="58">
        <v>15448</v>
      </c>
      <c r="F93" s="61">
        <v>304.38</v>
      </c>
      <c r="G93" s="20"/>
      <c r="H93" s="25"/>
      <c r="I93" s="244" t="s">
        <v>838</v>
      </c>
      <c r="J93" s="241"/>
      <c r="K93" s="8"/>
      <c r="L93" s="27"/>
    </row>
    <row r="94" spans="1:12" x14ac:dyDescent="0.25">
      <c r="A94" s="18" t="s">
        <v>135</v>
      </c>
      <c r="B94" s="18" t="s">
        <v>136</v>
      </c>
      <c r="C94" s="58"/>
      <c r="D94" s="58"/>
      <c r="E94" s="58"/>
      <c r="F94" s="58"/>
      <c r="G94" s="20">
        <f>+SUM(F95:F95)</f>
        <v>1624</v>
      </c>
      <c r="H94" s="25">
        <f>+G94/1.16*0.16</f>
        <v>224</v>
      </c>
      <c r="I94" s="71" t="s">
        <v>335</v>
      </c>
      <c r="J94" s="241"/>
      <c r="K94" s="241" t="s">
        <v>319</v>
      </c>
      <c r="L94" s="27"/>
    </row>
    <row r="95" spans="1:12" outlineLevel="1" x14ac:dyDescent="0.25">
      <c r="A95" s="11"/>
      <c r="B95" s="241"/>
      <c r="C95" s="76" t="s">
        <v>1130</v>
      </c>
      <c r="D95" s="314">
        <v>42818</v>
      </c>
      <c r="E95" s="76">
        <v>650</v>
      </c>
      <c r="F95" s="77">
        <v>1624</v>
      </c>
      <c r="G95" s="313"/>
      <c r="H95" s="25"/>
      <c r="I95" s="312" t="s">
        <v>1131</v>
      </c>
      <c r="J95" s="313"/>
      <c r="K95" s="241"/>
      <c r="L95" s="241"/>
    </row>
    <row r="96" spans="1:12" x14ac:dyDescent="0.25">
      <c r="A96" s="18" t="s">
        <v>141</v>
      </c>
      <c r="B96" s="18" t="s">
        <v>142</v>
      </c>
      <c r="C96" s="28"/>
      <c r="D96" s="29"/>
      <c r="E96" s="52"/>
      <c r="F96" s="31"/>
      <c r="G96" s="20">
        <f>+SUM(F97:F98)</f>
        <v>464</v>
      </c>
      <c r="H96" s="25">
        <f>+G96/1.16*0.16</f>
        <v>64</v>
      </c>
      <c r="I96" s="25"/>
      <c r="J96" s="241"/>
      <c r="K96" s="241"/>
      <c r="L96" s="241"/>
    </row>
    <row r="97" spans="1:19" x14ac:dyDescent="0.25">
      <c r="A97" s="53"/>
      <c r="B97" s="53"/>
      <c r="C97" s="384" t="s">
        <v>143</v>
      </c>
      <c r="D97" s="385">
        <v>42545</v>
      </c>
      <c r="E97" s="384">
        <v>3829082</v>
      </c>
      <c r="F97" s="384">
        <v>348</v>
      </c>
      <c r="G97" s="20"/>
      <c r="H97" s="25"/>
      <c r="I97" s="244"/>
      <c r="J97" s="241"/>
      <c r="K97" s="241"/>
      <c r="L97" s="241"/>
    </row>
    <row r="98" spans="1:19" outlineLevel="1" x14ac:dyDescent="0.25">
      <c r="A98" s="11"/>
      <c r="B98" s="11"/>
      <c r="C98" s="58" t="s">
        <v>382</v>
      </c>
      <c r="D98" s="70">
        <v>42760</v>
      </c>
      <c r="E98" s="58">
        <v>4070233</v>
      </c>
      <c r="F98" s="58">
        <v>116</v>
      </c>
      <c r="G98" s="20"/>
      <c r="H98" s="25"/>
      <c r="I98" s="25" t="s">
        <v>849</v>
      </c>
      <c r="J98" s="22"/>
      <c r="K98" s="23"/>
      <c r="L98" s="22"/>
    </row>
    <row r="99" spans="1:19" x14ac:dyDescent="0.25">
      <c r="A99" s="18" t="s">
        <v>384</v>
      </c>
      <c r="B99" s="18" t="s">
        <v>385</v>
      </c>
      <c r="C99" s="58"/>
      <c r="D99" s="70"/>
      <c r="E99" s="58"/>
      <c r="F99" s="58"/>
      <c r="G99" s="20">
        <f>+SUM(F100:F100)</f>
        <v>-37931.53</v>
      </c>
      <c r="H99" s="25">
        <f>+G99/1.16*0.16</f>
        <v>-5231.9351724137932</v>
      </c>
      <c r="I99" s="71" t="s">
        <v>389</v>
      </c>
      <c r="J99" s="22"/>
      <c r="K99" s="100" t="s">
        <v>548</v>
      </c>
      <c r="L99" s="22"/>
    </row>
    <row r="100" spans="1:19" outlineLevel="1" x14ac:dyDescent="0.25">
      <c r="A100" s="11"/>
      <c r="B100" s="11"/>
      <c r="C100" s="58" t="s">
        <v>386</v>
      </c>
      <c r="D100" s="70">
        <v>42738</v>
      </c>
      <c r="E100" s="58" t="s">
        <v>387</v>
      </c>
      <c r="F100" s="58">
        <v>-37931.53</v>
      </c>
      <c r="G100" s="20"/>
      <c r="H100" s="25" t="s">
        <v>388</v>
      </c>
      <c r="I100" s="25"/>
      <c r="J100" s="22"/>
      <c r="K100" s="23"/>
      <c r="L100" s="22"/>
    </row>
    <row r="101" spans="1:19" x14ac:dyDescent="0.25">
      <c r="A101" s="18" t="s">
        <v>652</v>
      </c>
      <c r="B101" s="18" t="s">
        <v>653</v>
      </c>
      <c r="C101" s="28"/>
      <c r="D101" s="29"/>
      <c r="E101" s="52"/>
      <c r="F101" s="31"/>
      <c r="G101" s="20">
        <f>+SUM(F102:F103)</f>
        <v>1331.56</v>
      </c>
      <c r="H101" s="25">
        <f>+G101/1.16*0.16</f>
        <v>183.66344827586207</v>
      </c>
      <c r="I101" s="25"/>
      <c r="J101" s="241"/>
      <c r="K101" s="8"/>
      <c r="L101" s="27"/>
    </row>
    <row r="102" spans="1:19" outlineLevel="1" x14ac:dyDescent="0.25">
      <c r="A102" s="11"/>
      <c r="B102" s="11"/>
      <c r="C102" s="76" t="s">
        <v>1132</v>
      </c>
      <c r="D102" s="314">
        <v>42815</v>
      </c>
      <c r="E102" s="76" t="s">
        <v>1133</v>
      </c>
      <c r="F102" s="76">
        <v>696</v>
      </c>
      <c r="G102" s="50"/>
      <c r="H102" s="25"/>
      <c r="I102" s="311" t="s">
        <v>1136</v>
      </c>
      <c r="J102" s="241"/>
      <c r="K102" s="8"/>
      <c r="L102" s="27"/>
    </row>
    <row r="103" spans="1:19" outlineLevel="1" x14ac:dyDescent="0.25">
      <c r="A103" s="11"/>
      <c r="B103" s="11"/>
      <c r="C103" s="76" t="s">
        <v>1134</v>
      </c>
      <c r="D103" s="314">
        <v>42815</v>
      </c>
      <c r="E103" s="76" t="s">
        <v>1135</v>
      </c>
      <c r="F103" s="76">
        <v>635.55999999999995</v>
      </c>
      <c r="G103" s="50"/>
      <c r="H103" s="25"/>
      <c r="I103" s="312" t="s">
        <v>1137</v>
      </c>
      <c r="J103" s="241"/>
      <c r="K103" s="8"/>
      <c r="L103" s="27"/>
    </row>
    <row r="104" spans="1:19" x14ac:dyDescent="0.25">
      <c r="A104" s="18" t="s">
        <v>153</v>
      </c>
      <c r="B104" s="18" t="s">
        <v>154</v>
      </c>
      <c r="C104" s="28"/>
      <c r="D104" s="29"/>
      <c r="E104" s="52"/>
      <c r="F104" s="31"/>
      <c r="G104" s="20">
        <v>44800</v>
      </c>
      <c r="H104" s="25">
        <f>+G104/1.16*0.16</f>
        <v>6179.3103448275861</v>
      </c>
      <c r="I104" s="25"/>
      <c r="J104" s="241"/>
      <c r="K104" s="8"/>
      <c r="L104" s="27"/>
    </row>
    <row r="105" spans="1:19" outlineLevel="1" x14ac:dyDescent="0.25">
      <c r="A105" s="11"/>
      <c r="B105" s="11"/>
      <c r="C105" s="58" t="s">
        <v>155</v>
      </c>
      <c r="D105" s="70">
        <v>42703</v>
      </c>
      <c r="E105" s="58">
        <v>377</v>
      </c>
      <c r="F105" s="61">
        <v>44800</v>
      </c>
      <c r="G105" s="50"/>
      <c r="H105" s="25"/>
      <c r="I105" s="244" t="s">
        <v>851</v>
      </c>
      <c r="J105" s="241"/>
      <c r="K105" s="8"/>
      <c r="L105" s="27"/>
    </row>
    <row r="106" spans="1:19" x14ac:dyDescent="0.25">
      <c r="A106" s="18" t="s">
        <v>1138</v>
      </c>
      <c r="B106" s="18" t="s">
        <v>156</v>
      </c>
      <c r="C106" s="58"/>
      <c r="D106" s="70"/>
      <c r="E106" s="58"/>
      <c r="F106" s="61"/>
      <c r="G106" s="20">
        <f>+F107</f>
        <v>754</v>
      </c>
      <c r="H106" s="25">
        <f>+G106/1.16*0.16</f>
        <v>104</v>
      </c>
      <c r="I106" s="244"/>
      <c r="J106" s="241"/>
      <c r="K106" s="8"/>
      <c r="L106" s="27"/>
    </row>
    <row r="107" spans="1:19" x14ac:dyDescent="0.25">
      <c r="A107" s="11"/>
      <c r="B107" s="11"/>
      <c r="C107" s="58" t="s">
        <v>1139</v>
      </c>
      <c r="D107" s="70">
        <v>42815</v>
      </c>
      <c r="E107" s="58">
        <v>81294</v>
      </c>
      <c r="F107" s="61">
        <v>754</v>
      </c>
      <c r="G107" s="50"/>
      <c r="H107" s="25"/>
      <c r="I107" s="312" t="s">
        <v>1140</v>
      </c>
      <c r="J107" s="241"/>
      <c r="K107" s="8"/>
      <c r="L107" s="27"/>
    </row>
    <row r="108" spans="1:19" x14ac:dyDescent="0.25">
      <c r="A108" s="18" t="s">
        <v>159</v>
      </c>
      <c r="B108" s="18" t="s">
        <v>160</v>
      </c>
      <c r="C108" s="28"/>
      <c r="D108" s="29"/>
      <c r="E108" s="52"/>
      <c r="F108" s="58"/>
      <c r="G108" s="20">
        <f>+SUM(F109:F113)</f>
        <v>-12760</v>
      </c>
      <c r="H108" s="25">
        <f>+G108/1.16*0.16</f>
        <v>-1760</v>
      </c>
      <c r="I108" s="25" t="s">
        <v>171</v>
      </c>
      <c r="J108" s="241"/>
      <c r="K108" s="8" t="s">
        <v>112</v>
      </c>
      <c r="L108" s="27"/>
      <c r="M108" s="241"/>
      <c r="N108" s="241"/>
      <c r="O108" s="241"/>
      <c r="P108" s="241"/>
      <c r="Q108" s="241"/>
      <c r="R108" s="241"/>
      <c r="S108" s="241"/>
    </row>
    <row r="109" spans="1:19" ht="15.75" customHeight="1" outlineLevel="1" x14ac:dyDescent="0.25">
      <c r="A109" s="53"/>
      <c r="B109" s="53"/>
      <c r="C109" s="58" t="s">
        <v>161</v>
      </c>
      <c r="D109" s="70">
        <v>42068</v>
      </c>
      <c r="E109" s="58" t="s">
        <v>162</v>
      </c>
      <c r="F109" s="32">
        <v>464</v>
      </c>
      <c r="G109" s="20"/>
      <c r="H109" s="25"/>
      <c r="I109" s="25"/>
      <c r="J109" s="58"/>
      <c r="K109" s="8"/>
      <c r="L109" s="56"/>
      <c r="M109" s="58"/>
      <c r="N109" s="58"/>
      <c r="O109" s="58"/>
      <c r="P109" s="58"/>
      <c r="Q109" s="58"/>
      <c r="R109" s="58"/>
      <c r="S109" s="58"/>
    </row>
    <row r="110" spans="1:19" outlineLevel="1" x14ac:dyDescent="0.25">
      <c r="A110" s="53"/>
      <c r="B110" s="53"/>
      <c r="C110" s="58" t="s">
        <v>163</v>
      </c>
      <c r="D110" s="70">
        <v>42172</v>
      </c>
      <c r="E110" s="58" t="s">
        <v>164</v>
      </c>
      <c r="F110" s="32">
        <v>4408</v>
      </c>
      <c r="G110" s="20"/>
      <c r="H110" s="25"/>
      <c r="I110" s="25"/>
      <c r="J110" s="58"/>
      <c r="K110" s="8"/>
      <c r="L110" s="56"/>
      <c r="M110" s="58"/>
      <c r="N110" s="58"/>
      <c r="O110" s="58"/>
      <c r="P110" s="58"/>
      <c r="Q110" s="58"/>
      <c r="R110" s="58"/>
      <c r="S110" s="58"/>
    </row>
    <row r="111" spans="1:19" outlineLevel="1" x14ac:dyDescent="0.25">
      <c r="A111" s="53"/>
      <c r="B111" s="53"/>
      <c r="C111" s="58" t="s">
        <v>165</v>
      </c>
      <c r="D111" s="70">
        <v>42247</v>
      </c>
      <c r="E111" s="58" t="s">
        <v>166</v>
      </c>
      <c r="F111" s="32">
        <v>4408</v>
      </c>
      <c r="G111" s="20"/>
      <c r="H111" s="25"/>
      <c r="I111" s="25"/>
      <c r="J111" s="58"/>
      <c r="K111" s="8"/>
      <c r="L111" s="56"/>
      <c r="M111" s="58"/>
      <c r="N111" s="58"/>
      <c r="O111" s="58"/>
      <c r="P111" s="58"/>
      <c r="Q111" s="58"/>
      <c r="R111" s="58"/>
      <c r="S111" s="58"/>
    </row>
    <row r="112" spans="1:19" outlineLevel="1" x14ac:dyDescent="0.25">
      <c r="A112" s="53"/>
      <c r="B112" s="53"/>
      <c r="C112" s="58" t="s">
        <v>167</v>
      </c>
      <c r="D112" s="70">
        <v>42247</v>
      </c>
      <c r="E112" s="58" t="s">
        <v>168</v>
      </c>
      <c r="F112" s="32">
        <v>4408</v>
      </c>
      <c r="G112" s="20"/>
      <c r="H112" s="25"/>
      <c r="I112" s="25"/>
      <c r="J112" s="58"/>
      <c r="K112" s="8"/>
      <c r="L112" s="56"/>
      <c r="M112" s="58"/>
      <c r="N112" s="58"/>
      <c r="O112" s="58"/>
      <c r="P112" s="58"/>
      <c r="Q112" s="58"/>
      <c r="R112" s="58"/>
      <c r="S112" s="58"/>
    </row>
    <row r="113" spans="1:19" outlineLevel="1" x14ac:dyDescent="0.25">
      <c r="A113" s="53"/>
      <c r="B113" s="53"/>
      <c r="C113" s="58" t="s">
        <v>169</v>
      </c>
      <c r="D113" s="70">
        <v>42487</v>
      </c>
      <c r="E113" s="58" t="s">
        <v>20</v>
      </c>
      <c r="F113" s="61">
        <v>-26448</v>
      </c>
      <c r="G113" s="20"/>
      <c r="H113" s="71" t="s">
        <v>170</v>
      </c>
      <c r="I113" s="71" t="s">
        <v>171</v>
      </c>
      <c r="J113" s="58"/>
      <c r="K113" s="8"/>
      <c r="L113" s="56"/>
      <c r="M113" s="58"/>
      <c r="N113" s="58"/>
      <c r="O113" s="58"/>
      <c r="P113" s="58"/>
      <c r="Q113" s="58"/>
      <c r="R113" s="58"/>
      <c r="S113" s="58"/>
    </row>
    <row r="114" spans="1:19" x14ac:dyDescent="0.25">
      <c r="A114" s="18" t="s">
        <v>174</v>
      </c>
      <c r="B114" s="18" t="s">
        <v>175</v>
      </c>
      <c r="C114" s="58"/>
      <c r="D114" s="70"/>
      <c r="E114" s="58"/>
      <c r="F114" s="58"/>
      <c r="G114" s="20">
        <f>+SUM(F115:F117)</f>
        <v>5070.3600000000006</v>
      </c>
      <c r="H114" s="25">
        <f>+G114/1.16*0.16</f>
        <v>699.36000000000013</v>
      </c>
      <c r="I114" s="241"/>
      <c r="J114" s="241"/>
      <c r="K114" s="8"/>
      <c r="L114" s="27"/>
    </row>
    <row r="115" spans="1:19" outlineLevel="1" x14ac:dyDescent="0.25">
      <c r="A115" s="11"/>
      <c r="B115" s="11"/>
      <c r="C115" s="76" t="s">
        <v>1141</v>
      </c>
      <c r="D115" s="314">
        <v>42825</v>
      </c>
      <c r="E115" s="76" t="s">
        <v>1142</v>
      </c>
      <c r="F115" s="76">
        <v>881.6</v>
      </c>
      <c r="G115" s="241"/>
      <c r="H115" s="25"/>
      <c r="I115" s="311" t="s">
        <v>1147</v>
      </c>
      <c r="J115" s="241"/>
      <c r="K115" s="8"/>
      <c r="L115" s="27"/>
    </row>
    <row r="116" spans="1:19" outlineLevel="1" x14ac:dyDescent="0.25">
      <c r="A116" s="11"/>
      <c r="B116" s="11"/>
      <c r="C116" s="76" t="s">
        <v>1143</v>
      </c>
      <c r="D116" s="314">
        <v>42825</v>
      </c>
      <c r="E116" s="76" t="s">
        <v>1144</v>
      </c>
      <c r="F116" s="77">
        <v>1891.96</v>
      </c>
      <c r="G116" s="241"/>
      <c r="H116" s="25"/>
      <c r="I116" s="312" t="s">
        <v>1148</v>
      </c>
      <c r="J116" s="241"/>
      <c r="K116" s="8"/>
      <c r="L116" s="27"/>
    </row>
    <row r="117" spans="1:19" outlineLevel="1" x14ac:dyDescent="0.25">
      <c r="A117" s="11"/>
      <c r="B117" s="11"/>
      <c r="C117" s="76" t="s">
        <v>1145</v>
      </c>
      <c r="D117" s="314">
        <v>42825</v>
      </c>
      <c r="E117" s="76" t="s">
        <v>1146</v>
      </c>
      <c r="F117" s="77">
        <v>2296.8000000000002</v>
      </c>
      <c r="G117" s="241"/>
      <c r="H117" s="25"/>
      <c r="I117" s="312" t="s">
        <v>1149</v>
      </c>
      <c r="J117" s="241"/>
      <c r="K117" s="8"/>
      <c r="L117" s="27"/>
    </row>
    <row r="118" spans="1:19" x14ac:dyDescent="0.25">
      <c r="A118" s="18" t="s">
        <v>1150</v>
      </c>
      <c r="B118" s="18" t="s">
        <v>1151</v>
      </c>
      <c r="C118" s="76"/>
      <c r="D118" s="314"/>
      <c r="E118" s="76"/>
      <c r="F118" s="77"/>
      <c r="G118" s="20">
        <f>+SUM(F119:F121)</f>
        <v>77760</v>
      </c>
      <c r="H118" s="25">
        <f>+G118/1.16*0.16</f>
        <v>10725.517241379312</v>
      </c>
      <c r="I118" s="312"/>
      <c r="J118" s="241"/>
      <c r="K118" s="8"/>
      <c r="L118" s="27"/>
    </row>
    <row r="119" spans="1:19" x14ac:dyDescent="0.25">
      <c r="A119" s="53"/>
      <c r="B119" s="53"/>
      <c r="C119" s="76" t="s">
        <v>1152</v>
      </c>
      <c r="D119" s="314">
        <v>42819</v>
      </c>
      <c r="E119" s="76" t="s">
        <v>1153</v>
      </c>
      <c r="F119" s="77">
        <v>36000</v>
      </c>
      <c r="G119" s="241"/>
      <c r="H119" s="25"/>
      <c r="I119" s="312" t="s">
        <v>1283</v>
      </c>
      <c r="J119" s="241"/>
      <c r="K119" s="8"/>
      <c r="L119" s="27"/>
    </row>
    <row r="120" spans="1:19" x14ac:dyDescent="0.25">
      <c r="A120" s="11"/>
      <c r="B120" s="11"/>
      <c r="C120" s="76" t="s">
        <v>1154</v>
      </c>
      <c r="D120" s="314">
        <v>42824</v>
      </c>
      <c r="E120" s="76" t="s">
        <v>1153</v>
      </c>
      <c r="F120" s="77">
        <v>41760</v>
      </c>
      <c r="G120" s="241"/>
      <c r="H120" s="25"/>
      <c r="I120" s="311" t="s">
        <v>1284</v>
      </c>
      <c r="J120" s="241"/>
      <c r="K120" s="8"/>
      <c r="L120" s="27"/>
    </row>
    <row r="121" spans="1:19" x14ac:dyDescent="0.25">
      <c r="A121" s="18" t="s">
        <v>178</v>
      </c>
      <c r="B121" s="18" t="s">
        <v>179</v>
      </c>
      <c r="C121" s="28"/>
      <c r="D121" s="51"/>
      <c r="E121" s="28"/>
      <c r="F121" s="31"/>
      <c r="G121" s="20">
        <f>+F122</f>
        <v>5848</v>
      </c>
      <c r="H121" s="25">
        <f>+G121/1.16*0.16</f>
        <v>806.62068965517244</v>
      </c>
      <c r="I121" s="25"/>
      <c r="J121" s="241"/>
      <c r="K121" s="241"/>
      <c r="L121" s="241"/>
    </row>
    <row r="122" spans="1:19" outlineLevel="1" x14ac:dyDescent="0.25">
      <c r="A122" s="53"/>
      <c r="B122" s="53"/>
      <c r="C122" s="58" t="s">
        <v>1155</v>
      </c>
      <c r="D122" s="70">
        <v>42825</v>
      </c>
      <c r="E122" s="58">
        <v>31628215</v>
      </c>
      <c r="F122" s="61">
        <v>5848</v>
      </c>
      <c r="G122" s="20"/>
      <c r="H122" s="25"/>
      <c r="I122" s="312" t="s">
        <v>1156</v>
      </c>
      <c r="J122" s="58"/>
      <c r="K122" s="58"/>
      <c r="L122" s="58"/>
    </row>
    <row r="123" spans="1:19" x14ac:dyDescent="0.25">
      <c r="A123" s="18" t="s">
        <v>181</v>
      </c>
      <c r="B123" s="18" t="s">
        <v>182</v>
      </c>
      <c r="C123" s="28"/>
      <c r="D123" s="51"/>
      <c r="E123" s="28"/>
      <c r="F123" s="31"/>
      <c r="G123" s="20">
        <f>+SUM(F124:F124)</f>
        <v>22388</v>
      </c>
      <c r="H123" s="25">
        <f>+G123/1.16*0.16</f>
        <v>3088</v>
      </c>
      <c r="I123" s="25"/>
    </row>
    <row r="124" spans="1:19" outlineLevel="1" x14ac:dyDescent="0.25">
      <c r="A124" s="241"/>
      <c r="B124" s="241"/>
      <c r="C124" s="76" t="s">
        <v>1157</v>
      </c>
      <c r="D124" s="314">
        <v>42815</v>
      </c>
      <c r="E124" s="76">
        <v>628</v>
      </c>
      <c r="F124" s="77">
        <v>22388</v>
      </c>
      <c r="H124" s="241"/>
      <c r="I124" s="311" t="s">
        <v>1158</v>
      </c>
    </row>
    <row r="125" spans="1:19" x14ac:dyDescent="0.25">
      <c r="A125" s="18" t="s">
        <v>183</v>
      </c>
      <c r="B125" s="18" t="s">
        <v>184</v>
      </c>
      <c r="C125" s="58"/>
      <c r="D125" s="58"/>
      <c r="E125" s="58"/>
      <c r="F125" s="58"/>
      <c r="G125" s="20">
        <f>+F126</f>
        <v>27842.32</v>
      </c>
      <c r="H125" s="25">
        <f>+G125/1.16*0.16</f>
        <v>3840.32</v>
      </c>
      <c r="I125" s="241"/>
    </row>
    <row r="126" spans="1:19" s="76" customFormat="1" outlineLevel="1" x14ac:dyDescent="0.25">
      <c r="A126" s="53"/>
      <c r="B126" s="53"/>
      <c r="C126" s="58" t="s">
        <v>1159</v>
      </c>
      <c r="D126" s="115">
        <v>42824</v>
      </c>
      <c r="E126" s="58">
        <v>1623</v>
      </c>
      <c r="F126" s="58">
        <v>27842.32</v>
      </c>
      <c r="G126" s="20"/>
      <c r="H126" s="25"/>
      <c r="I126" s="317" t="s">
        <v>1160</v>
      </c>
    </row>
    <row r="127" spans="1:19" x14ac:dyDescent="0.25">
      <c r="A127" s="18" t="s">
        <v>188</v>
      </c>
      <c r="B127" s="18" t="s">
        <v>189</v>
      </c>
      <c r="C127" s="58"/>
      <c r="D127" s="70"/>
      <c r="E127" s="58"/>
      <c r="F127" s="61"/>
      <c r="G127" s="20">
        <f>+SUM(F128:F130)</f>
        <v>22388</v>
      </c>
      <c r="H127" s="25">
        <f>+G127/1.16*0.16</f>
        <v>3088</v>
      </c>
    </row>
    <row r="128" spans="1:19" x14ac:dyDescent="0.25">
      <c r="A128" s="53"/>
      <c r="B128" s="53"/>
      <c r="C128" s="76" t="s">
        <v>1163</v>
      </c>
      <c r="D128" s="314">
        <v>42824</v>
      </c>
      <c r="E128" s="76">
        <v>77</v>
      </c>
      <c r="F128" s="77">
        <v>8816</v>
      </c>
      <c r="G128" s="20"/>
      <c r="H128" s="25"/>
      <c r="I128" s="312" t="s">
        <v>1165</v>
      </c>
    </row>
    <row r="129" spans="1:9" x14ac:dyDescent="0.25">
      <c r="A129" s="53"/>
      <c r="B129" s="53"/>
      <c r="C129" s="76" t="s">
        <v>1162</v>
      </c>
      <c r="D129" s="314">
        <v>42824</v>
      </c>
      <c r="E129" s="76">
        <v>76</v>
      </c>
      <c r="F129" s="77">
        <v>9048</v>
      </c>
      <c r="G129" s="20"/>
      <c r="H129" s="25"/>
      <c r="I129" s="311" t="s">
        <v>1164</v>
      </c>
    </row>
    <row r="130" spans="1:9" outlineLevel="1" x14ac:dyDescent="0.25">
      <c r="A130" s="53"/>
      <c r="B130" s="53"/>
      <c r="C130" s="76" t="s">
        <v>1161</v>
      </c>
      <c r="D130" s="314">
        <v>42824</v>
      </c>
      <c r="E130" s="76">
        <v>58</v>
      </c>
      <c r="F130" s="77">
        <v>4524</v>
      </c>
      <c r="H130" s="58"/>
      <c r="I130" s="312" t="s">
        <v>1166</v>
      </c>
    </row>
    <row r="131" spans="1:9" x14ac:dyDescent="0.25">
      <c r="A131" s="18" t="s">
        <v>192</v>
      </c>
      <c r="B131" s="18" t="s">
        <v>193</v>
      </c>
      <c r="C131" s="58"/>
      <c r="D131" s="70"/>
      <c r="E131" s="58"/>
      <c r="F131" s="61"/>
      <c r="G131" s="20">
        <f>+SUM(F132:F134)</f>
        <v>300000</v>
      </c>
      <c r="H131" s="25">
        <f>+G131/1.16*0.16</f>
        <v>41379.310344827587</v>
      </c>
    </row>
    <row r="132" spans="1:9" outlineLevel="1" x14ac:dyDescent="0.25">
      <c r="A132" s="241"/>
      <c r="B132" s="241"/>
      <c r="C132" s="387">
        <v>3561</v>
      </c>
      <c r="D132" s="314">
        <v>42736</v>
      </c>
      <c r="E132" s="76" t="s">
        <v>422</v>
      </c>
      <c r="F132" s="77">
        <v>100000</v>
      </c>
      <c r="G132" s="241"/>
      <c r="H132" s="241"/>
    </row>
    <row r="133" spans="1:9" ht="15.75" customHeight="1" outlineLevel="1" x14ac:dyDescent="0.25">
      <c r="A133" s="241"/>
      <c r="B133" s="241"/>
      <c r="C133" s="76" t="s">
        <v>672</v>
      </c>
      <c r="D133" s="314">
        <v>42767</v>
      </c>
      <c r="E133" s="76" t="s">
        <v>422</v>
      </c>
      <c r="F133" s="77">
        <v>100000</v>
      </c>
      <c r="G133" s="241"/>
      <c r="H133" s="241"/>
      <c r="I133" s="312" t="s">
        <v>873</v>
      </c>
    </row>
    <row r="134" spans="1:9" ht="15.75" customHeight="1" outlineLevel="1" x14ac:dyDescent="0.25">
      <c r="A134" s="241"/>
      <c r="B134" s="241"/>
      <c r="C134" s="76" t="s">
        <v>1167</v>
      </c>
      <c r="D134" s="314">
        <v>42795</v>
      </c>
      <c r="E134" s="76" t="s">
        <v>422</v>
      </c>
      <c r="F134" s="77">
        <v>100000</v>
      </c>
      <c r="G134" s="241"/>
      <c r="H134" s="241"/>
    </row>
    <row r="135" spans="1:9" x14ac:dyDescent="0.25">
      <c r="A135" s="18" t="s">
        <v>194</v>
      </c>
      <c r="B135" s="18" t="s">
        <v>195</v>
      </c>
      <c r="C135" s="58"/>
      <c r="D135" s="70"/>
      <c r="E135" s="58"/>
      <c r="F135" s="61"/>
      <c r="G135" s="20">
        <f>+SUM(F136:F140)</f>
        <v>2030</v>
      </c>
      <c r="H135" s="25">
        <f>+G135/1.16*0.16</f>
        <v>280.00000000000006</v>
      </c>
    </row>
    <row r="136" spans="1:9" s="488" customFormat="1" outlineLevel="1" x14ac:dyDescent="0.25">
      <c r="A136" s="53"/>
      <c r="B136" s="53"/>
      <c r="C136" s="114" t="s">
        <v>436</v>
      </c>
      <c r="D136" s="495">
        <v>42766</v>
      </c>
      <c r="E136" s="114" t="s">
        <v>437</v>
      </c>
      <c r="F136" s="114">
        <v>406</v>
      </c>
      <c r="G136" s="20"/>
      <c r="H136" s="25"/>
      <c r="I136" s="243"/>
    </row>
    <row r="137" spans="1:9" s="488" customFormat="1" outlineLevel="1" x14ac:dyDescent="0.25">
      <c r="A137" s="53"/>
      <c r="B137" s="53"/>
      <c r="C137" s="488" t="s">
        <v>1170</v>
      </c>
      <c r="D137" s="490">
        <v>42809</v>
      </c>
      <c r="E137" s="488" t="s">
        <v>1171</v>
      </c>
      <c r="F137" s="488">
        <v>406</v>
      </c>
      <c r="G137" s="20"/>
      <c r="H137" s="25"/>
      <c r="I137" s="312"/>
    </row>
    <row r="138" spans="1:9" s="488" customFormat="1" outlineLevel="1" x14ac:dyDescent="0.25">
      <c r="A138" s="53"/>
      <c r="B138" s="53"/>
      <c r="C138" s="488" t="s">
        <v>4560</v>
      </c>
      <c r="D138" s="490">
        <v>42822</v>
      </c>
      <c r="E138" s="488">
        <v>1023</v>
      </c>
      <c r="F138" s="76">
        <v>406</v>
      </c>
      <c r="G138" s="20"/>
      <c r="H138" s="25"/>
      <c r="I138" s="312"/>
    </row>
    <row r="139" spans="1:9" s="488" customFormat="1" outlineLevel="1" x14ac:dyDescent="0.25">
      <c r="A139" s="53"/>
      <c r="B139" s="53"/>
      <c r="C139" s="488" t="s">
        <v>1172</v>
      </c>
      <c r="D139" s="490">
        <v>42823</v>
      </c>
      <c r="E139" s="488" t="s">
        <v>1173</v>
      </c>
      <c r="F139" s="488">
        <v>406</v>
      </c>
      <c r="G139" s="20"/>
      <c r="H139" s="25"/>
      <c r="I139" s="312"/>
    </row>
    <row r="140" spans="1:9" outlineLevel="1" x14ac:dyDescent="0.25">
      <c r="A140" s="53"/>
      <c r="B140" s="53"/>
      <c r="C140" s="488" t="s">
        <v>1174</v>
      </c>
      <c r="D140" s="490">
        <v>42825</v>
      </c>
      <c r="E140" s="488" t="s">
        <v>1175</v>
      </c>
      <c r="F140" s="488">
        <v>406</v>
      </c>
      <c r="G140" s="20"/>
      <c r="H140" s="25"/>
      <c r="I140" s="311"/>
    </row>
    <row r="141" spans="1:9" x14ac:dyDescent="0.25">
      <c r="A141" s="18" t="s">
        <v>204</v>
      </c>
      <c r="B141" s="18" t="s">
        <v>205</v>
      </c>
      <c r="C141" s="58"/>
      <c r="D141" s="58"/>
      <c r="E141" s="58"/>
      <c r="F141" s="58"/>
      <c r="G141" s="20">
        <f>+SUM(F142:F147)</f>
        <v>6132</v>
      </c>
      <c r="H141" s="25">
        <f>+G141/1.16*0.16</f>
        <v>845.79310344827593</v>
      </c>
    </row>
    <row r="142" spans="1:9" outlineLevel="1" x14ac:dyDescent="0.25">
      <c r="A142" s="241"/>
      <c r="B142" s="241"/>
      <c r="C142" s="76" t="s">
        <v>1176</v>
      </c>
      <c r="D142" s="314">
        <v>42808</v>
      </c>
      <c r="E142" s="76">
        <v>1205</v>
      </c>
      <c r="F142" s="77">
        <v>1100</v>
      </c>
      <c r="G142" s="241"/>
      <c r="H142" s="241"/>
      <c r="I142" s="307" t="s">
        <v>788</v>
      </c>
    </row>
    <row r="143" spans="1:9" outlineLevel="1" x14ac:dyDescent="0.25">
      <c r="A143" s="241"/>
      <c r="B143" s="241"/>
      <c r="C143" s="76" t="s">
        <v>1177</v>
      </c>
      <c r="D143" s="314">
        <v>42809</v>
      </c>
      <c r="E143" s="76">
        <v>1216</v>
      </c>
      <c r="F143" s="77">
        <v>1100</v>
      </c>
      <c r="G143" s="241"/>
      <c r="H143" s="241"/>
    </row>
    <row r="144" spans="1:9" outlineLevel="1" x14ac:dyDescent="0.25">
      <c r="A144" s="241"/>
      <c r="B144" s="241"/>
      <c r="C144" s="76" t="s">
        <v>586</v>
      </c>
      <c r="D144" s="314">
        <v>42809</v>
      </c>
      <c r="E144" s="76">
        <v>1215</v>
      </c>
      <c r="F144" s="77">
        <v>1500</v>
      </c>
      <c r="G144" s="241"/>
      <c r="H144" s="241"/>
    </row>
    <row r="145" spans="1:9" outlineLevel="1" x14ac:dyDescent="0.25">
      <c r="A145" s="241"/>
      <c r="B145" s="241"/>
      <c r="C145" s="76" t="s">
        <v>733</v>
      </c>
      <c r="D145" s="314">
        <v>42809</v>
      </c>
      <c r="E145" s="76">
        <v>1217</v>
      </c>
      <c r="F145" s="77">
        <v>1100</v>
      </c>
      <c r="G145" s="241"/>
      <c r="H145" s="241"/>
    </row>
    <row r="146" spans="1:9" outlineLevel="1" x14ac:dyDescent="0.25">
      <c r="A146" s="241"/>
      <c r="B146" s="241"/>
      <c r="C146" s="76" t="s">
        <v>1178</v>
      </c>
      <c r="D146" s="314">
        <v>42810</v>
      </c>
      <c r="E146" s="76">
        <v>1218</v>
      </c>
      <c r="F146" s="76">
        <v>232</v>
      </c>
      <c r="G146" s="241"/>
      <c r="H146" s="241"/>
    </row>
    <row r="147" spans="1:9" outlineLevel="1" x14ac:dyDescent="0.25">
      <c r="A147" s="241"/>
      <c r="B147" s="241"/>
      <c r="C147" s="76" t="s">
        <v>1179</v>
      </c>
      <c r="D147" s="314">
        <v>42816</v>
      </c>
      <c r="E147" s="76">
        <v>1204</v>
      </c>
      <c r="F147" s="77">
        <v>1100</v>
      </c>
      <c r="G147" s="241"/>
      <c r="H147" s="241"/>
    </row>
    <row r="148" spans="1:9" x14ac:dyDescent="0.25">
      <c r="A148" s="18" t="s">
        <v>207</v>
      </c>
      <c r="B148" s="18" t="s">
        <v>208</v>
      </c>
      <c r="C148" s="58"/>
      <c r="D148" s="58"/>
      <c r="E148" s="58"/>
      <c r="F148" s="58"/>
      <c r="G148" s="20">
        <v>374.71</v>
      </c>
      <c r="H148" s="25">
        <f>+G148/1.16*0.16</f>
        <v>51.684137931034485</v>
      </c>
    </row>
    <row r="149" spans="1:9" outlineLevel="1" x14ac:dyDescent="0.25">
      <c r="A149" s="241"/>
      <c r="B149" s="241"/>
      <c r="C149" s="76"/>
      <c r="D149" s="314"/>
      <c r="E149" s="76"/>
      <c r="F149" s="77"/>
      <c r="G149" s="241"/>
      <c r="H149" s="241"/>
    </row>
    <row r="150" spans="1:9" x14ac:dyDescent="0.25">
      <c r="A150" s="18" t="s">
        <v>209</v>
      </c>
      <c r="B150" s="18" t="s">
        <v>210</v>
      </c>
      <c r="C150" s="58"/>
      <c r="D150" s="58"/>
      <c r="E150" s="58"/>
      <c r="F150" s="58"/>
      <c r="G150" s="20">
        <f>+SUM(F151:F151)</f>
        <v>162610.01</v>
      </c>
      <c r="H150" s="25">
        <f>+G150/1.16*0.16</f>
        <v>22428.966896551727</v>
      </c>
    </row>
    <row r="151" spans="1:9" x14ac:dyDescent="0.25">
      <c r="A151" s="53"/>
      <c r="B151" s="53"/>
      <c r="C151" s="58" t="s">
        <v>1180</v>
      </c>
      <c r="D151" s="115">
        <v>42800</v>
      </c>
      <c r="E151" s="58" t="s">
        <v>1181</v>
      </c>
      <c r="F151" s="58">
        <v>162610.01</v>
      </c>
      <c r="G151" s="20"/>
      <c r="H151" s="25"/>
      <c r="I151" s="312" t="s">
        <v>1182</v>
      </c>
    </row>
    <row r="152" spans="1:9" x14ac:dyDescent="0.25">
      <c r="A152" s="18" t="s">
        <v>211</v>
      </c>
      <c r="B152" s="18" t="s">
        <v>212</v>
      </c>
      <c r="C152" s="58"/>
      <c r="D152" s="58"/>
      <c r="E152" s="58"/>
      <c r="F152" s="58"/>
      <c r="G152" s="20">
        <f>+F153</f>
        <v>8107.99</v>
      </c>
      <c r="H152" s="25">
        <f>+G152/1.16*0.16</f>
        <v>1118.3434482758621</v>
      </c>
      <c r="I152" s="307" t="s">
        <v>339</v>
      </c>
    </row>
    <row r="153" spans="1:9" outlineLevel="1" x14ac:dyDescent="0.25">
      <c r="A153" s="53"/>
      <c r="B153" s="53"/>
      <c r="C153" s="58" t="s">
        <v>213</v>
      </c>
      <c r="D153" s="70">
        <v>42597</v>
      </c>
      <c r="E153" s="58" t="s">
        <v>214</v>
      </c>
      <c r="F153" s="61">
        <v>8107.99</v>
      </c>
      <c r="G153" s="241"/>
      <c r="H153" s="241"/>
    </row>
    <row r="154" spans="1:9" x14ac:dyDescent="0.25">
      <c r="A154" s="18" t="s">
        <v>215</v>
      </c>
      <c r="B154" s="18" t="s">
        <v>216</v>
      </c>
      <c r="C154" s="58"/>
      <c r="D154" s="70"/>
      <c r="E154" s="58"/>
      <c r="F154" s="61"/>
      <c r="G154" s="20">
        <f>+SUM(F155:F156)</f>
        <v>7484.32</v>
      </c>
      <c r="H154" s="25">
        <f>+G154/1.16*0.16</f>
        <v>1032.32</v>
      </c>
    </row>
    <row r="155" spans="1:9" outlineLevel="1" x14ac:dyDescent="0.25">
      <c r="A155" s="241"/>
      <c r="B155" s="241"/>
      <c r="C155" s="76" t="s">
        <v>1183</v>
      </c>
      <c r="D155" s="314">
        <v>42803</v>
      </c>
      <c r="E155" s="76" t="s">
        <v>1184</v>
      </c>
      <c r="F155" s="77">
        <v>3494.85</v>
      </c>
      <c r="H155" s="241"/>
      <c r="I155" s="312" t="s">
        <v>1187</v>
      </c>
    </row>
    <row r="156" spans="1:9" outlineLevel="1" x14ac:dyDescent="0.25">
      <c r="A156" s="241"/>
      <c r="B156" s="241"/>
      <c r="C156" s="76" t="s">
        <v>1185</v>
      </c>
      <c r="D156" s="314">
        <v>42825</v>
      </c>
      <c r="E156" s="76" t="s">
        <v>1186</v>
      </c>
      <c r="F156" s="77">
        <v>3989.47</v>
      </c>
      <c r="H156" s="241"/>
      <c r="I156" s="312" t="s">
        <v>1188</v>
      </c>
    </row>
    <row r="157" spans="1:9" x14ac:dyDescent="0.25">
      <c r="A157" s="18" t="s">
        <v>217</v>
      </c>
      <c r="B157" s="18" t="s">
        <v>218</v>
      </c>
      <c r="C157" s="58"/>
      <c r="D157" s="70"/>
      <c r="E157" s="58"/>
      <c r="F157" s="61"/>
      <c r="G157" s="20">
        <f>+SUM(F158:F161)</f>
        <v>18792</v>
      </c>
      <c r="H157" s="25">
        <f>+G157/1.16*0.16</f>
        <v>2592.0000000000005</v>
      </c>
    </row>
    <row r="158" spans="1:9" outlineLevel="1" x14ac:dyDescent="0.25">
      <c r="A158" s="241"/>
      <c r="B158" s="241"/>
      <c r="C158" s="76" t="s">
        <v>1189</v>
      </c>
      <c r="D158" s="314">
        <v>42822</v>
      </c>
      <c r="E158" s="76" t="s">
        <v>1190</v>
      </c>
      <c r="F158" s="77">
        <v>5800</v>
      </c>
      <c r="G158" s="241"/>
      <c r="H158" s="241"/>
      <c r="I158" s="312" t="s">
        <v>1197</v>
      </c>
    </row>
    <row r="159" spans="1:9" outlineLevel="1" x14ac:dyDescent="0.25">
      <c r="A159" s="241"/>
      <c r="B159" s="241"/>
      <c r="C159" s="76" t="s">
        <v>1191</v>
      </c>
      <c r="D159" s="314">
        <v>42822</v>
      </c>
      <c r="E159" s="76" t="s">
        <v>1192</v>
      </c>
      <c r="F159" s="77">
        <v>1972</v>
      </c>
      <c r="G159" s="241"/>
      <c r="H159" s="241"/>
      <c r="I159" s="311" t="s">
        <v>1198</v>
      </c>
    </row>
    <row r="160" spans="1:9" outlineLevel="1" x14ac:dyDescent="0.25">
      <c r="A160" s="241"/>
      <c r="B160" s="241"/>
      <c r="C160" s="76" t="s">
        <v>1193</v>
      </c>
      <c r="D160" s="314">
        <v>42823</v>
      </c>
      <c r="E160" s="76" t="s">
        <v>1194</v>
      </c>
      <c r="F160" s="77">
        <v>4060</v>
      </c>
      <c r="G160" s="241"/>
      <c r="H160" s="241"/>
      <c r="I160" s="312" t="s">
        <v>1199</v>
      </c>
    </row>
    <row r="161" spans="1:9" outlineLevel="1" x14ac:dyDescent="0.25">
      <c r="A161" s="241"/>
      <c r="B161" s="241"/>
      <c r="C161" s="76" t="s">
        <v>1195</v>
      </c>
      <c r="D161" s="314">
        <v>42825</v>
      </c>
      <c r="E161" s="76" t="s">
        <v>1196</v>
      </c>
      <c r="F161" s="77">
        <v>6960</v>
      </c>
      <c r="G161" s="241"/>
      <c r="H161" s="241"/>
      <c r="I161" s="312" t="s">
        <v>1200</v>
      </c>
    </row>
    <row r="162" spans="1:9" x14ac:dyDescent="0.25">
      <c r="A162" s="18" t="s">
        <v>220</v>
      </c>
      <c r="B162" s="18" t="s">
        <v>221</v>
      </c>
      <c r="C162" s="58"/>
      <c r="D162" s="70"/>
      <c r="E162" s="58"/>
      <c r="F162" s="61"/>
      <c r="G162" s="20">
        <f>+SUM(F163:F167)</f>
        <v>40128.04</v>
      </c>
      <c r="H162" s="25">
        <f>+G162/1.16*0.16</f>
        <v>5534.9020689655181</v>
      </c>
    </row>
    <row r="163" spans="1:9" outlineLevel="1" x14ac:dyDescent="0.25">
      <c r="A163" s="241"/>
      <c r="B163" s="241"/>
      <c r="C163" s="76" t="s">
        <v>1201</v>
      </c>
      <c r="D163" s="314">
        <v>42804</v>
      </c>
      <c r="E163" s="76" t="s">
        <v>1202</v>
      </c>
      <c r="F163" s="77">
        <v>17000.03</v>
      </c>
      <c r="G163" s="241"/>
      <c r="H163" s="241"/>
      <c r="I163" s="312" t="s">
        <v>1211</v>
      </c>
    </row>
    <row r="164" spans="1:9" outlineLevel="1" x14ac:dyDescent="0.25">
      <c r="A164" s="241"/>
      <c r="B164" s="241"/>
      <c r="C164" s="76" t="s">
        <v>1203</v>
      </c>
      <c r="D164" s="314">
        <v>42804</v>
      </c>
      <c r="E164" s="76" t="s">
        <v>1204</v>
      </c>
      <c r="F164" s="77">
        <v>8200.01</v>
      </c>
      <c r="G164" s="241"/>
      <c r="H164" s="241"/>
      <c r="I164" s="312" t="s">
        <v>1213</v>
      </c>
    </row>
    <row r="165" spans="1:9" outlineLevel="1" x14ac:dyDescent="0.25">
      <c r="A165" s="241"/>
      <c r="B165" s="311" t="s">
        <v>1504</v>
      </c>
      <c r="C165" s="76" t="s">
        <v>1205</v>
      </c>
      <c r="D165" s="314">
        <v>42816</v>
      </c>
      <c r="E165" s="76" t="s">
        <v>1206</v>
      </c>
      <c r="F165" s="77">
        <v>6728</v>
      </c>
      <c r="G165" s="241"/>
      <c r="H165" s="241"/>
      <c r="I165" s="312" t="s">
        <v>1212</v>
      </c>
    </row>
    <row r="166" spans="1:9" outlineLevel="1" x14ac:dyDescent="0.25">
      <c r="A166" s="241"/>
      <c r="B166" s="241"/>
      <c r="C166" s="76" t="s">
        <v>1207</v>
      </c>
      <c r="D166" s="314">
        <v>42818</v>
      </c>
      <c r="E166" s="76" t="s">
        <v>1208</v>
      </c>
      <c r="F166" s="77">
        <v>4000</v>
      </c>
      <c r="G166" s="241"/>
      <c r="H166" s="241"/>
      <c r="I166" s="311" t="s">
        <v>1214</v>
      </c>
    </row>
    <row r="167" spans="1:9" outlineLevel="1" x14ac:dyDescent="0.25">
      <c r="A167" s="241"/>
      <c r="B167" s="241"/>
      <c r="C167" s="76" t="s">
        <v>1209</v>
      </c>
      <c r="D167" s="314">
        <v>42818</v>
      </c>
      <c r="E167" s="76" t="s">
        <v>1210</v>
      </c>
      <c r="F167" s="77">
        <v>4200</v>
      </c>
      <c r="G167" s="241"/>
      <c r="H167" s="241"/>
      <c r="I167" s="312" t="s">
        <v>1215</v>
      </c>
    </row>
    <row r="168" spans="1:9" x14ac:dyDescent="0.25">
      <c r="A168" s="18" t="s">
        <v>222</v>
      </c>
      <c r="B168" s="18" t="s">
        <v>223</v>
      </c>
      <c r="C168" s="58"/>
      <c r="D168" s="70"/>
      <c r="E168" s="58"/>
      <c r="F168" s="61"/>
      <c r="G168" s="20">
        <f>+SUM(F169:F169)</f>
        <v>110</v>
      </c>
      <c r="H168" s="25">
        <f>+G168/1.16*0.16</f>
        <v>15.172413793103448</v>
      </c>
    </row>
    <row r="169" spans="1:9" outlineLevel="1" x14ac:dyDescent="0.25">
      <c r="A169" s="241"/>
      <c r="B169" s="241"/>
      <c r="C169" s="58" t="s">
        <v>224</v>
      </c>
      <c r="D169" s="70">
        <v>42689</v>
      </c>
      <c r="E169" s="58" t="s">
        <v>225</v>
      </c>
      <c r="F169" s="58">
        <v>110</v>
      </c>
      <c r="G169" s="241"/>
      <c r="H169" s="241"/>
    </row>
    <row r="170" spans="1:9" x14ac:dyDescent="0.25">
      <c r="A170" s="18" t="s">
        <v>226</v>
      </c>
      <c r="B170" s="18" t="s">
        <v>227</v>
      </c>
      <c r="C170" s="58"/>
      <c r="D170" s="70"/>
      <c r="E170" s="58"/>
      <c r="F170" s="61"/>
      <c r="G170" s="20">
        <v>580</v>
      </c>
      <c r="H170" s="25">
        <f>+G170/1.16*0.16</f>
        <v>80.000000000000014</v>
      </c>
      <c r="I170" s="307" t="s">
        <v>339</v>
      </c>
    </row>
    <row r="171" spans="1:9" outlineLevel="1" x14ac:dyDescent="0.25">
      <c r="A171" s="241"/>
      <c r="B171" s="241"/>
      <c r="C171" s="58" t="s">
        <v>228</v>
      </c>
      <c r="D171" s="70">
        <v>42697</v>
      </c>
      <c r="E171" s="58">
        <v>41</v>
      </c>
      <c r="F171" s="58">
        <v>580</v>
      </c>
      <c r="G171" s="241"/>
      <c r="H171" s="241"/>
      <c r="I171" s="243" t="s">
        <v>898</v>
      </c>
    </row>
    <row r="172" spans="1:9" x14ac:dyDescent="0.25">
      <c r="A172" s="18" t="s">
        <v>229</v>
      </c>
      <c r="B172" s="18" t="s">
        <v>230</v>
      </c>
      <c r="C172" s="58"/>
      <c r="D172" s="70"/>
      <c r="E172" s="58"/>
      <c r="F172" s="58"/>
      <c r="G172" s="20">
        <f>+SUM(F173:F176)</f>
        <v>17400</v>
      </c>
      <c r="H172" s="25">
        <f>+G172/1.16*0.16</f>
        <v>2400.0000000000005</v>
      </c>
    </row>
    <row r="173" spans="1:9" ht="15.75" customHeight="1" outlineLevel="1" x14ac:dyDescent="0.25">
      <c r="A173" s="241"/>
      <c r="B173" s="241"/>
      <c r="C173" s="76" t="s">
        <v>1216</v>
      </c>
      <c r="D173" s="314">
        <v>42818</v>
      </c>
      <c r="E173" s="76">
        <v>97</v>
      </c>
      <c r="F173" s="77">
        <v>7192</v>
      </c>
      <c r="G173" s="241"/>
      <c r="H173" s="241"/>
      <c r="I173" s="312" t="s">
        <v>1219</v>
      </c>
    </row>
    <row r="174" spans="1:9" outlineLevel="1" x14ac:dyDescent="0.25">
      <c r="A174" s="241"/>
      <c r="B174" s="241"/>
      <c r="C174" s="76" t="s">
        <v>428</v>
      </c>
      <c r="D174" s="314">
        <v>42818</v>
      </c>
      <c r="E174" s="76">
        <v>83</v>
      </c>
      <c r="F174" s="77">
        <v>6960</v>
      </c>
      <c r="G174" s="241"/>
      <c r="H174" s="88"/>
      <c r="I174" s="312" t="s">
        <v>1220</v>
      </c>
    </row>
    <row r="175" spans="1:9" outlineLevel="1" x14ac:dyDescent="0.25">
      <c r="A175" s="241"/>
      <c r="B175" s="241"/>
      <c r="C175" s="76" t="s">
        <v>1217</v>
      </c>
      <c r="D175" s="314">
        <v>42822</v>
      </c>
      <c r="E175" s="76">
        <v>96</v>
      </c>
      <c r="F175" s="77">
        <v>1740</v>
      </c>
      <c r="G175" s="241"/>
      <c r="H175" s="88"/>
      <c r="I175" s="312" t="s">
        <v>1221</v>
      </c>
    </row>
    <row r="176" spans="1:9" outlineLevel="1" x14ac:dyDescent="0.25">
      <c r="A176" s="241"/>
      <c r="B176" s="241"/>
      <c r="C176" s="76" t="s">
        <v>1218</v>
      </c>
      <c r="D176" s="314">
        <v>42822</v>
      </c>
      <c r="E176" s="76">
        <v>101</v>
      </c>
      <c r="F176" s="77">
        <v>1508</v>
      </c>
      <c r="G176" s="241"/>
      <c r="H176" s="88"/>
      <c r="I176" s="312" t="s">
        <v>1222</v>
      </c>
    </row>
    <row r="177" spans="1:9" x14ac:dyDescent="0.25">
      <c r="A177" s="18" t="s">
        <v>1845</v>
      </c>
      <c r="B177" s="18" t="s">
        <v>1846</v>
      </c>
      <c r="C177" s="58"/>
      <c r="D177" s="70"/>
      <c r="E177" s="58"/>
      <c r="F177" s="58"/>
      <c r="G177" s="20">
        <f>+SUM(F178:F179)</f>
        <v>23374</v>
      </c>
      <c r="H177" s="25">
        <f>+G177/1.16*0.16</f>
        <v>3224</v>
      </c>
    </row>
    <row r="178" spans="1:9" outlineLevel="1" x14ac:dyDescent="0.25">
      <c r="A178" s="53"/>
      <c r="B178" s="53"/>
      <c r="C178" s="58" t="s">
        <v>2253</v>
      </c>
      <c r="D178" s="70">
        <v>42794</v>
      </c>
      <c r="E178" s="58" t="s">
        <v>2256</v>
      </c>
      <c r="F178" s="58">
        <v>9860</v>
      </c>
      <c r="G178" s="20"/>
      <c r="H178" s="25"/>
      <c r="I178" s="323" t="s">
        <v>2255</v>
      </c>
    </row>
    <row r="179" spans="1:9" outlineLevel="1" x14ac:dyDescent="0.25">
      <c r="A179" s="241"/>
      <c r="B179" s="241"/>
      <c r="C179" s="76" t="s">
        <v>2257</v>
      </c>
      <c r="D179" s="314">
        <v>42824</v>
      </c>
      <c r="E179" s="76" t="s">
        <v>2258</v>
      </c>
      <c r="F179" s="77">
        <v>13514</v>
      </c>
      <c r="G179" s="241"/>
      <c r="H179" s="241"/>
      <c r="I179" s="312" t="s">
        <v>2259</v>
      </c>
    </row>
    <row r="180" spans="1:9" x14ac:dyDescent="0.25">
      <c r="A180" s="18" t="s">
        <v>232</v>
      </c>
      <c r="B180" s="18" t="s">
        <v>233</v>
      </c>
      <c r="C180" s="58"/>
      <c r="D180" s="70"/>
      <c r="E180" s="58"/>
      <c r="F180" s="61"/>
      <c r="G180" s="20">
        <f>+SUM(F181:F190)</f>
        <v>15942</v>
      </c>
      <c r="H180" s="25">
        <f>+G180/1.16*0.16</f>
        <v>2198.8965517241381</v>
      </c>
    </row>
    <row r="181" spans="1:9" outlineLevel="1" x14ac:dyDescent="0.25">
      <c r="A181" s="241"/>
      <c r="B181" s="241"/>
      <c r="C181" s="76" t="s">
        <v>503</v>
      </c>
      <c r="D181" s="314">
        <v>42811</v>
      </c>
      <c r="E181" s="76" t="s">
        <v>1223</v>
      </c>
      <c r="F181" s="77">
        <v>3016</v>
      </c>
      <c r="H181" s="241"/>
      <c r="I181" s="312" t="s">
        <v>1242</v>
      </c>
    </row>
    <row r="182" spans="1:9" outlineLevel="1" x14ac:dyDescent="0.25">
      <c r="A182" s="241"/>
      <c r="B182" s="241"/>
      <c r="C182" s="76" t="s">
        <v>1224</v>
      </c>
      <c r="D182" s="314">
        <v>42818</v>
      </c>
      <c r="E182" s="76" t="s">
        <v>1225</v>
      </c>
      <c r="F182" s="77">
        <v>3248</v>
      </c>
      <c r="H182" s="241"/>
      <c r="I182" s="311" t="s">
        <v>1243</v>
      </c>
    </row>
    <row r="183" spans="1:9" outlineLevel="1" x14ac:dyDescent="0.25">
      <c r="A183" s="241"/>
      <c r="B183" s="241"/>
      <c r="C183" s="76" t="s">
        <v>1226</v>
      </c>
      <c r="D183" s="314">
        <v>42819</v>
      </c>
      <c r="E183" s="76" t="s">
        <v>1227</v>
      </c>
      <c r="F183" s="77">
        <v>1044</v>
      </c>
      <c r="H183" s="241"/>
      <c r="I183" s="311" t="s">
        <v>1244</v>
      </c>
    </row>
    <row r="184" spans="1:9" outlineLevel="1" x14ac:dyDescent="0.25">
      <c r="A184" s="241"/>
      <c r="B184" s="241"/>
      <c r="C184" s="76" t="s">
        <v>1228</v>
      </c>
      <c r="D184" s="314">
        <v>42822</v>
      </c>
      <c r="E184" s="76" t="s">
        <v>1229</v>
      </c>
      <c r="F184" s="76">
        <v>348</v>
      </c>
      <c r="H184" s="241"/>
      <c r="I184" s="312" t="s">
        <v>1245</v>
      </c>
    </row>
    <row r="185" spans="1:9" outlineLevel="1" x14ac:dyDescent="0.25">
      <c r="A185" s="241"/>
      <c r="B185" s="241"/>
      <c r="C185" s="76" t="s">
        <v>1230</v>
      </c>
      <c r="D185" s="314">
        <v>42822</v>
      </c>
      <c r="E185" s="76" t="s">
        <v>1231</v>
      </c>
      <c r="F185" s="76">
        <v>986</v>
      </c>
      <c r="H185" s="241"/>
      <c r="I185" s="311" t="s">
        <v>1246</v>
      </c>
    </row>
    <row r="186" spans="1:9" outlineLevel="1" x14ac:dyDescent="0.25">
      <c r="A186" s="241"/>
      <c r="B186" s="241"/>
      <c r="C186" s="76" t="s">
        <v>1232</v>
      </c>
      <c r="D186" s="314">
        <v>42823</v>
      </c>
      <c r="E186" s="76" t="s">
        <v>1233</v>
      </c>
      <c r="F186" s="77">
        <v>2776</v>
      </c>
      <c r="H186" s="241"/>
      <c r="I186" s="311" t="s">
        <v>1247</v>
      </c>
    </row>
    <row r="187" spans="1:9" outlineLevel="1" x14ac:dyDescent="0.25">
      <c r="A187" s="241"/>
      <c r="B187" s="241"/>
      <c r="C187" s="76" t="s">
        <v>1234</v>
      </c>
      <c r="D187" s="314">
        <v>42823</v>
      </c>
      <c r="E187" s="76" t="s">
        <v>1235</v>
      </c>
      <c r="F187" s="77">
        <v>1044</v>
      </c>
      <c r="H187" s="241"/>
      <c r="I187" s="312" t="s">
        <v>1248</v>
      </c>
    </row>
    <row r="188" spans="1:9" outlineLevel="1" x14ac:dyDescent="0.25">
      <c r="A188" s="241"/>
      <c r="B188" s="241"/>
      <c r="C188" s="76" t="s">
        <v>1236</v>
      </c>
      <c r="D188" s="314">
        <v>42823</v>
      </c>
      <c r="E188" s="76" t="s">
        <v>1237</v>
      </c>
      <c r="F188" s="77">
        <v>1044</v>
      </c>
      <c r="H188" s="241"/>
      <c r="I188" s="312" t="s">
        <v>1249</v>
      </c>
    </row>
    <row r="189" spans="1:9" outlineLevel="1" x14ac:dyDescent="0.25">
      <c r="A189" s="241"/>
      <c r="B189" s="241"/>
      <c r="C189" s="76" t="s">
        <v>1238</v>
      </c>
      <c r="D189" s="314">
        <v>42825</v>
      </c>
      <c r="E189" s="76" t="s">
        <v>1239</v>
      </c>
      <c r="F189" s="77">
        <v>1044</v>
      </c>
      <c r="G189" s="88"/>
      <c r="H189" s="241"/>
      <c r="I189" s="311" t="s">
        <v>1250</v>
      </c>
    </row>
    <row r="190" spans="1:9" outlineLevel="1" x14ac:dyDescent="0.25">
      <c r="A190" s="241"/>
      <c r="B190" s="241"/>
      <c r="C190" s="76" t="s">
        <v>1240</v>
      </c>
      <c r="D190" s="314">
        <v>42825</v>
      </c>
      <c r="E190" s="76" t="s">
        <v>1241</v>
      </c>
      <c r="F190" s="77">
        <v>1392</v>
      </c>
      <c r="G190" s="88"/>
      <c r="H190" s="241"/>
      <c r="I190" s="312" t="s">
        <v>1251</v>
      </c>
    </row>
    <row r="191" spans="1:9" x14ac:dyDescent="0.25">
      <c r="A191" s="18" t="s">
        <v>521</v>
      </c>
      <c r="B191" s="18" t="s">
        <v>522</v>
      </c>
      <c r="C191" s="58"/>
      <c r="D191" s="70"/>
      <c r="E191" s="58"/>
      <c r="F191" s="61"/>
      <c r="G191" s="20">
        <f>+F192</f>
        <v>-48347.67</v>
      </c>
      <c r="H191" s="25">
        <f>+G191/1.16*0.16</f>
        <v>-6668.6441379310345</v>
      </c>
    </row>
    <row r="192" spans="1:9" outlineLevel="1" x14ac:dyDescent="0.25">
      <c r="A192" s="241"/>
      <c r="B192" s="241"/>
      <c r="C192" s="58" t="s">
        <v>523</v>
      </c>
      <c r="D192" s="70">
        <v>42754</v>
      </c>
      <c r="E192" s="58" t="s">
        <v>524</v>
      </c>
      <c r="F192" s="61">
        <v>-48347.67</v>
      </c>
      <c r="G192" s="241"/>
      <c r="H192" s="241"/>
    </row>
    <row r="193" spans="1:9" s="488" customFormat="1" outlineLevel="1" x14ac:dyDescent="0.25">
      <c r="A193" s="18" t="s">
        <v>4458</v>
      </c>
      <c r="B193" s="18" t="s">
        <v>4548</v>
      </c>
      <c r="C193" s="58"/>
      <c r="D193" s="70"/>
      <c r="E193" s="58"/>
      <c r="F193" s="61"/>
      <c r="G193" s="20">
        <f>+F194</f>
        <v>-1822.78</v>
      </c>
      <c r="H193" s="25">
        <f>+G193/1.16*0.16</f>
        <v>-251.41793103448279</v>
      </c>
    </row>
    <row r="194" spans="1:9" s="488" customFormat="1" outlineLevel="1" x14ac:dyDescent="0.25">
      <c r="A194" s="241"/>
      <c r="B194" s="241"/>
      <c r="C194" s="58" t="s">
        <v>4561</v>
      </c>
      <c r="D194" s="70">
        <v>43167</v>
      </c>
      <c r="E194" s="58" t="s">
        <v>4562</v>
      </c>
      <c r="F194" s="61">
        <v>-1822.78</v>
      </c>
      <c r="G194" s="241"/>
      <c r="H194" s="241"/>
    </row>
    <row r="195" spans="1:9" x14ac:dyDescent="0.25">
      <c r="A195" s="18" t="s">
        <v>525</v>
      </c>
      <c r="B195" s="18" t="s">
        <v>1252</v>
      </c>
      <c r="C195" s="58"/>
      <c r="D195" s="70"/>
      <c r="E195" s="58"/>
      <c r="F195" s="61"/>
      <c r="G195" s="20">
        <f>+SUM(F196:F197)</f>
        <v>228393</v>
      </c>
      <c r="H195" s="25">
        <f>+G195/1.16*0.16</f>
        <v>31502.482758620696</v>
      </c>
    </row>
    <row r="196" spans="1:9" x14ac:dyDescent="0.25">
      <c r="A196" s="53"/>
      <c r="B196" s="53"/>
      <c r="C196" s="58" t="s">
        <v>1253</v>
      </c>
      <c r="D196" s="70">
        <v>42824</v>
      </c>
      <c r="E196" s="58" t="s">
        <v>1254</v>
      </c>
      <c r="F196" s="61">
        <v>106393</v>
      </c>
      <c r="G196" s="20"/>
      <c r="H196" s="25"/>
      <c r="I196" s="311" t="s">
        <v>1257</v>
      </c>
    </row>
    <row r="197" spans="1:9" x14ac:dyDescent="0.25">
      <c r="A197" s="241"/>
      <c r="B197" s="241"/>
      <c r="C197" s="58" t="s">
        <v>1256</v>
      </c>
      <c r="D197" s="70">
        <v>42825</v>
      </c>
      <c r="E197" s="58" t="s">
        <v>1255</v>
      </c>
      <c r="F197" s="61">
        <v>122000</v>
      </c>
      <c r="G197" s="241"/>
      <c r="H197" s="241"/>
      <c r="I197" s="311" t="s">
        <v>1257</v>
      </c>
    </row>
    <row r="198" spans="1:9" x14ac:dyDescent="0.25">
      <c r="A198" s="18" t="s">
        <v>529</v>
      </c>
      <c r="B198" s="18" t="s">
        <v>530</v>
      </c>
      <c r="C198" s="58"/>
      <c r="D198" s="70"/>
      <c r="E198" s="58"/>
      <c r="F198" s="61"/>
      <c r="G198" s="20">
        <f>+SUM(F199:F200)</f>
        <v>5700.01</v>
      </c>
      <c r="H198" s="25">
        <f>+G198/1.16*0.16</f>
        <v>786.20827586206906</v>
      </c>
    </row>
    <row r="199" spans="1:9" x14ac:dyDescent="0.25">
      <c r="A199" s="53"/>
      <c r="B199" s="53"/>
      <c r="C199" s="58" t="s">
        <v>754</v>
      </c>
      <c r="D199" s="70">
        <v>42793</v>
      </c>
      <c r="E199" s="58" t="s">
        <v>755</v>
      </c>
      <c r="F199" s="61">
        <v>3300</v>
      </c>
      <c r="G199" s="20"/>
      <c r="H199" s="25"/>
      <c r="I199" s="311" t="s">
        <v>1030</v>
      </c>
    </row>
    <row r="200" spans="1:9" ht="15.75" customHeight="1" outlineLevel="1" x14ac:dyDescent="0.25">
      <c r="A200" s="241"/>
      <c r="B200" s="241"/>
      <c r="C200" s="58" t="s">
        <v>1258</v>
      </c>
      <c r="D200" s="70">
        <v>42825</v>
      </c>
      <c r="E200" s="58">
        <v>90</v>
      </c>
      <c r="F200" s="61">
        <v>2400.0100000000002</v>
      </c>
      <c r="G200" s="241"/>
      <c r="H200" s="241"/>
      <c r="I200" s="311" t="s">
        <v>1259</v>
      </c>
    </row>
    <row r="201" spans="1:9" x14ac:dyDescent="0.25">
      <c r="A201" s="18" t="s">
        <v>757</v>
      </c>
      <c r="B201" s="18" t="s">
        <v>758</v>
      </c>
      <c r="C201" s="58"/>
      <c r="D201" s="70"/>
      <c r="E201" s="58"/>
      <c r="F201" s="61"/>
      <c r="G201" s="20">
        <f>+F202</f>
        <v>15080</v>
      </c>
      <c r="H201" s="25">
        <f>+G201/1.16*0.16</f>
        <v>2080</v>
      </c>
    </row>
    <row r="202" spans="1:9" outlineLevel="1" x14ac:dyDescent="0.25">
      <c r="A202" s="241"/>
      <c r="B202" s="241"/>
      <c r="C202" s="58" t="s">
        <v>1260</v>
      </c>
      <c r="D202" s="70">
        <v>42825</v>
      </c>
      <c r="E202" s="58" t="s">
        <v>1261</v>
      </c>
      <c r="F202" s="61">
        <v>15080</v>
      </c>
      <c r="G202" s="241"/>
      <c r="H202" s="241"/>
      <c r="I202" s="311" t="s">
        <v>1262</v>
      </c>
    </row>
    <row r="203" spans="1:9" x14ac:dyDescent="0.25">
      <c r="A203" s="18" t="s">
        <v>1263</v>
      </c>
      <c r="B203" s="18" t="s">
        <v>1264</v>
      </c>
      <c r="C203" s="58"/>
      <c r="D203" s="70"/>
      <c r="E203" s="58"/>
      <c r="F203" s="61"/>
      <c r="G203" s="20">
        <f>+F204</f>
        <v>3519.64</v>
      </c>
      <c r="H203" s="25">
        <f>+G203/1.16*0.16</f>
        <v>485.46758620689661</v>
      </c>
    </row>
    <row r="204" spans="1:9" x14ac:dyDescent="0.25">
      <c r="A204" s="241"/>
      <c r="B204" s="241"/>
      <c r="C204" s="58" t="s">
        <v>1265</v>
      </c>
      <c r="D204" s="70">
        <v>42825</v>
      </c>
      <c r="E204" s="58">
        <v>572</v>
      </c>
      <c r="F204" s="61">
        <v>3519.64</v>
      </c>
      <c r="G204" s="241"/>
      <c r="H204" s="241"/>
      <c r="I204" s="312" t="s">
        <v>1266</v>
      </c>
    </row>
    <row r="205" spans="1:9" x14ac:dyDescent="0.25">
      <c r="A205" s="18" t="s">
        <v>1267</v>
      </c>
      <c r="B205" s="18" t="s">
        <v>1268</v>
      </c>
      <c r="C205" s="58"/>
      <c r="D205" s="70"/>
      <c r="E205" s="58"/>
      <c r="F205" s="61"/>
      <c r="G205" s="20">
        <f>+F206</f>
        <v>14326</v>
      </c>
      <c r="H205" s="25">
        <f>+G205/1.16*0.16</f>
        <v>1976</v>
      </c>
    </row>
    <row r="206" spans="1:9" x14ac:dyDescent="0.25">
      <c r="A206" s="241"/>
      <c r="B206" s="241"/>
      <c r="C206" s="58" t="s">
        <v>1269</v>
      </c>
      <c r="D206" s="70">
        <v>42825</v>
      </c>
      <c r="E206" s="58" t="s">
        <v>1270</v>
      </c>
      <c r="F206" s="61">
        <v>14326</v>
      </c>
      <c r="G206" s="241"/>
      <c r="H206" s="241"/>
      <c r="I206" s="312" t="s">
        <v>1275</v>
      </c>
    </row>
    <row r="207" spans="1:9" x14ac:dyDescent="0.25">
      <c r="A207" s="18" t="s">
        <v>1271</v>
      </c>
      <c r="B207" s="18" t="s">
        <v>1272</v>
      </c>
      <c r="C207" s="58"/>
      <c r="D207" s="70"/>
      <c r="E207" s="58"/>
      <c r="F207" s="61"/>
      <c r="G207" s="20">
        <f>+F208</f>
        <v>-14236</v>
      </c>
      <c r="H207" s="25">
        <f>+G207/1.16*0.16</f>
        <v>-1963.5862068965519</v>
      </c>
    </row>
    <row r="208" spans="1:9" x14ac:dyDescent="0.25">
      <c r="A208" s="241"/>
      <c r="B208" s="241"/>
      <c r="C208" s="58" t="s">
        <v>1273</v>
      </c>
      <c r="D208" s="70">
        <v>42825</v>
      </c>
      <c r="E208" s="58" t="s">
        <v>1274</v>
      </c>
      <c r="F208" s="61">
        <v>-14236</v>
      </c>
      <c r="G208" s="241"/>
      <c r="H208" s="241"/>
      <c r="I208" s="312"/>
    </row>
    <row r="209" spans="1:9" x14ac:dyDescent="0.25">
      <c r="A209" s="241"/>
      <c r="B209" s="241"/>
      <c r="C209" s="241"/>
      <c r="D209" s="242"/>
      <c r="E209" s="241"/>
      <c r="F209" s="26"/>
      <c r="G209" s="241"/>
      <c r="H209" s="241"/>
      <c r="I209" s="312"/>
    </row>
    <row r="210" spans="1:9" x14ac:dyDescent="0.25">
      <c r="A210" s="241"/>
      <c r="B210" s="241"/>
      <c r="C210" s="241"/>
      <c r="D210" s="241"/>
      <c r="E210" s="62" t="s">
        <v>234</v>
      </c>
      <c r="F210" s="241"/>
      <c r="G210" s="63">
        <f>+SUM(G8:G208)</f>
        <v>2564234.6600000006</v>
      </c>
      <c r="H210" s="241"/>
    </row>
    <row r="211" spans="1:9" x14ac:dyDescent="0.25">
      <c r="A211" s="241"/>
      <c r="B211" s="241"/>
      <c r="C211" s="241"/>
      <c r="D211" s="241"/>
      <c r="E211" s="62" t="s">
        <v>235</v>
      </c>
      <c r="F211" s="241"/>
      <c r="G211" s="63">
        <v>-2564145.91</v>
      </c>
      <c r="H211" s="241"/>
    </row>
    <row r="212" spans="1:9" x14ac:dyDescent="0.25">
      <c r="E212" s="62" t="s">
        <v>236</v>
      </c>
      <c r="F212" s="241"/>
      <c r="G212" s="63">
        <f>+G210+G211</f>
        <v>88.750000000465661</v>
      </c>
    </row>
  </sheetData>
  <pageMargins left="0.70866141732283472" right="0.70866141732283472" top="0.74803149606299213" bottom="0.74803149606299213" header="0.31496062992125984" footer="0.31496062992125984"/>
  <pageSetup scale="51" fitToHeight="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7"/>
  <sheetViews>
    <sheetView topLeftCell="A245" workbookViewId="0">
      <selection activeCell="G256" sqref="G256"/>
    </sheetView>
  </sheetViews>
  <sheetFormatPr baseColWidth="10" defaultRowHeight="15" outlineLevelRow="1" x14ac:dyDescent="0.25"/>
  <cols>
    <col min="1" max="1" width="12.42578125" style="307" bestFit="1" customWidth="1"/>
    <col min="2" max="2" width="35.42578125" style="307" customWidth="1"/>
    <col min="3" max="6" width="11.42578125" style="307"/>
    <col min="7" max="7" width="12.28515625" style="307" bestFit="1" customWidth="1"/>
    <col min="8" max="8" width="11.42578125" style="307"/>
    <col min="9" max="9" width="35.28515625" style="307" customWidth="1"/>
    <col min="10" max="16384" width="11.42578125" style="307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1286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/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x14ac:dyDescent="0.25">
      <c r="A9" s="18" t="s">
        <v>14</v>
      </c>
      <c r="B9" s="18" t="s">
        <v>15</v>
      </c>
      <c r="C9" s="241"/>
      <c r="D9" s="242"/>
      <c r="E9" s="241"/>
      <c r="F9" s="241"/>
      <c r="G9" s="20">
        <f>+SUM(F10:F14)</f>
        <v>9094.6400000000012</v>
      </c>
      <c r="H9" s="25">
        <f>+G9/1.16*0.16</f>
        <v>1254.4331034482761</v>
      </c>
      <c r="I9" s="93"/>
      <c r="J9" s="241"/>
      <c r="K9" s="8"/>
      <c r="L9" s="6"/>
    </row>
    <row r="10" spans="1:12" outlineLevel="1" x14ac:dyDescent="0.25">
      <c r="A10" s="53"/>
      <c r="B10" s="64" t="s">
        <v>16</v>
      </c>
      <c r="C10" s="76" t="s">
        <v>1043</v>
      </c>
      <c r="D10" s="314">
        <v>42815</v>
      </c>
      <c r="E10" s="76">
        <v>6599778</v>
      </c>
      <c r="F10" s="77">
        <f>4676.51-4184.72</f>
        <v>491.78999999999996</v>
      </c>
      <c r="G10" s="20"/>
      <c r="H10" s="25"/>
      <c r="I10" s="312" t="s">
        <v>1048</v>
      </c>
      <c r="J10" s="241"/>
      <c r="K10" s="8"/>
      <c r="L10" s="6"/>
    </row>
    <row r="11" spans="1:12" outlineLevel="1" x14ac:dyDescent="0.25">
      <c r="A11" s="53"/>
      <c r="B11" s="53"/>
      <c r="C11" s="76" t="s">
        <v>1289</v>
      </c>
      <c r="D11" s="314">
        <v>42835</v>
      </c>
      <c r="E11" s="76">
        <v>6658546</v>
      </c>
      <c r="F11" s="77">
        <v>2645</v>
      </c>
      <c r="G11" s="63"/>
      <c r="H11" s="25"/>
      <c r="I11" s="311" t="s">
        <v>1293</v>
      </c>
      <c r="J11" s="241"/>
      <c r="K11" s="8"/>
      <c r="L11" s="6"/>
    </row>
    <row r="12" spans="1:12" outlineLevel="1" x14ac:dyDescent="0.25">
      <c r="A12" s="53"/>
      <c r="B12" s="53"/>
      <c r="C12" s="76" t="s">
        <v>1290</v>
      </c>
      <c r="D12" s="314">
        <v>42835</v>
      </c>
      <c r="E12" s="76">
        <v>6658549</v>
      </c>
      <c r="F12" s="77">
        <v>2540.4</v>
      </c>
      <c r="G12" s="20"/>
      <c r="H12" s="25"/>
      <c r="I12" s="312" t="s">
        <v>1294</v>
      </c>
      <c r="J12" s="241"/>
      <c r="K12" s="8"/>
      <c r="L12" s="6"/>
    </row>
    <row r="13" spans="1:12" outlineLevel="1" x14ac:dyDescent="0.25">
      <c r="A13" s="53"/>
      <c r="B13" s="53"/>
      <c r="C13" s="76" t="s">
        <v>1291</v>
      </c>
      <c r="D13" s="314">
        <v>42846</v>
      </c>
      <c r="E13" s="76">
        <v>6704240</v>
      </c>
      <c r="F13" s="77">
        <v>1587</v>
      </c>
      <c r="G13" s="20"/>
      <c r="H13" s="25"/>
      <c r="I13" s="323" t="s">
        <v>1295</v>
      </c>
      <c r="J13" s="241"/>
      <c r="K13" s="8"/>
      <c r="L13" s="6"/>
    </row>
    <row r="14" spans="1:12" outlineLevel="1" x14ac:dyDescent="0.25">
      <c r="A14" s="53"/>
      <c r="B14" s="53"/>
      <c r="C14" s="76" t="s">
        <v>1292</v>
      </c>
      <c r="D14" s="314">
        <v>42846</v>
      </c>
      <c r="E14" s="76">
        <v>6704242</v>
      </c>
      <c r="F14" s="77">
        <v>1830.45</v>
      </c>
      <c r="G14" s="20"/>
      <c r="H14" s="25"/>
      <c r="I14" s="323" t="s">
        <v>1296</v>
      </c>
      <c r="J14" s="241"/>
      <c r="K14" s="8"/>
      <c r="L14" s="6"/>
    </row>
    <row r="15" spans="1:12" x14ac:dyDescent="0.25">
      <c r="A15" s="18" t="s">
        <v>23</v>
      </c>
      <c r="B15" s="18" t="s">
        <v>1051</v>
      </c>
      <c r="C15" s="28"/>
      <c r="D15" s="29"/>
      <c r="E15" s="30"/>
      <c r="F15" s="31"/>
      <c r="G15" s="20">
        <f>+SUM(F16:F16)</f>
        <v>10440</v>
      </c>
      <c r="H15" s="25">
        <f>+G15/1.16*0.16</f>
        <v>1440</v>
      </c>
      <c r="I15" s="312"/>
      <c r="J15" s="241"/>
      <c r="K15" s="8"/>
      <c r="L15" s="6"/>
    </row>
    <row r="16" spans="1:12" x14ac:dyDescent="0.25">
      <c r="A16" s="53"/>
      <c r="B16" s="53"/>
      <c r="C16" s="28" t="s">
        <v>1297</v>
      </c>
      <c r="D16" s="29">
        <v>42855</v>
      </c>
      <c r="E16" s="30">
        <v>4217</v>
      </c>
      <c r="F16" s="31">
        <v>10440</v>
      </c>
      <c r="G16" s="20"/>
      <c r="H16" s="25"/>
      <c r="I16" s="250" t="s">
        <v>1298</v>
      </c>
      <c r="J16" s="241"/>
      <c r="K16" s="8"/>
      <c r="L16" s="6"/>
    </row>
    <row r="17" spans="1:12" x14ac:dyDescent="0.25">
      <c r="A17" s="18" t="s">
        <v>27</v>
      </c>
      <c r="B17" s="18" t="s">
        <v>28</v>
      </c>
      <c r="C17" s="28"/>
      <c r="D17" s="29"/>
      <c r="E17" s="30"/>
      <c r="F17" s="31"/>
      <c r="G17" s="20">
        <f>+SUM(F18:F19)</f>
        <v>788022.7</v>
      </c>
      <c r="H17" s="25">
        <f>+G17/1.16*0.16</f>
        <v>108692.78620689655</v>
      </c>
      <c r="I17" s="25"/>
      <c r="J17" s="26"/>
      <c r="K17" s="8"/>
      <c r="L17" s="27"/>
    </row>
    <row r="18" spans="1:12" outlineLevel="1" x14ac:dyDescent="0.25">
      <c r="A18" s="3"/>
      <c r="B18" s="3"/>
      <c r="C18" s="76" t="s">
        <v>1299</v>
      </c>
      <c r="D18" s="314">
        <v>42853</v>
      </c>
      <c r="E18" s="76" t="s">
        <v>1300</v>
      </c>
      <c r="F18" s="77">
        <v>593863.57999999996</v>
      </c>
      <c r="G18" s="33"/>
      <c r="H18" s="72"/>
      <c r="I18" s="241"/>
      <c r="J18" s="241"/>
      <c r="K18" s="241"/>
      <c r="L18" s="241"/>
    </row>
    <row r="19" spans="1:12" outlineLevel="1" x14ac:dyDescent="0.25">
      <c r="A19" s="3"/>
      <c r="B19" s="3"/>
      <c r="C19" s="76" t="s">
        <v>1301</v>
      </c>
      <c r="D19" s="314">
        <v>42853</v>
      </c>
      <c r="E19" s="76" t="s">
        <v>1300</v>
      </c>
      <c r="F19" s="77">
        <v>194159.12</v>
      </c>
      <c r="G19" s="33"/>
      <c r="H19" s="25"/>
      <c r="I19" s="241"/>
      <c r="J19" s="242"/>
      <c r="K19" s="241"/>
      <c r="L19" s="26"/>
    </row>
    <row r="20" spans="1:12" x14ac:dyDescent="0.25">
      <c r="A20" s="18" t="s">
        <v>43</v>
      </c>
      <c r="B20" s="18" t="s">
        <v>44</v>
      </c>
      <c r="C20" s="58"/>
      <c r="D20" s="70"/>
      <c r="E20" s="58"/>
      <c r="F20" s="61"/>
      <c r="G20" s="20">
        <f>+SUM(F21:F21)</f>
        <v>23043.1</v>
      </c>
      <c r="H20" s="25">
        <f>+G20/1.16*0.16</f>
        <v>3178.3586206896553</v>
      </c>
      <c r="I20" s="241"/>
      <c r="J20" s="242"/>
      <c r="K20" s="241"/>
      <c r="L20" s="26"/>
    </row>
    <row r="21" spans="1:12" x14ac:dyDescent="0.25">
      <c r="A21" s="53"/>
      <c r="B21" s="53"/>
      <c r="C21" s="58" t="s">
        <v>1302</v>
      </c>
      <c r="D21" s="70">
        <v>42855</v>
      </c>
      <c r="E21" s="58">
        <v>1333161</v>
      </c>
      <c r="F21" s="61">
        <v>23043.1</v>
      </c>
      <c r="G21" s="20"/>
      <c r="H21" s="25"/>
      <c r="I21" s="312" t="s">
        <v>1303</v>
      </c>
      <c r="J21" s="242"/>
      <c r="K21" s="241"/>
      <c r="L21" s="26"/>
    </row>
    <row r="22" spans="1:12" x14ac:dyDescent="0.25">
      <c r="A22" s="18" t="s">
        <v>45</v>
      </c>
      <c r="B22" s="18" t="s">
        <v>46</v>
      </c>
      <c r="C22" s="45"/>
      <c r="D22" s="46"/>
      <c r="E22" s="45"/>
      <c r="F22" s="381"/>
      <c r="G22" s="20">
        <f>+SUM(F23:F23)</f>
        <v>2075.2600000000002</v>
      </c>
      <c r="H22" s="25">
        <f>+G22/1.16*0.16</f>
        <v>286.2427586206897</v>
      </c>
      <c r="I22" s="25"/>
      <c r="J22" s="26"/>
      <c r="K22" s="8"/>
      <c r="L22" s="27"/>
    </row>
    <row r="23" spans="1:12" outlineLevel="1" x14ac:dyDescent="0.25">
      <c r="A23" s="3"/>
      <c r="B23" s="3"/>
      <c r="C23" s="76" t="s">
        <v>1304</v>
      </c>
      <c r="D23" s="314">
        <v>42844</v>
      </c>
      <c r="E23" s="76" t="s">
        <v>1305</v>
      </c>
      <c r="F23" s="77">
        <v>2075.2600000000002</v>
      </c>
      <c r="H23" s="25"/>
      <c r="I23" s="311" t="s">
        <v>1306</v>
      </c>
      <c r="J23" s="26"/>
      <c r="K23" s="8"/>
      <c r="L23" s="27"/>
    </row>
    <row r="24" spans="1:12" x14ac:dyDescent="0.25">
      <c r="A24" s="34" t="s">
        <v>1307</v>
      </c>
      <c r="B24" s="34" t="s">
        <v>1308</v>
      </c>
      <c r="C24" s="28"/>
      <c r="D24" s="29"/>
      <c r="E24" s="52"/>
      <c r="F24" s="31"/>
      <c r="G24" s="37">
        <f>+SUM(F25:F26)</f>
        <v>3453.4</v>
      </c>
      <c r="H24" s="25">
        <f>+G24/1.16*0.16</f>
        <v>476.3310344827587</v>
      </c>
      <c r="I24" s="25"/>
      <c r="J24" s="41"/>
      <c r="K24" s="8"/>
      <c r="L24" s="27"/>
    </row>
    <row r="25" spans="1:12" s="76" customFormat="1" x14ac:dyDescent="0.25">
      <c r="A25" s="44"/>
      <c r="B25" s="44"/>
      <c r="C25" s="28" t="s">
        <v>1309</v>
      </c>
      <c r="D25" s="29">
        <v>42833</v>
      </c>
      <c r="E25" s="52" t="s">
        <v>1310</v>
      </c>
      <c r="F25" s="31">
        <v>1689.9</v>
      </c>
      <c r="G25" s="37"/>
      <c r="H25" s="25"/>
      <c r="I25" s="311" t="s">
        <v>1313</v>
      </c>
      <c r="J25" s="324"/>
      <c r="K25" s="8"/>
      <c r="L25" s="56"/>
    </row>
    <row r="26" spans="1:12" outlineLevel="1" x14ac:dyDescent="0.25">
      <c r="A26" s="38"/>
      <c r="B26" s="38"/>
      <c r="C26" s="389" t="s">
        <v>1311</v>
      </c>
      <c r="D26" s="46">
        <v>42833</v>
      </c>
      <c r="E26" s="389" t="s">
        <v>1312</v>
      </c>
      <c r="F26" s="32">
        <v>1763.5</v>
      </c>
      <c r="G26" s="40"/>
      <c r="H26" s="41"/>
      <c r="I26" s="312" t="s">
        <v>1314</v>
      </c>
      <c r="J26" s="41"/>
      <c r="K26" s="8"/>
      <c r="L26" s="27"/>
    </row>
    <row r="27" spans="1:12" x14ac:dyDescent="0.25">
      <c r="A27" s="42" t="s">
        <v>56</v>
      </c>
      <c r="B27" s="42" t="s">
        <v>57</v>
      </c>
      <c r="C27" s="45"/>
      <c r="D27" s="46"/>
      <c r="E27" s="45"/>
      <c r="F27" s="381"/>
      <c r="G27" s="37">
        <f>+F28+F29</f>
        <v>476899.99</v>
      </c>
      <c r="H27" s="25">
        <f>+G27/1.16*0.16</f>
        <v>65779.308965517252</v>
      </c>
      <c r="I27" s="41"/>
      <c r="J27" s="41"/>
      <c r="K27" s="8"/>
      <c r="L27" s="27"/>
    </row>
    <row r="28" spans="1:12" outlineLevel="1" x14ac:dyDescent="0.25">
      <c r="A28" s="44"/>
      <c r="B28" s="44"/>
      <c r="C28" s="58" t="s">
        <v>58</v>
      </c>
      <c r="D28" s="70">
        <v>42730</v>
      </c>
      <c r="E28" s="58" t="s">
        <v>59</v>
      </c>
      <c r="F28" s="61">
        <v>328500</v>
      </c>
      <c r="G28" s="37"/>
      <c r="H28" s="25"/>
      <c r="I28" s="41"/>
      <c r="J28" s="41"/>
      <c r="K28" s="8"/>
      <c r="L28" s="27"/>
    </row>
    <row r="29" spans="1:12" outlineLevel="1" x14ac:dyDescent="0.25">
      <c r="A29" s="44"/>
      <c r="B29" s="44"/>
      <c r="C29" s="58" t="s">
        <v>1315</v>
      </c>
      <c r="D29" s="70">
        <v>42850</v>
      </c>
      <c r="E29" s="58" t="s">
        <v>1316</v>
      </c>
      <c r="F29" s="61">
        <v>148399.99</v>
      </c>
      <c r="G29" s="37"/>
      <c r="H29" s="25"/>
      <c r="I29" s="41"/>
      <c r="J29" s="41"/>
      <c r="K29" s="8"/>
      <c r="L29" s="27"/>
    </row>
    <row r="30" spans="1:12" x14ac:dyDescent="0.25">
      <c r="A30" s="42" t="s">
        <v>1066</v>
      </c>
      <c r="B30" s="42" t="s">
        <v>1067</v>
      </c>
      <c r="C30" s="58"/>
      <c r="D30" s="58"/>
      <c r="E30" s="58"/>
      <c r="F30" s="58"/>
      <c r="G30" s="37">
        <f>+F31</f>
        <v>4523.04</v>
      </c>
      <c r="H30" s="25">
        <f>+G30/1.16*0.16</f>
        <v>623.86758620689659</v>
      </c>
      <c r="I30" s="71"/>
      <c r="J30" s="241"/>
      <c r="K30" s="8"/>
      <c r="L30" s="27"/>
    </row>
    <row r="31" spans="1:12" x14ac:dyDescent="0.25">
      <c r="A31" s="241"/>
      <c r="B31" s="241"/>
      <c r="C31" s="58" t="s">
        <v>1317</v>
      </c>
      <c r="D31" s="70">
        <v>42850</v>
      </c>
      <c r="E31" s="58">
        <v>49347</v>
      </c>
      <c r="F31" s="61">
        <v>4523.04</v>
      </c>
      <c r="G31" s="241"/>
      <c r="H31" s="241"/>
      <c r="I31" s="312" t="s">
        <v>1579</v>
      </c>
      <c r="J31" s="241"/>
      <c r="K31" s="241"/>
      <c r="L31" s="27"/>
    </row>
    <row r="32" spans="1:12" x14ac:dyDescent="0.25">
      <c r="A32" s="18" t="s">
        <v>63</v>
      </c>
      <c r="B32" s="18" t="s">
        <v>64</v>
      </c>
      <c r="C32" s="318"/>
      <c r="D32" s="319"/>
      <c r="E32" s="318"/>
      <c r="F32" s="320"/>
      <c r="G32" s="37">
        <f>+SUM(F33:F35)</f>
        <v>220.03</v>
      </c>
      <c r="H32" s="25">
        <f>+G32/1.16*0.16</f>
        <v>30.348965517241382</v>
      </c>
      <c r="I32" s="48"/>
      <c r="J32" s="68"/>
      <c r="K32" s="8"/>
      <c r="L32" s="67"/>
    </row>
    <row r="33" spans="1:13" outlineLevel="1" x14ac:dyDescent="0.25">
      <c r="A33" s="53"/>
      <c r="B33" s="53"/>
      <c r="C33" s="58" t="s">
        <v>282</v>
      </c>
      <c r="D33" s="70">
        <v>42753</v>
      </c>
      <c r="E33" s="58">
        <v>145171</v>
      </c>
      <c r="F33" s="58">
        <v>70.010000000000005</v>
      </c>
      <c r="G33" s="47"/>
      <c r="H33" s="47"/>
      <c r="I33" s="48" t="s">
        <v>929</v>
      </c>
      <c r="J33" s="68"/>
      <c r="K33" s="8"/>
      <c r="L33" s="67"/>
    </row>
    <row r="34" spans="1:13" outlineLevel="1" x14ac:dyDescent="0.25">
      <c r="A34" s="53"/>
      <c r="B34" s="53"/>
      <c r="C34" s="58" t="s">
        <v>283</v>
      </c>
      <c r="D34" s="70">
        <v>42760</v>
      </c>
      <c r="E34" s="58">
        <v>145569</v>
      </c>
      <c r="F34" s="58">
        <v>50</v>
      </c>
      <c r="G34" s="47"/>
      <c r="H34" s="47"/>
      <c r="I34" s="48"/>
      <c r="J34" s="68"/>
      <c r="K34" s="8"/>
      <c r="L34" s="67"/>
    </row>
    <row r="35" spans="1:13" outlineLevel="1" x14ac:dyDescent="0.25">
      <c r="A35" s="53"/>
      <c r="B35" s="53"/>
      <c r="C35" s="58" t="s">
        <v>1069</v>
      </c>
      <c r="D35" s="70">
        <v>42795</v>
      </c>
      <c r="E35" s="58">
        <v>147542</v>
      </c>
      <c r="F35" s="58">
        <v>100.02</v>
      </c>
      <c r="G35" s="47"/>
      <c r="H35" s="47"/>
      <c r="I35" s="48"/>
      <c r="J35" s="68"/>
      <c r="K35" s="8"/>
      <c r="L35" s="67"/>
    </row>
    <row r="36" spans="1:13" outlineLevel="1" x14ac:dyDescent="0.25">
      <c r="A36" s="42" t="s">
        <v>1318</v>
      </c>
      <c r="B36" s="42" t="s">
        <v>1319</v>
      </c>
      <c r="C36" s="58"/>
      <c r="D36" s="58"/>
      <c r="E36" s="58"/>
      <c r="F36" s="58"/>
      <c r="G36" s="37">
        <f>+F37</f>
        <v>696</v>
      </c>
      <c r="H36" s="25">
        <f>+G36/1.16*0.16</f>
        <v>96</v>
      </c>
      <c r="I36" s="48"/>
      <c r="J36" s="68"/>
      <c r="K36" s="8"/>
      <c r="L36" s="67"/>
    </row>
    <row r="37" spans="1:13" outlineLevel="1" x14ac:dyDescent="0.25">
      <c r="A37" s="241"/>
      <c r="B37" s="241"/>
      <c r="C37" s="58" t="s">
        <v>1320</v>
      </c>
      <c r="D37" s="70">
        <v>42850</v>
      </c>
      <c r="E37" s="58">
        <v>18164</v>
      </c>
      <c r="F37" s="61">
        <v>696</v>
      </c>
      <c r="G37" s="241"/>
      <c r="H37" s="241"/>
      <c r="I37" s="48"/>
      <c r="J37" s="68"/>
      <c r="K37" s="8"/>
      <c r="L37" s="67"/>
    </row>
    <row r="38" spans="1:13" s="394" customFormat="1" outlineLevel="1" x14ac:dyDescent="0.25">
      <c r="A38" s="18" t="s">
        <v>67</v>
      </c>
      <c r="B38" s="18" t="s">
        <v>3634</v>
      </c>
      <c r="C38" s="28"/>
      <c r="D38" s="29"/>
      <c r="E38" s="52"/>
      <c r="F38" s="31"/>
      <c r="G38" s="37">
        <f>+SUM(F39:F40)</f>
        <v>30963.879999999997</v>
      </c>
      <c r="H38" s="25">
        <f>+G38/1.16*0.16</f>
        <v>4270.88</v>
      </c>
      <c r="I38" s="48"/>
      <c r="J38" s="68"/>
      <c r="K38" s="8"/>
      <c r="L38" s="67"/>
    </row>
    <row r="39" spans="1:13" s="394" customFormat="1" outlineLevel="1" x14ac:dyDescent="0.25">
      <c r="A39" s="3"/>
      <c r="B39" s="3"/>
      <c r="C39" s="58" t="s">
        <v>3632</v>
      </c>
      <c r="D39" s="70">
        <v>42824</v>
      </c>
      <c r="E39" s="58" t="s">
        <v>3633</v>
      </c>
      <c r="F39" s="58">
        <v>9788.08</v>
      </c>
      <c r="G39" s="50"/>
      <c r="H39" s="25"/>
      <c r="I39" s="48"/>
      <c r="J39" s="68"/>
      <c r="K39" s="8"/>
      <c r="L39" s="67"/>
    </row>
    <row r="40" spans="1:13" s="394" customFormat="1" outlineLevel="1" x14ac:dyDescent="0.25">
      <c r="A40" s="241"/>
      <c r="B40" s="241"/>
      <c r="C40" s="58" t="s">
        <v>3635</v>
      </c>
      <c r="D40" s="70">
        <v>42824</v>
      </c>
      <c r="E40" s="58" t="s">
        <v>3636</v>
      </c>
      <c r="F40" s="61">
        <v>21175.8</v>
      </c>
      <c r="G40" s="241"/>
      <c r="H40" s="241"/>
      <c r="I40" s="48"/>
      <c r="J40" s="68"/>
      <c r="K40" s="8"/>
      <c r="L40" s="67"/>
    </row>
    <row r="41" spans="1:13" x14ac:dyDescent="0.25">
      <c r="A41" s="18" t="s">
        <v>71</v>
      </c>
      <c r="B41" s="18" t="s">
        <v>72</v>
      </c>
      <c r="C41" s="28"/>
      <c r="D41" s="29"/>
      <c r="E41" s="52"/>
      <c r="F41" s="31"/>
      <c r="G41" s="37">
        <f>+SUM(F42:F43)</f>
        <v>432</v>
      </c>
      <c r="H41" s="25">
        <f>+G41/1.16*0.16</f>
        <v>59.58620689655173</v>
      </c>
      <c r="I41" s="71"/>
      <c r="J41" s="241"/>
      <c r="K41" s="8" t="s">
        <v>319</v>
      </c>
      <c r="L41" s="27"/>
    </row>
    <row r="42" spans="1:13" outlineLevel="1" x14ac:dyDescent="0.25">
      <c r="A42" s="3"/>
      <c r="B42" s="3"/>
      <c r="C42" s="58" t="s">
        <v>75</v>
      </c>
      <c r="D42" s="70">
        <v>42704</v>
      </c>
      <c r="E42" s="58">
        <v>323</v>
      </c>
      <c r="F42" s="58">
        <v>232</v>
      </c>
      <c r="G42" s="50"/>
      <c r="H42" s="25"/>
      <c r="I42" s="25"/>
      <c r="J42" s="241"/>
      <c r="K42" s="8"/>
      <c r="L42" s="27"/>
    </row>
    <row r="43" spans="1:13" outlineLevel="1" x14ac:dyDescent="0.25">
      <c r="A43" s="3"/>
      <c r="B43" s="3"/>
      <c r="C43" s="58" t="s">
        <v>1321</v>
      </c>
      <c r="D43" s="70">
        <v>42855</v>
      </c>
      <c r="E43" s="58">
        <v>617</v>
      </c>
      <c r="F43" s="58">
        <v>200</v>
      </c>
      <c r="G43" s="50"/>
      <c r="H43" s="25"/>
      <c r="I43" s="311" t="s">
        <v>1073</v>
      </c>
      <c r="J43" s="241"/>
      <c r="K43" s="8"/>
      <c r="L43" s="27"/>
    </row>
    <row r="44" spans="1:13" x14ac:dyDescent="0.25">
      <c r="A44" s="18" t="s">
        <v>76</v>
      </c>
      <c r="B44" s="18" t="s">
        <v>77</v>
      </c>
      <c r="C44" s="51"/>
      <c r="D44" s="29"/>
      <c r="E44" s="52"/>
      <c r="F44" s="31"/>
      <c r="G44" s="37">
        <f>+F45</f>
        <v>500</v>
      </c>
      <c r="H44" s="25">
        <f>+G44/1.16*0.16</f>
        <v>68.965517241379317</v>
      </c>
      <c r="I44" s="25"/>
      <c r="J44" s="241"/>
      <c r="K44" s="8"/>
      <c r="L44" s="27"/>
    </row>
    <row r="45" spans="1:13" outlineLevel="1" x14ac:dyDescent="0.25">
      <c r="A45" s="3"/>
      <c r="B45" s="11"/>
      <c r="C45" s="58" t="s">
        <v>290</v>
      </c>
      <c r="D45" s="70">
        <v>42754</v>
      </c>
      <c r="E45" s="58" t="s">
        <v>291</v>
      </c>
      <c r="F45" s="58">
        <v>500</v>
      </c>
      <c r="G45" s="37"/>
      <c r="H45" s="25"/>
      <c r="I45" s="311" t="s">
        <v>791</v>
      </c>
      <c r="J45" s="241"/>
      <c r="K45" s="8"/>
      <c r="L45" s="27"/>
    </row>
    <row r="46" spans="1:13" x14ac:dyDescent="0.25">
      <c r="A46" s="18" t="s">
        <v>1322</v>
      </c>
      <c r="B46" s="18" t="s">
        <v>1323</v>
      </c>
      <c r="C46" s="58"/>
      <c r="D46" s="70"/>
      <c r="E46" s="58"/>
      <c r="F46" s="61"/>
      <c r="G46" s="37">
        <f>+F47</f>
        <v>5220</v>
      </c>
      <c r="H46" s="25">
        <f>+G46/1.16*0.16</f>
        <v>720</v>
      </c>
      <c r="I46" s="25"/>
      <c r="J46" s="241"/>
      <c r="K46" s="8"/>
      <c r="L46" s="27"/>
      <c r="M46" s="241"/>
    </row>
    <row r="47" spans="1:13" outlineLevel="1" x14ac:dyDescent="0.25">
      <c r="A47" s="3"/>
      <c r="B47" s="11"/>
      <c r="C47" s="58" t="s">
        <v>1324</v>
      </c>
      <c r="D47" s="115">
        <v>42855</v>
      </c>
      <c r="E47" s="58">
        <v>5588</v>
      </c>
      <c r="F47" s="58">
        <v>5220</v>
      </c>
      <c r="G47" s="37"/>
      <c r="H47" s="25"/>
      <c r="I47" s="250" t="s">
        <v>1325</v>
      </c>
      <c r="J47" s="241"/>
      <c r="K47" s="8"/>
      <c r="L47" s="27"/>
      <c r="M47" s="241"/>
    </row>
    <row r="48" spans="1:13" x14ac:dyDescent="0.25">
      <c r="A48" s="18" t="s">
        <v>78</v>
      </c>
      <c r="B48" s="18" t="s">
        <v>79</v>
      </c>
      <c r="C48" s="58"/>
      <c r="D48" s="70"/>
      <c r="E48" s="58"/>
      <c r="F48" s="61"/>
      <c r="G48" s="37">
        <f>+F49</f>
        <v>4640</v>
      </c>
      <c r="H48" s="25">
        <f>+G48/1.16*0.16</f>
        <v>640.00000000000011</v>
      </c>
      <c r="I48" s="25"/>
      <c r="J48" s="241"/>
      <c r="K48" s="8"/>
      <c r="L48" s="27"/>
      <c r="M48" s="241"/>
    </row>
    <row r="49" spans="1:13" x14ac:dyDescent="0.25">
      <c r="A49" s="3"/>
      <c r="B49" s="11"/>
      <c r="C49" s="58" t="s">
        <v>2262</v>
      </c>
      <c r="D49" s="115">
        <v>42855</v>
      </c>
      <c r="E49" s="58">
        <v>1098</v>
      </c>
      <c r="F49" s="58">
        <v>4640</v>
      </c>
      <c r="G49" s="37"/>
      <c r="H49" s="25"/>
      <c r="I49" s="311" t="s">
        <v>2263</v>
      </c>
      <c r="J49" s="241"/>
      <c r="K49" s="8"/>
      <c r="L49" s="27"/>
      <c r="M49" s="241"/>
    </row>
    <row r="50" spans="1:13" x14ac:dyDescent="0.25">
      <c r="A50" s="18" t="s">
        <v>80</v>
      </c>
      <c r="B50" s="18" t="s">
        <v>81</v>
      </c>
      <c r="C50" s="76"/>
      <c r="D50" s="314"/>
      <c r="E50" s="76"/>
      <c r="F50" s="31"/>
      <c r="G50" s="20">
        <f>+SUM(F51:F54)</f>
        <v>132236.79999999999</v>
      </c>
      <c r="H50" s="25">
        <f>+G50/1.16*0.16</f>
        <v>18239.558620689655</v>
      </c>
      <c r="I50" s="25" t="s">
        <v>304</v>
      </c>
      <c r="J50" s="26"/>
      <c r="K50" s="22"/>
      <c r="L50" s="23"/>
      <c r="M50" s="22"/>
    </row>
    <row r="51" spans="1:13" x14ac:dyDescent="0.25">
      <c r="A51" s="53"/>
      <c r="B51" s="53"/>
      <c r="C51" s="76" t="s">
        <v>1326</v>
      </c>
      <c r="D51" s="314">
        <v>42844</v>
      </c>
      <c r="E51" s="76">
        <v>15540</v>
      </c>
      <c r="F51" s="77">
        <v>45247.45</v>
      </c>
      <c r="G51" s="20"/>
      <c r="H51" s="25"/>
      <c r="I51" s="311" t="s">
        <v>1329</v>
      </c>
      <c r="J51" s="26"/>
      <c r="K51" s="22"/>
      <c r="L51" s="23"/>
      <c r="M51" s="22"/>
    </row>
    <row r="52" spans="1:13" x14ac:dyDescent="0.25">
      <c r="A52" s="53"/>
      <c r="B52" s="53"/>
      <c r="C52" s="76" t="s">
        <v>424</v>
      </c>
      <c r="D52" s="314">
        <v>42846</v>
      </c>
      <c r="E52" s="76">
        <v>15544</v>
      </c>
      <c r="F52" s="77">
        <v>27898.5</v>
      </c>
      <c r="G52" s="20"/>
      <c r="H52" s="25"/>
      <c r="I52" s="311" t="s">
        <v>1330</v>
      </c>
      <c r="J52" s="26"/>
      <c r="K52" s="22"/>
      <c r="L52" s="23"/>
      <c r="M52" s="22"/>
    </row>
    <row r="53" spans="1:13" x14ac:dyDescent="0.25">
      <c r="A53" s="53"/>
      <c r="B53" s="53"/>
      <c r="C53" s="76" t="s">
        <v>1327</v>
      </c>
      <c r="D53" s="314">
        <v>42846</v>
      </c>
      <c r="E53" s="76">
        <v>15545</v>
      </c>
      <c r="F53" s="77">
        <v>34519.800000000003</v>
      </c>
      <c r="G53" s="20"/>
      <c r="H53" s="25"/>
      <c r="I53" s="312" t="s">
        <v>1331</v>
      </c>
      <c r="J53" s="26"/>
      <c r="K53" s="22"/>
      <c r="L53" s="23"/>
      <c r="M53" s="22"/>
    </row>
    <row r="54" spans="1:13" x14ac:dyDescent="0.25">
      <c r="A54" s="53"/>
      <c r="B54" s="53"/>
      <c r="C54" s="76" t="s">
        <v>1328</v>
      </c>
      <c r="D54" s="314">
        <v>42853</v>
      </c>
      <c r="E54" s="76">
        <v>15557</v>
      </c>
      <c r="F54" s="77">
        <v>24571.05</v>
      </c>
      <c r="G54" s="20"/>
      <c r="H54" s="25"/>
      <c r="I54" s="250" t="s">
        <v>1332</v>
      </c>
      <c r="J54" s="26"/>
      <c r="K54" s="22"/>
      <c r="L54" s="23"/>
      <c r="M54" s="22"/>
    </row>
    <row r="55" spans="1:13" x14ac:dyDescent="0.25">
      <c r="A55" s="18" t="s">
        <v>1549</v>
      </c>
      <c r="B55" s="18" t="s">
        <v>1550</v>
      </c>
      <c r="C55" s="58"/>
      <c r="D55" s="70"/>
      <c r="E55" s="58"/>
      <c r="F55" s="61"/>
      <c r="G55" s="20">
        <f>+F56</f>
        <v>4187.6000000000004</v>
      </c>
      <c r="H55" s="25">
        <f>+G55/1.16*0.16</f>
        <v>577.60000000000014</v>
      </c>
      <c r="I55" s="250"/>
      <c r="J55" s="26"/>
      <c r="K55" s="22"/>
      <c r="L55" s="23"/>
      <c r="M55" s="22"/>
    </row>
    <row r="56" spans="1:13" x14ac:dyDescent="0.25">
      <c r="A56" s="53"/>
      <c r="B56" s="53"/>
      <c r="C56" s="76" t="s">
        <v>1551</v>
      </c>
      <c r="D56" s="314">
        <v>42843</v>
      </c>
      <c r="E56" s="76">
        <v>1173</v>
      </c>
      <c r="F56" s="77">
        <v>4187.6000000000004</v>
      </c>
      <c r="G56" s="20"/>
      <c r="H56" s="25"/>
      <c r="I56" s="250" t="s">
        <v>1552</v>
      </c>
      <c r="J56" s="26"/>
      <c r="K56" s="22"/>
      <c r="L56" s="23"/>
      <c r="M56" s="22"/>
    </row>
    <row r="57" spans="1:13" x14ac:dyDescent="0.25">
      <c r="A57" s="18" t="s">
        <v>82</v>
      </c>
      <c r="B57" s="18" t="s">
        <v>83</v>
      </c>
      <c r="C57" s="58"/>
      <c r="D57" s="70"/>
      <c r="E57" s="58"/>
      <c r="F57" s="61"/>
      <c r="G57" s="20">
        <f>+SUM(F58:F61)</f>
        <v>7651.03</v>
      </c>
      <c r="H57" s="25">
        <f>+G57/1.16*0.16</f>
        <v>1055.3144827586207</v>
      </c>
      <c r="I57" s="25"/>
      <c r="J57" s="26"/>
      <c r="K57" s="22"/>
      <c r="L57" s="23"/>
      <c r="M57" s="22"/>
    </row>
    <row r="58" spans="1:13" outlineLevel="1" x14ac:dyDescent="0.25">
      <c r="A58" s="53"/>
      <c r="B58" s="53"/>
      <c r="C58" s="76" t="s">
        <v>1333</v>
      </c>
      <c r="D58" s="314">
        <v>42836</v>
      </c>
      <c r="E58" s="76">
        <v>15526</v>
      </c>
      <c r="F58" s="77">
        <v>1700</v>
      </c>
      <c r="G58" s="20"/>
      <c r="H58" s="25"/>
      <c r="I58" s="312" t="s">
        <v>1336</v>
      </c>
      <c r="J58" s="26"/>
      <c r="K58" s="22"/>
      <c r="L58" s="23"/>
      <c r="M58" s="22"/>
    </row>
    <row r="59" spans="1:13" outlineLevel="1" x14ac:dyDescent="0.25">
      <c r="A59" s="53"/>
      <c r="B59" s="53"/>
      <c r="C59" s="76" t="s">
        <v>1334</v>
      </c>
      <c r="D59" s="314">
        <v>42842</v>
      </c>
      <c r="E59" s="76">
        <v>15532</v>
      </c>
      <c r="F59" s="77">
        <v>1336.69</v>
      </c>
      <c r="G59" s="20"/>
      <c r="H59" s="25"/>
      <c r="I59" s="311" t="s">
        <v>1337</v>
      </c>
      <c r="J59" s="26"/>
      <c r="K59" s="22"/>
      <c r="L59" s="23"/>
      <c r="M59" s="22"/>
    </row>
    <row r="60" spans="1:13" outlineLevel="1" x14ac:dyDescent="0.25">
      <c r="A60" s="53"/>
      <c r="B60" s="53"/>
      <c r="C60" s="76" t="s">
        <v>1335</v>
      </c>
      <c r="D60" s="314">
        <v>42850</v>
      </c>
      <c r="E60" s="76">
        <v>15550</v>
      </c>
      <c r="F60" s="77">
        <v>1550.34</v>
      </c>
      <c r="G60" s="20"/>
      <c r="H60" s="25"/>
      <c r="I60" s="323" t="s">
        <v>1338</v>
      </c>
      <c r="J60" s="26"/>
      <c r="K60" s="22"/>
      <c r="L60" s="23"/>
      <c r="M60" s="22"/>
    </row>
    <row r="61" spans="1:13" outlineLevel="1" x14ac:dyDescent="0.25">
      <c r="A61" s="53"/>
      <c r="B61" s="53"/>
      <c r="C61" s="76" t="s">
        <v>1553</v>
      </c>
      <c r="D61" s="314">
        <v>42855</v>
      </c>
      <c r="E61" s="76">
        <v>1655</v>
      </c>
      <c r="F61" s="77">
        <v>3064</v>
      </c>
      <c r="G61" s="20"/>
      <c r="H61" s="25"/>
      <c r="I61" s="323" t="s">
        <v>1554</v>
      </c>
      <c r="J61" s="26"/>
      <c r="K61" s="22"/>
      <c r="L61" s="23"/>
      <c r="M61" s="22"/>
    </row>
    <row r="62" spans="1:13" x14ac:dyDescent="0.25">
      <c r="A62" s="54" t="s">
        <v>84</v>
      </c>
      <c r="B62" s="18" t="s">
        <v>85</v>
      </c>
      <c r="C62" s="28"/>
      <c r="D62" s="29"/>
      <c r="E62" s="30"/>
      <c r="F62" s="31"/>
      <c r="G62" s="49">
        <v>237588.72</v>
      </c>
      <c r="H62" s="25">
        <f>+G62/1.16*0.16</f>
        <v>32770.857931034487</v>
      </c>
      <c r="I62" s="94" t="s">
        <v>339</v>
      </c>
      <c r="J62" s="26"/>
      <c r="K62" s="8" t="s">
        <v>319</v>
      </c>
      <c r="L62" s="27"/>
      <c r="M62" s="241"/>
    </row>
    <row r="63" spans="1:13" outlineLevel="1" x14ac:dyDescent="0.25">
      <c r="A63" s="55"/>
      <c r="B63" s="3"/>
      <c r="C63" s="58" t="s">
        <v>86</v>
      </c>
      <c r="D63" s="70">
        <v>42412</v>
      </c>
      <c r="E63" s="58" t="s">
        <v>87</v>
      </c>
      <c r="F63" s="61">
        <v>241933.04</v>
      </c>
      <c r="G63" s="49"/>
      <c r="H63" s="25"/>
      <c r="I63" s="25"/>
      <c r="J63" s="26"/>
      <c r="K63" s="8"/>
      <c r="L63" s="27"/>
      <c r="M63" s="241"/>
    </row>
    <row r="64" spans="1:13" outlineLevel="1" x14ac:dyDescent="0.25">
      <c r="A64" s="55"/>
      <c r="B64" s="3"/>
      <c r="C64" s="58" t="s">
        <v>88</v>
      </c>
      <c r="D64" s="70">
        <v>42426</v>
      </c>
      <c r="E64" s="58" t="s">
        <v>20</v>
      </c>
      <c r="F64" s="61">
        <v>-4344.32</v>
      </c>
      <c r="G64" s="49"/>
      <c r="H64" s="25"/>
      <c r="I64" s="25" t="s">
        <v>89</v>
      </c>
      <c r="J64" s="26"/>
      <c r="K64" s="8"/>
      <c r="L64" s="27"/>
      <c r="M64" s="241"/>
    </row>
    <row r="65" spans="1:13" ht="15.75" customHeight="1" x14ac:dyDescent="0.25">
      <c r="A65" s="54" t="s">
        <v>90</v>
      </c>
      <c r="B65" s="18" t="s">
        <v>1346</v>
      </c>
      <c r="C65" s="58"/>
      <c r="D65" s="70"/>
      <c r="E65" s="58"/>
      <c r="F65" s="61"/>
      <c r="G65" s="49">
        <f>+SUM(F66:F66)</f>
        <v>7322.79</v>
      </c>
      <c r="H65" s="25">
        <f>+G65/1.16*0.16</f>
        <v>1010.0400000000001</v>
      </c>
      <c r="I65" s="25"/>
      <c r="J65" s="26"/>
      <c r="K65" s="8"/>
      <c r="L65" s="27"/>
      <c r="M65" s="241"/>
    </row>
    <row r="66" spans="1:13" outlineLevel="1" x14ac:dyDescent="0.25">
      <c r="A66" s="11"/>
      <c r="B66" s="11"/>
      <c r="C66" s="76" t="s">
        <v>1347</v>
      </c>
      <c r="D66" s="314">
        <v>42846</v>
      </c>
      <c r="E66" s="76" t="s">
        <v>1348</v>
      </c>
      <c r="F66" s="77">
        <v>7322.79</v>
      </c>
      <c r="G66" s="56"/>
      <c r="H66" s="25"/>
      <c r="I66" s="250" t="s">
        <v>1349</v>
      </c>
      <c r="J66" s="26"/>
      <c r="K66" s="8"/>
      <c r="L66" s="27"/>
      <c r="M66" s="241"/>
    </row>
    <row r="67" spans="1:13" ht="17.25" customHeight="1" x14ac:dyDescent="0.25">
      <c r="A67" s="54" t="s">
        <v>92</v>
      </c>
      <c r="B67" s="18" t="s">
        <v>93</v>
      </c>
      <c r="C67" s="58"/>
      <c r="D67" s="70"/>
      <c r="E67" s="58"/>
      <c r="F67" s="61"/>
      <c r="G67" s="49">
        <f>+SUM(F68:F68)</f>
        <v>4918.3999999999996</v>
      </c>
      <c r="H67" s="25">
        <f>+G67/1.16*0.16</f>
        <v>678.4</v>
      </c>
      <c r="I67" s="25"/>
      <c r="J67" s="26"/>
      <c r="K67" s="8"/>
      <c r="L67" s="27"/>
      <c r="M67" s="241"/>
    </row>
    <row r="68" spans="1:13" outlineLevel="1" x14ac:dyDescent="0.25">
      <c r="A68" s="11"/>
      <c r="B68" s="11"/>
      <c r="C68" s="76" t="s">
        <v>1343</v>
      </c>
      <c r="D68" s="314">
        <v>42852</v>
      </c>
      <c r="E68" s="76" t="s">
        <v>1344</v>
      </c>
      <c r="F68" s="77">
        <v>4918.3999999999996</v>
      </c>
      <c r="G68" s="56"/>
      <c r="H68" s="25"/>
      <c r="I68" s="323" t="s">
        <v>1345</v>
      </c>
      <c r="J68" s="26"/>
      <c r="K68" s="8"/>
      <c r="L68" s="27"/>
      <c r="M68" s="241"/>
    </row>
    <row r="69" spans="1:13" x14ac:dyDescent="0.25">
      <c r="A69" s="18" t="s">
        <v>1339</v>
      </c>
      <c r="B69" s="18" t="s">
        <v>1340</v>
      </c>
      <c r="C69" s="28"/>
      <c r="D69" s="29"/>
      <c r="E69" s="58"/>
      <c r="F69" s="58"/>
      <c r="G69" s="20">
        <f>+F70</f>
        <v>8842.5499999999993</v>
      </c>
      <c r="H69" s="25">
        <f>+G69/1.16*0.16</f>
        <v>1219.6620689655172</v>
      </c>
      <c r="I69" s="71"/>
      <c r="J69" s="241"/>
      <c r="K69" s="8" t="s">
        <v>319</v>
      </c>
      <c r="L69" s="27"/>
      <c r="M69" s="241"/>
    </row>
    <row r="70" spans="1:13" outlineLevel="1" x14ac:dyDescent="0.25">
      <c r="A70" s="11"/>
      <c r="B70" s="11"/>
      <c r="C70" s="325" t="s">
        <v>1341</v>
      </c>
      <c r="D70" s="46">
        <v>42855</v>
      </c>
      <c r="E70" s="29">
        <v>3443760</v>
      </c>
      <c r="F70" s="52">
        <v>8842.5499999999993</v>
      </c>
      <c r="G70" s="40"/>
      <c r="H70" s="57"/>
      <c r="I70" s="323" t="s">
        <v>1342</v>
      </c>
      <c r="J70" s="241"/>
      <c r="K70" s="8"/>
      <c r="L70" s="27"/>
      <c r="M70" s="241"/>
    </row>
    <row r="71" spans="1:13" x14ac:dyDescent="0.25">
      <c r="A71" s="42" t="s">
        <v>98</v>
      </c>
      <c r="B71" s="42" t="s">
        <v>99</v>
      </c>
      <c r="C71" s="28"/>
      <c r="D71" s="29"/>
      <c r="E71" s="46"/>
      <c r="F71" s="45"/>
      <c r="G71" s="20">
        <f>+SUM(F72:F78)</f>
        <v>8925.48</v>
      </c>
      <c r="H71" s="25">
        <f>+G71/1.16*0.16</f>
        <v>1231.1006896551726</v>
      </c>
      <c r="I71" s="71"/>
      <c r="J71" s="26"/>
      <c r="K71" s="8" t="s">
        <v>319</v>
      </c>
      <c r="L71" s="27"/>
    </row>
    <row r="72" spans="1:13" outlineLevel="1" x14ac:dyDescent="0.25">
      <c r="A72" s="11"/>
      <c r="B72" s="11"/>
      <c r="C72" s="76" t="s">
        <v>1350</v>
      </c>
      <c r="D72" s="314">
        <v>42835</v>
      </c>
      <c r="E72" s="76">
        <v>15507</v>
      </c>
      <c r="F72" s="76">
        <v>734.98</v>
      </c>
      <c r="G72" s="241"/>
      <c r="H72" s="25"/>
      <c r="I72" s="311" t="s">
        <v>1356</v>
      </c>
      <c r="J72" s="26"/>
      <c r="K72" s="8"/>
      <c r="L72" s="27"/>
    </row>
    <row r="73" spans="1:13" outlineLevel="1" x14ac:dyDescent="0.25">
      <c r="A73" s="11"/>
      <c r="B73" s="11"/>
      <c r="C73" s="76" t="s">
        <v>1351</v>
      </c>
      <c r="D73" s="314">
        <v>42835</v>
      </c>
      <c r="E73" s="76">
        <v>15508</v>
      </c>
      <c r="F73" s="77">
        <v>3965.57</v>
      </c>
      <c r="G73" s="241"/>
      <c r="H73" s="25"/>
      <c r="I73" s="311" t="s">
        <v>1357</v>
      </c>
      <c r="J73" s="26"/>
      <c r="K73" s="8"/>
      <c r="L73" s="27"/>
    </row>
    <row r="74" spans="1:13" outlineLevel="1" x14ac:dyDescent="0.25">
      <c r="A74" s="11"/>
      <c r="B74" s="11"/>
      <c r="C74" s="76" t="s">
        <v>1352</v>
      </c>
      <c r="D74" s="314">
        <v>42835</v>
      </c>
      <c r="E74" s="76">
        <v>15509</v>
      </c>
      <c r="F74" s="76">
        <v>925.83</v>
      </c>
      <c r="G74" s="241"/>
      <c r="H74" s="241"/>
      <c r="I74" s="311" t="s">
        <v>1358</v>
      </c>
      <c r="J74" s="241"/>
      <c r="K74" s="241"/>
      <c r="L74" s="241"/>
    </row>
    <row r="75" spans="1:13" outlineLevel="1" x14ac:dyDescent="0.25">
      <c r="A75" s="11"/>
      <c r="B75" s="11"/>
      <c r="C75" s="76" t="s">
        <v>1353</v>
      </c>
      <c r="D75" s="314">
        <v>42835</v>
      </c>
      <c r="E75" s="76">
        <v>15510</v>
      </c>
      <c r="F75" s="77">
        <v>1084.05</v>
      </c>
      <c r="G75" s="241"/>
      <c r="H75" s="241"/>
      <c r="I75" s="312" t="s">
        <v>1359</v>
      </c>
      <c r="J75" s="241"/>
      <c r="K75" s="241"/>
      <c r="L75" s="241"/>
    </row>
    <row r="76" spans="1:13" outlineLevel="1" x14ac:dyDescent="0.25">
      <c r="A76" s="11"/>
      <c r="B76" s="11"/>
      <c r="C76" s="76" t="s">
        <v>1354</v>
      </c>
      <c r="D76" s="314">
        <v>42835</v>
      </c>
      <c r="E76" s="76">
        <v>15511</v>
      </c>
      <c r="F76" s="76">
        <v>547.98</v>
      </c>
      <c r="G76" s="241"/>
      <c r="H76" s="241"/>
      <c r="I76" s="311" t="s">
        <v>1360</v>
      </c>
      <c r="J76" s="241"/>
      <c r="K76" s="241"/>
      <c r="L76" s="241"/>
    </row>
    <row r="77" spans="1:13" outlineLevel="1" x14ac:dyDescent="0.25">
      <c r="A77" s="11"/>
      <c r="B77" s="11"/>
      <c r="C77" s="76" t="s">
        <v>1355</v>
      </c>
      <c r="D77" s="314">
        <v>42835</v>
      </c>
      <c r="E77" s="76">
        <v>15515</v>
      </c>
      <c r="F77" s="76">
        <v>244.99</v>
      </c>
      <c r="G77" s="241"/>
      <c r="H77" s="241"/>
      <c r="I77" s="311" t="s">
        <v>1361</v>
      </c>
      <c r="J77" s="241"/>
      <c r="K77" s="241"/>
      <c r="L77" s="241"/>
    </row>
    <row r="78" spans="1:13" outlineLevel="1" x14ac:dyDescent="0.25">
      <c r="A78" s="11"/>
      <c r="B78" s="11"/>
      <c r="C78" s="76" t="s">
        <v>2260</v>
      </c>
      <c r="D78" s="314">
        <v>42835</v>
      </c>
      <c r="E78" s="76">
        <v>28460</v>
      </c>
      <c r="F78" s="76">
        <v>1422.08</v>
      </c>
      <c r="G78" s="241"/>
      <c r="H78" s="241"/>
      <c r="I78" s="312" t="s">
        <v>2261</v>
      </c>
      <c r="J78" s="241"/>
      <c r="K78" s="241"/>
      <c r="L78" s="241"/>
    </row>
    <row r="79" spans="1:13" x14ac:dyDescent="0.25">
      <c r="A79" s="42" t="s">
        <v>100</v>
      </c>
      <c r="B79" s="42" t="s">
        <v>101</v>
      </c>
      <c r="C79" s="58"/>
      <c r="D79" s="58"/>
      <c r="E79" s="58"/>
      <c r="F79" s="58"/>
      <c r="G79" s="20">
        <f>+SUM(F80:F81)</f>
        <v>2263.7399999999998</v>
      </c>
      <c r="H79" s="25">
        <f>+G79/1.16*0.16</f>
        <v>312.24</v>
      </c>
      <c r="I79" s="241"/>
      <c r="J79" s="241"/>
      <c r="K79" s="241"/>
      <c r="L79" s="241"/>
    </row>
    <row r="80" spans="1:13" outlineLevel="1" x14ac:dyDescent="0.25">
      <c r="A80" s="11"/>
      <c r="B80" s="11"/>
      <c r="C80" s="76" t="s">
        <v>1362</v>
      </c>
      <c r="D80" s="314">
        <v>42829</v>
      </c>
      <c r="E80" s="76">
        <v>18218</v>
      </c>
      <c r="F80" s="77">
        <v>1335.74</v>
      </c>
      <c r="G80" s="241"/>
      <c r="H80" s="241"/>
      <c r="I80" s="312" t="s">
        <v>1364</v>
      </c>
      <c r="J80" s="241"/>
      <c r="K80" s="241"/>
      <c r="L80" s="241"/>
    </row>
    <row r="81" spans="1:16" outlineLevel="1" x14ac:dyDescent="0.25">
      <c r="A81" s="11"/>
      <c r="B81" s="11"/>
      <c r="C81" s="76" t="s">
        <v>1363</v>
      </c>
      <c r="D81" s="314">
        <v>42853</v>
      </c>
      <c r="E81" s="76">
        <v>18422</v>
      </c>
      <c r="F81" s="76">
        <v>928</v>
      </c>
      <c r="G81" s="241"/>
      <c r="H81" s="241"/>
      <c r="I81" s="312" t="s">
        <v>1116</v>
      </c>
      <c r="J81" s="241"/>
      <c r="K81" s="241"/>
      <c r="L81" s="241"/>
    </row>
    <row r="82" spans="1:16" x14ac:dyDescent="0.25">
      <c r="A82" s="18" t="s">
        <v>102</v>
      </c>
      <c r="B82" s="18" t="s">
        <v>103</v>
      </c>
      <c r="C82" s="28"/>
      <c r="D82" s="29"/>
      <c r="E82" s="30"/>
      <c r="F82" s="31"/>
      <c r="G82" s="20">
        <f>+SUM(F83:F83)</f>
        <v>8184.52</v>
      </c>
      <c r="H82" s="25">
        <f>+G82/1.16*0.16</f>
        <v>1128.8993103448277</v>
      </c>
      <c r="I82" s="71"/>
      <c r="J82" s="26"/>
      <c r="K82" s="8"/>
      <c r="L82" s="53"/>
    </row>
    <row r="83" spans="1:16" outlineLevel="1" x14ac:dyDescent="0.25">
      <c r="A83" s="6"/>
      <c r="B83" s="6"/>
      <c r="C83" s="58" t="s">
        <v>1365</v>
      </c>
      <c r="D83" s="70">
        <v>42850</v>
      </c>
      <c r="E83" s="58" t="s">
        <v>1366</v>
      </c>
      <c r="F83" s="32">
        <v>8184.52</v>
      </c>
      <c r="G83" s="40"/>
      <c r="H83" s="59"/>
      <c r="I83" s="312" t="s">
        <v>1644</v>
      </c>
      <c r="J83" s="26"/>
      <c r="K83" s="8"/>
      <c r="L83" s="27"/>
    </row>
    <row r="84" spans="1:16" x14ac:dyDescent="0.25">
      <c r="A84" s="18" t="s">
        <v>104</v>
      </c>
      <c r="B84" s="18" t="s">
        <v>1367</v>
      </c>
      <c r="C84" s="28"/>
      <c r="D84" s="29"/>
      <c r="E84" s="52"/>
      <c r="F84" s="31"/>
      <c r="G84" s="20">
        <f>+SUM(F85:F87)</f>
        <v>47148.39</v>
      </c>
      <c r="H84" s="25">
        <f>+G84/1.16*0.16</f>
        <v>6503.226206896552</v>
      </c>
      <c r="I84" s="71"/>
      <c r="J84" s="241"/>
      <c r="K84" s="241" t="s">
        <v>319</v>
      </c>
      <c r="L84" s="241"/>
    </row>
    <row r="85" spans="1:16" s="76" customFormat="1" x14ac:dyDescent="0.25">
      <c r="A85" s="53"/>
      <c r="B85" s="53"/>
      <c r="C85" s="76" t="s">
        <v>1368</v>
      </c>
      <c r="D85" s="314">
        <v>42842</v>
      </c>
      <c r="E85" s="76">
        <v>15534</v>
      </c>
      <c r="F85" s="77">
        <v>15716.13</v>
      </c>
      <c r="G85" s="20"/>
      <c r="H85" s="25"/>
      <c r="I85" s="312" t="s">
        <v>1371</v>
      </c>
      <c r="J85" s="58"/>
      <c r="K85" s="58"/>
      <c r="L85" s="58"/>
    </row>
    <row r="86" spans="1:16" s="76" customFormat="1" x14ac:dyDescent="0.25">
      <c r="A86" s="53"/>
      <c r="B86" s="53"/>
      <c r="C86" s="76" t="s">
        <v>1369</v>
      </c>
      <c r="D86" s="314">
        <v>42842</v>
      </c>
      <c r="E86" s="76">
        <v>15535</v>
      </c>
      <c r="F86" s="77">
        <v>15716.13</v>
      </c>
      <c r="G86" s="20"/>
      <c r="H86" s="25"/>
      <c r="I86" s="311" t="s">
        <v>1372</v>
      </c>
      <c r="J86" s="58"/>
      <c r="K86" s="58"/>
      <c r="L86" s="58"/>
    </row>
    <row r="87" spans="1:16" outlineLevel="1" x14ac:dyDescent="0.25">
      <c r="A87" s="11"/>
      <c r="B87" s="11"/>
      <c r="C87" s="76" t="s">
        <v>1370</v>
      </c>
      <c r="D87" s="314">
        <v>42842</v>
      </c>
      <c r="E87" s="76">
        <v>15536</v>
      </c>
      <c r="F87" s="77">
        <v>15716.13</v>
      </c>
      <c r="G87" s="21"/>
      <c r="H87" s="25"/>
      <c r="I87" s="311" t="s">
        <v>1373</v>
      </c>
      <c r="J87" s="241"/>
      <c r="K87" s="241"/>
      <c r="L87" s="241"/>
      <c r="M87" s="241"/>
      <c r="N87" s="241"/>
      <c r="O87" s="241"/>
      <c r="P87" s="241"/>
    </row>
    <row r="88" spans="1:16" x14ac:dyDescent="0.25">
      <c r="A88" s="18" t="s">
        <v>106</v>
      </c>
      <c r="B88" s="18" t="s">
        <v>107</v>
      </c>
      <c r="C88" s="58"/>
      <c r="D88" s="70"/>
      <c r="E88" s="58"/>
      <c r="F88" s="58"/>
      <c r="G88" s="20">
        <f>+SUM(F89:F91)</f>
        <v>1012.6500000000001</v>
      </c>
      <c r="H88" s="25">
        <f>+G88/1.16*0.16</f>
        <v>139.67586206896556</v>
      </c>
      <c r="I88" s="92"/>
      <c r="J88" s="26"/>
      <c r="K88" s="8"/>
      <c r="L88" s="27"/>
      <c r="M88" s="241"/>
      <c r="N88" s="241"/>
      <c r="O88" s="241"/>
      <c r="P88" s="241"/>
    </row>
    <row r="89" spans="1:16" outlineLevel="1" x14ac:dyDescent="0.25">
      <c r="A89" s="53"/>
      <c r="B89" s="53"/>
      <c r="C89" s="58" t="s">
        <v>108</v>
      </c>
      <c r="D89" s="70">
        <v>42544</v>
      </c>
      <c r="E89" s="58" t="s">
        <v>109</v>
      </c>
      <c r="F89" s="58">
        <v>270.12</v>
      </c>
      <c r="G89" s="241"/>
      <c r="H89" s="241"/>
      <c r="I89" s="240" t="s">
        <v>820</v>
      </c>
      <c r="J89" s="26"/>
      <c r="K89" s="8"/>
      <c r="L89" s="27"/>
      <c r="M89" s="241"/>
      <c r="N89" s="241"/>
      <c r="O89" s="241"/>
      <c r="P89" s="241"/>
    </row>
    <row r="90" spans="1:16" outlineLevel="1" x14ac:dyDescent="0.25">
      <c r="A90" s="53"/>
      <c r="B90" s="53"/>
      <c r="C90" s="58" t="s">
        <v>620</v>
      </c>
      <c r="D90" s="70">
        <v>42794</v>
      </c>
      <c r="E90" s="58" t="s">
        <v>621</v>
      </c>
      <c r="F90" s="58">
        <v>155.05000000000001</v>
      </c>
      <c r="G90" s="241"/>
      <c r="H90" s="241"/>
      <c r="I90" s="312" t="s">
        <v>957</v>
      </c>
      <c r="J90" s="26"/>
      <c r="K90" s="8"/>
      <c r="L90" s="27"/>
      <c r="M90" s="241"/>
      <c r="N90" s="241"/>
      <c r="O90" s="241"/>
      <c r="P90" s="241"/>
    </row>
    <row r="91" spans="1:16" outlineLevel="1" x14ac:dyDescent="0.25">
      <c r="A91" s="53"/>
      <c r="B91" s="53"/>
      <c r="C91" s="58" t="s">
        <v>622</v>
      </c>
      <c r="D91" s="70">
        <v>42794</v>
      </c>
      <c r="E91" s="58" t="s">
        <v>623</v>
      </c>
      <c r="F91" s="58">
        <v>587.48</v>
      </c>
      <c r="G91" s="241"/>
      <c r="H91" s="241"/>
      <c r="I91" s="311" t="s">
        <v>958</v>
      </c>
      <c r="J91" s="26"/>
      <c r="K91" s="8"/>
      <c r="L91" s="27"/>
      <c r="M91" s="241"/>
      <c r="N91" s="241"/>
      <c r="O91" s="241"/>
      <c r="P91" s="241"/>
    </row>
    <row r="92" spans="1:16" x14ac:dyDescent="0.25">
      <c r="A92" s="18" t="s">
        <v>116</v>
      </c>
      <c r="B92" s="18" t="s">
        <v>117</v>
      </c>
      <c r="C92" s="58"/>
      <c r="D92" s="58"/>
      <c r="E92" s="58"/>
      <c r="F92" s="61" t="s">
        <v>48</v>
      </c>
      <c r="G92" s="49">
        <f>+F93+F94</f>
        <v>3069.36</v>
      </c>
      <c r="H92" s="25">
        <f>+G92/1.16*0.16</f>
        <v>423.36000000000007</v>
      </c>
      <c r="I92" s="92"/>
      <c r="J92" s="26"/>
      <c r="K92" s="8"/>
      <c r="L92" s="27"/>
      <c r="M92" s="241"/>
      <c r="N92" s="241"/>
      <c r="O92" s="241"/>
      <c r="P92" s="241"/>
    </row>
    <row r="93" spans="1:16" x14ac:dyDescent="0.25">
      <c r="A93" s="53"/>
      <c r="B93" s="53"/>
      <c r="C93" s="382" t="s">
        <v>118</v>
      </c>
      <c r="D93" s="383">
        <v>42503</v>
      </c>
      <c r="E93" s="382" t="s">
        <v>119</v>
      </c>
      <c r="F93" s="382">
        <v>-52.2</v>
      </c>
      <c r="G93" s="49"/>
      <c r="H93" s="25"/>
      <c r="I93" s="92"/>
      <c r="J93" s="26"/>
      <c r="K93" s="8"/>
      <c r="L93" s="27"/>
      <c r="M93" s="241"/>
      <c r="N93" s="241"/>
      <c r="O93" s="241"/>
      <c r="P93" s="241"/>
    </row>
    <row r="94" spans="1:16" x14ac:dyDescent="0.25">
      <c r="A94" s="53"/>
      <c r="B94" s="53"/>
      <c r="C94" s="58" t="s">
        <v>1374</v>
      </c>
      <c r="D94" s="115">
        <v>42855</v>
      </c>
      <c r="E94" s="58" t="s">
        <v>1375</v>
      </c>
      <c r="F94" s="61">
        <v>3121.56</v>
      </c>
      <c r="G94" s="49"/>
      <c r="H94" s="25"/>
      <c r="I94" s="323" t="s">
        <v>1376</v>
      </c>
      <c r="J94" s="26"/>
      <c r="K94" s="8"/>
      <c r="L94" s="27"/>
      <c r="M94" s="241"/>
      <c r="N94" s="241"/>
      <c r="O94" s="241"/>
      <c r="P94" s="241"/>
    </row>
    <row r="95" spans="1:16" x14ac:dyDescent="0.25">
      <c r="A95" s="18" t="s">
        <v>121</v>
      </c>
      <c r="B95" s="18" t="s">
        <v>122</v>
      </c>
      <c r="C95" s="58"/>
      <c r="D95" s="70"/>
      <c r="E95" s="58"/>
      <c r="F95" s="61"/>
      <c r="G95" s="20">
        <f>+SUM(F96:F102)</f>
        <v>33640</v>
      </c>
      <c r="H95" s="25">
        <f>+G95/1.16*0.16</f>
        <v>4640.0000000000009</v>
      </c>
      <c r="I95" s="25"/>
      <c r="J95" s="26"/>
      <c r="K95" s="8"/>
      <c r="L95" s="27"/>
    </row>
    <row r="96" spans="1:16" x14ac:dyDescent="0.25">
      <c r="A96" s="53"/>
      <c r="B96" s="53"/>
      <c r="C96" s="58"/>
      <c r="D96" s="70" t="s">
        <v>543</v>
      </c>
      <c r="E96" s="58" t="s">
        <v>833</v>
      </c>
      <c r="F96" s="61">
        <v>0</v>
      </c>
      <c r="G96" s="20"/>
      <c r="H96" s="25"/>
      <c r="I96" s="25"/>
      <c r="J96" s="26"/>
      <c r="K96" s="8"/>
      <c r="L96" s="27"/>
    </row>
    <row r="97" spans="1:12" outlineLevel="1" x14ac:dyDescent="0.25">
      <c r="A97" s="53"/>
      <c r="B97" s="53"/>
      <c r="C97" s="76" t="s">
        <v>1377</v>
      </c>
      <c r="D97" s="314">
        <v>42845</v>
      </c>
      <c r="E97" s="76" t="s">
        <v>1380</v>
      </c>
      <c r="F97" s="77">
        <v>6380</v>
      </c>
      <c r="G97" s="21"/>
      <c r="H97" s="25"/>
      <c r="I97" s="323" t="s">
        <v>1386</v>
      </c>
      <c r="J97" s="26"/>
      <c r="K97" s="8"/>
      <c r="L97" s="27"/>
    </row>
    <row r="98" spans="1:12" outlineLevel="1" x14ac:dyDescent="0.25">
      <c r="A98" s="53"/>
      <c r="B98" s="53"/>
      <c r="C98" s="76" t="s">
        <v>1378</v>
      </c>
      <c r="D98" s="314">
        <v>42845</v>
      </c>
      <c r="E98" s="76" t="s">
        <v>1381</v>
      </c>
      <c r="F98" s="77">
        <v>3480</v>
      </c>
      <c r="G98" s="21"/>
      <c r="H98" s="25"/>
      <c r="I98" s="311" t="s">
        <v>1126</v>
      </c>
      <c r="J98" s="26"/>
      <c r="K98" s="8"/>
      <c r="L98" s="27"/>
    </row>
    <row r="99" spans="1:12" outlineLevel="1" x14ac:dyDescent="0.25">
      <c r="A99" s="53"/>
      <c r="B99" s="53"/>
      <c r="C99" s="76" t="s">
        <v>1379</v>
      </c>
      <c r="D99" s="314">
        <v>42846</v>
      </c>
      <c r="E99" s="76" t="s">
        <v>1382</v>
      </c>
      <c r="F99" s="77">
        <v>7540</v>
      </c>
      <c r="G99" s="21"/>
      <c r="H99" s="25"/>
      <c r="I99" s="312" t="s">
        <v>1387</v>
      </c>
      <c r="J99" s="26"/>
      <c r="K99" s="8"/>
      <c r="L99" s="27"/>
    </row>
    <row r="100" spans="1:12" outlineLevel="1" x14ac:dyDescent="0.25">
      <c r="A100" s="53"/>
      <c r="B100" s="53"/>
      <c r="C100" s="76" t="s">
        <v>1130</v>
      </c>
      <c r="D100" s="314">
        <v>42850</v>
      </c>
      <c r="E100" s="76" t="s">
        <v>1383</v>
      </c>
      <c r="F100" s="77">
        <v>10440</v>
      </c>
      <c r="G100" s="21"/>
      <c r="H100" s="25"/>
      <c r="I100" s="323" t="s">
        <v>1388</v>
      </c>
      <c r="J100" s="26"/>
      <c r="K100" s="8"/>
      <c r="L100" s="27"/>
    </row>
    <row r="101" spans="1:12" outlineLevel="1" x14ac:dyDescent="0.25">
      <c r="A101" s="53"/>
      <c r="B101" s="53"/>
      <c r="C101" s="76" t="s">
        <v>1207</v>
      </c>
      <c r="D101" s="314">
        <v>42850</v>
      </c>
      <c r="E101" s="76" t="s">
        <v>1384</v>
      </c>
      <c r="F101" s="77">
        <v>4640</v>
      </c>
      <c r="G101" s="21"/>
      <c r="H101" s="25"/>
      <c r="I101" s="250" t="s">
        <v>1389</v>
      </c>
      <c r="J101" s="26"/>
      <c r="K101" s="8"/>
      <c r="L101" s="27"/>
    </row>
    <row r="102" spans="1:12" outlineLevel="1" x14ac:dyDescent="0.25">
      <c r="A102" s="53"/>
      <c r="B102" s="53"/>
      <c r="C102" s="76" t="s">
        <v>1209</v>
      </c>
      <c r="D102" s="314">
        <v>42850</v>
      </c>
      <c r="E102" s="76" t="s">
        <v>1385</v>
      </c>
      <c r="F102" s="77">
        <v>1160</v>
      </c>
      <c r="G102" s="21"/>
      <c r="H102" s="25"/>
      <c r="I102" s="250" t="s">
        <v>1390</v>
      </c>
      <c r="J102" s="26"/>
      <c r="K102" s="8"/>
      <c r="L102" s="27"/>
    </row>
    <row r="103" spans="1:12" x14ac:dyDescent="0.25">
      <c r="A103" s="18" t="s">
        <v>630</v>
      </c>
      <c r="B103" s="18" t="s">
        <v>631</v>
      </c>
      <c r="C103" s="76"/>
      <c r="D103" s="314"/>
      <c r="E103" s="76"/>
      <c r="F103" s="77"/>
      <c r="G103" s="20">
        <f>+F104</f>
        <v>2320</v>
      </c>
      <c r="H103" s="25">
        <f>+G103/1.16*0.16</f>
        <v>320.00000000000006</v>
      </c>
      <c r="I103" s="25"/>
      <c r="J103" s="26"/>
      <c r="K103" s="8"/>
      <c r="L103" s="27"/>
    </row>
    <row r="104" spans="1:12" outlineLevel="1" x14ac:dyDescent="0.25">
      <c r="A104" s="53"/>
      <c r="B104" s="53"/>
      <c r="C104" s="76" t="s">
        <v>632</v>
      </c>
      <c r="D104" s="314">
        <v>42786</v>
      </c>
      <c r="E104" s="76">
        <v>642</v>
      </c>
      <c r="F104" s="77">
        <v>2320</v>
      </c>
      <c r="H104" s="25"/>
      <c r="I104" s="25" t="s">
        <v>962</v>
      </c>
      <c r="J104" s="26"/>
      <c r="K104" s="8"/>
      <c r="L104" s="27"/>
    </row>
    <row r="105" spans="1:12" x14ac:dyDescent="0.25">
      <c r="A105" s="18" t="s">
        <v>130</v>
      </c>
      <c r="B105" s="18" t="s">
        <v>131</v>
      </c>
      <c r="C105" s="28"/>
      <c r="D105" s="29"/>
      <c r="E105" s="30"/>
      <c r="F105" s="31"/>
      <c r="G105" s="20">
        <f>+SUM(F106:F114)</f>
        <v>41187.4</v>
      </c>
      <c r="H105" s="25">
        <f>+G105/1.16*0.16</f>
        <v>5681.0206896551736</v>
      </c>
      <c r="I105" s="25"/>
      <c r="J105" s="241"/>
      <c r="K105" s="8"/>
      <c r="L105" s="27"/>
    </row>
    <row r="106" spans="1:12" outlineLevel="1" x14ac:dyDescent="0.25">
      <c r="A106" s="53"/>
      <c r="B106" s="53"/>
      <c r="C106" s="58" t="s">
        <v>132</v>
      </c>
      <c r="D106" s="70">
        <v>42693</v>
      </c>
      <c r="E106" s="58">
        <v>15446</v>
      </c>
      <c r="F106" s="61">
        <v>3800.02</v>
      </c>
      <c r="G106" s="20"/>
      <c r="H106" s="25"/>
      <c r="I106" s="243" t="s">
        <v>836</v>
      </c>
      <c r="J106" s="241"/>
      <c r="K106" s="8"/>
      <c r="L106" s="27"/>
    </row>
    <row r="107" spans="1:12" outlineLevel="1" x14ac:dyDescent="0.25">
      <c r="A107" s="53"/>
      <c r="B107" s="53"/>
      <c r="C107" s="58" t="s">
        <v>133</v>
      </c>
      <c r="D107" s="70">
        <v>42697</v>
      </c>
      <c r="E107" s="58">
        <v>15571</v>
      </c>
      <c r="F107" s="61">
        <v>2670</v>
      </c>
      <c r="G107" s="20"/>
      <c r="H107" s="25"/>
      <c r="I107" s="243" t="s">
        <v>837</v>
      </c>
      <c r="J107" s="241"/>
      <c r="K107" s="8"/>
      <c r="L107" s="27"/>
    </row>
    <row r="108" spans="1:12" outlineLevel="1" x14ac:dyDescent="0.25">
      <c r="A108" s="53"/>
      <c r="B108" s="53"/>
      <c r="C108" s="58" t="s">
        <v>134</v>
      </c>
      <c r="D108" s="70">
        <v>42679</v>
      </c>
      <c r="E108" s="58">
        <v>15448</v>
      </c>
      <c r="F108" s="61">
        <v>304.38</v>
      </c>
      <c r="G108" s="20"/>
      <c r="H108" s="25"/>
      <c r="I108" s="244" t="s">
        <v>838</v>
      </c>
      <c r="J108" s="241"/>
      <c r="K108" s="8"/>
      <c r="L108" s="27"/>
    </row>
    <row r="109" spans="1:12" outlineLevel="1" x14ac:dyDescent="0.25">
      <c r="A109" s="53"/>
      <c r="B109" s="53"/>
      <c r="C109" s="76" t="s">
        <v>1391</v>
      </c>
      <c r="D109" s="314">
        <v>42826</v>
      </c>
      <c r="E109" s="76">
        <v>17145</v>
      </c>
      <c r="F109" s="77">
        <v>8080</v>
      </c>
      <c r="G109" s="20"/>
      <c r="H109" s="25"/>
      <c r="I109" s="311" t="s">
        <v>1397</v>
      </c>
      <c r="J109" s="241"/>
      <c r="K109" s="8"/>
      <c r="L109" s="27"/>
    </row>
    <row r="110" spans="1:12" outlineLevel="1" x14ac:dyDescent="0.25">
      <c r="A110" s="53"/>
      <c r="B110" s="53"/>
      <c r="C110" s="76" t="s">
        <v>1392</v>
      </c>
      <c r="D110" s="314">
        <v>42830</v>
      </c>
      <c r="E110" s="76">
        <v>17190</v>
      </c>
      <c r="F110" s="77">
        <v>8246.99</v>
      </c>
      <c r="G110" s="20"/>
      <c r="H110" s="25"/>
      <c r="I110" s="312" t="s">
        <v>1398</v>
      </c>
      <c r="J110" s="241"/>
      <c r="K110" s="8"/>
      <c r="L110" s="27"/>
    </row>
    <row r="111" spans="1:12" outlineLevel="1" x14ac:dyDescent="0.25">
      <c r="A111" s="53"/>
      <c r="B111" s="53"/>
      <c r="C111" s="76" t="s">
        <v>1393</v>
      </c>
      <c r="D111" s="314">
        <v>42844</v>
      </c>
      <c r="E111" s="76">
        <v>17282</v>
      </c>
      <c r="F111" s="77">
        <v>3204.01</v>
      </c>
      <c r="G111" s="20"/>
      <c r="H111" s="25"/>
      <c r="I111" s="312" t="s">
        <v>1398</v>
      </c>
      <c r="J111" s="241"/>
      <c r="K111" s="8"/>
      <c r="L111" s="27"/>
    </row>
    <row r="112" spans="1:12" outlineLevel="1" x14ac:dyDescent="0.25">
      <c r="A112" s="53"/>
      <c r="B112" s="53"/>
      <c r="C112" s="76" t="s">
        <v>1394</v>
      </c>
      <c r="D112" s="314">
        <v>42844</v>
      </c>
      <c r="E112" s="76">
        <v>17252</v>
      </c>
      <c r="F112" s="77">
        <v>3600</v>
      </c>
      <c r="G112" s="20"/>
      <c r="H112" s="25"/>
      <c r="I112" s="312" t="s">
        <v>1399</v>
      </c>
      <c r="J112" s="241"/>
      <c r="K112" s="8"/>
      <c r="L112" s="27"/>
    </row>
    <row r="113" spans="1:12" outlineLevel="1" x14ac:dyDescent="0.25">
      <c r="A113" s="53"/>
      <c r="B113" s="53"/>
      <c r="C113" s="76" t="s">
        <v>1395</v>
      </c>
      <c r="D113" s="314">
        <v>42844</v>
      </c>
      <c r="E113" s="76">
        <v>17250</v>
      </c>
      <c r="F113" s="77">
        <v>3482</v>
      </c>
      <c r="G113" s="20"/>
      <c r="H113" s="25"/>
      <c r="I113" s="312" t="s">
        <v>1400</v>
      </c>
      <c r="J113" s="241"/>
      <c r="K113" s="8"/>
      <c r="L113" s="27"/>
    </row>
    <row r="114" spans="1:12" outlineLevel="1" x14ac:dyDescent="0.25">
      <c r="A114" s="53"/>
      <c r="B114" s="53"/>
      <c r="C114" s="76" t="s">
        <v>1396</v>
      </c>
      <c r="D114" s="314">
        <v>42852</v>
      </c>
      <c r="E114" s="76">
        <v>17429</v>
      </c>
      <c r="F114" s="77">
        <v>7800</v>
      </c>
      <c r="G114" s="20"/>
      <c r="H114" s="25"/>
      <c r="I114" s="250" t="s">
        <v>1401</v>
      </c>
      <c r="J114" s="241"/>
      <c r="K114" s="8"/>
      <c r="L114" s="27"/>
    </row>
    <row r="115" spans="1:12" x14ac:dyDescent="0.25">
      <c r="A115" s="18" t="s">
        <v>135</v>
      </c>
      <c r="B115" s="18" t="s">
        <v>136</v>
      </c>
      <c r="C115" s="58"/>
      <c r="D115" s="58"/>
      <c r="E115" s="58"/>
      <c r="F115" s="58"/>
      <c r="G115" s="20">
        <f>+SUM(F116:F119)</f>
        <v>16472</v>
      </c>
      <c r="H115" s="25">
        <f>+G115/1.16*0.16</f>
        <v>2272.0000000000005</v>
      </c>
      <c r="I115" s="71"/>
      <c r="J115" s="241"/>
      <c r="K115" s="241" t="s">
        <v>319</v>
      </c>
      <c r="L115" s="27"/>
    </row>
    <row r="116" spans="1:12" outlineLevel="1" x14ac:dyDescent="0.25">
      <c r="A116" s="11"/>
      <c r="B116" s="11"/>
      <c r="C116" s="76" t="s">
        <v>1402</v>
      </c>
      <c r="D116" s="314">
        <v>42846</v>
      </c>
      <c r="E116" s="76">
        <v>691</v>
      </c>
      <c r="F116" s="77">
        <v>4408</v>
      </c>
      <c r="G116" s="20"/>
      <c r="H116" s="25"/>
      <c r="I116" s="311" t="s">
        <v>1406</v>
      </c>
      <c r="J116" s="241"/>
      <c r="K116" s="241"/>
      <c r="L116" s="241"/>
    </row>
    <row r="117" spans="1:12" outlineLevel="1" x14ac:dyDescent="0.25">
      <c r="A117" s="11"/>
      <c r="B117" s="11"/>
      <c r="C117" s="76" t="s">
        <v>1403</v>
      </c>
      <c r="D117" s="314">
        <v>42850</v>
      </c>
      <c r="E117" s="76">
        <v>692</v>
      </c>
      <c r="F117" s="77">
        <v>1740</v>
      </c>
      <c r="G117" s="20"/>
      <c r="H117" s="25"/>
      <c r="I117" s="312" t="s">
        <v>1407</v>
      </c>
      <c r="J117" s="241"/>
      <c r="K117" s="241"/>
      <c r="L117" s="241"/>
    </row>
    <row r="118" spans="1:12" outlineLevel="1" x14ac:dyDescent="0.25">
      <c r="A118" s="11"/>
      <c r="B118" s="11"/>
      <c r="C118" s="76" t="s">
        <v>1404</v>
      </c>
      <c r="D118" s="314">
        <v>42850</v>
      </c>
      <c r="E118" s="76">
        <v>690</v>
      </c>
      <c r="F118" s="77">
        <v>5800</v>
      </c>
      <c r="G118" s="20"/>
      <c r="H118" s="25"/>
      <c r="I118" s="311" t="s">
        <v>1408</v>
      </c>
      <c r="J118" s="241"/>
      <c r="K118" s="241"/>
      <c r="L118" s="241"/>
    </row>
    <row r="119" spans="1:12" outlineLevel="1" x14ac:dyDescent="0.25">
      <c r="A119" s="11"/>
      <c r="B119" s="11"/>
      <c r="C119" s="76" t="s">
        <v>1405</v>
      </c>
      <c r="D119" s="314">
        <v>42852</v>
      </c>
      <c r="E119" s="76">
        <v>681</v>
      </c>
      <c r="F119" s="77">
        <v>4524</v>
      </c>
      <c r="G119" s="20"/>
      <c r="H119" s="25"/>
      <c r="I119" s="312" t="s">
        <v>1409</v>
      </c>
      <c r="J119" s="241"/>
      <c r="K119" s="241"/>
      <c r="L119" s="241"/>
    </row>
    <row r="120" spans="1:12" x14ac:dyDescent="0.25">
      <c r="A120" s="18" t="s">
        <v>141</v>
      </c>
      <c r="B120" s="18" t="s">
        <v>142</v>
      </c>
      <c r="C120" s="28"/>
      <c r="D120" s="29"/>
      <c r="E120" s="52"/>
      <c r="F120" s="31"/>
      <c r="G120" s="20">
        <f>+SUM(F121:F123)</f>
        <v>864</v>
      </c>
      <c r="H120" s="25">
        <f>+G120/1.16*0.16</f>
        <v>119.17241379310346</v>
      </c>
      <c r="I120" s="25"/>
      <c r="J120" s="241"/>
      <c r="K120" s="241"/>
      <c r="L120" s="241"/>
    </row>
    <row r="121" spans="1:12" x14ac:dyDescent="0.25">
      <c r="A121" s="53"/>
      <c r="B121" s="53"/>
      <c r="C121" s="384" t="s">
        <v>143</v>
      </c>
      <c r="D121" s="385">
        <v>42545</v>
      </c>
      <c r="E121" s="384">
        <v>3829082</v>
      </c>
      <c r="F121" s="384">
        <v>348</v>
      </c>
      <c r="G121" s="20"/>
      <c r="H121" s="25"/>
      <c r="I121" s="244"/>
      <c r="J121" s="241"/>
      <c r="K121" s="241"/>
      <c r="L121" s="241"/>
    </row>
    <row r="122" spans="1:12" outlineLevel="1" x14ac:dyDescent="0.25">
      <c r="A122" s="11"/>
      <c r="B122" s="11"/>
      <c r="C122" s="58" t="s">
        <v>382</v>
      </c>
      <c r="D122" s="70">
        <v>42760</v>
      </c>
      <c r="E122" s="58">
        <v>4070233</v>
      </c>
      <c r="F122" s="58">
        <v>116</v>
      </c>
      <c r="G122" s="20"/>
      <c r="H122" s="25"/>
      <c r="I122" s="25" t="s">
        <v>849</v>
      </c>
      <c r="J122" s="22"/>
      <c r="K122" s="23"/>
      <c r="L122" s="22"/>
    </row>
    <row r="123" spans="1:12" outlineLevel="1" x14ac:dyDescent="0.25">
      <c r="A123" s="11"/>
      <c r="B123" s="11"/>
      <c r="C123" s="58" t="s">
        <v>1410</v>
      </c>
      <c r="D123" s="70">
        <v>42850</v>
      </c>
      <c r="E123" s="58">
        <v>4283655</v>
      </c>
      <c r="F123" s="58">
        <v>400</v>
      </c>
      <c r="G123" s="20"/>
      <c r="H123" s="25"/>
      <c r="I123" s="311" t="s">
        <v>1411</v>
      </c>
      <c r="J123" s="22"/>
      <c r="K123" s="23"/>
      <c r="L123" s="22"/>
    </row>
    <row r="124" spans="1:12" x14ac:dyDescent="0.25">
      <c r="A124" s="18" t="s">
        <v>384</v>
      </c>
      <c r="B124" s="18" t="s">
        <v>385</v>
      </c>
      <c r="C124" s="58"/>
      <c r="D124" s="70"/>
      <c r="E124" s="58"/>
      <c r="F124" s="58"/>
      <c r="G124" s="20">
        <f>+SUM(F125:F125)</f>
        <v>-37931.53</v>
      </c>
      <c r="H124" s="25">
        <f>+G124/1.16*0.16</f>
        <v>-5231.9351724137932</v>
      </c>
      <c r="I124" s="71" t="s">
        <v>389</v>
      </c>
      <c r="J124" s="22"/>
      <c r="K124" s="100" t="s">
        <v>548</v>
      </c>
      <c r="L124" s="22"/>
    </row>
    <row r="125" spans="1:12" outlineLevel="1" x14ac:dyDescent="0.25">
      <c r="A125" s="11"/>
      <c r="B125" s="11"/>
      <c r="C125" s="58" t="s">
        <v>386</v>
      </c>
      <c r="D125" s="70">
        <v>42738</v>
      </c>
      <c r="E125" s="58" t="s">
        <v>387</v>
      </c>
      <c r="F125" s="58">
        <v>-37931.53</v>
      </c>
      <c r="G125" s="20"/>
      <c r="H125" s="25" t="s">
        <v>388</v>
      </c>
      <c r="I125" s="25"/>
      <c r="J125" s="22"/>
      <c r="K125" s="23"/>
      <c r="L125" s="22"/>
    </row>
    <row r="126" spans="1:12" x14ac:dyDescent="0.25">
      <c r="A126" s="18" t="s">
        <v>648</v>
      </c>
      <c r="B126" s="18" t="s">
        <v>649</v>
      </c>
      <c r="C126" s="28"/>
      <c r="D126" s="29"/>
      <c r="E126" s="52"/>
      <c r="F126" s="31"/>
      <c r="G126" s="20">
        <f>+F127</f>
        <v>21054</v>
      </c>
      <c r="H126" s="25">
        <f>+G126/1.16*0.16</f>
        <v>2904</v>
      </c>
      <c r="I126" s="71"/>
      <c r="J126" s="241"/>
      <c r="K126" s="241" t="s">
        <v>319</v>
      </c>
      <c r="L126" s="22"/>
    </row>
    <row r="127" spans="1:12" outlineLevel="1" x14ac:dyDescent="0.25">
      <c r="A127" s="11"/>
      <c r="B127" s="11"/>
      <c r="C127" s="58" t="s">
        <v>1412</v>
      </c>
      <c r="D127" s="70">
        <v>42840</v>
      </c>
      <c r="E127" s="58" t="s">
        <v>1413</v>
      </c>
      <c r="F127" s="32">
        <v>21054</v>
      </c>
      <c r="G127" s="61"/>
      <c r="H127" s="25"/>
      <c r="I127" s="311" t="s">
        <v>1415</v>
      </c>
      <c r="J127" s="241"/>
      <c r="K127" s="8"/>
      <c r="L127" s="27"/>
    </row>
    <row r="128" spans="1:12" x14ac:dyDescent="0.25">
      <c r="A128" s="18" t="s">
        <v>390</v>
      </c>
      <c r="B128" s="18" t="s">
        <v>144</v>
      </c>
      <c r="C128" s="45"/>
      <c r="D128" s="46"/>
      <c r="E128" s="45"/>
      <c r="F128" s="58"/>
      <c r="G128" s="20">
        <f>+F129</f>
        <v>406</v>
      </c>
      <c r="H128" s="25">
        <f>+G128/1.16*0.16</f>
        <v>56</v>
      </c>
      <c r="I128" s="25"/>
      <c r="J128" s="241"/>
      <c r="K128" s="8"/>
      <c r="L128" s="27"/>
    </row>
    <row r="129" spans="1:19" outlineLevel="1" x14ac:dyDescent="0.25">
      <c r="A129" s="53"/>
      <c r="B129" s="53"/>
      <c r="C129" s="58" t="s">
        <v>1414</v>
      </c>
      <c r="D129" s="70">
        <v>42855</v>
      </c>
      <c r="E129" s="58"/>
      <c r="F129" s="58">
        <v>406</v>
      </c>
      <c r="G129" s="20"/>
      <c r="H129" s="25"/>
      <c r="I129" s="312" t="s">
        <v>1416</v>
      </c>
      <c r="J129" s="241"/>
      <c r="K129" s="8"/>
      <c r="L129" s="27"/>
    </row>
    <row r="130" spans="1:19" x14ac:dyDescent="0.25">
      <c r="A130" s="18" t="s">
        <v>652</v>
      </c>
      <c r="B130" s="18" t="s">
        <v>653</v>
      </c>
      <c r="C130" s="28"/>
      <c r="D130" s="29"/>
      <c r="E130" s="52"/>
      <c r="F130" s="31"/>
      <c r="G130" s="20">
        <f>+SUM(F131:F131)</f>
        <v>1290.6300000000001</v>
      </c>
      <c r="H130" s="25">
        <f>+G130/1.16*0.16</f>
        <v>178.01793103448279</v>
      </c>
      <c r="I130" s="25"/>
      <c r="J130" s="241"/>
      <c r="K130" s="8"/>
      <c r="L130" s="27"/>
    </row>
    <row r="131" spans="1:19" outlineLevel="1" x14ac:dyDescent="0.25">
      <c r="A131" s="11"/>
      <c r="B131" s="11"/>
      <c r="C131" s="76" t="s">
        <v>1417</v>
      </c>
      <c r="D131" s="314">
        <v>42835</v>
      </c>
      <c r="E131" s="76" t="s">
        <v>1418</v>
      </c>
      <c r="F131" s="76">
        <v>1290.6300000000001</v>
      </c>
      <c r="G131" s="50"/>
      <c r="H131" s="25"/>
      <c r="I131" s="250" t="s">
        <v>1419</v>
      </c>
      <c r="J131" s="241"/>
      <c r="K131" s="8"/>
      <c r="L131" s="27"/>
    </row>
    <row r="132" spans="1:19" x14ac:dyDescent="0.25">
      <c r="A132" s="18" t="s">
        <v>153</v>
      </c>
      <c r="B132" s="18" t="s">
        <v>154</v>
      </c>
      <c r="C132" s="28"/>
      <c r="D132" s="29"/>
      <c r="E132" s="52"/>
      <c r="F132" s="31"/>
      <c r="G132" s="20">
        <v>44800</v>
      </c>
      <c r="H132" s="25">
        <f>+G132/1.16*0.16</f>
        <v>6179.3103448275861</v>
      </c>
      <c r="I132" s="25"/>
      <c r="J132" s="241"/>
      <c r="K132" s="8"/>
      <c r="L132" s="27"/>
    </row>
    <row r="133" spans="1:19" outlineLevel="1" x14ac:dyDescent="0.25">
      <c r="A133" s="11"/>
      <c r="B133" s="11"/>
      <c r="C133" s="58" t="s">
        <v>155</v>
      </c>
      <c r="D133" s="70">
        <v>42703</v>
      </c>
      <c r="E133" s="58">
        <v>377</v>
      </c>
      <c r="F133" s="61">
        <v>44800</v>
      </c>
      <c r="G133" s="50"/>
      <c r="H133" s="25"/>
      <c r="I133" s="244" t="s">
        <v>851</v>
      </c>
      <c r="J133" s="241"/>
      <c r="K133" s="8"/>
      <c r="L133" s="27"/>
    </row>
    <row r="134" spans="1:19" x14ac:dyDescent="0.25">
      <c r="A134" s="18" t="s">
        <v>157</v>
      </c>
      <c r="B134" s="18" t="s">
        <v>158</v>
      </c>
      <c r="C134" s="58"/>
      <c r="D134" s="70"/>
      <c r="E134" s="58"/>
      <c r="F134" s="61"/>
      <c r="G134" s="20">
        <f>+F135</f>
        <v>5149</v>
      </c>
      <c r="H134" s="25">
        <f>+G134/1.16*0.16</f>
        <v>710.20689655172418</v>
      </c>
      <c r="I134" s="244"/>
      <c r="J134" s="241"/>
      <c r="K134" s="8"/>
      <c r="L134" s="27"/>
    </row>
    <row r="135" spans="1:19" x14ac:dyDescent="0.25">
      <c r="A135" s="11"/>
      <c r="B135" s="11"/>
      <c r="C135" s="58" t="s">
        <v>1420</v>
      </c>
      <c r="D135" s="70">
        <v>42855</v>
      </c>
      <c r="E135" s="58" t="s">
        <v>1421</v>
      </c>
      <c r="F135" s="61">
        <v>5149</v>
      </c>
      <c r="G135" s="50"/>
      <c r="H135" s="25"/>
      <c r="I135" s="323" t="s">
        <v>1422</v>
      </c>
      <c r="J135" s="241"/>
      <c r="K135" s="8"/>
      <c r="L135" s="27"/>
    </row>
    <row r="136" spans="1:19" x14ac:dyDescent="0.25">
      <c r="A136" s="18" t="s">
        <v>159</v>
      </c>
      <c r="B136" s="18" t="s">
        <v>160</v>
      </c>
      <c r="C136" s="28"/>
      <c r="D136" s="29"/>
      <c r="E136" s="52"/>
      <c r="F136" s="58"/>
      <c r="G136" s="20">
        <f>+SUM(F137:F141)</f>
        <v>-12760</v>
      </c>
      <c r="H136" s="25">
        <f>+G136/1.16*0.16</f>
        <v>-1760</v>
      </c>
      <c r="I136" s="25" t="s">
        <v>171</v>
      </c>
      <c r="J136" s="241"/>
      <c r="K136" s="8" t="s">
        <v>112</v>
      </c>
      <c r="L136" s="27"/>
      <c r="M136" s="241"/>
      <c r="N136" s="241"/>
      <c r="O136" s="241"/>
      <c r="P136" s="241"/>
      <c r="Q136" s="241"/>
      <c r="R136" s="241"/>
      <c r="S136" s="241"/>
    </row>
    <row r="137" spans="1:19" ht="15.75" customHeight="1" outlineLevel="1" x14ac:dyDescent="0.25">
      <c r="A137" s="53"/>
      <c r="B137" s="53"/>
      <c r="C137" s="58" t="s">
        <v>161</v>
      </c>
      <c r="D137" s="70">
        <v>42068</v>
      </c>
      <c r="E137" s="58" t="s">
        <v>162</v>
      </c>
      <c r="F137" s="32">
        <v>464</v>
      </c>
      <c r="G137" s="20"/>
      <c r="H137" s="25"/>
      <c r="I137" s="25"/>
      <c r="J137" s="58"/>
      <c r="K137" s="8"/>
      <c r="L137" s="56"/>
      <c r="M137" s="58"/>
      <c r="N137" s="58"/>
      <c r="O137" s="58"/>
      <c r="P137" s="58"/>
      <c r="Q137" s="58"/>
      <c r="R137" s="58"/>
      <c r="S137" s="58"/>
    </row>
    <row r="138" spans="1:19" outlineLevel="1" x14ac:dyDescent="0.25">
      <c r="A138" s="53"/>
      <c r="B138" s="53"/>
      <c r="C138" s="58" t="s">
        <v>163</v>
      </c>
      <c r="D138" s="70">
        <v>42172</v>
      </c>
      <c r="E138" s="58" t="s">
        <v>164</v>
      </c>
      <c r="F138" s="32">
        <v>4408</v>
      </c>
      <c r="G138" s="20"/>
      <c r="H138" s="25"/>
      <c r="I138" s="25"/>
      <c r="J138" s="58"/>
      <c r="K138" s="8"/>
      <c r="L138" s="56"/>
      <c r="M138" s="58"/>
      <c r="N138" s="58"/>
      <c r="O138" s="58"/>
      <c r="P138" s="58"/>
      <c r="Q138" s="58"/>
      <c r="R138" s="58"/>
      <c r="S138" s="58"/>
    </row>
    <row r="139" spans="1:19" outlineLevel="1" x14ac:dyDescent="0.25">
      <c r="A139" s="53"/>
      <c r="B139" s="53"/>
      <c r="C139" s="58" t="s">
        <v>165</v>
      </c>
      <c r="D139" s="70">
        <v>42247</v>
      </c>
      <c r="E139" s="58" t="s">
        <v>166</v>
      </c>
      <c r="F139" s="32">
        <v>4408</v>
      </c>
      <c r="G139" s="20"/>
      <c r="H139" s="25"/>
      <c r="I139" s="25"/>
      <c r="J139" s="58"/>
      <c r="K139" s="8"/>
      <c r="L139" s="56"/>
      <c r="M139" s="58"/>
      <c r="N139" s="58"/>
      <c r="O139" s="58"/>
      <c r="P139" s="58"/>
      <c r="Q139" s="58"/>
      <c r="R139" s="58"/>
      <c r="S139" s="58"/>
    </row>
    <row r="140" spans="1:19" outlineLevel="1" x14ac:dyDescent="0.25">
      <c r="A140" s="53"/>
      <c r="B140" s="53"/>
      <c r="C140" s="58" t="s">
        <v>167</v>
      </c>
      <c r="D140" s="70">
        <v>42247</v>
      </c>
      <c r="E140" s="58" t="s">
        <v>168</v>
      </c>
      <c r="F140" s="32">
        <v>4408</v>
      </c>
      <c r="G140" s="20"/>
      <c r="H140" s="25"/>
      <c r="I140" s="25"/>
      <c r="J140" s="58"/>
      <c r="K140" s="8"/>
      <c r="L140" s="56"/>
      <c r="M140" s="58"/>
      <c r="N140" s="58"/>
      <c r="O140" s="58"/>
      <c r="P140" s="58"/>
      <c r="Q140" s="58"/>
      <c r="R140" s="58"/>
      <c r="S140" s="58"/>
    </row>
    <row r="141" spans="1:19" outlineLevel="1" x14ac:dyDescent="0.25">
      <c r="A141" s="53"/>
      <c r="B141" s="53"/>
      <c r="C141" s="58" t="s">
        <v>169</v>
      </c>
      <c r="D141" s="70">
        <v>42487</v>
      </c>
      <c r="E141" s="58" t="s">
        <v>20</v>
      </c>
      <c r="F141" s="61">
        <v>-26448</v>
      </c>
      <c r="G141" s="20"/>
      <c r="H141" s="71" t="s">
        <v>170</v>
      </c>
      <c r="I141" s="71" t="s">
        <v>171</v>
      </c>
      <c r="J141" s="58"/>
      <c r="K141" s="8"/>
      <c r="L141" s="56"/>
      <c r="M141" s="58"/>
      <c r="N141" s="58"/>
      <c r="O141" s="58"/>
      <c r="P141" s="58"/>
      <c r="Q141" s="58"/>
      <c r="R141" s="58"/>
      <c r="S141" s="58"/>
    </row>
    <row r="142" spans="1:19" x14ac:dyDescent="0.25">
      <c r="A142" s="18" t="s">
        <v>174</v>
      </c>
      <c r="B142" s="18" t="s">
        <v>175</v>
      </c>
      <c r="C142" s="58"/>
      <c r="D142" s="70"/>
      <c r="E142" s="58"/>
      <c r="F142" s="58"/>
      <c r="G142" s="20">
        <f>+SUM(F143:F144)</f>
        <v>5231.5999999999995</v>
      </c>
      <c r="H142" s="25">
        <f>+G142/1.16*0.16</f>
        <v>721.6</v>
      </c>
      <c r="I142" s="241"/>
      <c r="J142" s="241"/>
      <c r="K142" s="8"/>
      <c r="L142" s="27"/>
    </row>
    <row r="143" spans="1:19" outlineLevel="1" x14ac:dyDescent="0.25">
      <c r="A143" s="11"/>
      <c r="B143" s="11"/>
      <c r="C143" s="76" t="s">
        <v>1423</v>
      </c>
      <c r="D143" s="314">
        <v>42846</v>
      </c>
      <c r="E143" s="76">
        <v>2587</v>
      </c>
      <c r="F143" s="76">
        <v>835.2</v>
      </c>
      <c r="G143" s="241"/>
      <c r="H143" s="25"/>
      <c r="I143" s="312" t="s">
        <v>1426</v>
      </c>
      <c r="J143" s="241"/>
      <c r="K143" s="8"/>
      <c r="L143" s="27"/>
    </row>
    <row r="144" spans="1:19" outlineLevel="1" x14ac:dyDescent="0.25">
      <c r="A144" s="11"/>
      <c r="B144" s="11"/>
      <c r="C144" s="76" t="s">
        <v>1424</v>
      </c>
      <c r="D144" s="314">
        <v>42846</v>
      </c>
      <c r="E144" s="76">
        <v>2666</v>
      </c>
      <c r="F144" s="77">
        <v>4396.3999999999996</v>
      </c>
      <c r="G144" s="241"/>
      <c r="H144" s="25"/>
      <c r="I144" s="323" t="s">
        <v>1425</v>
      </c>
      <c r="J144" s="241"/>
      <c r="K144" s="8"/>
      <c r="L144" s="27"/>
    </row>
    <row r="145" spans="1:12" x14ac:dyDescent="0.25">
      <c r="A145" s="18" t="s">
        <v>1427</v>
      </c>
      <c r="B145" s="18" t="s">
        <v>1428</v>
      </c>
      <c r="C145" s="76"/>
      <c r="D145" s="314"/>
      <c r="E145" s="76"/>
      <c r="F145" s="77"/>
      <c r="G145" s="20">
        <f>+SUM(F146:F147)</f>
        <v>200</v>
      </c>
      <c r="H145" s="25">
        <f>+G145/1.16*0.16</f>
        <v>27.586206896551726</v>
      </c>
      <c r="I145" s="312"/>
      <c r="J145" s="241"/>
      <c r="K145" s="8"/>
      <c r="L145" s="27"/>
    </row>
    <row r="146" spans="1:12" x14ac:dyDescent="0.25">
      <c r="A146" s="53"/>
      <c r="B146" s="53"/>
      <c r="C146" s="76" t="s">
        <v>1429</v>
      </c>
      <c r="D146" s="314">
        <v>42852</v>
      </c>
      <c r="E146" s="76">
        <v>6558</v>
      </c>
      <c r="F146" s="77">
        <v>200</v>
      </c>
      <c r="G146" s="241"/>
      <c r="H146" s="25"/>
      <c r="I146" s="323" t="s">
        <v>1430</v>
      </c>
      <c r="J146" s="241"/>
      <c r="K146" s="8"/>
      <c r="L146" s="27"/>
    </row>
    <row r="147" spans="1:12" x14ac:dyDescent="0.25">
      <c r="A147" s="18" t="s">
        <v>176</v>
      </c>
      <c r="B147" s="18" t="s">
        <v>1431</v>
      </c>
      <c r="C147" s="28"/>
      <c r="D147" s="51"/>
      <c r="E147" s="28"/>
      <c r="F147" s="31"/>
      <c r="G147" s="20">
        <f>+F148</f>
        <v>2610</v>
      </c>
      <c r="H147" s="25">
        <f>+G147/1.16*0.16</f>
        <v>360</v>
      </c>
      <c r="I147" s="25"/>
      <c r="J147" s="241"/>
      <c r="K147" s="241"/>
      <c r="L147" s="241"/>
    </row>
    <row r="148" spans="1:12" outlineLevel="1" x14ac:dyDescent="0.25">
      <c r="A148" s="53"/>
      <c r="B148" s="53"/>
      <c r="C148" s="58" t="s">
        <v>1432</v>
      </c>
      <c r="D148" s="70">
        <v>42835</v>
      </c>
      <c r="E148" s="58">
        <v>1145</v>
      </c>
      <c r="F148" s="61">
        <v>2610</v>
      </c>
      <c r="G148" s="20"/>
      <c r="H148" s="25"/>
      <c r="I148" s="311" t="s">
        <v>1433</v>
      </c>
      <c r="J148" s="58"/>
      <c r="K148" s="58"/>
      <c r="L148" s="58"/>
    </row>
    <row r="149" spans="1:12" x14ac:dyDescent="0.25">
      <c r="A149" s="18" t="s">
        <v>192</v>
      </c>
      <c r="B149" s="18" t="s">
        <v>193</v>
      </c>
      <c r="C149" s="58"/>
      <c r="D149" s="70"/>
      <c r="E149" s="58"/>
      <c r="F149" s="61"/>
      <c r="G149" s="20">
        <f>+SUM(F150:F154)</f>
        <v>413257.12</v>
      </c>
      <c r="H149" s="25">
        <f>+G149/1.16*0.16</f>
        <v>57000.982068965517</v>
      </c>
    </row>
    <row r="150" spans="1:12" outlineLevel="1" x14ac:dyDescent="0.25">
      <c r="A150" s="241"/>
      <c r="B150" s="241"/>
      <c r="C150" s="387">
        <v>3561</v>
      </c>
      <c r="D150" s="314">
        <v>42736</v>
      </c>
      <c r="E150" s="76" t="s">
        <v>422</v>
      </c>
      <c r="F150" s="77">
        <v>100000</v>
      </c>
      <c r="G150" s="241"/>
      <c r="H150" s="241"/>
    </row>
    <row r="151" spans="1:12" ht="15.75" customHeight="1" outlineLevel="1" x14ac:dyDescent="0.25">
      <c r="A151" s="241"/>
      <c r="B151" s="241"/>
      <c r="C151" s="76" t="s">
        <v>672</v>
      </c>
      <c r="D151" s="314">
        <v>42767</v>
      </c>
      <c r="E151" s="76" t="s">
        <v>422</v>
      </c>
      <c r="F151" s="77">
        <v>100000</v>
      </c>
      <c r="G151" s="241"/>
      <c r="H151" s="241"/>
      <c r="I151" s="312" t="s">
        <v>873</v>
      </c>
    </row>
    <row r="152" spans="1:12" ht="15.75" customHeight="1" outlineLevel="1" x14ac:dyDescent="0.25">
      <c r="A152" s="241"/>
      <c r="B152" s="241"/>
      <c r="C152" s="76" t="s">
        <v>1167</v>
      </c>
      <c r="D152" s="314">
        <v>42795</v>
      </c>
      <c r="E152" s="76" t="s">
        <v>422</v>
      </c>
      <c r="F152" s="77">
        <v>100000</v>
      </c>
      <c r="G152" s="241"/>
      <c r="H152" s="241"/>
    </row>
    <row r="153" spans="1:12" ht="15.75" customHeight="1" outlineLevel="1" x14ac:dyDescent="0.25">
      <c r="A153" s="241"/>
      <c r="B153" s="241"/>
      <c r="C153" s="76" t="s">
        <v>1167</v>
      </c>
      <c r="D153" s="314">
        <v>42826</v>
      </c>
      <c r="E153" s="76" t="s">
        <v>422</v>
      </c>
      <c r="F153" s="77">
        <v>100000</v>
      </c>
      <c r="G153" s="241"/>
      <c r="H153" s="241"/>
    </row>
    <row r="154" spans="1:12" ht="15.75" customHeight="1" outlineLevel="1" x14ac:dyDescent="0.25">
      <c r="A154" s="241"/>
      <c r="B154" s="241"/>
      <c r="C154" s="76" t="s">
        <v>1434</v>
      </c>
      <c r="D154" s="314">
        <v>42836</v>
      </c>
      <c r="E154" s="76" t="s">
        <v>1435</v>
      </c>
      <c r="F154" s="77">
        <v>13257.12</v>
      </c>
      <c r="G154" s="241"/>
      <c r="H154" s="241"/>
      <c r="I154" s="312" t="s">
        <v>1436</v>
      </c>
    </row>
    <row r="155" spans="1:12" x14ac:dyDescent="0.25">
      <c r="A155" s="18" t="s">
        <v>194</v>
      </c>
      <c r="B155" s="18" t="s">
        <v>195</v>
      </c>
      <c r="C155" s="58"/>
      <c r="D155" s="70"/>
      <c r="E155" s="58"/>
      <c r="F155" s="61"/>
      <c r="G155" s="20">
        <f>+SUM(F156:F162)</f>
        <v>7736.01</v>
      </c>
      <c r="H155" s="25">
        <f>+G155/1.16*0.16</f>
        <v>1067.0358620689656</v>
      </c>
    </row>
    <row r="156" spans="1:12" s="488" customFormat="1" outlineLevel="1" x14ac:dyDescent="0.25">
      <c r="A156" s="53"/>
      <c r="B156" s="53"/>
      <c r="C156" s="114" t="s">
        <v>436</v>
      </c>
      <c r="D156" s="495">
        <v>42766</v>
      </c>
      <c r="E156" s="114" t="s">
        <v>437</v>
      </c>
      <c r="F156" s="114">
        <v>406</v>
      </c>
      <c r="G156" s="20"/>
      <c r="H156" s="25"/>
      <c r="I156" s="240"/>
    </row>
    <row r="157" spans="1:12" s="488" customFormat="1" outlineLevel="1" x14ac:dyDescent="0.25">
      <c r="A157" s="53"/>
      <c r="B157" s="53"/>
      <c r="C157" s="488" t="s">
        <v>1172</v>
      </c>
      <c r="D157" s="490">
        <v>42823</v>
      </c>
      <c r="E157" s="488" t="s">
        <v>1173</v>
      </c>
      <c r="F157" s="488">
        <v>406</v>
      </c>
      <c r="G157" s="20"/>
      <c r="H157" s="25"/>
      <c r="I157" s="240"/>
    </row>
    <row r="158" spans="1:12" s="488" customFormat="1" outlineLevel="1" x14ac:dyDescent="0.25">
      <c r="A158" s="53"/>
      <c r="B158" s="53"/>
      <c r="C158" s="488" t="s">
        <v>1174</v>
      </c>
      <c r="D158" s="490">
        <v>42825</v>
      </c>
      <c r="E158" s="488" t="s">
        <v>1175</v>
      </c>
      <c r="F158" s="488">
        <v>406</v>
      </c>
      <c r="G158" s="20"/>
      <c r="H158" s="25"/>
      <c r="I158" s="240"/>
    </row>
    <row r="159" spans="1:12" s="488" customFormat="1" outlineLevel="1" x14ac:dyDescent="0.25">
      <c r="A159" s="53"/>
      <c r="B159" s="53"/>
      <c r="C159" s="488" t="s">
        <v>1439</v>
      </c>
      <c r="D159" s="490">
        <v>42832</v>
      </c>
      <c r="E159" s="488" t="s">
        <v>1440</v>
      </c>
      <c r="F159" s="488">
        <v>406</v>
      </c>
      <c r="G159" s="20"/>
      <c r="H159" s="25"/>
      <c r="I159" s="240"/>
    </row>
    <row r="160" spans="1:12" outlineLevel="1" x14ac:dyDescent="0.25">
      <c r="A160" s="53"/>
      <c r="B160" s="53"/>
      <c r="C160" s="488" t="s">
        <v>1443</v>
      </c>
      <c r="D160" s="490">
        <v>42836</v>
      </c>
      <c r="E160" s="488" t="s">
        <v>1444</v>
      </c>
      <c r="F160" s="496">
        <v>5300.01</v>
      </c>
      <c r="G160" s="20"/>
      <c r="H160" s="25"/>
      <c r="I160" s="243"/>
    </row>
    <row r="161" spans="1:9" outlineLevel="1" x14ac:dyDescent="0.25">
      <c r="A161" s="53"/>
      <c r="B161" s="53"/>
      <c r="C161" s="488" t="s">
        <v>1445</v>
      </c>
      <c r="D161" s="490">
        <v>42850</v>
      </c>
      <c r="E161" s="488" t="s">
        <v>1446</v>
      </c>
      <c r="F161" s="497">
        <v>406</v>
      </c>
      <c r="G161" s="20"/>
      <c r="H161" s="25"/>
      <c r="I161" s="312"/>
    </row>
    <row r="162" spans="1:9" outlineLevel="1" x14ac:dyDescent="0.25">
      <c r="A162" s="53"/>
      <c r="B162" s="53"/>
      <c r="C162" s="488" t="s">
        <v>1447</v>
      </c>
      <c r="D162" s="490">
        <v>42850</v>
      </c>
      <c r="E162" s="488" t="s">
        <v>1448</v>
      </c>
      <c r="F162" s="497">
        <v>406</v>
      </c>
      <c r="G162" s="20"/>
      <c r="H162" s="25"/>
      <c r="I162" s="311"/>
    </row>
    <row r="163" spans="1:9" x14ac:dyDescent="0.25">
      <c r="A163" s="18" t="s">
        <v>1451</v>
      </c>
      <c r="B163" s="18" t="s">
        <v>1452</v>
      </c>
      <c r="C163" s="58"/>
      <c r="D163" s="70"/>
      <c r="E163" s="58"/>
      <c r="F163" s="58"/>
      <c r="G163" s="20">
        <f>+F164</f>
        <v>-406</v>
      </c>
      <c r="H163" s="25">
        <f>+G163/1.16*0.16</f>
        <v>-56</v>
      </c>
      <c r="I163" s="307" t="s">
        <v>339</v>
      </c>
    </row>
    <row r="164" spans="1:9" outlineLevel="1" x14ac:dyDescent="0.25">
      <c r="A164" s="241"/>
      <c r="B164" s="241"/>
      <c r="C164" s="58" t="s">
        <v>1453</v>
      </c>
      <c r="D164" s="70">
        <v>42826</v>
      </c>
      <c r="E164" s="58" t="s">
        <v>1454</v>
      </c>
      <c r="F164" s="58">
        <v>-406</v>
      </c>
      <c r="G164" s="241"/>
      <c r="H164" s="241"/>
    </row>
    <row r="165" spans="1:9" x14ac:dyDescent="0.25">
      <c r="A165" s="18" t="s">
        <v>207</v>
      </c>
      <c r="B165" s="18" t="s">
        <v>208</v>
      </c>
      <c r="C165" s="58"/>
      <c r="D165" s="70"/>
      <c r="E165" s="58"/>
      <c r="F165" s="58"/>
      <c r="G165" s="20">
        <v>406.04</v>
      </c>
      <c r="H165" s="25">
        <f>+G165/1.16*0.16</f>
        <v>56.005517241379323</v>
      </c>
    </row>
    <row r="166" spans="1:9" x14ac:dyDescent="0.25">
      <c r="A166" s="241"/>
      <c r="B166" s="241"/>
      <c r="C166" s="58"/>
      <c r="D166" s="70"/>
      <c r="E166" s="58"/>
      <c r="F166" s="58"/>
      <c r="G166" s="241"/>
      <c r="H166" s="241"/>
    </row>
    <row r="167" spans="1:9" x14ac:dyDescent="0.25">
      <c r="A167" s="18" t="s">
        <v>209</v>
      </c>
      <c r="B167" s="18" t="s">
        <v>210</v>
      </c>
      <c r="C167" s="58"/>
      <c r="D167" s="58"/>
      <c r="E167" s="58"/>
      <c r="F167" s="58"/>
      <c r="G167" s="20">
        <f>+SUM(F168:F168)</f>
        <v>162610.01</v>
      </c>
      <c r="H167" s="25">
        <f>+G167/1.16*0.16</f>
        <v>22428.966896551727</v>
      </c>
    </row>
    <row r="168" spans="1:9" x14ac:dyDescent="0.25">
      <c r="A168" s="53"/>
      <c r="B168" s="53"/>
      <c r="C168" s="58" t="s">
        <v>1180</v>
      </c>
      <c r="D168" s="115">
        <v>42800</v>
      </c>
      <c r="E168" s="58" t="s">
        <v>1181</v>
      </c>
      <c r="F168" s="58">
        <v>162610.01</v>
      </c>
      <c r="G168" s="20"/>
      <c r="H168" s="25"/>
      <c r="I168" s="312" t="s">
        <v>1182</v>
      </c>
    </row>
    <row r="169" spans="1:9" x14ac:dyDescent="0.25">
      <c r="A169" s="18" t="s">
        <v>211</v>
      </c>
      <c r="B169" s="18" t="s">
        <v>212</v>
      </c>
      <c r="C169" s="58"/>
      <c r="D169" s="58"/>
      <c r="E169" s="58"/>
      <c r="F169" s="58"/>
      <c r="G169" s="20">
        <f>+F170</f>
        <v>8107.99</v>
      </c>
      <c r="H169" s="25">
        <f>+G169/1.16*0.16</f>
        <v>1118.3434482758621</v>
      </c>
      <c r="I169" s="307" t="s">
        <v>339</v>
      </c>
    </row>
    <row r="170" spans="1:9" outlineLevel="1" x14ac:dyDescent="0.25">
      <c r="A170" s="53"/>
      <c r="B170" s="53"/>
      <c r="C170" s="58" t="s">
        <v>213</v>
      </c>
      <c r="D170" s="70">
        <v>42597</v>
      </c>
      <c r="E170" s="58" t="s">
        <v>214</v>
      </c>
      <c r="F170" s="61">
        <v>8107.99</v>
      </c>
      <c r="G170" s="241"/>
      <c r="H170" s="241"/>
    </row>
    <row r="171" spans="1:9" x14ac:dyDescent="0.25">
      <c r="A171" s="18" t="s">
        <v>215</v>
      </c>
      <c r="B171" s="18" t="s">
        <v>216</v>
      </c>
      <c r="C171" s="58"/>
      <c r="D171" s="70"/>
      <c r="E171" s="58"/>
      <c r="F171" s="61"/>
      <c r="G171" s="20">
        <f>+SUM(F172:F172)</f>
        <v>4570.8599999999997</v>
      </c>
      <c r="H171" s="25">
        <f>+G171/1.16*0.16</f>
        <v>630.46344827586211</v>
      </c>
    </row>
    <row r="172" spans="1:9" outlineLevel="1" x14ac:dyDescent="0.25">
      <c r="A172" s="241"/>
      <c r="B172" s="241"/>
      <c r="C172" s="76" t="s">
        <v>1455</v>
      </c>
      <c r="D172" s="314">
        <v>42835</v>
      </c>
      <c r="E172" s="76" t="s">
        <v>1456</v>
      </c>
      <c r="F172" s="77">
        <v>4570.8599999999997</v>
      </c>
      <c r="H172" s="241"/>
      <c r="I172" s="312" t="s">
        <v>1457</v>
      </c>
    </row>
    <row r="173" spans="1:9" x14ac:dyDescent="0.25">
      <c r="A173" s="18" t="s">
        <v>217</v>
      </c>
      <c r="B173" s="18" t="s">
        <v>218</v>
      </c>
      <c r="C173" s="58"/>
      <c r="D173" s="70"/>
      <c r="E173" s="58"/>
      <c r="F173" s="61"/>
      <c r="G173" s="20">
        <f>+SUM(F174:F176)</f>
        <v>14500</v>
      </c>
      <c r="H173" s="25">
        <f>+G173/1.16*0.16</f>
        <v>2000</v>
      </c>
    </row>
    <row r="174" spans="1:9" outlineLevel="1" x14ac:dyDescent="0.25">
      <c r="A174" s="241"/>
      <c r="B174" s="241"/>
      <c r="C174" s="76" t="s">
        <v>1195</v>
      </c>
      <c r="D174" s="314">
        <v>42825</v>
      </c>
      <c r="E174" s="76" t="s">
        <v>1196</v>
      </c>
      <c r="F174" s="77">
        <v>6960</v>
      </c>
      <c r="G174" s="241"/>
      <c r="H174" s="241"/>
      <c r="I174" s="312" t="s">
        <v>1200</v>
      </c>
    </row>
    <row r="175" spans="1:9" outlineLevel="1" x14ac:dyDescent="0.25">
      <c r="A175" s="241"/>
      <c r="B175" s="241"/>
      <c r="C175" s="76" t="s">
        <v>1193</v>
      </c>
      <c r="D175" s="314">
        <v>42823</v>
      </c>
      <c r="E175" s="76" t="s">
        <v>1194</v>
      </c>
      <c r="F175" s="77">
        <v>4060</v>
      </c>
      <c r="G175" s="241"/>
      <c r="H175" s="241"/>
      <c r="I175" s="312" t="s">
        <v>1199</v>
      </c>
    </row>
    <row r="176" spans="1:9" outlineLevel="1" x14ac:dyDescent="0.25">
      <c r="A176" s="241"/>
      <c r="B176" s="241"/>
      <c r="C176" s="76" t="s">
        <v>1458</v>
      </c>
      <c r="D176" s="314">
        <v>42850</v>
      </c>
      <c r="E176" s="76" t="s">
        <v>1459</v>
      </c>
      <c r="F176" s="77">
        <v>3480</v>
      </c>
      <c r="G176" s="241"/>
      <c r="H176" s="241"/>
      <c r="I176" s="311" t="s">
        <v>1460</v>
      </c>
    </row>
    <row r="177" spans="1:9" x14ac:dyDescent="0.25">
      <c r="A177" s="18" t="s">
        <v>220</v>
      </c>
      <c r="B177" s="18" t="s">
        <v>221</v>
      </c>
      <c r="C177" s="58"/>
      <c r="D177" s="70"/>
      <c r="E177" s="58"/>
      <c r="F177" s="61"/>
      <c r="G177" s="20">
        <f>+SUM(F178:F182)</f>
        <v>58516</v>
      </c>
      <c r="H177" s="25">
        <f>+G177/1.16*0.16</f>
        <v>8071.1724137931042</v>
      </c>
    </row>
    <row r="178" spans="1:9" outlineLevel="1" x14ac:dyDescent="0.25">
      <c r="A178" s="241"/>
      <c r="B178" s="241"/>
      <c r="C178" s="76" t="s">
        <v>1461</v>
      </c>
      <c r="D178" s="314">
        <v>42835</v>
      </c>
      <c r="E178" s="76" t="s">
        <v>1462</v>
      </c>
      <c r="F178" s="77">
        <v>13456</v>
      </c>
      <c r="G178" s="241"/>
      <c r="H178" s="241"/>
      <c r="I178" s="312" t="s">
        <v>1471</v>
      </c>
    </row>
    <row r="179" spans="1:9" outlineLevel="1" x14ac:dyDescent="0.25">
      <c r="A179" s="241"/>
      <c r="B179" s="241"/>
      <c r="C179" s="76" t="s">
        <v>1463</v>
      </c>
      <c r="D179" s="314">
        <v>42835</v>
      </c>
      <c r="E179" s="76" t="s">
        <v>1464</v>
      </c>
      <c r="F179" s="77">
        <v>17500</v>
      </c>
      <c r="G179" s="241"/>
      <c r="H179" s="241"/>
      <c r="I179" s="311" t="s">
        <v>1472</v>
      </c>
    </row>
    <row r="180" spans="1:9" outlineLevel="1" x14ac:dyDescent="0.25">
      <c r="A180" s="241"/>
      <c r="B180" s="241"/>
      <c r="C180" s="76" t="s">
        <v>1465</v>
      </c>
      <c r="D180" s="314">
        <v>42846</v>
      </c>
      <c r="E180" s="76" t="s">
        <v>1466</v>
      </c>
      <c r="F180" s="77">
        <v>9000</v>
      </c>
      <c r="G180" s="241"/>
      <c r="H180" s="241"/>
      <c r="I180" s="312" t="s">
        <v>1212</v>
      </c>
    </row>
    <row r="181" spans="1:9" outlineLevel="1" x14ac:dyDescent="0.25">
      <c r="A181" s="241"/>
      <c r="B181" s="241"/>
      <c r="C181" s="76" t="s">
        <v>1467</v>
      </c>
      <c r="D181" s="314">
        <v>42852</v>
      </c>
      <c r="E181" s="76" t="s">
        <v>1468</v>
      </c>
      <c r="F181" s="76">
        <v>580</v>
      </c>
      <c r="G181" s="241"/>
      <c r="H181" s="241"/>
      <c r="I181" s="323" t="s">
        <v>1473</v>
      </c>
    </row>
    <row r="182" spans="1:9" outlineLevel="1" x14ac:dyDescent="0.25">
      <c r="A182" s="241"/>
      <c r="B182" s="241"/>
      <c r="C182" s="76" t="s">
        <v>1469</v>
      </c>
      <c r="D182" s="314">
        <v>42852</v>
      </c>
      <c r="E182" s="76" t="s">
        <v>1470</v>
      </c>
      <c r="F182" s="77">
        <v>17980</v>
      </c>
      <c r="G182" s="241"/>
      <c r="H182" s="241"/>
      <c r="I182" s="323" t="s">
        <v>1474</v>
      </c>
    </row>
    <row r="183" spans="1:9" x14ac:dyDescent="0.25">
      <c r="A183" s="18" t="s">
        <v>222</v>
      </c>
      <c r="B183" s="18" t="s">
        <v>223</v>
      </c>
      <c r="C183" s="58"/>
      <c r="D183" s="70"/>
      <c r="E183" s="58"/>
      <c r="F183" s="61"/>
      <c r="G183" s="20">
        <f>+SUM(F184:F185)</f>
        <v>1768.8</v>
      </c>
      <c r="H183" s="25">
        <f>+G183/1.16*0.16</f>
        <v>243.97241379310344</v>
      </c>
    </row>
    <row r="184" spans="1:9" outlineLevel="1" x14ac:dyDescent="0.25">
      <c r="A184" s="241"/>
      <c r="B184" s="241"/>
      <c r="C184" s="58" t="s">
        <v>224</v>
      </c>
      <c r="D184" s="70">
        <v>42689</v>
      </c>
      <c r="E184" s="58" t="s">
        <v>225</v>
      </c>
      <c r="F184" s="58">
        <v>110</v>
      </c>
      <c r="G184" s="241"/>
      <c r="H184" s="241"/>
    </row>
    <row r="185" spans="1:9" outlineLevel="1" x14ac:dyDescent="0.25">
      <c r="A185" s="241"/>
      <c r="B185" s="241"/>
      <c r="C185" s="58" t="s">
        <v>1475</v>
      </c>
      <c r="D185" s="70">
        <v>42844</v>
      </c>
      <c r="E185" s="58" t="s">
        <v>1476</v>
      </c>
      <c r="F185" s="58">
        <v>1658.8</v>
      </c>
      <c r="G185" s="241"/>
      <c r="H185" s="241"/>
      <c r="I185" s="311" t="s">
        <v>1477</v>
      </c>
    </row>
    <row r="186" spans="1:9" x14ac:dyDescent="0.25">
      <c r="A186" s="18" t="s">
        <v>226</v>
      </c>
      <c r="B186" s="18" t="s">
        <v>227</v>
      </c>
      <c r="C186" s="58"/>
      <c r="D186" s="70"/>
      <c r="E186" s="58"/>
      <c r="F186" s="61"/>
      <c r="G186" s="20">
        <v>580</v>
      </c>
      <c r="H186" s="25">
        <f>+G186/1.16*0.16</f>
        <v>80.000000000000014</v>
      </c>
      <c r="I186" s="307" t="s">
        <v>339</v>
      </c>
    </row>
    <row r="187" spans="1:9" outlineLevel="1" x14ac:dyDescent="0.25">
      <c r="A187" s="241"/>
      <c r="B187" s="241"/>
      <c r="C187" s="58" t="s">
        <v>228</v>
      </c>
      <c r="D187" s="70">
        <v>42697</v>
      </c>
      <c r="E187" s="58">
        <v>41</v>
      </c>
      <c r="F187" s="58">
        <v>580</v>
      </c>
      <c r="G187" s="241"/>
      <c r="H187" s="241"/>
      <c r="I187" s="243" t="s">
        <v>898</v>
      </c>
    </row>
    <row r="188" spans="1:9" x14ac:dyDescent="0.25">
      <c r="A188" s="18" t="s">
        <v>229</v>
      </c>
      <c r="B188" s="18" t="s">
        <v>230</v>
      </c>
      <c r="C188" s="58"/>
      <c r="D188" s="70"/>
      <c r="E188" s="58"/>
      <c r="F188" s="58"/>
      <c r="G188" s="20">
        <f>+SUM(F189:F203)</f>
        <v>56492</v>
      </c>
      <c r="H188" s="25">
        <f>+G188/1.16*0.16</f>
        <v>7792</v>
      </c>
    </row>
    <row r="189" spans="1:9" ht="15.75" customHeight="1" outlineLevel="1" x14ac:dyDescent="0.25">
      <c r="A189" s="241"/>
      <c r="B189" s="241"/>
      <c r="C189" s="76" t="s">
        <v>1478</v>
      </c>
      <c r="D189" s="314">
        <v>42844</v>
      </c>
      <c r="E189" s="76">
        <v>120</v>
      </c>
      <c r="F189" s="77">
        <v>3712</v>
      </c>
      <c r="G189" s="241"/>
      <c r="H189" s="241"/>
      <c r="I189" s="323" t="s">
        <v>1492</v>
      </c>
    </row>
    <row r="190" spans="1:9" ht="15.75" customHeight="1" outlineLevel="1" x14ac:dyDescent="0.25">
      <c r="A190" s="241"/>
      <c r="B190" s="241"/>
      <c r="C190" s="76" t="s">
        <v>1479</v>
      </c>
      <c r="D190" s="314">
        <v>42846</v>
      </c>
      <c r="E190" s="76">
        <v>132</v>
      </c>
      <c r="F190" s="77">
        <v>1508</v>
      </c>
      <c r="G190" s="241"/>
      <c r="H190" s="241"/>
      <c r="I190" s="311" t="s">
        <v>1493</v>
      </c>
    </row>
    <row r="191" spans="1:9" ht="15.75" customHeight="1" outlineLevel="1" x14ac:dyDescent="0.25">
      <c r="A191" s="241"/>
      <c r="B191" s="241"/>
      <c r="C191" s="76" t="s">
        <v>1480</v>
      </c>
      <c r="D191" s="314">
        <v>42846</v>
      </c>
      <c r="E191" s="76">
        <v>119</v>
      </c>
      <c r="F191" s="77">
        <v>3132</v>
      </c>
      <c r="G191" s="241"/>
      <c r="H191" s="241"/>
      <c r="I191" s="312"/>
    </row>
    <row r="192" spans="1:9" ht="15.75" customHeight="1" outlineLevel="1" x14ac:dyDescent="0.25">
      <c r="A192" s="241"/>
      <c r="B192" s="241"/>
      <c r="C192" s="76" t="s">
        <v>1481</v>
      </c>
      <c r="D192" s="314">
        <v>42850</v>
      </c>
      <c r="E192" s="76">
        <v>121</v>
      </c>
      <c r="F192" s="77">
        <v>1044</v>
      </c>
      <c r="G192" s="241"/>
      <c r="H192" s="241"/>
      <c r="I192" s="250" t="s">
        <v>1494</v>
      </c>
    </row>
    <row r="193" spans="1:9" ht="15.75" customHeight="1" outlineLevel="1" x14ac:dyDescent="0.25">
      <c r="A193" s="241"/>
      <c r="B193" s="241"/>
      <c r="C193" s="76" t="s">
        <v>1482</v>
      </c>
      <c r="D193" s="314">
        <v>42850</v>
      </c>
      <c r="E193" s="76">
        <v>123</v>
      </c>
      <c r="F193" s="77">
        <v>1392</v>
      </c>
      <c r="G193" s="241"/>
      <c r="H193" s="241"/>
      <c r="I193" s="323" t="s">
        <v>1495</v>
      </c>
    </row>
    <row r="194" spans="1:9" ht="15.75" customHeight="1" outlineLevel="1" x14ac:dyDescent="0.25">
      <c r="A194" s="241"/>
      <c r="B194" s="241"/>
      <c r="C194" s="76" t="s">
        <v>1483</v>
      </c>
      <c r="D194" s="314">
        <v>42850</v>
      </c>
      <c r="E194" s="76">
        <v>139</v>
      </c>
      <c r="F194" s="77">
        <v>4524</v>
      </c>
      <c r="G194" s="241"/>
      <c r="H194" s="241"/>
      <c r="I194" s="312" t="s">
        <v>1496</v>
      </c>
    </row>
    <row r="195" spans="1:9" ht="15.75" customHeight="1" outlineLevel="1" x14ac:dyDescent="0.25">
      <c r="A195" s="241"/>
      <c r="B195" s="241"/>
      <c r="C195" s="76" t="s">
        <v>1484</v>
      </c>
      <c r="D195" s="314">
        <v>42850</v>
      </c>
      <c r="E195" s="76">
        <v>149</v>
      </c>
      <c r="F195" s="77">
        <v>13920</v>
      </c>
      <c r="G195" s="241"/>
      <c r="H195" s="241"/>
      <c r="I195" s="323" t="s">
        <v>1497</v>
      </c>
    </row>
    <row r="196" spans="1:9" ht="15.75" customHeight="1" outlineLevel="1" x14ac:dyDescent="0.25">
      <c r="A196" s="241"/>
      <c r="B196" s="241"/>
      <c r="C196" s="76" t="s">
        <v>1485</v>
      </c>
      <c r="D196" s="314">
        <v>42851</v>
      </c>
      <c r="E196" s="76">
        <v>156</v>
      </c>
      <c r="F196" s="77">
        <v>2552</v>
      </c>
      <c r="G196" s="241"/>
      <c r="H196" s="241"/>
      <c r="I196" s="323" t="s">
        <v>1498</v>
      </c>
    </row>
    <row r="197" spans="1:9" ht="15.75" customHeight="1" outlineLevel="1" x14ac:dyDescent="0.25">
      <c r="A197" s="241"/>
      <c r="B197" s="241"/>
      <c r="C197" s="76" t="s">
        <v>1486</v>
      </c>
      <c r="D197" s="314">
        <v>42851</v>
      </c>
      <c r="E197" s="76">
        <v>147</v>
      </c>
      <c r="F197" s="77">
        <v>1044</v>
      </c>
      <c r="G197" s="241"/>
      <c r="H197" s="241"/>
      <c r="I197" s="250" t="s">
        <v>1494</v>
      </c>
    </row>
    <row r="198" spans="1:9" ht="15.75" customHeight="1" outlineLevel="1" x14ac:dyDescent="0.25">
      <c r="A198" s="241"/>
      <c r="B198" s="241"/>
      <c r="C198" s="76" t="s">
        <v>334</v>
      </c>
      <c r="D198" s="314">
        <v>42851</v>
      </c>
      <c r="E198" s="76">
        <v>146</v>
      </c>
      <c r="F198" s="77">
        <v>2088</v>
      </c>
      <c r="G198" s="241"/>
      <c r="H198" s="241"/>
      <c r="I198" s="323" t="s">
        <v>1499</v>
      </c>
    </row>
    <row r="199" spans="1:9" ht="15.75" customHeight="1" outlineLevel="1" x14ac:dyDescent="0.25">
      <c r="A199" s="241"/>
      <c r="B199" s="241"/>
      <c r="C199" s="76" t="s">
        <v>1487</v>
      </c>
      <c r="D199" s="314">
        <v>42851</v>
      </c>
      <c r="E199" s="76">
        <v>137</v>
      </c>
      <c r="F199" s="77">
        <v>1160</v>
      </c>
      <c r="G199" s="241"/>
      <c r="H199" s="241"/>
      <c r="I199" s="312" t="s">
        <v>1500</v>
      </c>
    </row>
    <row r="200" spans="1:9" ht="15.75" customHeight="1" outlineLevel="1" x14ac:dyDescent="0.25">
      <c r="A200" s="241"/>
      <c r="B200" s="241"/>
      <c r="C200" s="76" t="s">
        <v>1488</v>
      </c>
      <c r="D200" s="314">
        <v>42851</v>
      </c>
      <c r="E200" s="76">
        <v>104</v>
      </c>
      <c r="F200" s="77">
        <v>10440</v>
      </c>
      <c r="G200" s="241"/>
      <c r="H200" s="241"/>
      <c r="I200" s="312" t="s">
        <v>1501</v>
      </c>
    </row>
    <row r="201" spans="1:9" ht="15.75" customHeight="1" outlineLevel="1" x14ac:dyDescent="0.25">
      <c r="A201" s="241"/>
      <c r="B201" s="241"/>
      <c r="C201" s="76" t="s">
        <v>1489</v>
      </c>
      <c r="D201" s="314">
        <v>42851</v>
      </c>
      <c r="E201" s="76">
        <v>128</v>
      </c>
      <c r="F201" s="77">
        <v>4060</v>
      </c>
      <c r="G201" s="241"/>
      <c r="H201" s="241"/>
      <c r="I201" s="312" t="s">
        <v>1502</v>
      </c>
    </row>
    <row r="202" spans="1:9" ht="15.75" customHeight="1" outlineLevel="1" x14ac:dyDescent="0.25">
      <c r="A202" s="241"/>
      <c r="B202" s="241"/>
      <c r="C202" s="76" t="s">
        <v>1490</v>
      </c>
      <c r="D202" s="314">
        <v>42851</v>
      </c>
      <c r="E202" s="76">
        <v>157</v>
      </c>
      <c r="F202" s="77">
        <v>1856</v>
      </c>
      <c r="G202" s="241"/>
      <c r="H202" s="241"/>
      <c r="I202" s="323" t="s">
        <v>1503</v>
      </c>
    </row>
    <row r="203" spans="1:9" ht="15.75" customHeight="1" outlineLevel="1" x14ac:dyDescent="0.25">
      <c r="A203" s="241"/>
      <c r="B203" s="241"/>
      <c r="C203" s="76" t="s">
        <v>1491</v>
      </c>
      <c r="D203" s="314">
        <v>42852</v>
      </c>
      <c r="E203" s="76">
        <v>129</v>
      </c>
      <c r="F203" s="77">
        <v>4060</v>
      </c>
      <c r="G203" s="241"/>
      <c r="H203" s="241"/>
      <c r="I203" s="311" t="s">
        <v>1504</v>
      </c>
    </row>
    <row r="204" spans="1:9" ht="15.75" customHeight="1" x14ac:dyDescent="0.25">
      <c r="A204" s="18" t="s">
        <v>1845</v>
      </c>
      <c r="B204" s="18" t="s">
        <v>1846</v>
      </c>
      <c r="C204" s="58"/>
      <c r="D204" s="70"/>
      <c r="E204" s="58"/>
      <c r="F204" s="58"/>
      <c r="G204" s="20">
        <f>+SUM(F205:F206)</f>
        <v>23374</v>
      </c>
      <c r="H204" s="25">
        <f>+G204/1.16*0.16</f>
        <v>3224</v>
      </c>
    </row>
    <row r="205" spans="1:9" ht="15.75" customHeight="1" x14ac:dyDescent="0.25">
      <c r="A205" s="53"/>
      <c r="B205" s="53"/>
      <c r="C205" s="58" t="s">
        <v>2253</v>
      </c>
      <c r="D205" s="70">
        <v>42794</v>
      </c>
      <c r="E205" s="58" t="s">
        <v>2256</v>
      </c>
      <c r="F205" s="58">
        <v>9860</v>
      </c>
      <c r="G205" s="20"/>
      <c r="H205" s="25"/>
      <c r="I205" s="323" t="s">
        <v>2255</v>
      </c>
    </row>
    <row r="206" spans="1:9" ht="15.75" customHeight="1" x14ac:dyDescent="0.25">
      <c r="A206" s="241"/>
      <c r="B206" s="241"/>
      <c r="C206" s="76" t="s">
        <v>2257</v>
      </c>
      <c r="D206" s="314">
        <v>42824</v>
      </c>
      <c r="E206" s="76" t="s">
        <v>2258</v>
      </c>
      <c r="F206" s="77">
        <v>13514</v>
      </c>
      <c r="G206" s="241"/>
      <c r="H206" s="241"/>
      <c r="I206" s="312" t="s">
        <v>2259</v>
      </c>
    </row>
    <row r="207" spans="1:9" x14ac:dyDescent="0.25">
      <c r="A207" s="18" t="s">
        <v>232</v>
      </c>
      <c r="B207" s="18" t="s">
        <v>233</v>
      </c>
      <c r="C207" s="58"/>
      <c r="D207" s="70"/>
      <c r="E207" s="58"/>
      <c r="F207" s="61"/>
      <c r="G207" s="20">
        <f>+SUM(F208:F225)</f>
        <v>28760</v>
      </c>
      <c r="H207" s="25">
        <f>+G207/1.16*0.16</f>
        <v>3966.8965517241381</v>
      </c>
    </row>
    <row r="208" spans="1:9" outlineLevel="1" x14ac:dyDescent="0.25">
      <c r="A208" s="241"/>
      <c r="B208" s="241"/>
      <c r="C208" s="76" t="s">
        <v>1228</v>
      </c>
      <c r="D208" s="314">
        <v>42822</v>
      </c>
      <c r="E208" s="76" t="s">
        <v>1229</v>
      </c>
      <c r="F208" s="76">
        <v>348</v>
      </c>
      <c r="H208" s="241"/>
      <c r="I208" s="312" t="s">
        <v>1245</v>
      </c>
    </row>
    <row r="209" spans="1:9" outlineLevel="1" x14ac:dyDescent="0.25">
      <c r="A209" s="241"/>
      <c r="B209" s="241"/>
      <c r="C209" s="76" t="s">
        <v>1230</v>
      </c>
      <c r="D209" s="314">
        <v>42822</v>
      </c>
      <c r="E209" s="76" t="s">
        <v>1231</v>
      </c>
      <c r="F209" s="76">
        <v>986</v>
      </c>
      <c r="H209" s="241"/>
      <c r="I209" s="311" t="s">
        <v>1246</v>
      </c>
    </row>
    <row r="210" spans="1:9" outlineLevel="1" x14ac:dyDescent="0.25">
      <c r="A210" s="241"/>
      <c r="B210" s="241"/>
      <c r="C210" s="76" t="s">
        <v>1232</v>
      </c>
      <c r="D210" s="314">
        <v>42823</v>
      </c>
      <c r="E210" s="76" t="s">
        <v>1233</v>
      </c>
      <c r="F210" s="77">
        <v>2776</v>
      </c>
      <c r="H210" s="241"/>
      <c r="I210" s="311" t="s">
        <v>1247</v>
      </c>
    </row>
    <row r="211" spans="1:9" outlineLevel="1" x14ac:dyDescent="0.25">
      <c r="A211" s="241"/>
      <c r="B211" s="241"/>
      <c r="C211" s="76" t="s">
        <v>1234</v>
      </c>
      <c r="D211" s="314">
        <v>42823</v>
      </c>
      <c r="E211" s="76" t="s">
        <v>1235</v>
      </c>
      <c r="F211" s="77">
        <v>1044</v>
      </c>
      <c r="H211" s="241"/>
      <c r="I211" s="312" t="s">
        <v>1248</v>
      </c>
    </row>
    <row r="212" spans="1:9" outlineLevel="1" x14ac:dyDescent="0.25">
      <c r="A212" s="241"/>
      <c r="B212" s="241"/>
      <c r="C212" s="76" t="s">
        <v>1236</v>
      </c>
      <c r="D212" s="314">
        <v>42823</v>
      </c>
      <c r="E212" s="76" t="s">
        <v>1237</v>
      </c>
      <c r="F212" s="77">
        <v>1044</v>
      </c>
      <c r="H212" s="241"/>
      <c r="I212" s="312" t="s">
        <v>1249</v>
      </c>
    </row>
    <row r="213" spans="1:9" outlineLevel="1" x14ac:dyDescent="0.25">
      <c r="A213" s="241"/>
      <c r="B213" s="241"/>
      <c r="C213" s="76" t="s">
        <v>1238</v>
      </c>
      <c r="D213" s="314">
        <v>42825</v>
      </c>
      <c r="E213" s="76" t="s">
        <v>1239</v>
      </c>
      <c r="F213" s="77">
        <v>1044</v>
      </c>
      <c r="H213" s="241"/>
      <c r="I213" s="311" t="s">
        <v>1250</v>
      </c>
    </row>
    <row r="214" spans="1:9" outlineLevel="1" x14ac:dyDescent="0.25">
      <c r="A214" s="241"/>
      <c r="B214" s="241"/>
      <c r="C214" s="76" t="s">
        <v>1240</v>
      </c>
      <c r="D214" s="314">
        <v>42825</v>
      </c>
      <c r="E214" s="76" t="s">
        <v>1241</v>
      </c>
      <c r="F214" s="77">
        <v>1392</v>
      </c>
      <c r="H214" s="241"/>
      <c r="I214" s="312" t="s">
        <v>1251</v>
      </c>
    </row>
    <row r="215" spans="1:9" outlineLevel="1" x14ac:dyDescent="0.25">
      <c r="A215" s="241"/>
      <c r="B215" s="241"/>
      <c r="C215" s="76" t="s">
        <v>1505</v>
      </c>
      <c r="D215" s="314">
        <v>42829</v>
      </c>
      <c r="E215" s="76" t="s">
        <v>1506</v>
      </c>
      <c r="F215" s="77">
        <v>1044</v>
      </c>
      <c r="H215" s="241"/>
      <c r="I215" s="312" t="s">
        <v>1525</v>
      </c>
    </row>
    <row r="216" spans="1:9" outlineLevel="1" x14ac:dyDescent="0.25">
      <c r="A216" s="241"/>
      <c r="B216" s="241"/>
      <c r="C216" s="76" t="s">
        <v>1507</v>
      </c>
      <c r="D216" s="314">
        <v>42829</v>
      </c>
      <c r="E216" s="76" t="s">
        <v>1508</v>
      </c>
      <c r="F216" s="77">
        <v>1044</v>
      </c>
      <c r="H216" s="241"/>
      <c r="I216" s="312" t="s">
        <v>1525</v>
      </c>
    </row>
    <row r="217" spans="1:9" outlineLevel="1" x14ac:dyDescent="0.25">
      <c r="A217" s="241"/>
      <c r="B217" s="241"/>
      <c r="C217" s="76" t="s">
        <v>1509</v>
      </c>
      <c r="D217" s="314">
        <v>42835</v>
      </c>
      <c r="E217" s="76" t="s">
        <v>1510</v>
      </c>
      <c r="F217" s="77">
        <v>1218</v>
      </c>
      <c r="H217" s="241"/>
      <c r="I217" s="311" t="s">
        <v>1526</v>
      </c>
    </row>
    <row r="218" spans="1:9" outlineLevel="1" x14ac:dyDescent="0.25">
      <c r="A218" s="241"/>
      <c r="B218" s="241"/>
      <c r="C218" s="76" t="s">
        <v>1511</v>
      </c>
      <c r="D218" s="314">
        <v>42836</v>
      </c>
      <c r="E218" s="76" t="s">
        <v>1512</v>
      </c>
      <c r="F218" s="77">
        <v>3248</v>
      </c>
      <c r="H218" s="241"/>
      <c r="I218" s="312" t="s">
        <v>1527</v>
      </c>
    </row>
    <row r="219" spans="1:9" outlineLevel="1" x14ac:dyDescent="0.25">
      <c r="A219" s="241"/>
      <c r="B219" s="241"/>
      <c r="C219" s="76" t="s">
        <v>1513</v>
      </c>
      <c r="D219" s="314">
        <v>42836</v>
      </c>
      <c r="E219" s="76" t="s">
        <v>1514</v>
      </c>
      <c r="F219" s="77">
        <v>1218</v>
      </c>
      <c r="H219" s="241"/>
      <c r="I219" s="312" t="s">
        <v>1528</v>
      </c>
    </row>
    <row r="220" spans="1:9" outlineLevel="1" x14ac:dyDescent="0.25">
      <c r="A220" s="241"/>
      <c r="B220" s="241"/>
      <c r="C220" s="76" t="s">
        <v>1515</v>
      </c>
      <c r="D220" s="314">
        <v>42845</v>
      </c>
      <c r="E220" s="76" t="s">
        <v>1516</v>
      </c>
      <c r="F220" s="77">
        <v>3016</v>
      </c>
      <c r="H220" s="241"/>
      <c r="I220" s="250" t="s">
        <v>1529</v>
      </c>
    </row>
    <row r="221" spans="1:9" outlineLevel="1" x14ac:dyDescent="0.25">
      <c r="A221" s="241"/>
      <c r="B221" s="241"/>
      <c r="C221" s="76" t="s">
        <v>371</v>
      </c>
      <c r="D221" s="314">
        <v>42846</v>
      </c>
      <c r="E221" s="76" t="s">
        <v>1517</v>
      </c>
      <c r="F221" s="77">
        <v>1218</v>
      </c>
      <c r="H221" s="241"/>
      <c r="I221" s="250" t="s">
        <v>1530</v>
      </c>
    </row>
    <row r="222" spans="1:9" outlineLevel="1" x14ac:dyDescent="0.25">
      <c r="A222" s="241"/>
      <c r="B222" s="241"/>
      <c r="C222" s="76" t="s">
        <v>132</v>
      </c>
      <c r="D222" s="314">
        <v>42846</v>
      </c>
      <c r="E222" s="76" t="s">
        <v>1518</v>
      </c>
      <c r="F222" s="77">
        <v>1218</v>
      </c>
      <c r="H222" s="241"/>
      <c r="I222" s="323" t="s">
        <v>1531</v>
      </c>
    </row>
    <row r="223" spans="1:9" outlineLevel="1" x14ac:dyDescent="0.25">
      <c r="A223" s="241"/>
      <c r="B223" s="241"/>
      <c r="C223" s="76" t="s">
        <v>1519</v>
      </c>
      <c r="D223" s="314">
        <v>42846</v>
      </c>
      <c r="E223" s="76" t="s">
        <v>1520</v>
      </c>
      <c r="F223" s="77">
        <v>4466</v>
      </c>
      <c r="H223" s="241"/>
      <c r="I223" s="323" t="s">
        <v>1532</v>
      </c>
    </row>
    <row r="224" spans="1:9" outlineLevel="1" x14ac:dyDescent="0.25">
      <c r="A224" s="241"/>
      <c r="B224" s="241"/>
      <c r="C224" s="76" t="s">
        <v>1521</v>
      </c>
      <c r="D224" s="314">
        <v>42853</v>
      </c>
      <c r="E224" s="76" t="s">
        <v>1522</v>
      </c>
      <c r="F224" s="77">
        <v>1218</v>
      </c>
      <c r="H224" s="241"/>
      <c r="I224" s="250" t="s">
        <v>1533</v>
      </c>
    </row>
    <row r="225" spans="1:9" ht="15.75" customHeight="1" outlineLevel="1" x14ac:dyDescent="0.25">
      <c r="A225" s="241"/>
      <c r="B225" s="241"/>
      <c r="C225" s="76" t="s">
        <v>1523</v>
      </c>
      <c r="D225" s="314">
        <v>42853</v>
      </c>
      <c r="E225" s="76" t="s">
        <v>1524</v>
      </c>
      <c r="F225" s="77">
        <v>1218</v>
      </c>
      <c r="H225" s="241"/>
      <c r="I225" s="323" t="s">
        <v>1534</v>
      </c>
    </row>
    <row r="226" spans="1:9" s="488" customFormat="1" ht="15.75" customHeight="1" outlineLevel="1" x14ac:dyDescent="0.25">
      <c r="A226" s="18" t="s">
        <v>4458</v>
      </c>
      <c r="B226" s="18" t="s">
        <v>4548</v>
      </c>
      <c r="C226" s="58"/>
      <c r="D226" s="70"/>
      <c r="E226" s="58"/>
      <c r="F226" s="61"/>
      <c r="G226" s="20">
        <f>+SUM(F227:F227)</f>
        <v>-1822.78</v>
      </c>
      <c r="H226" s="25">
        <f>+G226/1.16*0.16</f>
        <v>-251.41793103448279</v>
      </c>
      <c r="I226" s="323"/>
    </row>
    <row r="227" spans="1:9" s="488" customFormat="1" ht="15.75" customHeight="1" outlineLevel="1" x14ac:dyDescent="0.25">
      <c r="A227" s="53"/>
      <c r="B227" s="53"/>
      <c r="C227" s="58" t="s">
        <v>4561</v>
      </c>
      <c r="D227" s="70">
        <v>43167</v>
      </c>
      <c r="E227" s="58" t="s">
        <v>4562</v>
      </c>
      <c r="F227" s="61">
        <v>-1822.78</v>
      </c>
      <c r="G227" s="20"/>
      <c r="H227" s="25"/>
      <c r="I227" s="323"/>
    </row>
    <row r="228" spans="1:9" x14ac:dyDescent="0.25">
      <c r="A228" s="18" t="s">
        <v>525</v>
      </c>
      <c r="B228" s="18" t="s">
        <v>1252</v>
      </c>
      <c r="C228" s="58"/>
      <c r="D228" s="70"/>
      <c r="E228" s="58"/>
      <c r="F228" s="61"/>
      <c r="G228" s="20">
        <f>+SUM(F229:F229)</f>
        <v>-25199.98</v>
      </c>
      <c r="H228" s="25">
        <f>+G228/1.16*0.16</f>
        <v>-3475.8593103448279</v>
      </c>
    </row>
    <row r="229" spans="1:9" x14ac:dyDescent="0.25">
      <c r="A229" s="53"/>
      <c r="B229" s="53"/>
      <c r="C229" s="58" t="s">
        <v>1555</v>
      </c>
      <c r="D229" s="70">
        <v>42843</v>
      </c>
      <c r="E229" s="58" t="s">
        <v>1556</v>
      </c>
      <c r="F229" s="61">
        <v>-25199.98</v>
      </c>
      <c r="G229" s="20"/>
      <c r="H229" s="25"/>
      <c r="I229" s="311"/>
    </row>
    <row r="230" spans="1:9" x14ac:dyDescent="0.25">
      <c r="A230" s="18" t="s">
        <v>529</v>
      </c>
      <c r="B230" s="18" t="s">
        <v>530</v>
      </c>
      <c r="C230" s="58"/>
      <c r="D230" s="70"/>
      <c r="E230" s="58"/>
      <c r="F230" s="61"/>
      <c r="G230" s="20">
        <f>+SUM(F231:F233)</f>
        <v>9700.15</v>
      </c>
      <c r="H230" s="25">
        <f>+G230/1.16*0.16</f>
        <v>1337.951724137931</v>
      </c>
    </row>
    <row r="231" spans="1:9" x14ac:dyDescent="0.25">
      <c r="A231" s="53"/>
      <c r="B231" s="53"/>
      <c r="C231" s="58" t="s">
        <v>754</v>
      </c>
      <c r="D231" s="70">
        <v>42793</v>
      </c>
      <c r="E231" s="58" t="s">
        <v>755</v>
      </c>
      <c r="F231" s="61">
        <v>3300</v>
      </c>
      <c r="G231" s="20"/>
      <c r="H231" s="25"/>
      <c r="I231" s="311" t="s">
        <v>1030</v>
      </c>
    </row>
    <row r="232" spans="1:9" x14ac:dyDescent="0.25">
      <c r="A232" s="241"/>
      <c r="B232" s="241"/>
      <c r="C232" s="58" t="s">
        <v>1258</v>
      </c>
      <c r="D232" s="70">
        <v>42825</v>
      </c>
      <c r="E232" s="58">
        <v>90</v>
      </c>
      <c r="F232" s="61">
        <v>2400.0100000000002</v>
      </c>
      <c r="G232" s="241"/>
      <c r="H232" s="241"/>
      <c r="I232" s="311" t="s">
        <v>1259</v>
      </c>
    </row>
    <row r="233" spans="1:9" outlineLevel="1" x14ac:dyDescent="0.25">
      <c r="A233" s="241"/>
      <c r="B233" s="241"/>
      <c r="C233" s="58" t="s">
        <v>1535</v>
      </c>
      <c r="D233" s="70">
        <v>42854</v>
      </c>
      <c r="E233" s="58">
        <v>98</v>
      </c>
      <c r="F233" s="61">
        <v>4000.14</v>
      </c>
      <c r="G233" s="241"/>
      <c r="H233" s="241"/>
      <c r="I233" s="250" t="s">
        <v>1536</v>
      </c>
    </row>
    <row r="234" spans="1:9" x14ac:dyDescent="0.25">
      <c r="A234" s="18" t="s">
        <v>1537</v>
      </c>
      <c r="B234" s="18" t="s">
        <v>1538</v>
      </c>
      <c r="C234" s="58"/>
      <c r="D234" s="70"/>
      <c r="E234" s="58"/>
      <c r="F234" s="61"/>
      <c r="G234" s="20">
        <f>+F235</f>
        <v>43116.24</v>
      </c>
      <c r="H234" s="25">
        <f>+G234/1.16*0.16</f>
        <v>5947.0675862068965</v>
      </c>
    </row>
    <row r="235" spans="1:9" x14ac:dyDescent="0.25">
      <c r="A235" s="241"/>
      <c r="B235" s="241"/>
      <c r="C235" s="58" t="s">
        <v>1539</v>
      </c>
      <c r="D235" s="70">
        <v>42880</v>
      </c>
      <c r="E235" s="58">
        <v>1111</v>
      </c>
      <c r="F235" s="61">
        <v>43116.24</v>
      </c>
      <c r="G235" s="241"/>
      <c r="H235" s="241"/>
      <c r="I235" s="323" t="s">
        <v>1540</v>
      </c>
    </row>
    <row r="236" spans="1:9" x14ac:dyDescent="0.25">
      <c r="A236" s="18" t="s">
        <v>1263</v>
      </c>
      <c r="B236" s="18" t="s">
        <v>1264</v>
      </c>
      <c r="C236" s="58"/>
      <c r="D236" s="70"/>
      <c r="E236" s="58"/>
      <c r="F236" s="61"/>
      <c r="G236" s="20">
        <f>+F237</f>
        <v>3519.64</v>
      </c>
      <c r="H236" s="25">
        <f>+G236/1.16*0.16</f>
        <v>485.46758620689661</v>
      </c>
    </row>
    <row r="237" spans="1:9" x14ac:dyDescent="0.25">
      <c r="A237" s="241"/>
      <c r="B237" s="241"/>
      <c r="C237" s="58" t="s">
        <v>1265</v>
      </c>
      <c r="D237" s="70">
        <v>42825</v>
      </c>
      <c r="E237" s="58">
        <v>572</v>
      </c>
      <c r="F237" s="61">
        <v>3519.64</v>
      </c>
      <c r="G237" s="241"/>
      <c r="H237" s="241"/>
      <c r="I237" s="312" t="s">
        <v>1266</v>
      </c>
    </row>
    <row r="238" spans="1:9" x14ac:dyDescent="0.25">
      <c r="A238" s="18" t="s">
        <v>1271</v>
      </c>
      <c r="B238" s="18" t="s">
        <v>1272</v>
      </c>
      <c r="C238" s="58"/>
      <c r="D238" s="70"/>
      <c r="E238" s="58"/>
      <c r="F238" s="61"/>
      <c r="G238" s="20">
        <f>+F239</f>
        <v>-14236</v>
      </c>
      <c r="H238" s="25">
        <f>+G238/1.16*0.16</f>
        <v>-1963.5862068965519</v>
      </c>
    </row>
    <row r="239" spans="1:9" x14ac:dyDescent="0.25">
      <c r="A239" s="53"/>
      <c r="B239" s="53"/>
      <c r="C239" s="58" t="s">
        <v>1273</v>
      </c>
      <c r="D239" s="70">
        <v>42825</v>
      </c>
      <c r="E239" s="58" t="s">
        <v>1274</v>
      </c>
      <c r="F239" s="61">
        <v>-14236</v>
      </c>
      <c r="G239" s="20"/>
      <c r="H239" s="25"/>
    </row>
    <row r="240" spans="1:9" x14ac:dyDescent="0.25">
      <c r="A240" s="18" t="s">
        <v>1545</v>
      </c>
      <c r="B240" s="18" t="s">
        <v>1546</v>
      </c>
      <c r="C240" s="58"/>
      <c r="D240" s="70"/>
      <c r="E240" s="58"/>
      <c r="F240" s="61"/>
      <c r="G240" s="20">
        <f>+F241</f>
        <v>130000</v>
      </c>
      <c r="H240" s="25">
        <f>+G240/1.16*0.16</f>
        <v>17931.034482758623</v>
      </c>
    </row>
    <row r="241" spans="1:9" x14ac:dyDescent="0.25">
      <c r="A241" s="53"/>
      <c r="B241" s="53"/>
      <c r="C241" s="58" t="s">
        <v>1547</v>
      </c>
      <c r="D241" s="70">
        <v>42853</v>
      </c>
      <c r="E241" s="58" t="s">
        <v>1548</v>
      </c>
      <c r="F241" s="61">
        <v>130000</v>
      </c>
      <c r="G241" s="20"/>
      <c r="H241" s="25"/>
    </row>
    <row r="242" spans="1:9" x14ac:dyDescent="0.25">
      <c r="A242" s="18" t="s">
        <v>1541</v>
      </c>
      <c r="B242" s="18" t="s">
        <v>1542</v>
      </c>
      <c r="C242" s="58"/>
      <c r="D242" s="70"/>
      <c r="E242" s="58"/>
      <c r="F242" s="61"/>
      <c r="G242" s="20">
        <f>+F243</f>
        <v>180000</v>
      </c>
      <c r="H242" s="25">
        <f>+G242/1.16*0.16</f>
        <v>24827.586206896551</v>
      </c>
    </row>
    <row r="243" spans="1:9" x14ac:dyDescent="0.25">
      <c r="A243" s="53"/>
      <c r="B243" s="53"/>
      <c r="C243" s="58" t="s">
        <v>1543</v>
      </c>
      <c r="D243" s="70">
        <v>42853</v>
      </c>
      <c r="E243" s="58" t="s">
        <v>1544</v>
      </c>
      <c r="F243" s="61">
        <v>180000</v>
      </c>
      <c r="G243" s="20"/>
      <c r="H243" s="25"/>
      <c r="I243" s="312"/>
    </row>
    <row r="244" spans="1:9" x14ac:dyDescent="0.25">
      <c r="A244" s="241"/>
      <c r="B244" s="241"/>
      <c r="C244" s="241"/>
      <c r="D244" s="242"/>
      <c r="E244" s="241"/>
      <c r="F244" s="26"/>
      <c r="G244" s="241"/>
      <c r="H244" s="241"/>
      <c r="I244" s="312"/>
    </row>
    <row r="245" spans="1:9" x14ac:dyDescent="0.25">
      <c r="A245" s="241"/>
      <c r="B245" s="241"/>
      <c r="C245" s="241"/>
      <c r="D245" s="241"/>
      <c r="E245" s="62" t="s">
        <v>234</v>
      </c>
      <c r="F245" s="241"/>
      <c r="G245" s="63">
        <f>+SUM(G8:G243)</f>
        <v>3063459.27</v>
      </c>
      <c r="H245" s="241"/>
    </row>
    <row r="246" spans="1:9" x14ac:dyDescent="0.25">
      <c r="A246" s="241"/>
      <c r="B246" s="241"/>
      <c r="C246" s="241"/>
      <c r="D246" s="241"/>
      <c r="E246" s="62" t="s">
        <v>235</v>
      </c>
      <c r="F246" s="241"/>
      <c r="G246" s="63">
        <v>-3063370.88</v>
      </c>
      <c r="H246" s="241"/>
    </row>
    <row r="247" spans="1:9" x14ac:dyDescent="0.25">
      <c r="E247" s="62" t="s">
        <v>236</v>
      </c>
      <c r="F247" s="241"/>
      <c r="G247" s="63">
        <f>+G245+G246</f>
        <v>88.390000000130385</v>
      </c>
    </row>
    <row r="257" spans="2:2" x14ac:dyDescent="0.25">
      <c r="B257" s="98"/>
    </row>
  </sheetData>
  <autoFilter ref="A7:I243"/>
  <pageMargins left="0.70866141732283472" right="0.70866141732283472" top="0.74803149606299213" bottom="0.74803149606299213" header="0.31496062992125984" footer="0.31496062992125984"/>
  <pageSetup scale="51" fitToHeight="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9"/>
  <sheetViews>
    <sheetView topLeftCell="A305" workbookViewId="0">
      <selection activeCell="I328" sqref="I328"/>
    </sheetView>
  </sheetViews>
  <sheetFormatPr baseColWidth="10" defaultRowHeight="15" outlineLevelRow="1" x14ac:dyDescent="0.25"/>
  <cols>
    <col min="1" max="1" width="12.42578125" style="307" bestFit="1" customWidth="1"/>
    <col min="2" max="2" width="32.7109375" style="307" customWidth="1"/>
    <col min="3" max="4" width="11.42578125" style="307"/>
    <col min="5" max="5" width="18" style="307" customWidth="1"/>
    <col min="6" max="6" width="11.7109375" style="307" bestFit="1" customWidth="1"/>
    <col min="7" max="7" width="12.85546875" style="307" bestFit="1" customWidth="1"/>
    <col min="8" max="8" width="11.42578125" style="307"/>
    <col min="9" max="9" width="35.28515625" style="307" customWidth="1"/>
    <col min="10" max="16384" width="11.42578125" style="307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1557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x14ac:dyDescent="0.25">
      <c r="A9" s="18" t="s">
        <v>12</v>
      </c>
      <c r="B9" s="18" t="s">
        <v>13</v>
      </c>
      <c r="C9" s="58"/>
      <c r="D9" s="70"/>
      <c r="E9" s="58"/>
      <c r="F9" s="58"/>
      <c r="G9" s="20">
        <f>+SUM(F10:F13)</f>
        <v>7978.8600000000006</v>
      </c>
      <c r="H9" s="25">
        <f>+G9/1.16*0.16</f>
        <v>1100.5324137931036</v>
      </c>
      <c r="I9" s="5"/>
      <c r="J9" s="58"/>
      <c r="K9" s="8"/>
      <c r="L9" s="28"/>
    </row>
    <row r="10" spans="1:12" s="76" customFormat="1" x14ac:dyDescent="0.25">
      <c r="A10" s="53"/>
      <c r="B10" s="53"/>
      <c r="C10" s="76" t="s">
        <v>1558</v>
      </c>
      <c r="D10" s="314">
        <v>42867</v>
      </c>
      <c r="E10" s="76" t="s">
        <v>1559</v>
      </c>
      <c r="F10" s="77">
        <f>2053.31+1.15</f>
        <v>2054.46</v>
      </c>
      <c r="G10" s="20"/>
      <c r="H10" s="20"/>
      <c r="I10" s="5"/>
      <c r="J10" s="58"/>
      <c r="K10" s="8"/>
      <c r="L10" s="28"/>
    </row>
    <row r="11" spans="1:12" s="76" customFormat="1" x14ac:dyDescent="0.25">
      <c r="A11" s="53"/>
      <c r="B11" s="53"/>
      <c r="C11" s="76" t="s">
        <v>1560</v>
      </c>
      <c r="D11" s="314">
        <v>42877</v>
      </c>
      <c r="E11" s="76" t="s">
        <v>1561</v>
      </c>
      <c r="F11" s="76">
        <v>598</v>
      </c>
      <c r="G11" s="20"/>
      <c r="H11" s="20"/>
      <c r="I11" s="5"/>
      <c r="J11" s="58"/>
      <c r="K11" s="8"/>
      <c r="L11" s="28"/>
    </row>
    <row r="12" spans="1:12" s="76" customFormat="1" x14ac:dyDescent="0.25">
      <c r="A12" s="53"/>
      <c r="B12" s="53"/>
      <c r="C12" s="76" t="s">
        <v>1479</v>
      </c>
      <c r="D12" s="314">
        <v>42878</v>
      </c>
      <c r="E12" s="76">
        <v>4942</v>
      </c>
      <c r="F12" s="77">
        <v>2310</v>
      </c>
      <c r="G12" s="20"/>
      <c r="H12" s="20"/>
      <c r="I12" s="5"/>
      <c r="J12" s="58"/>
      <c r="K12" s="8"/>
      <c r="L12" s="28"/>
    </row>
    <row r="13" spans="1:12" s="76" customFormat="1" x14ac:dyDescent="0.25">
      <c r="A13" s="53"/>
      <c r="B13" s="53"/>
      <c r="C13" s="76" t="s">
        <v>1562</v>
      </c>
      <c r="D13" s="314">
        <v>42886</v>
      </c>
      <c r="E13" s="76" t="s">
        <v>1563</v>
      </c>
      <c r="F13" s="77">
        <v>3016.4</v>
      </c>
      <c r="G13" s="20"/>
      <c r="H13" s="20"/>
      <c r="I13" s="5"/>
      <c r="J13" s="58"/>
      <c r="K13" s="8"/>
      <c r="L13" s="28"/>
    </row>
    <row r="14" spans="1:12" x14ac:dyDescent="0.25">
      <c r="A14" s="18" t="s">
        <v>14</v>
      </c>
      <c r="B14" s="18" t="s">
        <v>15</v>
      </c>
      <c r="C14" s="58"/>
      <c r="D14" s="70"/>
      <c r="E14" s="58"/>
      <c r="F14" s="58"/>
      <c r="G14" s="20">
        <f>+SUM(F15:F18)</f>
        <v>6554.24</v>
      </c>
      <c r="H14" s="25">
        <f>+G14/1.16*0.16</f>
        <v>904.03310344827594</v>
      </c>
      <c r="I14" s="93"/>
      <c r="J14" s="241"/>
      <c r="K14" s="8"/>
      <c r="L14" s="6"/>
    </row>
    <row r="15" spans="1:12" outlineLevel="1" x14ac:dyDescent="0.25">
      <c r="A15" s="53"/>
      <c r="B15" s="64" t="s">
        <v>16</v>
      </c>
      <c r="C15" s="76" t="s">
        <v>1043</v>
      </c>
      <c r="D15" s="314">
        <v>42815</v>
      </c>
      <c r="E15" s="76">
        <v>6599778</v>
      </c>
      <c r="F15" s="77">
        <f>4676.51-4184.72</f>
        <v>491.78999999999996</v>
      </c>
      <c r="G15" s="20"/>
      <c r="H15" s="25"/>
      <c r="I15" s="312" t="s">
        <v>1048</v>
      </c>
      <c r="J15" s="241"/>
      <c r="K15" s="8"/>
      <c r="L15" s="6"/>
    </row>
    <row r="16" spans="1:12" outlineLevel="1" x14ac:dyDescent="0.25">
      <c r="A16" s="53"/>
      <c r="B16" s="53"/>
      <c r="C16" s="76" t="s">
        <v>1289</v>
      </c>
      <c r="D16" s="314">
        <v>42835</v>
      </c>
      <c r="E16" s="76">
        <v>6658546</v>
      </c>
      <c r="F16" s="77">
        <v>2645</v>
      </c>
      <c r="G16" s="63"/>
      <c r="H16" s="25"/>
      <c r="I16" s="311" t="s">
        <v>1293</v>
      </c>
      <c r="J16" s="241"/>
      <c r="K16" s="8"/>
      <c r="L16" s="6"/>
    </row>
    <row r="17" spans="1:12" outlineLevel="1" x14ac:dyDescent="0.25">
      <c r="A17" s="53"/>
      <c r="B17" s="53"/>
      <c r="C17" s="76" t="s">
        <v>1291</v>
      </c>
      <c r="D17" s="314">
        <v>42846</v>
      </c>
      <c r="E17" s="76">
        <v>6704240</v>
      </c>
      <c r="F17" s="77">
        <v>1587</v>
      </c>
      <c r="G17" s="20"/>
      <c r="H17" s="25"/>
      <c r="I17" s="323" t="s">
        <v>1295</v>
      </c>
      <c r="J17" s="241"/>
      <c r="K17" s="8"/>
      <c r="L17" s="6"/>
    </row>
    <row r="18" spans="1:12" outlineLevel="1" x14ac:dyDescent="0.25">
      <c r="A18" s="53"/>
      <c r="B18" s="53"/>
      <c r="C18" s="76" t="s">
        <v>1292</v>
      </c>
      <c r="D18" s="314">
        <v>42846</v>
      </c>
      <c r="E18" s="76">
        <v>6704242</v>
      </c>
      <c r="F18" s="77">
        <v>1830.45</v>
      </c>
      <c r="G18" s="20"/>
      <c r="H18" s="25"/>
      <c r="I18" s="323" t="s">
        <v>1296</v>
      </c>
      <c r="J18" s="241"/>
      <c r="K18" s="8"/>
      <c r="L18" s="6"/>
    </row>
    <row r="19" spans="1:12" x14ac:dyDescent="0.25">
      <c r="A19" s="18" t="s">
        <v>23</v>
      </c>
      <c r="B19" s="18" t="s">
        <v>1051</v>
      </c>
      <c r="C19" s="28"/>
      <c r="D19" s="29"/>
      <c r="E19" s="30"/>
      <c r="F19" s="31"/>
      <c r="G19" s="20">
        <f>+SUM(F20:F21)</f>
        <v>12876</v>
      </c>
      <c r="H19" s="25">
        <f>+G19/1.16*0.16</f>
        <v>1776</v>
      </c>
      <c r="I19" s="312"/>
      <c r="J19" s="241"/>
      <c r="K19" s="8"/>
      <c r="L19" s="6"/>
    </row>
    <row r="20" spans="1:12" x14ac:dyDescent="0.25">
      <c r="A20" s="53"/>
      <c r="B20" s="53"/>
      <c r="C20" s="76" t="s">
        <v>1564</v>
      </c>
      <c r="D20" s="314">
        <v>42870</v>
      </c>
      <c r="E20" s="76">
        <v>4269</v>
      </c>
      <c r="F20" s="77">
        <v>10092</v>
      </c>
      <c r="G20" s="20"/>
      <c r="H20" s="25"/>
      <c r="I20" s="323" t="s">
        <v>1566</v>
      </c>
      <c r="J20" s="241"/>
      <c r="K20" s="8"/>
      <c r="L20" s="6"/>
    </row>
    <row r="21" spans="1:12" x14ac:dyDescent="0.25">
      <c r="A21" s="53"/>
      <c r="B21" s="53"/>
      <c r="C21" s="76" t="s">
        <v>1565</v>
      </c>
      <c r="D21" s="314">
        <v>42886</v>
      </c>
      <c r="E21" s="76">
        <v>4295</v>
      </c>
      <c r="F21" s="77">
        <v>2784</v>
      </c>
      <c r="G21" s="20"/>
      <c r="H21" s="25"/>
      <c r="I21" s="250" t="s">
        <v>1567</v>
      </c>
      <c r="J21" s="241"/>
      <c r="K21" s="8"/>
      <c r="L21" s="6"/>
    </row>
    <row r="22" spans="1:12" x14ac:dyDescent="0.25">
      <c r="A22" s="18" t="s">
        <v>27</v>
      </c>
      <c r="B22" s="18" t="s">
        <v>28</v>
      </c>
      <c r="C22" s="28"/>
      <c r="D22" s="29"/>
      <c r="E22" s="30"/>
      <c r="F22" s="31"/>
      <c r="G22" s="20">
        <f>+SUM(F23:F24)</f>
        <v>892496.89</v>
      </c>
      <c r="H22" s="25">
        <f>+G22/1.16*0.16</f>
        <v>123103.01931034483</v>
      </c>
      <c r="I22" s="25"/>
      <c r="J22" s="26"/>
      <c r="K22" s="8"/>
      <c r="L22" s="27"/>
    </row>
    <row r="23" spans="1:12" outlineLevel="1" x14ac:dyDescent="0.25">
      <c r="A23" s="3"/>
      <c r="B23" s="3"/>
      <c r="C23" s="76" t="s">
        <v>1568</v>
      </c>
      <c r="D23" s="314">
        <v>42886</v>
      </c>
      <c r="E23" s="76" t="s">
        <v>1569</v>
      </c>
      <c r="F23" s="77">
        <v>194159.12</v>
      </c>
      <c r="G23" s="33"/>
      <c r="H23" s="72"/>
      <c r="I23" s="241"/>
      <c r="J23" s="241"/>
      <c r="K23" s="241"/>
      <c r="L23" s="241"/>
    </row>
    <row r="24" spans="1:12" outlineLevel="1" x14ac:dyDescent="0.25">
      <c r="A24" s="3"/>
      <c r="B24" s="3"/>
      <c r="C24" s="76" t="s">
        <v>200</v>
      </c>
      <c r="D24" s="314">
        <v>42886</v>
      </c>
      <c r="E24" s="76" t="s">
        <v>1570</v>
      </c>
      <c r="F24" s="77">
        <v>698337.77</v>
      </c>
      <c r="G24" s="33"/>
      <c r="H24" s="25"/>
      <c r="I24" s="241"/>
      <c r="J24" s="242"/>
      <c r="K24" s="241"/>
      <c r="L24" s="26"/>
    </row>
    <row r="25" spans="1:12" x14ac:dyDescent="0.25">
      <c r="A25" s="18" t="s">
        <v>43</v>
      </c>
      <c r="B25" s="18" t="s">
        <v>44</v>
      </c>
      <c r="C25" s="58"/>
      <c r="D25" s="70"/>
      <c r="E25" s="58"/>
      <c r="F25" s="61"/>
      <c r="G25" s="20">
        <f>+SUM(F26:F27)</f>
        <v>41349.050000000003</v>
      </c>
      <c r="H25" s="25">
        <f>+G25/1.16*0.16</f>
        <v>5703.3172413793118</v>
      </c>
      <c r="I25" s="241"/>
      <c r="J25" s="242"/>
      <c r="K25" s="241"/>
      <c r="L25" s="26"/>
    </row>
    <row r="26" spans="1:12" x14ac:dyDescent="0.25">
      <c r="A26" s="53"/>
      <c r="B26" s="53"/>
      <c r="C26" s="58" t="s">
        <v>1302</v>
      </c>
      <c r="D26" s="70">
        <v>42855</v>
      </c>
      <c r="E26" s="58">
        <v>1333161</v>
      </c>
      <c r="F26" s="61">
        <v>23043.1</v>
      </c>
      <c r="G26" s="20"/>
      <c r="H26" s="25"/>
      <c r="I26" s="312" t="s">
        <v>1303</v>
      </c>
      <c r="J26" s="242"/>
      <c r="K26" s="241"/>
      <c r="L26" s="26"/>
    </row>
    <row r="27" spans="1:12" x14ac:dyDescent="0.25">
      <c r="A27" s="53"/>
      <c r="B27" s="53"/>
      <c r="C27" s="58" t="s">
        <v>1945</v>
      </c>
      <c r="D27" s="70">
        <v>42885</v>
      </c>
      <c r="E27" s="58">
        <v>1352745</v>
      </c>
      <c r="F27" s="61">
        <v>18305.95</v>
      </c>
      <c r="G27" s="20"/>
      <c r="H27" s="25"/>
      <c r="I27" s="312"/>
      <c r="J27" s="242"/>
      <c r="K27" s="241"/>
      <c r="L27" s="26"/>
    </row>
    <row r="28" spans="1:12" x14ac:dyDescent="0.25">
      <c r="A28" s="18" t="s">
        <v>45</v>
      </c>
      <c r="B28" s="18" t="s">
        <v>46</v>
      </c>
      <c r="C28" s="45"/>
      <c r="D28" s="46"/>
      <c r="E28" s="45"/>
      <c r="F28" s="381"/>
      <c r="G28" s="20">
        <f>+SUM(F29:F29)</f>
        <v>8551.8700000000008</v>
      </c>
      <c r="H28" s="25">
        <f>+G28/1.16*0.16</f>
        <v>1179.5682758620692</v>
      </c>
      <c r="I28" s="25"/>
      <c r="J28" s="26"/>
      <c r="K28" s="8"/>
      <c r="L28" s="27"/>
    </row>
    <row r="29" spans="1:12" outlineLevel="1" x14ac:dyDescent="0.25">
      <c r="A29" s="3"/>
      <c r="B29" s="3"/>
      <c r="C29" s="76" t="s">
        <v>1571</v>
      </c>
      <c r="D29" s="314">
        <v>42864</v>
      </c>
      <c r="E29" s="76" t="s">
        <v>1572</v>
      </c>
      <c r="F29" s="77">
        <v>8551.8700000000008</v>
      </c>
      <c r="H29" s="25"/>
      <c r="I29" s="323" t="s">
        <v>1573</v>
      </c>
      <c r="J29" s="26"/>
      <c r="K29" s="8"/>
      <c r="L29" s="27"/>
    </row>
    <row r="30" spans="1:12" x14ac:dyDescent="0.25">
      <c r="A30" s="34" t="s">
        <v>54</v>
      </c>
      <c r="B30" s="34" t="s">
        <v>55</v>
      </c>
      <c r="C30" s="28"/>
      <c r="D30" s="29"/>
      <c r="E30" s="52"/>
      <c r="F30" s="31"/>
      <c r="G30" s="37">
        <f>+F31</f>
        <v>3596</v>
      </c>
      <c r="H30" s="25">
        <f>+G30/1.16*0.16</f>
        <v>496</v>
      </c>
      <c r="I30" s="25"/>
      <c r="J30" s="41"/>
      <c r="K30" s="8"/>
      <c r="L30" s="27"/>
    </row>
    <row r="31" spans="1:12" x14ac:dyDescent="0.25">
      <c r="A31" s="38"/>
      <c r="B31" s="38"/>
      <c r="C31" s="389" t="s">
        <v>1574</v>
      </c>
      <c r="D31" s="46">
        <v>42886</v>
      </c>
      <c r="E31" s="389" t="s">
        <v>1575</v>
      </c>
      <c r="F31" s="32">
        <v>3596</v>
      </c>
      <c r="G31" s="40"/>
      <c r="H31" s="41"/>
      <c r="I31" s="250" t="s">
        <v>1576</v>
      </c>
      <c r="J31" s="41"/>
      <c r="K31" s="8"/>
      <c r="L31" s="27"/>
    </row>
    <row r="32" spans="1:12" x14ac:dyDescent="0.25">
      <c r="A32" s="34" t="s">
        <v>1307</v>
      </c>
      <c r="B32" s="34" t="s">
        <v>1308</v>
      </c>
      <c r="C32" s="28"/>
      <c r="D32" s="29"/>
      <c r="E32" s="52"/>
      <c r="F32" s="31"/>
      <c r="G32" s="37">
        <f>+SUM(F33:F34)</f>
        <v>3453.4</v>
      </c>
      <c r="H32" s="25">
        <f>+G32/1.16*0.16</f>
        <v>476.3310344827587</v>
      </c>
      <c r="I32" s="25"/>
      <c r="J32" s="41"/>
      <c r="K32" s="8"/>
      <c r="L32" s="27"/>
    </row>
    <row r="33" spans="1:12" s="76" customFormat="1" x14ac:dyDescent="0.25">
      <c r="A33" s="44"/>
      <c r="B33" s="44"/>
      <c r="C33" s="28" t="s">
        <v>1309</v>
      </c>
      <c r="D33" s="29">
        <v>42833</v>
      </c>
      <c r="E33" s="52" t="s">
        <v>1310</v>
      </c>
      <c r="F33" s="31">
        <v>1689.9</v>
      </c>
      <c r="G33" s="37"/>
      <c r="H33" s="25"/>
      <c r="I33" s="311" t="s">
        <v>1313</v>
      </c>
      <c r="J33" s="324"/>
      <c r="K33" s="8"/>
      <c r="L33" s="56"/>
    </row>
    <row r="34" spans="1:12" outlineLevel="1" x14ac:dyDescent="0.25">
      <c r="A34" s="38"/>
      <c r="B34" s="38"/>
      <c r="C34" s="389" t="s">
        <v>1311</v>
      </c>
      <c r="D34" s="46">
        <v>42833</v>
      </c>
      <c r="E34" s="389" t="s">
        <v>1312</v>
      </c>
      <c r="F34" s="32">
        <v>1763.5</v>
      </c>
      <c r="G34" s="40"/>
      <c r="H34" s="41"/>
      <c r="I34" s="312" t="s">
        <v>1314</v>
      </c>
      <c r="J34" s="41"/>
      <c r="K34" s="8"/>
      <c r="L34" s="27"/>
    </row>
    <row r="35" spans="1:12" x14ac:dyDescent="0.25">
      <c r="A35" s="42" t="s">
        <v>56</v>
      </c>
      <c r="B35" s="42" t="s">
        <v>57</v>
      </c>
      <c r="C35" s="45"/>
      <c r="D35" s="46"/>
      <c r="E35" s="45"/>
      <c r="F35" s="381"/>
      <c r="G35" s="37">
        <f>+F36+F37</f>
        <v>476899.99</v>
      </c>
      <c r="H35" s="25">
        <f>+G35/1.16*0.16</f>
        <v>65779.308965517252</v>
      </c>
      <c r="I35" s="41"/>
      <c r="J35" s="41"/>
      <c r="K35" s="8"/>
      <c r="L35" s="27"/>
    </row>
    <row r="36" spans="1:12" outlineLevel="1" x14ac:dyDescent="0.25">
      <c r="A36" s="44"/>
      <c r="B36" s="44"/>
      <c r="C36" s="58" t="s">
        <v>58</v>
      </c>
      <c r="D36" s="70">
        <v>42730</v>
      </c>
      <c r="E36" s="58" t="s">
        <v>59</v>
      </c>
      <c r="F36" s="61">
        <v>328500</v>
      </c>
      <c r="G36" s="37"/>
      <c r="H36" s="25"/>
      <c r="I36" s="41"/>
      <c r="J36" s="41"/>
      <c r="K36" s="8"/>
      <c r="L36" s="27"/>
    </row>
    <row r="37" spans="1:12" outlineLevel="1" x14ac:dyDescent="0.25">
      <c r="A37" s="44"/>
      <c r="B37" s="44"/>
      <c r="C37" s="58" t="s">
        <v>1315</v>
      </c>
      <c r="D37" s="70">
        <v>42850</v>
      </c>
      <c r="E37" s="58" t="s">
        <v>1316</v>
      </c>
      <c r="F37" s="61">
        <v>148399.99</v>
      </c>
      <c r="G37" s="37"/>
      <c r="H37" s="25"/>
      <c r="I37" s="41"/>
      <c r="J37" s="41"/>
      <c r="K37" s="8"/>
      <c r="L37" s="27"/>
    </row>
    <row r="38" spans="1:12" x14ac:dyDescent="0.25">
      <c r="A38" s="42" t="s">
        <v>1066</v>
      </c>
      <c r="B38" s="42" t="s">
        <v>1067</v>
      </c>
      <c r="C38" s="58"/>
      <c r="D38" s="58"/>
      <c r="E38" s="58"/>
      <c r="F38" s="58"/>
      <c r="G38" s="37">
        <f>+F39</f>
        <v>4523.04</v>
      </c>
      <c r="H38" s="25">
        <f>+G38/1.16*0.16</f>
        <v>623.86758620689659</v>
      </c>
      <c r="I38" s="71"/>
      <c r="J38" s="241"/>
      <c r="K38" s="8"/>
      <c r="L38" s="27"/>
    </row>
    <row r="39" spans="1:12" x14ac:dyDescent="0.25">
      <c r="A39" s="241"/>
      <c r="B39" s="241"/>
      <c r="C39" s="58" t="s">
        <v>1577</v>
      </c>
      <c r="D39" s="70">
        <v>42886</v>
      </c>
      <c r="E39" s="58">
        <v>49724</v>
      </c>
      <c r="F39" s="61">
        <v>4523.04</v>
      </c>
      <c r="G39" s="241"/>
      <c r="H39" s="241"/>
      <c r="I39" s="323" t="s">
        <v>1578</v>
      </c>
      <c r="J39" s="241"/>
      <c r="K39" s="241"/>
      <c r="L39" s="27"/>
    </row>
    <row r="40" spans="1:12" x14ac:dyDescent="0.25">
      <c r="A40" s="18" t="s">
        <v>63</v>
      </c>
      <c r="B40" s="18" t="s">
        <v>64</v>
      </c>
      <c r="C40" s="318"/>
      <c r="D40" s="319"/>
      <c r="E40" s="318"/>
      <c r="F40" s="320"/>
      <c r="G40" s="37">
        <f>+SUM(F41:F41)</f>
        <v>100.02</v>
      </c>
      <c r="H40" s="25">
        <f>+G40/1.16*0.16</f>
        <v>13.795862068965519</v>
      </c>
      <c r="I40" s="48"/>
      <c r="J40" s="68"/>
      <c r="K40" s="8"/>
      <c r="L40" s="67"/>
    </row>
    <row r="41" spans="1:12" outlineLevel="1" x14ac:dyDescent="0.25">
      <c r="A41" s="53"/>
      <c r="B41" s="53"/>
      <c r="C41" s="58" t="s">
        <v>1069</v>
      </c>
      <c r="D41" s="70">
        <v>42795</v>
      </c>
      <c r="E41" s="58">
        <v>147542</v>
      </c>
      <c r="F41" s="58">
        <v>100.02</v>
      </c>
      <c r="G41" s="47"/>
      <c r="H41" s="47"/>
      <c r="I41" s="311" t="s">
        <v>1070</v>
      </c>
      <c r="J41" s="68"/>
      <c r="K41" s="8"/>
      <c r="L41" s="67"/>
    </row>
    <row r="42" spans="1:12" outlineLevel="1" x14ac:dyDescent="0.25">
      <c r="A42" s="42" t="s">
        <v>1318</v>
      </c>
      <c r="B42" s="42" t="s">
        <v>1319</v>
      </c>
      <c r="C42" s="58"/>
      <c r="D42" s="58"/>
      <c r="E42" s="58"/>
      <c r="F42" s="58"/>
      <c r="G42" s="37">
        <f>+SUM(F43:F44)</f>
        <v>1608</v>
      </c>
      <c r="H42" s="25">
        <f>+G42/1.16*0.16</f>
        <v>221.79310344827587</v>
      </c>
      <c r="I42" s="48"/>
      <c r="J42" s="68"/>
      <c r="K42" s="8"/>
      <c r="L42" s="67"/>
    </row>
    <row r="43" spans="1:12" outlineLevel="1" x14ac:dyDescent="0.25">
      <c r="A43" s="241"/>
      <c r="B43" s="241"/>
      <c r="C43" s="58" t="s">
        <v>1320</v>
      </c>
      <c r="D43" s="70">
        <v>42850</v>
      </c>
      <c r="E43" s="58">
        <v>18164</v>
      </c>
      <c r="F43" s="61">
        <v>696</v>
      </c>
      <c r="G43" s="241"/>
      <c r="H43" s="241"/>
      <c r="I43" s="48"/>
      <c r="J43" s="68"/>
      <c r="K43" s="8"/>
      <c r="L43" s="67"/>
    </row>
    <row r="44" spans="1:12" outlineLevel="1" x14ac:dyDescent="0.25">
      <c r="A44" s="241"/>
      <c r="B44" s="241"/>
      <c r="C44" s="58" t="s">
        <v>1580</v>
      </c>
      <c r="D44" s="70">
        <v>42867</v>
      </c>
      <c r="E44" s="58">
        <v>18347</v>
      </c>
      <c r="F44" s="61">
        <v>912</v>
      </c>
      <c r="G44" s="241"/>
      <c r="H44" s="241"/>
      <c r="I44" s="48"/>
      <c r="J44" s="68"/>
      <c r="K44" s="8"/>
      <c r="L44" s="67"/>
    </row>
    <row r="45" spans="1:12" s="394" customFormat="1" outlineLevel="1" x14ac:dyDescent="0.25">
      <c r="A45" s="18" t="s">
        <v>67</v>
      </c>
      <c r="B45" s="18" t="s">
        <v>3634</v>
      </c>
      <c r="C45" s="28"/>
      <c r="D45" s="29"/>
      <c r="E45" s="52"/>
      <c r="F45" s="31"/>
      <c r="G45" s="37">
        <f>+SUM(F46:F48)</f>
        <v>54696.319999999992</v>
      </c>
      <c r="H45" s="25">
        <f>+G45/1.16*0.16</f>
        <v>7544.32</v>
      </c>
      <c r="I45" s="48"/>
      <c r="J45" s="68"/>
      <c r="K45" s="8"/>
      <c r="L45" s="67"/>
    </row>
    <row r="46" spans="1:12" s="394" customFormat="1" outlineLevel="1" x14ac:dyDescent="0.25">
      <c r="A46" s="3"/>
      <c r="B46" s="3"/>
      <c r="C46" s="58" t="s">
        <v>3632</v>
      </c>
      <c r="D46" s="70">
        <v>42824</v>
      </c>
      <c r="E46" s="58" t="s">
        <v>3633</v>
      </c>
      <c r="F46" s="58">
        <v>9788.08</v>
      </c>
      <c r="G46" s="50"/>
      <c r="H46" s="25"/>
      <c r="I46" s="48"/>
      <c r="J46" s="68"/>
      <c r="K46" s="8"/>
      <c r="L46" s="67"/>
    </row>
    <row r="47" spans="1:12" s="394" customFormat="1" outlineLevel="1" x14ac:dyDescent="0.25">
      <c r="A47" s="241"/>
      <c r="B47" s="241"/>
      <c r="C47" s="58" t="s">
        <v>3635</v>
      </c>
      <c r="D47" s="70">
        <v>42824</v>
      </c>
      <c r="E47" s="58" t="s">
        <v>3636</v>
      </c>
      <c r="F47" s="61">
        <v>21175.8</v>
      </c>
      <c r="G47" s="241"/>
      <c r="H47" s="241"/>
      <c r="I47" s="48"/>
      <c r="J47" s="68"/>
      <c r="K47" s="8"/>
      <c r="L47" s="67"/>
    </row>
    <row r="48" spans="1:12" s="394" customFormat="1" outlineLevel="1" x14ac:dyDescent="0.25">
      <c r="A48" s="241"/>
      <c r="B48" s="241"/>
      <c r="C48" s="58" t="s">
        <v>3637</v>
      </c>
      <c r="D48" s="70">
        <v>42871</v>
      </c>
      <c r="E48" s="58" t="s">
        <v>3638</v>
      </c>
      <c r="F48" s="61">
        <v>23732.44</v>
      </c>
      <c r="G48" s="241"/>
      <c r="H48" s="241"/>
      <c r="I48" s="48"/>
      <c r="J48" s="68"/>
      <c r="K48" s="8"/>
      <c r="L48" s="67"/>
    </row>
    <row r="49" spans="1:13" x14ac:dyDescent="0.25">
      <c r="A49" s="18" t="s">
        <v>71</v>
      </c>
      <c r="B49" s="18" t="s">
        <v>72</v>
      </c>
      <c r="C49" s="28"/>
      <c r="D49" s="29"/>
      <c r="E49" s="52"/>
      <c r="F49" s="31"/>
      <c r="G49" s="37">
        <f>+SUM(F50:F51)</f>
        <v>400</v>
      </c>
      <c r="H49" s="25">
        <f>+G49/1.16*0.16</f>
        <v>55.172413793103452</v>
      </c>
      <c r="I49" s="71"/>
      <c r="J49" s="241"/>
      <c r="K49" s="8" t="s">
        <v>319</v>
      </c>
      <c r="L49" s="27"/>
    </row>
    <row r="50" spans="1:13" outlineLevel="1" x14ac:dyDescent="0.25">
      <c r="A50" s="3"/>
      <c r="B50" s="3"/>
      <c r="C50" s="58" t="s">
        <v>1321</v>
      </c>
      <c r="D50" s="70">
        <v>42855</v>
      </c>
      <c r="E50" s="58">
        <v>617</v>
      </c>
      <c r="F50" s="58">
        <v>200</v>
      </c>
      <c r="G50" s="50"/>
      <c r="H50" s="25"/>
      <c r="I50" s="312" t="s">
        <v>1582</v>
      </c>
      <c r="J50" s="241"/>
      <c r="K50" s="8"/>
      <c r="L50" s="27"/>
    </row>
    <row r="51" spans="1:13" outlineLevel="1" x14ac:dyDescent="0.25">
      <c r="A51" s="3"/>
      <c r="B51" s="3"/>
      <c r="C51" s="58" t="s">
        <v>1581</v>
      </c>
      <c r="D51" s="70">
        <v>42878</v>
      </c>
      <c r="E51" s="58">
        <v>635</v>
      </c>
      <c r="F51" s="58">
        <v>200</v>
      </c>
      <c r="G51" s="50"/>
      <c r="H51" s="25"/>
      <c r="I51" s="323" t="s">
        <v>1583</v>
      </c>
      <c r="J51" s="241"/>
      <c r="K51" s="8"/>
      <c r="L51" s="27"/>
    </row>
    <row r="52" spans="1:13" x14ac:dyDescent="0.25">
      <c r="A52" s="18" t="s">
        <v>76</v>
      </c>
      <c r="B52" s="18" t="s">
        <v>77</v>
      </c>
      <c r="C52" s="51"/>
      <c r="D52" s="29"/>
      <c r="E52" s="52"/>
      <c r="F52" s="31"/>
      <c r="G52" s="37">
        <f>+SUM(F53:F54)</f>
        <v>1000</v>
      </c>
      <c r="H52" s="25">
        <f>+G52/1.16*0.16</f>
        <v>137.93103448275863</v>
      </c>
      <c r="I52" s="25"/>
      <c r="J52" s="241"/>
      <c r="K52" s="8"/>
      <c r="L52" s="27"/>
    </row>
    <row r="53" spans="1:13" outlineLevel="1" x14ac:dyDescent="0.25">
      <c r="A53" s="3"/>
      <c r="B53" s="11"/>
      <c r="C53" s="58" t="s">
        <v>290</v>
      </c>
      <c r="D53" s="70">
        <v>42754</v>
      </c>
      <c r="E53" s="58" t="s">
        <v>291</v>
      </c>
      <c r="F53" s="58">
        <v>500</v>
      </c>
      <c r="G53" s="37"/>
      <c r="H53" s="25"/>
      <c r="I53" s="311" t="s">
        <v>791</v>
      </c>
      <c r="J53" s="241"/>
      <c r="K53" s="8"/>
      <c r="L53" s="27"/>
    </row>
    <row r="54" spans="1:13" outlineLevel="1" x14ac:dyDescent="0.25">
      <c r="A54" s="3"/>
      <c r="B54" s="11"/>
      <c r="C54" s="58" t="s">
        <v>1584</v>
      </c>
      <c r="D54" s="70">
        <v>42867</v>
      </c>
      <c r="E54" s="58" t="s">
        <v>1585</v>
      </c>
      <c r="F54" s="58">
        <v>500</v>
      </c>
      <c r="G54" s="37"/>
      <c r="H54" s="25"/>
      <c r="I54" s="323" t="s">
        <v>1586</v>
      </c>
      <c r="J54" s="241"/>
      <c r="K54" s="8"/>
      <c r="L54" s="27"/>
    </row>
    <row r="55" spans="1:13" x14ac:dyDescent="0.25">
      <c r="A55" s="18" t="s">
        <v>78</v>
      </c>
      <c r="B55" s="18" t="s">
        <v>1590</v>
      </c>
      <c r="C55" s="58"/>
      <c r="D55" s="70"/>
      <c r="E55" s="58"/>
      <c r="F55" s="61"/>
      <c r="G55" s="37">
        <f>+F57+F56</f>
        <v>9280</v>
      </c>
      <c r="H55" s="25">
        <f>+G55/1.16*0.16</f>
        <v>1280.0000000000002</v>
      </c>
      <c r="I55" s="25"/>
      <c r="J55" s="241"/>
      <c r="K55" s="8"/>
      <c r="L55" s="27"/>
      <c r="M55" s="241"/>
    </row>
    <row r="56" spans="1:13" x14ac:dyDescent="0.25">
      <c r="A56" s="53"/>
      <c r="B56" s="53"/>
      <c r="C56" s="58" t="s">
        <v>2262</v>
      </c>
      <c r="D56" s="115">
        <v>42855</v>
      </c>
      <c r="E56" s="58">
        <v>1098</v>
      </c>
      <c r="F56" s="58">
        <v>4640</v>
      </c>
      <c r="G56" s="37"/>
      <c r="H56" s="25"/>
      <c r="I56" s="311" t="s">
        <v>2263</v>
      </c>
      <c r="J56" s="241"/>
      <c r="K56" s="8"/>
      <c r="L56" s="27"/>
      <c r="M56" s="241"/>
    </row>
    <row r="57" spans="1:13" outlineLevel="1" x14ac:dyDescent="0.25">
      <c r="A57" s="3"/>
      <c r="B57" s="11"/>
      <c r="C57" s="58" t="s">
        <v>1591</v>
      </c>
      <c r="D57" s="115">
        <v>42858</v>
      </c>
      <c r="E57" s="58">
        <v>1119</v>
      </c>
      <c r="F57" s="58">
        <v>4640</v>
      </c>
      <c r="G57" s="37"/>
      <c r="H57" s="25"/>
      <c r="I57" s="343" t="s">
        <v>1592</v>
      </c>
      <c r="J57" s="241"/>
      <c r="K57" s="8"/>
      <c r="L57" s="27"/>
      <c r="M57" s="241"/>
    </row>
    <row r="58" spans="1:13" x14ac:dyDescent="0.25">
      <c r="A58" s="18" t="s">
        <v>80</v>
      </c>
      <c r="B58" s="18" t="s">
        <v>81</v>
      </c>
      <c r="C58" s="76"/>
      <c r="D58" s="314"/>
      <c r="E58" s="76"/>
      <c r="F58" s="31"/>
      <c r="G58" s="20">
        <f>+SUM(F59:F60)</f>
        <v>55860.480000000003</v>
      </c>
      <c r="H58" s="25">
        <f>+G58/1.16*0.16</f>
        <v>7704.8937931034498</v>
      </c>
      <c r="I58" s="25" t="s">
        <v>304</v>
      </c>
      <c r="J58" s="26"/>
      <c r="K58" s="22"/>
      <c r="L58" s="23"/>
      <c r="M58" s="22"/>
    </row>
    <row r="59" spans="1:13" x14ac:dyDescent="0.25">
      <c r="A59" s="53"/>
      <c r="B59" s="53"/>
      <c r="C59" s="76" t="s">
        <v>1593</v>
      </c>
      <c r="D59" s="314">
        <v>42866</v>
      </c>
      <c r="E59" s="76" t="s">
        <v>1594</v>
      </c>
      <c r="F59" s="77">
        <v>42587.44</v>
      </c>
      <c r="G59" s="20"/>
      <c r="H59" s="25"/>
      <c r="I59" s="323" t="s">
        <v>1597</v>
      </c>
      <c r="J59" s="26"/>
      <c r="K59" s="22"/>
      <c r="L59" s="23"/>
      <c r="M59" s="22"/>
    </row>
    <row r="60" spans="1:13" x14ac:dyDescent="0.25">
      <c r="A60" s="53"/>
      <c r="B60" s="53"/>
      <c r="C60" s="76" t="s">
        <v>1595</v>
      </c>
      <c r="D60" s="314">
        <v>42866</v>
      </c>
      <c r="E60" s="76" t="s">
        <v>1596</v>
      </c>
      <c r="F60" s="77">
        <v>13273.04</v>
      </c>
      <c r="G60" s="20"/>
      <c r="H60" s="25"/>
      <c r="I60" s="323" t="s">
        <v>1598</v>
      </c>
      <c r="J60" s="26"/>
      <c r="K60" s="22"/>
      <c r="L60" s="23"/>
      <c r="M60" s="22"/>
    </row>
    <row r="61" spans="1:13" x14ac:dyDescent="0.25">
      <c r="A61" s="18" t="s">
        <v>82</v>
      </c>
      <c r="B61" s="18" t="s">
        <v>83</v>
      </c>
      <c r="C61" s="58"/>
      <c r="D61" s="70"/>
      <c r="E61" s="58"/>
      <c r="F61" s="61"/>
      <c r="G61" s="20">
        <f>+SUM(F62:F66)</f>
        <v>8529.86</v>
      </c>
      <c r="H61" s="25">
        <f>+G61/1.16*0.16</f>
        <v>1176.5324137931036</v>
      </c>
      <c r="I61" s="25"/>
      <c r="J61" s="26"/>
      <c r="K61" s="22"/>
      <c r="L61" s="23"/>
      <c r="M61" s="22"/>
    </row>
    <row r="62" spans="1:13" outlineLevel="1" x14ac:dyDescent="0.25">
      <c r="A62" s="53"/>
      <c r="B62" s="53"/>
      <c r="C62" s="76" t="s">
        <v>1599</v>
      </c>
      <c r="D62" s="314">
        <v>42858</v>
      </c>
      <c r="E62" s="76">
        <v>1682</v>
      </c>
      <c r="F62" s="77">
        <v>1700</v>
      </c>
      <c r="G62" s="20"/>
      <c r="H62" s="25"/>
      <c r="I62" s="250" t="s">
        <v>1603</v>
      </c>
      <c r="J62" s="26"/>
      <c r="K62" s="22"/>
      <c r="L62" s="23"/>
      <c r="M62" s="22"/>
    </row>
    <row r="63" spans="1:13" outlineLevel="1" x14ac:dyDescent="0.25">
      <c r="A63" s="53"/>
      <c r="B63" s="53"/>
      <c r="C63" s="76" t="s">
        <v>1443</v>
      </c>
      <c r="D63" s="314">
        <v>42867</v>
      </c>
      <c r="E63" s="76">
        <v>1710</v>
      </c>
      <c r="F63" s="77">
        <v>1641.1</v>
      </c>
      <c r="G63" s="20"/>
      <c r="H63" s="25"/>
      <c r="I63" s="250" t="s">
        <v>1604</v>
      </c>
      <c r="J63" s="26"/>
      <c r="K63" s="22"/>
      <c r="L63" s="23"/>
      <c r="M63" s="22"/>
    </row>
    <row r="64" spans="1:13" outlineLevel="1" x14ac:dyDescent="0.25">
      <c r="A64" s="53"/>
      <c r="B64" s="53"/>
      <c r="C64" s="76" t="s">
        <v>1600</v>
      </c>
      <c r="D64" s="314">
        <v>42877</v>
      </c>
      <c r="E64" s="76">
        <v>1739</v>
      </c>
      <c r="F64" s="77">
        <v>1700</v>
      </c>
      <c r="G64" s="20"/>
      <c r="H64" s="25"/>
      <c r="I64" s="323" t="s">
        <v>1605</v>
      </c>
      <c r="J64" s="26"/>
      <c r="K64" s="22"/>
      <c r="L64" s="23"/>
      <c r="M64" s="22"/>
    </row>
    <row r="65" spans="1:13" outlineLevel="1" x14ac:dyDescent="0.25">
      <c r="A65" s="53"/>
      <c r="B65" s="53"/>
      <c r="C65" s="76" t="s">
        <v>1601</v>
      </c>
      <c r="D65" s="314">
        <v>42886</v>
      </c>
      <c r="E65" s="76">
        <v>1788</v>
      </c>
      <c r="F65" s="77">
        <v>1688.76</v>
      </c>
      <c r="G65" s="20"/>
      <c r="H65" s="25"/>
      <c r="I65" s="250" t="s">
        <v>1606</v>
      </c>
      <c r="J65" s="26"/>
      <c r="K65" s="22"/>
      <c r="L65" s="23"/>
      <c r="M65" s="22"/>
    </row>
    <row r="66" spans="1:13" outlineLevel="1" x14ac:dyDescent="0.25">
      <c r="A66" s="53"/>
      <c r="B66" s="53"/>
      <c r="C66" s="76" t="s">
        <v>1602</v>
      </c>
      <c r="D66" s="314">
        <v>42886</v>
      </c>
      <c r="E66" s="76">
        <v>1762</v>
      </c>
      <c r="F66" s="77">
        <v>1800</v>
      </c>
      <c r="G66" s="20"/>
      <c r="H66" s="25"/>
      <c r="I66" s="323" t="s">
        <v>1607</v>
      </c>
      <c r="J66" s="26"/>
      <c r="K66" s="22"/>
      <c r="L66" s="23"/>
      <c r="M66" s="22"/>
    </row>
    <row r="67" spans="1:13" x14ac:dyDescent="0.25">
      <c r="A67" s="54" t="s">
        <v>84</v>
      </c>
      <c r="B67" s="18" t="s">
        <v>85</v>
      </c>
      <c r="C67" s="28"/>
      <c r="D67" s="29"/>
      <c r="E67" s="30"/>
      <c r="F67" s="31"/>
      <c r="G67" s="49">
        <v>237588.72</v>
      </c>
      <c r="H67" s="25">
        <f>+G67/1.16*0.16</f>
        <v>32770.857931034487</v>
      </c>
      <c r="I67" s="94" t="s">
        <v>339</v>
      </c>
      <c r="J67" s="26"/>
      <c r="K67" s="8" t="s">
        <v>319</v>
      </c>
      <c r="L67" s="27"/>
      <c r="M67" s="241"/>
    </row>
    <row r="68" spans="1:13" outlineLevel="1" x14ac:dyDescent="0.25">
      <c r="A68" s="55"/>
      <c r="B68" s="3"/>
      <c r="C68" s="58" t="s">
        <v>86</v>
      </c>
      <c r="D68" s="70">
        <v>42412</v>
      </c>
      <c r="E68" s="58" t="s">
        <v>87</v>
      </c>
      <c r="F68" s="61">
        <v>241933.04</v>
      </c>
      <c r="G68" s="49"/>
      <c r="H68" s="25"/>
      <c r="I68" s="25"/>
      <c r="J68" s="26"/>
      <c r="K68" s="8"/>
      <c r="L68" s="27"/>
      <c r="M68" s="241"/>
    </row>
    <row r="69" spans="1:13" outlineLevel="1" x14ac:dyDescent="0.25">
      <c r="A69" s="55"/>
      <c r="B69" s="3"/>
      <c r="C69" s="58" t="s">
        <v>88</v>
      </c>
      <c r="D69" s="70">
        <v>42426</v>
      </c>
      <c r="E69" s="58" t="s">
        <v>20</v>
      </c>
      <c r="F69" s="61">
        <v>-4344.32</v>
      </c>
      <c r="G69" s="49"/>
      <c r="H69" s="25"/>
      <c r="I69" s="25" t="s">
        <v>89</v>
      </c>
      <c r="J69" s="26"/>
      <c r="K69" s="8"/>
      <c r="L69" s="27"/>
      <c r="M69" s="241"/>
    </row>
    <row r="70" spans="1:13" ht="17.25" customHeight="1" x14ac:dyDescent="0.25">
      <c r="A70" s="54" t="s">
        <v>92</v>
      </c>
      <c r="B70" s="18" t="s">
        <v>93</v>
      </c>
      <c r="C70" s="58"/>
      <c r="D70" s="70"/>
      <c r="E70" s="58"/>
      <c r="F70" s="61"/>
      <c r="G70" s="49">
        <f>+SUM(F71:F73)</f>
        <v>44265.599999999999</v>
      </c>
      <c r="H70" s="25">
        <f>+G70/1.16*0.16</f>
        <v>6105.6</v>
      </c>
      <c r="I70" s="25"/>
      <c r="J70" s="26"/>
      <c r="K70" s="8"/>
      <c r="L70" s="27"/>
      <c r="M70" s="241"/>
    </row>
    <row r="71" spans="1:13" ht="17.25" customHeight="1" x14ac:dyDescent="0.25">
      <c r="A71" s="113"/>
      <c r="B71" s="53"/>
      <c r="C71" s="76" t="s">
        <v>1608</v>
      </c>
      <c r="D71" s="314">
        <v>42858</v>
      </c>
      <c r="E71" s="76" t="s">
        <v>1609</v>
      </c>
      <c r="F71" s="77">
        <v>29510.400000000001</v>
      </c>
      <c r="G71" s="56"/>
      <c r="H71" s="25"/>
      <c r="I71" s="250" t="s">
        <v>1614</v>
      </c>
      <c r="J71" s="26"/>
      <c r="K71" s="8"/>
      <c r="L71" s="27"/>
      <c r="M71" s="241"/>
    </row>
    <row r="72" spans="1:13" ht="17.25" customHeight="1" x14ac:dyDescent="0.25">
      <c r="A72" s="113"/>
      <c r="B72" s="53"/>
      <c r="C72" s="76" t="s">
        <v>1610</v>
      </c>
      <c r="D72" s="314">
        <v>42873</v>
      </c>
      <c r="E72" s="76" t="s">
        <v>1611</v>
      </c>
      <c r="F72" s="77">
        <v>9836.7999999999993</v>
      </c>
      <c r="G72" s="49"/>
      <c r="H72" s="25"/>
      <c r="I72" s="323" t="s">
        <v>1615</v>
      </c>
      <c r="J72" s="26"/>
      <c r="K72" s="8"/>
      <c r="L72" s="27"/>
      <c r="M72" s="241"/>
    </row>
    <row r="73" spans="1:13" ht="17.25" customHeight="1" x14ac:dyDescent="0.25">
      <c r="A73" s="113"/>
      <c r="B73" s="53"/>
      <c r="C73" s="76" t="s">
        <v>1612</v>
      </c>
      <c r="D73" s="314">
        <v>42881</v>
      </c>
      <c r="E73" s="76" t="s">
        <v>1613</v>
      </c>
      <c r="F73" s="77">
        <v>4918.3999999999996</v>
      </c>
      <c r="G73" s="49"/>
      <c r="H73" s="25"/>
      <c r="I73" s="250" t="s">
        <v>1616</v>
      </c>
      <c r="J73" s="26"/>
      <c r="K73" s="8"/>
      <c r="L73" s="27"/>
      <c r="M73" s="241"/>
    </row>
    <row r="74" spans="1:13" ht="17.25" customHeight="1" x14ac:dyDescent="0.25">
      <c r="A74" s="54" t="s">
        <v>1617</v>
      </c>
      <c r="B74" s="18" t="s">
        <v>1618</v>
      </c>
      <c r="C74" s="58"/>
      <c r="D74" s="70"/>
      <c r="E74" s="58"/>
      <c r="F74" s="61"/>
      <c r="G74" s="49">
        <f>+SUM(F75:F77)</f>
        <v>14685.32</v>
      </c>
      <c r="H74" s="25">
        <f>+G74/1.16*0.16</f>
        <v>2025.561379310345</v>
      </c>
      <c r="I74" s="250"/>
      <c r="J74" s="26"/>
      <c r="K74" s="8"/>
      <c r="L74" s="27"/>
      <c r="M74" s="241"/>
    </row>
    <row r="75" spans="1:13" ht="17.25" customHeight="1" x14ac:dyDescent="0.25">
      <c r="A75" s="113"/>
      <c r="B75" s="53"/>
      <c r="C75" s="76" t="s">
        <v>1619</v>
      </c>
      <c r="D75" s="314">
        <v>42886</v>
      </c>
      <c r="E75" s="76">
        <v>58</v>
      </c>
      <c r="F75" s="77">
        <v>14685.32</v>
      </c>
      <c r="G75" s="49"/>
      <c r="H75" s="25"/>
      <c r="I75" s="323" t="s">
        <v>1620</v>
      </c>
      <c r="J75" s="26"/>
      <c r="K75" s="8"/>
      <c r="L75" s="27"/>
      <c r="M75" s="241"/>
    </row>
    <row r="76" spans="1:13" outlineLevel="1" x14ac:dyDescent="0.25">
      <c r="A76" s="11"/>
      <c r="B76" s="11"/>
      <c r="C76" s="76"/>
      <c r="D76" s="314"/>
      <c r="E76" s="76"/>
      <c r="F76" s="77"/>
      <c r="G76" s="56"/>
      <c r="H76" s="25"/>
      <c r="I76" s="323"/>
      <c r="J76" s="26"/>
      <c r="K76" s="8"/>
      <c r="L76" s="27"/>
      <c r="M76" s="241"/>
    </row>
    <row r="77" spans="1:13" x14ac:dyDescent="0.25">
      <c r="A77" s="18" t="s">
        <v>1339</v>
      </c>
      <c r="B77" s="18" t="s">
        <v>1340</v>
      </c>
      <c r="C77" s="28"/>
      <c r="D77" s="29"/>
      <c r="E77" s="58"/>
      <c r="F77" s="58"/>
      <c r="G77" s="20">
        <f>+F78</f>
        <v>8842.5499999999993</v>
      </c>
      <c r="H77" s="25">
        <f>+G77/1.16*0.16</f>
        <v>1219.6620689655172</v>
      </c>
      <c r="I77" s="71"/>
      <c r="J77" s="241"/>
      <c r="K77" s="8" t="s">
        <v>319</v>
      </c>
      <c r="L77" s="27"/>
      <c r="M77" s="241"/>
    </row>
    <row r="78" spans="1:13" outlineLevel="1" x14ac:dyDescent="0.25">
      <c r="A78" s="11"/>
      <c r="B78" s="11"/>
      <c r="C78" s="325" t="s">
        <v>1341</v>
      </c>
      <c r="D78" s="46">
        <v>42855</v>
      </c>
      <c r="E78" s="29">
        <v>3443760</v>
      </c>
      <c r="F78" s="52">
        <v>8842.5499999999993</v>
      </c>
      <c r="G78" s="40"/>
      <c r="H78" s="57"/>
      <c r="I78" s="323" t="s">
        <v>1342</v>
      </c>
      <c r="J78" s="241"/>
      <c r="K78" s="8"/>
      <c r="L78" s="27"/>
      <c r="M78" s="241"/>
    </row>
    <row r="79" spans="1:13" x14ac:dyDescent="0.25">
      <c r="A79" s="42" t="s">
        <v>98</v>
      </c>
      <c r="B79" s="42" t="s">
        <v>99</v>
      </c>
      <c r="C79" s="28"/>
      <c r="D79" s="29"/>
      <c r="E79" s="46"/>
      <c r="F79" s="45"/>
      <c r="G79" s="20">
        <f>+SUM(F80:F87)</f>
        <v>10315.459999999999</v>
      </c>
      <c r="H79" s="25">
        <f>+G79/1.16*0.16</f>
        <v>1422.822068965517</v>
      </c>
      <c r="I79" s="71"/>
      <c r="J79" s="26"/>
      <c r="K79" s="8" t="s">
        <v>319</v>
      </c>
      <c r="L79" s="27"/>
    </row>
    <row r="80" spans="1:13" outlineLevel="1" x14ac:dyDescent="0.25">
      <c r="A80" s="11"/>
      <c r="B80" s="11"/>
      <c r="C80" s="76" t="s">
        <v>1621</v>
      </c>
      <c r="D80" s="314">
        <v>42865</v>
      </c>
      <c r="E80" s="76">
        <v>29050</v>
      </c>
      <c r="F80" s="76">
        <v>594.97</v>
      </c>
      <c r="G80" s="241"/>
      <c r="H80" s="25"/>
      <c r="I80" s="250" t="s">
        <v>1629</v>
      </c>
      <c r="J80" s="26"/>
      <c r="K80" s="8"/>
      <c r="L80" s="27"/>
    </row>
    <row r="81" spans="1:12" outlineLevel="1" x14ac:dyDescent="0.25">
      <c r="A81" s="11"/>
      <c r="B81" s="11"/>
      <c r="C81" s="76" t="s">
        <v>1622</v>
      </c>
      <c r="D81" s="314">
        <v>42865</v>
      </c>
      <c r="E81" s="76">
        <v>29026</v>
      </c>
      <c r="F81" s="76">
        <v>957.19</v>
      </c>
      <c r="G81" s="241"/>
      <c r="H81" s="25"/>
      <c r="I81" s="250" t="s">
        <v>1630</v>
      </c>
      <c r="J81" s="26"/>
      <c r="K81" s="8"/>
      <c r="L81" s="27"/>
    </row>
    <row r="82" spans="1:12" outlineLevel="1" x14ac:dyDescent="0.25">
      <c r="A82" s="11"/>
      <c r="B82" s="11"/>
      <c r="C82" s="76" t="s">
        <v>1623</v>
      </c>
      <c r="D82" s="314">
        <v>42865</v>
      </c>
      <c r="E82" s="76">
        <v>29024</v>
      </c>
      <c r="F82" s="77">
        <v>3965.57</v>
      </c>
      <c r="G82" s="241"/>
      <c r="H82" s="25"/>
      <c r="I82" s="250" t="s">
        <v>1631</v>
      </c>
      <c r="J82" s="26"/>
      <c r="K82" s="8"/>
      <c r="L82" s="27"/>
    </row>
    <row r="83" spans="1:12" outlineLevel="1" x14ac:dyDescent="0.25">
      <c r="A83" s="11"/>
      <c r="B83" s="11"/>
      <c r="C83" s="76" t="s">
        <v>1624</v>
      </c>
      <c r="D83" s="314">
        <v>42865</v>
      </c>
      <c r="E83" s="76">
        <v>29029</v>
      </c>
      <c r="F83" s="76">
        <v>331.03</v>
      </c>
      <c r="G83" s="241"/>
      <c r="H83" s="25"/>
      <c r="I83" s="250" t="s">
        <v>1632</v>
      </c>
      <c r="J83" s="26"/>
      <c r="K83" s="8"/>
      <c r="L83" s="27"/>
    </row>
    <row r="84" spans="1:12" outlineLevel="1" x14ac:dyDescent="0.25">
      <c r="A84" s="11"/>
      <c r="B84" s="11"/>
      <c r="C84" s="76" t="s">
        <v>1625</v>
      </c>
      <c r="D84" s="314">
        <v>42866</v>
      </c>
      <c r="E84" s="76">
        <v>29027</v>
      </c>
      <c r="F84" s="77">
        <v>1885.73</v>
      </c>
      <c r="G84" s="241"/>
      <c r="H84" s="25"/>
      <c r="I84" s="250" t="s">
        <v>1633</v>
      </c>
      <c r="J84" s="26"/>
      <c r="K84" s="8"/>
      <c r="L84" s="27"/>
    </row>
    <row r="85" spans="1:12" outlineLevel="1" x14ac:dyDescent="0.25">
      <c r="A85" s="11"/>
      <c r="B85" s="11"/>
      <c r="C85" s="76" t="s">
        <v>1626</v>
      </c>
      <c r="D85" s="314">
        <v>42866</v>
      </c>
      <c r="E85" s="76">
        <v>29025</v>
      </c>
      <c r="F85" s="77">
        <v>1266.02</v>
      </c>
      <c r="G85" s="241"/>
      <c r="H85" s="25"/>
      <c r="I85" s="250" t="s">
        <v>1634</v>
      </c>
      <c r="J85" s="26"/>
      <c r="K85" s="8"/>
      <c r="L85" s="27"/>
    </row>
    <row r="86" spans="1:12" outlineLevel="1" x14ac:dyDescent="0.25">
      <c r="A86" s="11"/>
      <c r="B86" s="11"/>
      <c r="C86" s="76" t="s">
        <v>1627</v>
      </c>
      <c r="D86" s="314">
        <v>42866</v>
      </c>
      <c r="E86" s="76">
        <v>28932</v>
      </c>
      <c r="F86" s="76">
        <v>594.97</v>
      </c>
      <c r="G86" s="241"/>
      <c r="H86" s="25"/>
      <c r="I86" s="250" t="s">
        <v>1629</v>
      </c>
      <c r="J86" s="26"/>
      <c r="K86" s="8"/>
      <c r="L86" s="27"/>
    </row>
    <row r="87" spans="1:12" outlineLevel="1" x14ac:dyDescent="0.25">
      <c r="A87" s="11"/>
      <c r="B87" s="11"/>
      <c r="C87" s="76" t="s">
        <v>1628</v>
      </c>
      <c r="D87" s="314">
        <v>42886</v>
      </c>
      <c r="E87" s="76">
        <v>29346</v>
      </c>
      <c r="F87" s="76">
        <v>719.98</v>
      </c>
      <c r="G87" s="241"/>
      <c r="H87" s="241"/>
      <c r="I87" s="250" t="s">
        <v>1635</v>
      </c>
      <c r="J87" s="241"/>
      <c r="K87" s="241"/>
      <c r="L87" s="241"/>
    </row>
    <row r="88" spans="1:12" x14ac:dyDescent="0.25">
      <c r="A88" s="42" t="s">
        <v>100</v>
      </c>
      <c r="B88" s="42" t="s">
        <v>101</v>
      </c>
      <c r="C88" s="58"/>
      <c r="D88" s="58"/>
      <c r="E88" s="58"/>
      <c r="F88" s="58"/>
      <c r="G88" s="20">
        <f>+SUM(F89:F91)</f>
        <v>31333.34</v>
      </c>
      <c r="H88" s="25">
        <f>+G88/1.16*0.16</f>
        <v>4321.8400000000011</v>
      </c>
      <c r="I88" s="241"/>
      <c r="J88" s="241"/>
      <c r="K88" s="241"/>
      <c r="L88" s="241"/>
    </row>
    <row r="89" spans="1:12" outlineLevel="1" x14ac:dyDescent="0.25">
      <c r="A89" s="11"/>
      <c r="B89" s="11"/>
      <c r="C89" s="76" t="s">
        <v>1636</v>
      </c>
      <c r="D89" s="314">
        <v>42859</v>
      </c>
      <c r="E89" s="76">
        <v>18434</v>
      </c>
      <c r="F89" s="77">
        <v>1335.74</v>
      </c>
      <c r="G89" s="241"/>
      <c r="H89" s="241"/>
      <c r="I89" s="323" t="s">
        <v>1639</v>
      </c>
      <c r="J89" s="241"/>
      <c r="K89" s="241"/>
      <c r="L89" s="241"/>
    </row>
    <row r="90" spans="1:12" outlineLevel="1" x14ac:dyDescent="0.25">
      <c r="A90" s="11"/>
      <c r="B90" s="11"/>
      <c r="C90" s="76" t="s">
        <v>1637</v>
      </c>
      <c r="D90" s="314">
        <v>42859</v>
      </c>
      <c r="E90" s="76">
        <v>18455</v>
      </c>
      <c r="F90" s="77">
        <v>2343.1999999999998</v>
      </c>
      <c r="G90" s="241"/>
      <c r="H90" s="241"/>
      <c r="I90" s="250" t="s">
        <v>1640</v>
      </c>
      <c r="J90" s="241"/>
      <c r="K90" s="241"/>
      <c r="L90" s="241"/>
    </row>
    <row r="91" spans="1:12" outlineLevel="1" x14ac:dyDescent="0.25">
      <c r="A91" s="11"/>
      <c r="B91" s="11"/>
      <c r="C91" s="76" t="s">
        <v>1638</v>
      </c>
      <c r="D91" s="314">
        <v>42877</v>
      </c>
      <c r="E91" s="76">
        <v>18558</v>
      </c>
      <c r="F91" s="77">
        <v>27654.400000000001</v>
      </c>
      <c r="G91" s="241"/>
      <c r="H91" s="241"/>
      <c r="I91" s="250" t="s">
        <v>1641</v>
      </c>
      <c r="J91" s="241"/>
      <c r="K91" s="241"/>
      <c r="L91" s="241"/>
    </row>
    <row r="92" spans="1:12" x14ac:dyDescent="0.25">
      <c r="A92" s="18" t="s">
        <v>102</v>
      </c>
      <c r="B92" s="18" t="s">
        <v>103</v>
      </c>
      <c r="C92" s="28"/>
      <c r="D92" s="29"/>
      <c r="E92" s="30"/>
      <c r="F92" s="31"/>
      <c r="G92" s="20">
        <f>+SUM(F93:F93)</f>
        <v>9057.5400000000009</v>
      </c>
      <c r="H92" s="25">
        <f>+G92/1.16*0.16</f>
        <v>1249.3158620689658</v>
      </c>
      <c r="I92" s="71"/>
      <c r="J92" s="26"/>
      <c r="K92" s="8"/>
      <c r="L92" s="53"/>
    </row>
    <row r="93" spans="1:12" outlineLevel="1" x14ac:dyDescent="0.25">
      <c r="A93" s="6"/>
      <c r="B93" s="6"/>
      <c r="C93" s="58" t="s">
        <v>1097</v>
      </c>
      <c r="D93" s="70">
        <v>42878</v>
      </c>
      <c r="E93" s="58" t="s">
        <v>1642</v>
      </c>
      <c r="F93" s="32">
        <v>9057.5400000000009</v>
      </c>
      <c r="G93" s="40"/>
      <c r="H93" s="59"/>
      <c r="I93" s="250" t="s">
        <v>1643</v>
      </c>
      <c r="J93" s="26"/>
      <c r="K93" s="8"/>
      <c r="L93" s="27"/>
    </row>
    <row r="94" spans="1:12" x14ac:dyDescent="0.25">
      <c r="A94" s="18" t="s">
        <v>104</v>
      </c>
      <c r="B94" s="18" t="s">
        <v>1367</v>
      </c>
      <c r="C94" s="28"/>
      <c r="D94" s="29"/>
      <c r="E94" s="52"/>
      <c r="F94" s="31"/>
      <c r="G94" s="20">
        <f>+SUM(F95:F98)</f>
        <v>62864.52</v>
      </c>
      <c r="H94" s="25">
        <f>+G94/1.16*0.16</f>
        <v>8670.9682758620693</v>
      </c>
      <c r="I94" s="71"/>
      <c r="J94" s="241"/>
      <c r="K94" s="241" t="s">
        <v>319</v>
      </c>
      <c r="L94" s="241"/>
    </row>
    <row r="95" spans="1:12" s="76" customFormat="1" x14ac:dyDescent="0.25">
      <c r="A95" s="53"/>
      <c r="B95" s="53"/>
      <c r="C95" s="76" t="s">
        <v>1368</v>
      </c>
      <c r="D95" s="314">
        <v>42842</v>
      </c>
      <c r="E95" s="76">
        <v>15534</v>
      </c>
      <c r="F95" s="77">
        <v>15716.13</v>
      </c>
      <c r="G95" s="20"/>
      <c r="H95" s="25"/>
      <c r="I95" s="312" t="s">
        <v>1371</v>
      </c>
      <c r="J95" s="58"/>
      <c r="K95" s="58"/>
      <c r="L95" s="58"/>
    </row>
    <row r="96" spans="1:12" s="76" customFormat="1" x14ac:dyDescent="0.25">
      <c r="A96" s="53"/>
      <c r="B96" s="53"/>
      <c r="C96" s="76" t="s">
        <v>1369</v>
      </c>
      <c r="D96" s="314">
        <v>42842</v>
      </c>
      <c r="E96" s="76">
        <v>15535</v>
      </c>
      <c r="F96" s="77">
        <v>15716.13</v>
      </c>
      <c r="G96" s="20"/>
      <c r="H96" s="25"/>
      <c r="I96" s="311" t="s">
        <v>1372</v>
      </c>
      <c r="J96" s="58"/>
      <c r="K96" s="58"/>
      <c r="L96" s="58"/>
    </row>
    <row r="97" spans="1:16" outlineLevel="1" x14ac:dyDescent="0.25">
      <c r="A97" s="11"/>
      <c r="B97" s="11"/>
      <c r="C97" s="76" t="s">
        <v>1370</v>
      </c>
      <c r="D97" s="314">
        <v>42842</v>
      </c>
      <c r="E97" s="76">
        <v>15536</v>
      </c>
      <c r="F97" s="77">
        <v>15716.13</v>
      </c>
      <c r="G97" s="21"/>
      <c r="H97" s="25"/>
      <c r="I97" s="311" t="s">
        <v>1373</v>
      </c>
      <c r="J97" s="241"/>
      <c r="K97" s="241"/>
      <c r="L97" s="241"/>
      <c r="M97" s="241"/>
      <c r="N97" s="241"/>
      <c r="O97" s="241"/>
      <c r="P97" s="241"/>
    </row>
    <row r="98" spans="1:16" outlineLevel="1" x14ac:dyDescent="0.25">
      <c r="A98" s="11"/>
      <c r="B98" s="11"/>
      <c r="C98" s="76" t="s">
        <v>2264</v>
      </c>
      <c r="D98" s="314">
        <v>42870</v>
      </c>
      <c r="E98" s="76" t="s">
        <v>1588</v>
      </c>
      <c r="F98" s="77">
        <v>15716.13</v>
      </c>
      <c r="G98" s="21"/>
      <c r="H98" s="25"/>
      <c r="I98" s="250" t="s">
        <v>1589</v>
      </c>
      <c r="J98" s="241"/>
      <c r="K98" s="241"/>
      <c r="L98" s="241"/>
      <c r="M98" s="241"/>
      <c r="N98" s="241"/>
      <c r="O98" s="241"/>
      <c r="P98" s="241"/>
    </row>
    <row r="99" spans="1:16" x14ac:dyDescent="0.25">
      <c r="A99" s="18" t="s">
        <v>106</v>
      </c>
      <c r="B99" s="18" t="s">
        <v>107</v>
      </c>
      <c r="C99" s="58"/>
      <c r="D99" s="70"/>
      <c r="E99" s="58"/>
      <c r="F99" s="58"/>
      <c r="G99" s="20">
        <f>+SUM(F100:F100)</f>
        <v>270.12</v>
      </c>
      <c r="H99" s="25">
        <f>+G99/1.16*0.16</f>
        <v>37.257931034482766</v>
      </c>
      <c r="I99" s="92"/>
      <c r="J99" s="26"/>
      <c r="K99" s="8"/>
      <c r="L99" s="27"/>
      <c r="M99" s="241"/>
      <c r="N99" s="241"/>
      <c r="O99" s="241"/>
      <c r="P99" s="241"/>
    </row>
    <row r="100" spans="1:16" outlineLevel="1" x14ac:dyDescent="0.25">
      <c r="A100" s="53"/>
      <c r="B100" s="53"/>
      <c r="C100" s="58" t="s">
        <v>108</v>
      </c>
      <c r="D100" s="70">
        <v>42544</v>
      </c>
      <c r="E100" s="58" t="s">
        <v>109</v>
      </c>
      <c r="F100" s="58">
        <v>270.12</v>
      </c>
      <c r="G100" s="241"/>
      <c r="H100" s="241"/>
      <c r="I100" s="240" t="s">
        <v>820</v>
      </c>
      <c r="J100" s="26"/>
      <c r="K100" s="8"/>
      <c r="L100" s="27"/>
      <c r="M100" s="241"/>
      <c r="N100" s="241"/>
      <c r="O100" s="241"/>
      <c r="P100" s="241"/>
    </row>
    <row r="101" spans="1:16" x14ac:dyDescent="0.25">
      <c r="A101" s="18" t="s">
        <v>116</v>
      </c>
      <c r="B101" s="18" t="s">
        <v>1946</v>
      </c>
      <c r="C101" s="58"/>
      <c r="D101" s="70"/>
      <c r="E101" s="58"/>
      <c r="F101" s="58"/>
      <c r="G101" s="20">
        <f>+F102</f>
        <v>4597.08</v>
      </c>
      <c r="H101" s="241"/>
      <c r="I101" s="72"/>
      <c r="J101" s="26"/>
      <c r="K101" s="8"/>
      <c r="L101" s="27"/>
      <c r="M101" s="241"/>
      <c r="N101" s="241"/>
      <c r="O101" s="241"/>
      <c r="P101" s="241"/>
    </row>
    <row r="102" spans="1:16" x14ac:dyDescent="0.25">
      <c r="A102" s="11"/>
      <c r="B102" s="11"/>
      <c r="C102" s="58" t="s">
        <v>1947</v>
      </c>
      <c r="D102" s="70">
        <v>42885</v>
      </c>
      <c r="E102" s="58" t="s">
        <v>1948</v>
      </c>
      <c r="F102" s="61">
        <v>4597.08</v>
      </c>
      <c r="G102" s="241"/>
      <c r="H102" s="241"/>
      <c r="I102" s="323" t="s">
        <v>1949</v>
      </c>
      <c r="J102" s="26"/>
      <c r="K102" s="8"/>
      <c r="L102" s="27"/>
      <c r="M102" s="241"/>
      <c r="N102" s="241"/>
      <c r="O102" s="241"/>
      <c r="P102" s="241"/>
    </row>
    <row r="103" spans="1:16" x14ac:dyDescent="0.25">
      <c r="A103" s="18" t="s">
        <v>121</v>
      </c>
      <c r="B103" s="18" t="s">
        <v>122</v>
      </c>
      <c r="C103" s="58"/>
      <c r="D103" s="70"/>
      <c r="E103" s="61"/>
      <c r="F103" s="61"/>
      <c r="G103" s="20">
        <f>+SUM(F104:F114)</f>
        <v>42224</v>
      </c>
      <c r="H103" s="25">
        <f>+G103/1.16*0.16</f>
        <v>5824</v>
      </c>
      <c r="I103" s="25"/>
      <c r="J103" s="26"/>
      <c r="K103" s="8"/>
      <c r="L103" s="27"/>
    </row>
    <row r="104" spans="1:16" outlineLevel="1" x14ac:dyDescent="0.25">
      <c r="A104" s="53"/>
      <c r="B104" s="53"/>
      <c r="C104" s="76" t="s">
        <v>1377</v>
      </c>
      <c r="D104" s="314">
        <v>42845</v>
      </c>
      <c r="E104" s="76" t="s">
        <v>1380</v>
      </c>
      <c r="F104" s="77">
        <v>6380</v>
      </c>
      <c r="G104" s="21"/>
      <c r="H104" s="25"/>
      <c r="I104" s="323" t="s">
        <v>1386</v>
      </c>
      <c r="J104" s="26"/>
      <c r="K104" s="8"/>
      <c r="L104" s="27"/>
    </row>
    <row r="105" spans="1:16" outlineLevel="1" x14ac:dyDescent="0.25">
      <c r="A105" s="53"/>
      <c r="B105" s="53"/>
      <c r="C105" s="76" t="s">
        <v>1645</v>
      </c>
      <c r="D105" s="314">
        <v>42857</v>
      </c>
      <c r="E105" s="76" t="s">
        <v>1646</v>
      </c>
      <c r="F105" s="77">
        <v>2320</v>
      </c>
      <c r="G105" s="21"/>
      <c r="H105" s="25"/>
      <c r="I105" s="312" t="s">
        <v>1664</v>
      </c>
      <c r="J105" s="26"/>
      <c r="K105" s="8"/>
      <c r="L105" s="27"/>
    </row>
    <row r="106" spans="1:16" s="360" customFormat="1" outlineLevel="1" x14ac:dyDescent="0.25">
      <c r="A106" s="53"/>
      <c r="B106" s="53"/>
      <c r="C106" s="76" t="s">
        <v>1168</v>
      </c>
      <c r="D106" s="314">
        <v>42867</v>
      </c>
      <c r="E106" s="76" t="s">
        <v>1647</v>
      </c>
      <c r="F106" s="77">
        <v>4060</v>
      </c>
      <c r="G106" s="21"/>
      <c r="H106" s="25"/>
      <c r="I106" s="312" t="s">
        <v>1665</v>
      </c>
      <c r="J106" s="26"/>
      <c r="K106" s="8"/>
      <c r="L106" s="27"/>
    </row>
    <row r="107" spans="1:16" s="361" customFormat="1" outlineLevel="1" x14ac:dyDescent="0.25">
      <c r="A107" s="53"/>
      <c r="B107" s="53"/>
      <c r="C107" s="76" t="s">
        <v>1648</v>
      </c>
      <c r="D107" s="314">
        <v>42874</v>
      </c>
      <c r="E107" s="76" t="s">
        <v>1649</v>
      </c>
      <c r="F107" s="77">
        <v>4524</v>
      </c>
      <c r="G107" s="21"/>
      <c r="H107" s="25"/>
      <c r="I107" s="250" t="s">
        <v>1666</v>
      </c>
      <c r="J107" s="26"/>
      <c r="K107" s="8"/>
      <c r="L107" s="27"/>
    </row>
    <row r="108" spans="1:16" s="361" customFormat="1" outlineLevel="1" x14ac:dyDescent="0.25">
      <c r="A108" s="53"/>
      <c r="B108" s="53"/>
      <c r="C108" s="76" t="s">
        <v>1650</v>
      </c>
      <c r="D108" s="314">
        <v>42878</v>
      </c>
      <c r="E108" s="76" t="s">
        <v>1651</v>
      </c>
      <c r="F108" s="77">
        <v>4292</v>
      </c>
      <c r="G108" s="21"/>
      <c r="H108" s="25"/>
      <c r="I108" s="323" t="s">
        <v>1667</v>
      </c>
      <c r="J108" s="26"/>
      <c r="K108" s="8"/>
      <c r="L108" s="27"/>
    </row>
    <row r="109" spans="1:16" s="361" customFormat="1" outlineLevel="1" x14ac:dyDescent="0.25">
      <c r="A109" s="53"/>
      <c r="B109" s="53"/>
      <c r="C109" s="76" t="s">
        <v>1652</v>
      </c>
      <c r="D109" s="314">
        <v>42879</v>
      </c>
      <c r="E109" s="76" t="s">
        <v>1653</v>
      </c>
      <c r="F109" s="77">
        <v>1740</v>
      </c>
      <c r="G109" s="21"/>
      <c r="H109" s="25"/>
      <c r="I109" s="250" t="s">
        <v>1668</v>
      </c>
      <c r="J109" s="26"/>
      <c r="K109" s="8"/>
      <c r="L109" s="27"/>
    </row>
    <row r="110" spans="1:16" s="362" customFormat="1" outlineLevel="1" x14ac:dyDescent="0.25">
      <c r="A110" s="53"/>
      <c r="B110" s="53"/>
      <c r="C110" s="76" t="s">
        <v>1654</v>
      </c>
      <c r="D110" s="314">
        <v>42880</v>
      </c>
      <c r="E110" s="76" t="s">
        <v>1655</v>
      </c>
      <c r="F110" s="77">
        <v>6960</v>
      </c>
      <c r="G110" s="21"/>
      <c r="H110" s="25"/>
      <c r="I110" s="250" t="s">
        <v>1669</v>
      </c>
      <c r="J110" s="26"/>
      <c r="K110" s="8"/>
      <c r="L110" s="27"/>
    </row>
    <row r="111" spans="1:16" outlineLevel="1" x14ac:dyDescent="0.25">
      <c r="A111" s="53"/>
      <c r="B111" s="53"/>
      <c r="C111" s="76" t="s">
        <v>1656</v>
      </c>
      <c r="D111" s="314">
        <v>42884</v>
      </c>
      <c r="E111" s="76" t="s">
        <v>1657</v>
      </c>
      <c r="F111" s="77">
        <v>4640</v>
      </c>
      <c r="G111" s="21"/>
      <c r="H111" s="25"/>
      <c r="I111" s="250" t="s">
        <v>1670</v>
      </c>
      <c r="J111" s="26"/>
      <c r="K111" s="8"/>
      <c r="L111" s="27"/>
    </row>
    <row r="112" spans="1:16" outlineLevel="1" x14ac:dyDescent="0.25">
      <c r="A112" s="53"/>
      <c r="B112" s="53"/>
      <c r="C112" s="76" t="s">
        <v>1658</v>
      </c>
      <c r="D112" s="314">
        <v>42885</v>
      </c>
      <c r="E112" s="76" t="s">
        <v>1659</v>
      </c>
      <c r="F112" s="77">
        <v>2900</v>
      </c>
      <c r="G112" s="21"/>
      <c r="H112" s="25"/>
      <c r="I112" s="323" t="s">
        <v>1671</v>
      </c>
      <c r="J112" s="26"/>
      <c r="K112" s="8"/>
      <c r="L112" s="27"/>
    </row>
    <row r="113" spans="1:12" outlineLevel="1" x14ac:dyDescent="0.25">
      <c r="A113" s="53"/>
      <c r="B113" s="53"/>
      <c r="C113" s="76" t="s">
        <v>1660</v>
      </c>
      <c r="D113" s="314">
        <v>42885</v>
      </c>
      <c r="E113" s="76" t="s">
        <v>1661</v>
      </c>
      <c r="F113" s="77">
        <v>1508</v>
      </c>
      <c r="G113" s="21"/>
      <c r="H113" s="25"/>
      <c r="I113" s="250" t="s">
        <v>1672</v>
      </c>
      <c r="J113" s="26"/>
      <c r="K113" s="8"/>
      <c r="L113" s="27"/>
    </row>
    <row r="114" spans="1:12" outlineLevel="1" x14ac:dyDescent="0.25">
      <c r="A114" s="53"/>
      <c r="B114" s="53"/>
      <c r="C114" s="76" t="s">
        <v>1662</v>
      </c>
      <c r="D114" s="314">
        <v>42885</v>
      </c>
      <c r="E114" s="76" t="s">
        <v>1663</v>
      </c>
      <c r="F114" s="77">
        <v>2900</v>
      </c>
      <c r="G114" s="21"/>
      <c r="H114" s="25"/>
      <c r="I114" s="250" t="s">
        <v>1673</v>
      </c>
      <c r="J114" s="26"/>
      <c r="K114" s="8"/>
      <c r="L114" s="27"/>
    </row>
    <row r="115" spans="1:12" outlineLevel="1" x14ac:dyDescent="0.25">
      <c r="A115" s="53"/>
      <c r="B115" s="53"/>
      <c r="C115" s="76"/>
      <c r="D115" s="314"/>
      <c r="E115" s="76"/>
      <c r="F115" s="95"/>
      <c r="G115" s="21"/>
      <c r="H115" s="25"/>
      <c r="I115" s="312"/>
      <c r="J115" s="26"/>
      <c r="K115" s="8"/>
      <c r="L115" s="27"/>
    </row>
    <row r="116" spans="1:12" x14ac:dyDescent="0.25">
      <c r="A116" s="18" t="s">
        <v>630</v>
      </c>
      <c r="B116" s="18" t="s">
        <v>631</v>
      </c>
      <c r="C116" s="76"/>
      <c r="D116" s="314"/>
      <c r="E116" s="76"/>
      <c r="F116" s="77"/>
      <c r="G116" s="20">
        <f>+F117</f>
        <v>2320</v>
      </c>
      <c r="H116" s="25">
        <f>+G116/1.16*0.16</f>
        <v>320.00000000000006</v>
      </c>
      <c r="I116" s="25"/>
      <c r="J116" s="26"/>
      <c r="K116" s="8"/>
      <c r="L116" s="27"/>
    </row>
    <row r="117" spans="1:12" outlineLevel="1" x14ac:dyDescent="0.25">
      <c r="A117" s="53"/>
      <c r="B117" s="53"/>
      <c r="C117" s="76" t="s">
        <v>632</v>
      </c>
      <c r="D117" s="314">
        <v>42786</v>
      </c>
      <c r="E117" s="76">
        <v>642</v>
      </c>
      <c r="F117" s="77">
        <v>2320</v>
      </c>
      <c r="H117" s="25"/>
      <c r="I117" s="312" t="s">
        <v>1674</v>
      </c>
      <c r="J117" s="26"/>
      <c r="K117" s="8"/>
      <c r="L117" s="27"/>
    </row>
    <row r="118" spans="1:12" x14ac:dyDescent="0.25">
      <c r="A118" s="18" t="s">
        <v>126</v>
      </c>
      <c r="B118" s="18" t="s">
        <v>1675</v>
      </c>
      <c r="C118" s="76"/>
      <c r="D118" s="314"/>
      <c r="E118" s="76"/>
      <c r="F118" s="77"/>
      <c r="G118" s="20">
        <f>+F119</f>
        <v>8526</v>
      </c>
      <c r="H118" s="25">
        <f>+G118/1.16*0.16</f>
        <v>1176.0000000000002</v>
      </c>
      <c r="I118" s="312"/>
      <c r="J118" s="26"/>
      <c r="K118" s="8"/>
      <c r="L118" s="27"/>
    </row>
    <row r="119" spans="1:12" x14ac:dyDescent="0.25">
      <c r="A119" s="53"/>
      <c r="B119" s="53"/>
      <c r="C119" s="76" t="s">
        <v>1676</v>
      </c>
      <c r="D119" s="314">
        <v>42886</v>
      </c>
      <c r="E119" s="76" t="s">
        <v>1677</v>
      </c>
      <c r="F119" s="77">
        <v>8526</v>
      </c>
      <c r="H119" s="25"/>
      <c r="I119" s="323" t="s">
        <v>1678</v>
      </c>
      <c r="J119" s="26"/>
      <c r="K119" s="8"/>
      <c r="L119" s="27"/>
    </row>
    <row r="120" spans="1:12" x14ac:dyDescent="0.25">
      <c r="A120" s="18" t="s">
        <v>1679</v>
      </c>
      <c r="B120" s="18" t="s">
        <v>1680</v>
      </c>
      <c r="C120" s="76"/>
      <c r="D120" s="314"/>
      <c r="E120" s="76"/>
      <c r="F120" s="77"/>
      <c r="G120" s="20">
        <f>+F121</f>
        <v>50000</v>
      </c>
      <c r="H120" s="25">
        <f>+G120/1.16*0.16</f>
        <v>6896.5517241379321</v>
      </c>
      <c r="I120" s="312"/>
      <c r="J120" s="26"/>
      <c r="K120" s="8"/>
      <c r="L120" s="27"/>
    </row>
    <row r="121" spans="1:12" x14ac:dyDescent="0.25">
      <c r="A121" s="53"/>
      <c r="B121" s="53"/>
      <c r="C121" s="76" t="s">
        <v>1681</v>
      </c>
      <c r="D121" s="314">
        <v>42859</v>
      </c>
      <c r="E121" s="76" t="s">
        <v>1682</v>
      </c>
      <c r="F121" s="77">
        <v>50000</v>
      </c>
      <c r="H121" s="25"/>
      <c r="I121" s="323"/>
      <c r="J121" s="26"/>
      <c r="K121" s="8"/>
      <c r="L121" s="27"/>
    </row>
    <row r="122" spans="1:12" x14ac:dyDescent="0.25">
      <c r="A122" s="18" t="s">
        <v>1683</v>
      </c>
      <c r="B122" s="18" t="s">
        <v>1684</v>
      </c>
      <c r="C122" s="76"/>
      <c r="D122" s="314"/>
      <c r="E122" s="76"/>
      <c r="F122" s="77"/>
      <c r="G122" s="20">
        <f>+SUM(F123:F124)</f>
        <v>60839.68</v>
      </c>
      <c r="H122" s="25">
        <f>+G122/1.16*0.16</f>
        <v>8391.6800000000021</v>
      </c>
      <c r="I122" s="312"/>
      <c r="J122" s="26"/>
      <c r="K122" s="8"/>
      <c r="L122" s="27"/>
    </row>
    <row r="123" spans="1:12" x14ac:dyDescent="0.25">
      <c r="A123" s="53"/>
      <c r="B123" s="53"/>
      <c r="C123" s="76" t="s">
        <v>1685</v>
      </c>
      <c r="D123" s="314">
        <v>42885</v>
      </c>
      <c r="E123" s="76" t="s">
        <v>1686</v>
      </c>
      <c r="F123" s="77">
        <v>29464</v>
      </c>
      <c r="G123" s="20"/>
      <c r="H123" s="25"/>
      <c r="I123" s="250" t="s">
        <v>1689</v>
      </c>
      <c r="J123" s="26"/>
      <c r="K123" s="8"/>
      <c r="L123" s="27"/>
    </row>
    <row r="124" spans="1:12" x14ac:dyDescent="0.25">
      <c r="A124" s="53"/>
      <c r="B124" s="53"/>
      <c r="C124" s="76" t="s">
        <v>1688</v>
      </c>
      <c r="D124" s="314">
        <v>42885</v>
      </c>
      <c r="E124" s="76" t="s">
        <v>1687</v>
      </c>
      <c r="F124" s="77">
        <v>31375.68</v>
      </c>
      <c r="H124" s="25"/>
      <c r="I124" s="323" t="s">
        <v>1690</v>
      </c>
      <c r="J124" s="26"/>
      <c r="K124" s="8"/>
      <c r="L124" s="27"/>
    </row>
    <row r="125" spans="1:12" x14ac:dyDescent="0.25">
      <c r="A125" s="18" t="s">
        <v>130</v>
      </c>
      <c r="B125" s="18" t="s">
        <v>131</v>
      </c>
      <c r="C125" s="28"/>
      <c r="D125" s="29"/>
      <c r="E125" s="30"/>
      <c r="F125" s="31"/>
      <c r="G125" s="20">
        <f>+SUM(F126:F132)</f>
        <v>19149.400000000001</v>
      </c>
      <c r="H125" s="25">
        <f>+G125/1.16*0.16</f>
        <v>2641.2965517241387</v>
      </c>
      <c r="I125" s="25"/>
      <c r="J125" s="241"/>
      <c r="K125" s="8"/>
      <c r="L125" s="27"/>
    </row>
    <row r="126" spans="1:12" outlineLevel="1" x14ac:dyDescent="0.25">
      <c r="A126" s="53"/>
      <c r="B126" s="53"/>
      <c r="C126" s="58" t="s">
        <v>132</v>
      </c>
      <c r="D126" s="70">
        <v>42693</v>
      </c>
      <c r="E126" s="58">
        <v>15446</v>
      </c>
      <c r="F126" s="61">
        <v>3800.02</v>
      </c>
      <c r="G126" s="20"/>
      <c r="H126" s="25"/>
      <c r="I126" s="243" t="s">
        <v>836</v>
      </c>
      <c r="J126" s="241"/>
      <c r="K126" s="8"/>
      <c r="L126" s="27"/>
    </row>
    <row r="127" spans="1:12" outlineLevel="1" x14ac:dyDescent="0.25">
      <c r="A127" s="53"/>
      <c r="B127" s="53"/>
      <c r="C127" s="58" t="s">
        <v>133</v>
      </c>
      <c r="D127" s="70">
        <v>42697</v>
      </c>
      <c r="E127" s="58">
        <v>15571</v>
      </c>
      <c r="F127" s="61">
        <v>2670</v>
      </c>
      <c r="G127" s="20"/>
      <c r="H127" s="25"/>
      <c r="I127" s="243" t="s">
        <v>837</v>
      </c>
      <c r="J127" s="241"/>
      <c r="K127" s="8"/>
      <c r="L127" s="27"/>
    </row>
    <row r="128" spans="1:12" outlineLevel="1" x14ac:dyDescent="0.25">
      <c r="A128" s="53"/>
      <c r="B128" s="53"/>
      <c r="C128" s="58" t="s">
        <v>134</v>
      </c>
      <c r="D128" s="70">
        <v>42679</v>
      </c>
      <c r="E128" s="58">
        <v>15448</v>
      </c>
      <c r="F128" s="61">
        <v>304.38</v>
      </c>
      <c r="G128" s="20"/>
      <c r="H128" s="25"/>
      <c r="I128" s="244" t="s">
        <v>838</v>
      </c>
      <c r="J128" s="241"/>
      <c r="K128" s="8"/>
      <c r="L128" s="27"/>
    </row>
    <row r="129" spans="1:12" outlineLevel="1" x14ac:dyDescent="0.25">
      <c r="A129" s="53"/>
      <c r="B129" s="53"/>
      <c r="C129" s="76" t="s">
        <v>1396</v>
      </c>
      <c r="D129" s="314">
        <v>42852</v>
      </c>
      <c r="E129" s="76">
        <v>17429</v>
      </c>
      <c r="F129" s="77">
        <v>7800</v>
      </c>
      <c r="G129" s="20"/>
      <c r="H129" s="25"/>
      <c r="I129" s="250" t="s">
        <v>1401</v>
      </c>
      <c r="J129" s="241"/>
      <c r="K129" s="8"/>
      <c r="L129" s="27"/>
    </row>
    <row r="130" spans="1:12" outlineLevel="1" x14ac:dyDescent="0.25">
      <c r="A130" s="53"/>
      <c r="B130" s="53"/>
      <c r="C130" s="76" t="s">
        <v>1691</v>
      </c>
      <c r="D130" s="314">
        <v>42864</v>
      </c>
      <c r="E130" s="76">
        <v>17524</v>
      </c>
      <c r="F130" s="77">
        <v>1615</v>
      </c>
      <c r="G130" s="20"/>
      <c r="H130" s="25"/>
      <c r="I130" s="250" t="s">
        <v>1694</v>
      </c>
      <c r="J130" s="241"/>
      <c r="K130" s="8"/>
      <c r="L130" s="27"/>
    </row>
    <row r="131" spans="1:12" outlineLevel="1" x14ac:dyDescent="0.25">
      <c r="A131" s="53"/>
      <c r="B131" s="53"/>
      <c r="C131" s="76" t="s">
        <v>1692</v>
      </c>
      <c r="D131" s="314">
        <v>42866</v>
      </c>
      <c r="E131" s="76">
        <v>17511</v>
      </c>
      <c r="F131" s="77">
        <v>1980</v>
      </c>
      <c r="G131" s="20"/>
      <c r="H131" s="25"/>
      <c r="I131" s="250" t="s">
        <v>1695</v>
      </c>
      <c r="J131" s="241"/>
      <c r="K131" s="8"/>
      <c r="L131" s="27"/>
    </row>
    <row r="132" spans="1:12" outlineLevel="1" x14ac:dyDescent="0.25">
      <c r="A132" s="53"/>
      <c r="B132" s="53"/>
      <c r="C132" s="76" t="s">
        <v>1693</v>
      </c>
      <c r="D132" s="314">
        <v>42866</v>
      </c>
      <c r="E132" s="76">
        <v>17559</v>
      </c>
      <c r="F132" s="76">
        <v>980</v>
      </c>
      <c r="G132" s="20"/>
      <c r="H132" s="25"/>
      <c r="I132" s="250" t="s">
        <v>1696</v>
      </c>
      <c r="J132" s="241"/>
      <c r="K132" s="8"/>
      <c r="L132" s="27"/>
    </row>
    <row r="133" spans="1:12" x14ac:dyDescent="0.25">
      <c r="A133" s="18" t="s">
        <v>135</v>
      </c>
      <c r="B133" s="18" t="s">
        <v>136</v>
      </c>
      <c r="C133" s="58"/>
      <c r="D133" s="58"/>
      <c r="E133" s="58"/>
      <c r="F133" s="58"/>
      <c r="G133" s="20">
        <f>+SUM(F134:F145)</f>
        <v>47212</v>
      </c>
      <c r="H133" s="25">
        <f>+G133/1.16*0.16</f>
        <v>6512</v>
      </c>
      <c r="I133" s="71"/>
      <c r="J133" s="241"/>
      <c r="K133" s="241" t="s">
        <v>319</v>
      </c>
      <c r="L133" s="27"/>
    </row>
    <row r="134" spans="1:12" x14ac:dyDescent="0.25">
      <c r="A134" s="53"/>
      <c r="B134" s="53"/>
      <c r="C134" s="76" t="s">
        <v>1697</v>
      </c>
      <c r="D134" s="314">
        <v>42864</v>
      </c>
      <c r="E134" s="76">
        <v>675</v>
      </c>
      <c r="F134" s="77">
        <v>3480</v>
      </c>
      <c r="G134" s="20"/>
      <c r="H134" s="25"/>
      <c r="I134" s="312" t="s">
        <v>1719</v>
      </c>
      <c r="J134" s="241"/>
      <c r="K134" s="241"/>
      <c r="L134" s="27"/>
    </row>
    <row r="135" spans="1:12" x14ac:dyDescent="0.25">
      <c r="A135" s="53"/>
      <c r="B135" s="53"/>
      <c r="C135" s="76" t="s">
        <v>1698</v>
      </c>
      <c r="D135" s="314">
        <v>42867</v>
      </c>
      <c r="E135" s="76">
        <v>711</v>
      </c>
      <c r="F135" s="77">
        <v>2900</v>
      </c>
      <c r="G135" s="20"/>
      <c r="H135" s="25"/>
      <c r="I135" s="323" t="s">
        <v>1718</v>
      </c>
      <c r="J135" s="241"/>
      <c r="K135" s="241"/>
      <c r="L135" s="27"/>
    </row>
    <row r="136" spans="1:12" x14ac:dyDescent="0.25">
      <c r="A136" s="53"/>
      <c r="B136" s="53"/>
      <c r="C136" s="76" t="s">
        <v>1699</v>
      </c>
      <c r="D136" s="314">
        <v>42879</v>
      </c>
      <c r="E136" s="76">
        <v>714</v>
      </c>
      <c r="F136" s="77">
        <v>3828</v>
      </c>
      <c r="G136" s="20"/>
      <c r="H136" s="25"/>
      <c r="I136" s="323" t="s">
        <v>1717</v>
      </c>
      <c r="J136" s="241"/>
      <c r="K136" s="241"/>
      <c r="L136" s="27"/>
    </row>
    <row r="137" spans="1:12" x14ac:dyDescent="0.25">
      <c r="A137" s="53"/>
      <c r="B137" s="53"/>
      <c r="C137" s="76" t="s">
        <v>1700</v>
      </c>
      <c r="D137" s="314">
        <v>42879</v>
      </c>
      <c r="E137" s="76">
        <v>716</v>
      </c>
      <c r="F137" s="77">
        <v>6380</v>
      </c>
      <c r="G137" s="20"/>
      <c r="H137" s="25"/>
      <c r="I137" s="250" t="s">
        <v>1716</v>
      </c>
      <c r="J137" s="241"/>
      <c r="K137" s="241"/>
      <c r="L137" s="27"/>
    </row>
    <row r="138" spans="1:12" x14ac:dyDescent="0.25">
      <c r="A138" s="53"/>
      <c r="B138" s="53"/>
      <c r="C138" s="76" t="s">
        <v>1701</v>
      </c>
      <c r="D138" s="314">
        <v>42881</v>
      </c>
      <c r="E138" s="76">
        <v>721</v>
      </c>
      <c r="F138" s="77">
        <v>5220</v>
      </c>
      <c r="G138" s="20"/>
      <c r="H138" s="25"/>
      <c r="I138" s="323" t="s">
        <v>1715</v>
      </c>
      <c r="J138" s="241"/>
      <c r="K138" s="241"/>
      <c r="L138" s="27"/>
    </row>
    <row r="139" spans="1:12" x14ac:dyDescent="0.25">
      <c r="A139" s="53"/>
      <c r="B139" s="53"/>
      <c r="C139" s="76" t="s">
        <v>1702</v>
      </c>
      <c r="D139" s="314">
        <v>42881</v>
      </c>
      <c r="E139" s="76">
        <v>705</v>
      </c>
      <c r="F139" s="77">
        <v>3480</v>
      </c>
      <c r="G139" s="20"/>
      <c r="H139" s="25"/>
      <c r="I139" s="250" t="s">
        <v>1714</v>
      </c>
      <c r="J139" s="241"/>
      <c r="K139" s="241"/>
      <c r="L139" s="27"/>
    </row>
    <row r="140" spans="1:12" x14ac:dyDescent="0.25">
      <c r="A140" s="53"/>
      <c r="B140" s="53"/>
      <c r="C140" s="76" t="s">
        <v>1703</v>
      </c>
      <c r="D140" s="314">
        <v>42881</v>
      </c>
      <c r="E140" s="76">
        <v>702</v>
      </c>
      <c r="F140" s="77">
        <v>8352</v>
      </c>
      <c r="G140" s="20"/>
      <c r="H140" s="25"/>
      <c r="I140" s="250" t="s">
        <v>1713</v>
      </c>
      <c r="J140" s="241"/>
      <c r="K140" s="241"/>
      <c r="L140" s="27"/>
    </row>
    <row r="141" spans="1:12" x14ac:dyDescent="0.25">
      <c r="A141" s="53"/>
      <c r="B141" s="53"/>
      <c r="C141" s="76" t="s">
        <v>1704</v>
      </c>
      <c r="D141" s="314">
        <v>42881</v>
      </c>
      <c r="E141" s="76">
        <v>730</v>
      </c>
      <c r="F141" s="77">
        <v>5800</v>
      </c>
      <c r="G141" s="20"/>
      <c r="H141" s="25"/>
      <c r="I141" s="323" t="s">
        <v>1712</v>
      </c>
      <c r="J141" s="241"/>
      <c r="K141" s="241"/>
      <c r="L141" s="27"/>
    </row>
    <row r="142" spans="1:12" x14ac:dyDescent="0.25">
      <c r="A142" s="53"/>
      <c r="B142" s="53"/>
      <c r="C142" s="76" t="s">
        <v>145</v>
      </c>
      <c r="D142" s="314">
        <v>42885</v>
      </c>
      <c r="E142" s="76">
        <v>697</v>
      </c>
      <c r="F142" s="76">
        <v>812</v>
      </c>
      <c r="G142" s="20"/>
      <c r="H142" s="25"/>
      <c r="I142" s="311" t="s">
        <v>1711</v>
      </c>
      <c r="J142" s="241"/>
      <c r="K142" s="241"/>
      <c r="L142" s="27"/>
    </row>
    <row r="143" spans="1:12" x14ac:dyDescent="0.25">
      <c r="A143" s="53"/>
      <c r="B143" s="53"/>
      <c r="C143" s="76" t="s">
        <v>1705</v>
      </c>
      <c r="D143" s="314">
        <v>42885</v>
      </c>
      <c r="E143" s="76">
        <v>670</v>
      </c>
      <c r="F143" s="77">
        <v>1508</v>
      </c>
      <c r="G143" s="20"/>
      <c r="H143" s="25"/>
      <c r="I143" s="312" t="s">
        <v>1710</v>
      </c>
      <c r="J143" s="241"/>
      <c r="K143" s="241"/>
      <c r="L143" s="27"/>
    </row>
    <row r="144" spans="1:12" x14ac:dyDescent="0.25">
      <c r="A144" s="53"/>
      <c r="B144" s="53"/>
      <c r="C144" s="76" t="s">
        <v>1706</v>
      </c>
      <c r="D144" s="314">
        <v>42886</v>
      </c>
      <c r="E144" s="76">
        <v>679</v>
      </c>
      <c r="F144" s="77">
        <v>1392</v>
      </c>
      <c r="G144" s="20"/>
      <c r="H144" s="25"/>
      <c r="I144" s="311" t="s">
        <v>1709</v>
      </c>
      <c r="J144" s="241"/>
      <c r="K144" s="241"/>
      <c r="L144" s="27"/>
    </row>
    <row r="145" spans="1:12" x14ac:dyDescent="0.25">
      <c r="A145" s="53"/>
      <c r="B145" s="53"/>
      <c r="C145" s="76" t="s">
        <v>1707</v>
      </c>
      <c r="D145" s="314">
        <v>42886</v>
      </c>
      <c r="E145" s="76">
        <v>729</v>
      </c>
      <c r="F145" s="77">
        <v>4060</v>
      </c>
      <c r="G145" s="20"/>
      <c r="H145" s="25"/>
      <c r="I145" s="323" t="s">
        <v>1708</v>
      </c>
      <c r="J145" s="241"/>
      <c r="K145" s="241"/>
      <c r="L145" s="27"/>
    </row>
    <row r="146" spans="1:12" x14ac:dyDescent="0.25">
      <c r="A146" s="18" t="s">
        <v>141</v>
      </c>
      <c r="B146" s="18" t="s">
        <v>142</v>
      </c>
      <c r="C146" s="28"/>
      <c r="D146" s="29"/>
      <c r="E146" s="52"/>
      <c r="F146" s="31"/>
      <c r="G146" s="20">
        <f>+SUM(F147:F157)</f>
        <v>7596.03</v>
      </c>
      <c r="H146" s="25">
        <f>+G146/1.16*0.16</f>
        <v>1047.728275862069</v>
      </c>
      <c r="I146" s="25"/>
      <c r="J146" s="241"/>
      <c r="K146" s="241"/>
      <c r="L146" s="241"/>
    </row>
    <row r="147" spans="1:12" outlineLevel="1" x14ac:dyDescent="0.25">
      <c r="A147" s="11"/>
      <c r="B147" s="11"/>
      <c r="C147" s="58" t="s">
        <v>382</v>
      </c>
      <c r="D147" s="70">
        <v>42760</v>
      </c>
      <c r="E147" s="58">
        <v>4070233</v>
      </c>
      <c r="F147" s="58">
        <v>116</v>
      </c>
      <c r="G147" s="20"/>
      <c r="H147" s="25"/>
      <c r="I147" s="349" t="s">
        <v>1738</v>
      </c>
      <c r="J147" s="22"/>
      <c r="K147" s="23"/>
      <c r="L147" s="22"/>
    </row>
    <row r="148" spans="1:12" outlineLevel="1" x14ac:dyDescent="0.25">
      <c r="A148" s="11"/>
      <c r="B148" s="11"/>
      <c r="C148" s="58" t="s">
        <v>1410</v>
      </c>
      <c r="D148" s="70">
        <v>42850</v>
      </c>
      <c r="E148" s="58">
        <v>4283655</v>
      </c>
      <c r="F148" s="58">
        <v>400</v>
      </c>
      <c r="G148" s="20"/>
      <c r="H148" s="25"/>
      <c r="I148" s="349" t="s">
        <v>1411</v>
      </c>
      <c r="J148" s="22"/>
      <c r="K148" s="23"/>
      <c r="L148" s="22"/>
    </row>
    <row r="149" spans="1:12" outlineLevel="1" x14ac:dyDescent="0.25">
      <c r="A149" s="11"/>
      <c r="B149" s="11"/>
      <c r="C149" s="76" t="s">
        <v>1720</v>
      </c>
      <c r="D149" s="314">
        <v>42881</v>
      </c>
      <c r="E149" s="76">
        <v>4350074</v>
      </c>
      <c r="F149" s="76">
        <v>800.03</v>
      </c>
      <c r="G149" s="20"/>
      <c r="H149" s="25"/>
      <c r="I149" s="349" t="s">
        <v>1737</v>
      </c>
      <c r="J149" s="22"/>
      <c r="K149" s="23"/>
      <c r="L149" s="22"/>
    </row>
    <row r="150" spans="1:12" outlineLevel="1" x14ac:dyDescent="0.25">
      <c r="A150" s="11"/>
      <c r="B150" s="11"/>
      <c r="C150" s="76" t="s">
        <v>1721</v>
      </c>
      <c r="D150" s="314">
        <v>42884</v>
      </c>
      <c r="E150" s="76">
        <v>4332954</v>
      </c>
      <c r="F150" s="76">
        <v>400</v>
      </c>
      <c r="G150" s="20"/>
      <c r="H150" s="25"/>
      <c r="I150" s="349" t="s">
        <v>1736</v>
      </c>
      <c r="J150" s="22"/>
      <c r="K150" s="23"/>
      <c r="L150" s="22"/>
    </row>
    <row r="151" spans="1:12" outlineLevel="1" x14ac:dyDescent="0.25">
      <c r="A151" s="11"/>
      <c r="B151" s="11"/>
      <c r="C151" s="76" t="s">
        <v>1722</v>
      </c>
      <c r="D151" s="314">
        <v>42884</v>
      </c>
      <c r="E151" s="76">
        <v>4331620</v>
      </c>
      <c r="F151" s="76">
        <v>400</v>
      </c>
      <c r="G151" s="20"/>
      <c r="H151" s="25"/>
      <c r="I151" s="343" t="s">
        <v>1735</v>
      </c>
      <c r="J151" s="22"/>
      <c r="K151" s="23"/>
      <c r="L151" s="22"/>
    </row>
    <row r="152" spans="1:12" outlineLevel="1" x14ac:dyDescent="0.25">
      <c r="A152" s="11"/>
      <c r="B152" s="11"/>
      <c r="C152" s="76" t="s">
        <v>1723</v>
      </c>
      <c r="D152" s="314">
        <v>42884</v>
      </c>
      <c r="E152" s="76">
        <v>4358854</v>
      </c>
      <c r="F152" s="77">
        <v>3480</v>
      </c>
      <c r="G152" s="20"/>
      <c r="H152" s="25"/>
      <c r="I152" s="349" t="s">
        <v>1734</v>
      </c>
      <c r="J152" s="22"/>
      <c r="K152" s="23"/>
      <c r="L152" s="22"/>
    </row>
    <row r="153" spans="1:12" outlineLevel="1" x14ac:dyDescent="0.25">
      <c r="A153" s="11"/>
      <c r="B153" s="11"/>
      <c r="C153" s="76" t="s">
        <v>1724</v>
      </c>
      <c r="D153" s="314">
        <v>42885</v>
      </c>
      <c r="E153" s="76">
        <v>4354985</v>
      </c>
      <c r="F153" s="76">
        <v>400</v>
      </c>
      <c r="G153" s="20"/>
      <c r="H153" s="25"/>
      <c r="I153" s="343" t="s">
        <v>1733</v>
      </c>
      <c r="J153" s="22"/>
      <c r="K153" s="23"/>
      <c r="L153" s="22"/>
    </row>
    <row r="154" spans="1:12" outlineLevel="1" x14ac:dyDescent="0.25">
      <c r="A154" s="11"/>
      <c r="B154" s="11"/>
      <c r="C154" s="76" t="s">
        <v>1725</v>
      </c>
      <c r="D154" s="314">
        <v>42885</v>
      </c>
      <c r="E154" s="76">
        <v>4285344</v>
      </c>
      <c r="F154" s="76">
        <v>400</v>
      </c>
      <c r="G154" s="20"/>
      <c r="H154" s="25"/>
      <c r="I154" s="343" t="s">
        <v>1732</v>
      </c>
      <c r="J154" s="22"/>
      <c r="K154" s="23"/>
      <c r="L154" s="22"/>
    </row>
    <row r="155" spans="1:12" outlineLevel="1" x14ac:dyDescent="0.25">
      <c r="A155" s="11"/>
      <c r="B155" s="11"/>
      <c r="C155" s="76" t="s">
        <v>1726</v>
      </c>
      <c r="D155" s="314">
        <v>42885</v>
      </c>
      <c r="E155" s="76">
        <v>4331039</v>
      </c>
      <c r="F155" s="76">
        <v>400</v>
      </c>
      <c r="G155" s="20"/>
      <c r="H155" s="25"/>
      <c r="I155" s="343" t="s">
        <v>1731</v>
      </c>
      <c r="J155" s="22"/>
      <c r="K155" s="23"/>
      <c r="L155" s="22"/>
    </row>
    <row r="156" spans="1:12" outlineLevel="1" x14ac:dyDescent="0.25">
      <c r="A156" s="11"/>
      <c r="B156" s="11"/>
      <c r="C156" s="76" t="s">
        <v>1727</v>
      </c>
      <c r="D156" s="314">
        <v>42886</v>
      </c>
      <c r="E156" s="76">
        <v>4351915</v>
      </c>
      <c r="F156" s="76">
        <v>400</v>
      </c>
      <c r="G156" s="20"/>
      <c r="H156" s="25"/>
      <c r="I156" s="323" t="s">
        <v>1730</v>
      </c>
      <c r="J156" s="22"/>
      <c r="K156" s="23"/>
      <c r="L156" s="22"/>
    </row>
    <row r="157" spans="1:12" outlineLevel="1" x14ac:dyDescent="0.25">
      <c r="A157" s="11"/>
      <c r="B157" s="11"/>
      <c r="C157" s="76" t="s">
        <v>1728</v>
      </c>
      <c r="D157" s="314">
        <v>42886</v>
      </c>
      <c r="E157" s="76">
        <v>4360391</v>
      </c>
      <c r="F157" s="76">
        <v>400</v>
      </c>
      <c r="G157" s="20"/>
      <c r="H157" s="25"/>
      <c r="I157" s="250" t="s">
        <v>1729</v>
      </c>
      <c r="J157" s="22"/>
      <c r="K157" s="23"/>
      <c r="L157" s="22"/>
    </row>
    <row r="158" spans="1:12" x14ac:dyDescent="0.25">
      <c r="A158" s="18" t="s">
        <v>384</v>
      </c>
      <c r="B158" s="18" t="s">
        <v>385</v>
      </c>
      <c r="C158" s="58"/>
      <c r="D158" s="70"/>
      <c r="E158" s="58"/>
      <c r="F158" s="58"/>
      <c r="G158" s="20">
        <f>+SUM(F159:F159)</f>
        <v>-37931.53</v>
      </c>
      <c r="H158" s="25">
        <f>+G158/1.16*0.16</f>
        <v>-5231.9351724137932</v>
      </c>
      <c r="I158" s="71" t="s">
        <v>389</v>
      </c>
      <c r="J158" s="22"/>
      <c r="K158" s="100" t="s">
        <v>548</v>
      </c>
      <c r="L158" s="22"/>
    </row>
    <row r="159" spans="1:12" outlineLevel="1" x14ac:dyDescent="0.25">
      <c r="A159" s="11"/>
      <c r="B159" s="11"/>
      <c r="C159" s="58" t="s">
        <v>386</v>
      </c>
      <c r="D159" s="70">
        <v>42738</v>
      </c>
      <c r="E159" s="58" t="s">
        <v>387</v>
      </c>
      <c r="F159" s="58">
        <v>-37931.53</v>
      </c>
      <c r="G159" s="20"/>
      <c r="H159" s="25" t="s">
        <v>388</v>
      </c>
      <c r="I159" s="25"/>
      <c r="J159" s="22"/>
      <c r="K159" s="23"/>
      <c r="L159" s="22"/>
    </row>
    <row r="160" spans="1:12" x14ac:dyDescent="0.25">
      <c r="A160" s="18" t="s">
        <v>648</v>
      </c>
      <c r="B160" s="18" t="s">
        <v>649</v>
      </c>
      <c r="C160" s="28"/>
      <c r="D160" s="29"/>
      <c r="E160" s="52"/>
      <c r="F160" s="31"/>
      <c r="G160" s="20">
        <f>+F161</f>
        <v>25332.36</v>
      </c>
      <c r="H160" s="25">
        <f>+G160/1.16*0.16</f>
        <v>3494.1186206896559</v>
      </c>
      <c r="I160" s="71"/>
      <c r="J160" s="241"/>
      <c r="K160" s="241" t="s">
        <v>319</v>
      </c>
      <c r="L160" s="22"/>
    </row>
    <row r="161" spans="1:19" outlineLevel="1" x14ac:dyDescent="0.25">
      <c r="A161" s="11"/>
      <c r="B161" s="11"/>
      <c r="C161" s="58" t="s">
        <v>1739</v>
      </c>
      <c r="D161" s="70">
        <v>42867</v>
      </c>
      <c r="E161" s="58" t="s">
        <v>1740</v>
      </c>
      <c r="F161" s="32">
        <v>25332.36</v>
      </c>
      <c r="G161" s="61"/>
      <c r="H161" s="25"/>
      <c r="I161" s="250" t="s">
        <v>1741</v>
      </c>
      <c r="J161" s="241"/>
      <c r="K161" s="8"/>
      <c r="L161" s="27"/>
    </row>
    <row r="162" spans="1:19" x14ac:dyDescent="0.25">
      <c r="A162" s="18" t="s">
        <v>390</v>
      </c>
      <c r="B162" s="18" t="s">
        <v>144</v>
      </c>
      <c r="C162" s="45"/>
      <c r="D162" s="46"/>
      <c r="E162" s="45"/>
      <c r="F162" s="58"/>
      <c r="G162" s="20">
        <f>+F163</f>
        <v>406</v>
      </c>
      <c r="H162" s="25">
        <f>+G162/1.16*0.16</f>
        <v>56</v>
      </c>
      <c r="I162" s="25"/>
      <c r="J162" s="241"/>
      <c r="K162" s="8"/>
      <c r="L162" s="27"/>
    </row>
    <row r="163" spans="1:19" outlineLevel="1" x14ac:dyDescent="0.25">
      <c r="A163" s="53"/>
      <c r="B163" s="53"/>
      <c r="C163" s="58" t="s">
        <v>1414</v>
      </c>
      <c r="D163" s="70">
        <v>42855</v>
      </c>
      <c r="E163" s="58"/>
      <c r="F163" s="58">
        <v>406</v>
      </c>
      <c r="G163" s="20"/>
      <c r="H163" s="25"/>
      <c r="I163" s="312" t="s">
        <v>1416</v>
      </c>
      <c r="J163" s="241"/>
      <c r="K163" s="8"/>
      <c r="L163" s="27"/>
    </row>
    <row r="164" spans="1:19" x14ac:dyDescent="0.25">
      <c r="A164" s="18" t="s">
        <v>652</v>
      </c>
      <c r="B164" s="18" t="s">
        <v>653</v>
      </c>
      <c r="C164" s="28"/>
      <c r="D164" s="29"/>
      <c r="E164" s="52"/>
      <c r="F164" s="31"/>
      <c r="G164" s="20">
        <f>+SUM(F165:F169)</f>
        <v>4790.7700000000004</v>
      </c>
      <c r="H164" s="25">
        <f>+G164/1.16*0.16</f>
        <v>660.79586206896568</v>
      </c>
      <c r="I164" s="25"/>
      <c r="J164" s="241"/>
      <c r="K164" s="8"/>
      <c r="L164" s="27"/>
    </row>
    <row r="165" spans="1:19" x14ac:dyDescent="0.25">
      <c r="A165" s="53"/>
      <c r="B165" s="53"/>
      <c r="C165" s="76" t="s">
        <v>1742</v>
      </c>
      <c r="D165" s="314">
        <v>42865</v>
      </c>
      <c r="E165" s="76" t="s">
        <v>1743</v>
      </c>
      <c r="F165" s="76">
        <v>812</v>
      </c>
      <c r="G165" s="20"/>
      <c r="H165" s="25"/>
      <c r="I165" s="250" t="s">
        <v>1755</v>
      </c>
      <c r="J165" s="241"/>
      <c r="K165" s="8"/>
      <c r="L165" s="27"/>
    </row>
    <row r="166" spans="1:19" x14ac:dyDescent="0.25">
      <c r="A166" s="53"/>
      <c r="B166" s="53"/>
      <c r="C166" s="76" t="s">
        <v>1744</v>
      </c>
      <c r="D166" s="314">
        <v>42870</v>
      </c>
      <c r="E166" s="76" t="s">
        <v>1745</v>
      </c>
      <c r="F166" s="77">
        <v>1290.6300000000001</v>
      </c>
      <c r="G166" s="20"/>
      <c r="H166" s="25"/>
      <c r="I166" s="250" t="s">
        <v>1419</v>
      </c>
      <c r="J166" s="241"/>
      <c r="K166" s="8"/>
      <c r="L166" s="27"/>
    </row>
    <row r="167" spans="1:19" x14ac:dyDescent="0.25">
      <c r="A167" s="53"/>
      <c r="B167" s="53"/>
      <c r="C167" s="76" t="s">
        <v>1746</v>
      </c>
      <c r="D167" s="314">
        <v>42870</v>
      </c>
      <c r="E167" s="76" t="s">
        <v>1747</v>
      </c>
      <c r="F167" s="77">
        <v>1827</v>
      </c>
      <c r="G167" s="20"/>
      <c r="H167" s="25"/>
      <c r="I167" s="250" t="s">
        <v>1754</v>
      </c>
      <c r="J167" s="241"/>
      <c r="K167" s="8"/>
      <c r="L167" s="27"/>
    </row>
    <row r="168" spans="1:19" x14ac:dyDescent="0.25">
      <c r="A168" s="53"/>
      <c r="B168" s="53"/>
      <c r="C168" s="76" t="s">
        <v>1748</v>
      </c>
      <c r="D168" s="314">
        <v>42874</v>
      </c>
      <c r="E168" s="76" t="s">
        <v>1749</v>
      </c>
      <c r="F168" s="76">
        <v>370.04</v>
      </c>
      <c r="G168" s="20"/>
      <c r="H168" s="25"/>
      <c r="I168" s="250" t="s">
        <v>1753</v>
      </c>
      <c r="J168" s="241"/>
      <c r="K168" s="8"/>
      <c r="L168" s="27"/>
    </row>
    <row r="169" spans="1:19" x14ac:dyDescent="0.25">
      <c r="A169" s="53"/>
      <c r="B169" s="53"/>
      <c r="C169" s="76" t="s">
        <v>1750</v>
      </c>
      <c r="D169" s="314">
        <v>42874</v>
      </c>
      <c r="E169" s="76" t="s">
        <v>1751</v>
      </c>
      <c r="F169" s="76">
        <v>491.1</v>
      </c>
      <c r="G169" s="20"/>
      <c r="H169" s="25"/>
      <c r="I169" s="250" t="s">
        <v>1752</v>
      </c>
      <c r="J169" s="241"/>
      <c r="K169" s="8"/>
      <c r="L169" s="27"/>
    </row>
    <row r="170" spans="1:19" x14ac:dyDescent="0.25">
      <c r="A170" s="18" t="s">
        <v>153</v>
      </c>
      <c r="B170" s="18" t="s">
        <v>154</v>
      </c>
      <c r="C170" s="28"/>
      <c r="D170" s="29"/>
      <c r="E170" s="52"/>
      <c r="F170" s="31"/>
      <c r="G170" s="20">
        <v>44800</v>
      </c>
      <c r="H170" s="25">
        <f>+G170/1.16*0.16</f>
        <v>6179.3103448275861</v>
      </c>
      <c r="I170" s="25"/>
      <c r="J170" s="241"/>
      <c r="K170" s="8"/>
      <c r="L170" s="27"/>
    </row>
    <row r="171" spans="1:19" outlineLevel="1" x14ac:dyDescent="0.25">
      <c r="A171" s="11"/>
      <c r="B171" s="11"/>
      <c r="C171" s="58" t="s">
        <v>155</v>
      </c>
      <c r="D171" s="70">
        <v>42703</v>
      </c>
      <c r="E171" s="58">
        <v>377</v>
      </c>
      <c r="F171" s="61">
        <v>44800</v>
      </c>
      <c r="G171" s="50"/>
      <c r="H171" s="25"/>
      <c r="I171" s="244" t="s">
        <v>851</v>
      </c>
      <c r="J171" s="241"/>
      <c r="K171" s="8"/>
      <c r="L171" s="27"/>
    </row>
    <row r="172" spans="1:19" x14ac:dyDescent="0.25">
      <c r="A172" s="18" t="s">
        <v>1756</v>
      </c>
      <c r="B172" s="18" t="s">
        <v>1757</v>
      </c>
      <c r="C172" s="28"/>
      <c r="D172" s="29"/>
      <c r="E172" s="52"/>
      <c r="F172" s="31"/>
      <c r="G172" s="20">
        <f>+F173</f>
        <v>169000</v>
      </c>
      <c r="H172" s="25">
        <f>+G172/1.16*0.16</f>
        <v>23310.344827586207</v>
      </c>
      <c r="I172" s="244"/>
      <c r="J172" s="241"/>
      <c r="K172" s="8"/>
      <c r="L172" s="27"/>
    </row>
    <row r="173" spans="1:19" x14ac:dyDescent="0.25">
      <c r="A173" s="11"/>
      <c r="B173" s="11"/>
      <c r="C173" s="58" t="s">
        <v>1758</v>
      </c>
      <c r="D173" s="70">
        <v>42872</v>
      </c>
      <c r="E173" s="58" t="s">
        <v>1759</v>
      </c>
      <c r="F173" s="61">
        <v>169000</v>
      </c>
      <c r="G173" s="50"/>
      <c r="H173" s="25"/>
      <c r="I173" s="244"/>
      <c r="J173" s="241"/>
      <c r="K173" s="8"/>
      <c r="L173" s="27"/>
    </row>
    <row r="174" spans="1:19" x14ac:dyDescent="0.25">
      <c r="A174" s="18" t="s">
        <v>1138</v>
      </c>
      <c r="B174" s="18" t="s">
        <v>1760</v>
      </c>
      <c r="C174" s="28"/>
      <c r="D174" s="29"/>
      <c r="E174" s="52"/>
      <c r="F174" s="31"/>
      <c r="G174" s="20">
        <f>+F175</f>
        <v>1624</v>
      </c>
      <c r="H174" s="25">
        <f>+G174/1.16*0.16</f>
        <v>224</v>
      </c>
      <c r="I174" s="244"/>
      <c r="J174" s="241"/>
      <c r="K174" s="8"/>
      <c r="L174" s="27"/>
    </row>
    <row r="175" spans="1:19" x14ac:dyDescent="0.25">
      <c r="A175" s="11"/>
      <c r="B175" s="11"/>
      <c r="C175" s="58" t="s">
        <v>1761</v>
      </c>
      <c r="D175" s="70">
        <v>42870</v>
      </c>
      <c r="E175" s="58">
        <v>82532</v>
      </c>
      <c r="F175" s="61">
        <v>1624</v>
      </c>
      <c r="G175" s="50"/>
      <c r="H175" s="25"/>
      <c r="I175" s="323" t="s">
        <v>1762</v>
      </c>
      <c r="J175" s="241"/>
      <c r="K175" s="8"/>
      <c r="L175" s="27"/>
    </row>
    <row r="176" spans="1:19" x14ac:dyDescent="0.25">
      <c r="A176" s="18" t="s">
        <v>159</v>
      </c>
      <c r="B176" s="18" t="s">
        <v>160</v>
      </c>
      <c r="C176" s="28"/>
      <c r="D176" s="29"/>
      <c r="E176" s="52"/>
      <c r="F176" s="58"/>
      <c r="G176" s="20">
        <f>+SUM(F177:F181)</f>
        <v>-12760</v>
      </c>
      <c r="H176" s="25">
        <f>+G176/1.16*0.16</f>
        <v>-1760</v>
      </c>
      <c r="I176" s="25" t="s">
        <v>171</v>
      </c>
      <c r="J176" s="241"/>
      <c r="K176" s="8" t="s">
        <v>112</v>
      </c>
      <c r="L176" s="27"/>
      <c r="M176" s="241"/>
      <c r="N176" s="241"/>
      <c r="O176" s="241"/>
      <c r="P176" s="241"/>
      <c r="Q176" s="241"/>
      <c r="R176" s="241"/>
      <c r="S176" s="241"/>
    </row>
    <row r="177" spans="1:19" ht="15.75" customHeight="1" outlineLevel="1" x14ac:dyDescent="0.25">
      <c r="A177" s="53"/>
      <c r="B177" s="53"/>
      <c r="C177" s="58" t="s">
        <v>161</v>
      </c>
      <c r="D177" s="70">
        <v>42068</v>
      </c>
      <c r="E177" s="58" t="s">
        <v>162</v>
      </c>
      <c r="F177" s="32">
        <v>464</v>
      </c>
      <c r="G177" s="20"/>
      <c r="H177" s="25"/>
      <c r="I177" s="25"/>
      <c r="J177" s="58"/>
      <c r="K177" s="8"/>
      <c r="L177" s="56"/>
      <c r="M177" s="58"/>
      <c r="N177" s="58"/>
      <c r="O177" s="58"/>
      <c r="P177" s="58"/>
      <c r="Q177" s="58"/>
      <c r="R177" s="58"/>
      <c r="S177" s="58"/>
    </row>
    <row r="178" spans="1:19" outlineLevel="1" x14ac:dyDescent="0.25">
      <c r="A178" s="53"/>
      <c r="B178" s="53"/>
      <c r="C178" s="58" t="s">
        <v>163</v>
      </c>
      <c r="D178" s="70">
        <v>42172</v>
      </c>
      <c r="E178" s="58" t="s">
        <v>164</v>
      </c>
      <c r="F178" s="32">
        <v>4408</v>
      </c>
      <c r="G178" s="20"/>
      <c r="H178" s="25"/>
      <c r="I178" s="25"/>
      <c r="J178" s="58"/>
      <c r="K178" s="8"/>
      <c r="L178" s="56"/>
      <c r="M178" s="58"/>
      <c r="N178" s="58"/>
      <c r="O178" s="58"/>
      <c r="P178" s="58"/>
      <c r="Q178" s="58"/>
      <c r="R178" s="58"/>
      <c r="S178" s="58"/>
    </row>
    <row r="179" spans="1:19" outlineLevel="1" x14ac:dyDescent="0.25">
      <c r="A179" s="53"/>
      <c r="B179" s="53"/>
      <c r="C179" s="58" t="s">
        <v>165</v>
      </c>
      <c r="D179" s="70">
        <v>42247</v>
      </c>
      <c r="E179" s="58" t="s">
        <v>166</v>
      </c>
      <c r="F179" s="32">
        <v>4408</v>
      </c>
      <c r="G179" s="20"/>
      <c r="H179" s="25"/>
      <c r="I179" s="25"/>
      <c r="J179" s="58"/>
      <c r="K179" s="8"/>
      <c r="L179" s="56"/>
      <c r="M179" s="58"/>
      <c r="N179" s="58"/>
      <c r="O179" s="58"/>
      <c r="P179" s="58"/>
      <c r="Q179" s="58"/>
      <c r="R179" s="58"/>
      <c r="S179" s="58"/>
    </row>
    <row r="180" spans="1:19" outlineLevel="1" x14ac:dyDescent="0.25">
      <c r="A180" s="53"/>
      <c r="B180" s="53"/>
      <c r="C180" s="58" t="s">
        <v>167</v>
      </c>
      <c r="D180" s="70">
        <v>42247</v>
      </c>
      <c r="E180" s="58" t="s">
        <v>168</v>
      </c>
      <c r="F180" s="32">
        <v>4408</v>
      </c>
      <c r="G180" s="20"/>
      <c r="H180" s="25"/>
      <c r="I180" s="25"/>
      <c r="J180" s="58"/>
      <c r="K180" s="8"/>
      <c r="L180" s="56"/>
      <c r="M180" s="58"/>
      <c r="N180" s="58"/>
      <c r="O180" s="58"/>
      <c r="P180" s="58"/>
      <c r="Q180" s="58"/>
      <c r="R180" s="58"/>
      <c r="S180" s="58"/>
    </row>
    <row r="181" spans="1:19" outlineLevel="1" x14ac:dyDescent="0.25">
      <c r="A181" s="53"/>
      <c r="B181" s="53"/>
      <c r="C181" s="58" t="s">
        <v>169</v>
      </c>
      <c r="D181" s="70">
        <v>42487</v>
      </c>
      <c r="E181" s="58" t="s">
        <v>20</v>
      </c>
      <c r="F181" s="61">
        <v>-26448</v>
      </c>
      <c r="G181" s="20"/>
      <c r="H181" s="71" t="s">
        <v>170</v>
      </c>
      <c r="I181" s="71" t="s">
        <v>171</v>
      </c>
      <c r="J181" s="58"/>
      <c r="K181" s="8"/>
      <c r="L181" s="56"/>
      <c r="M181" s="58"/>
      <c r="N181" s="58"/>
      <c r="O181" s="58"/>
      <c r="P181" s="58"/>
      <c r="Q181" s="58"/>
      <c r="R181" s="58"/>
      <c r="S181" s="58"/>
    </row>
    <row r="182" spans="1:19" x14ac:dyDescent="0.25">
      <c r="A182" s="18" t="s">
        <v>172</v>
      </c>
      <c r="B182" s="18" t="s">
        <v>1763</v>
      </c>
      <c r="C182" s="28"/>
      <c r="D182" s="29"/>
      <c r="E182" s="52"/>
      <c r="F182" s="31"/>
      <c r="G182" s="20">
        <f>+F183</f>
        <v>11600</v>
      </c>
      <c r="H182" s="25">
        <f>+G182/1.16*0.16</f>
        <v>1600</v>
      </c>
      <c r="I182" s="244"/>
      <c r="J182" s="58"/>
      <c r="K182" s="8"/>
      <c r="L182" s="56"/>
      <c r="M182" s="58"/>
      <c r="N182" s="58"/>
      <c r="O182" s="58"/>
      <c r="P182" s="58"/>
      <c r="Q182" s="58"/>
      <c r="R182" s="58"/>
      <c r="S182" s="58"/>
    </row>
    <row r="183" spans="1:19" x14ac:dyDescent="0.25">
      <c r="A183" s="11"/>
      <c r="B183" s="11"/>
      <c r="C183" s="58" t="s">
        <v>1764</v>
      </c>
      <c r="D183" s="70">
        <v>42872</v>
      </c>
      <c r="E183" s="58">
        <v>412</v>
      </c>
      <c r="F183" s="61">
        <v>11600</v>
      </c>
      <c r="G183" s="50"/>
      <c r="H183" s="25"/>
      <c r="I183" s="250" t="s">
        <v>1765</v>
      </c>
      <c r="J183" s="58"/>
      <c r="K183" s="8"/>
      <c r="L183" s="56"/>
      <c r="M183" s="58"/>
      <c r="N183" s="58"/>
      <c r="O183" s="58"/>
      <c r="P183" s="58"/>
      <c r="Q183" s="58"/>
      <c r="R183" s="58"/>
      <c r="S183" s="58"/>
    </row>
    <row r="184" spans="1:19" x14ac:dyDescent="0.25">
      <c r="A184" s="18" t="s">
        <v>174</v>
      </c>
      <c r="B184" s="18" t="s">
        <v>175</v>
      </c>
      <c r="C184" s="58"/>
      <c r="D184" s="70"/>
      <c r="E184" s="58"/>
      <c r="F184" s="58"/>
      <c r="G184" s="20">
        <f>+SUM(F185:F187)</f>
        <v>6704.7999999999993</v>
      </c>
      <c r="H184" s="25">
        <f>+G184/1.16*0.16</f>
        <v>924.80000000000007</v>
      </c>
      <c r="I184" s="241"/>
      <c r="J184" s="241"/>
      <c r="K184" s="8"/>
      <c r="L184" s="27"/>
    </row>
    <row r="185" spans="1:19" outlineLevel="1" x14ac:dyDescent="0.25">
      <c r="A185" s="11"/>
      <c r="B185" s="11"/>
      <c r="C185" s="76" t="s">
        <v>1766</v>
      </c>
      <c r="D185" s="314">
        <v>42874</v>
      </c>
      <c r="E185" s="76">
        <v>2752</v>
      </c>
      <c r="F185" s="77">
        <v>1345.6</v>
      </c>
      <c r="G185" s="241"/>
      <c r="H185" s="25"/>
      <c r="I185" s="250" t="s">
        <v>1770</v>
      </c>
      <c r="J185" s="241"/>
      <c r="K185" s="8"/>
      <c r="L185" s="27"/>
    </row>
    <row r="186" spans="1:19" outlineLevel="1" x14ac:dyDescent="0.25">
      <c r="A186" s="11"/>
      <c r="B186" s="11"/>
      <c r="C186" s="76" t="s">
        <v>1767</v>
      </c>
      <c r="D186" s="314">
        <v>42886</v>
      </c>
      <c r="E186" s="76">
        <v>2734</v>
      </c>
      <c r="F186" s="77">
        <v>3688.8</v>
      </c>
      <c r="G186" s="241"/>
      <c r="H186" s="25"/>
      <c r="I186" s="323" t="s">
        <v>1769</v>
      </c>
      <c r="J186" s="241"/>
      <c r="K186" s="8"/>
      <c r="L186" s="27"/>
    </row>
    <row r="187" spans="1:19" outlineLevel="1" x14ac:dyDescent="0.25">
      <c r="A187" s="11"/>
      <c r="B187" s="11"/>
      <c r="C187" s="76" t="s">
        <v>1768</v>
      </c>
      <c r="D187" s="314">
        <v>42886</v>
      </c>
      <c r="E187" s="76">
        <v>2733</v>
      </c>
      <c r="F187" s="77">
        <v>1670.4</v>
      </c>
      <c r="G187" s="241"/>
      <c r="H187" s="25"/>
      <c r="I187" s="323" t="s">
        <v>1769</v>
      </c>
      <c r="J187" s="241"/>
      <c r="K187" s="8"/>
      <c r="L187" s="27"/>
    </row>
    <row r="188" spans="1:19" x14ac:dyDescent="0.25">
      <c r="A188" s="18" t="s">
        <v>1427</v>
      </c>
      <c r="B188" s="18" t="s">
        <v>1428</v>
      </c>
      <c r="C188" s="76"/>
      <c r="D188" s="314"/>
      <c r="E188" s="76"/>
      <c r="F188" s="77"/>
      <c r="G188" s="20">
        <f>+SUM(F189:F190)</f>
        <v>200</v>
      </c>
      <c r="H188" s="25">
        <f>+G188/1.16*0.16</f>
        <v>27.586206896551726</v>
      </c>
      <c r="I188" s="312"/>
      <c r="J188" s="241"/>
      <c r="K188" s="8"/>
      <c r="L188" s="27"/>
    </row>
    <row r="189" spans="1:19" x14ac:dyDescent="0.25">
      <c r="A189" s="53"/>
      <c r="B189" s="53"/>
      <c r="C189" s="76" t="s">
        <v>1429</v>
      </c>
      <c r="D189" s="314">
        <v>42852</v>
      </c>
      <c r="E189" s="76">
        <v>6558</v>
      </c>
      <c r="F189" s="77">
        <v>200</v>
      </c>
      <c r="G189" s="241"/>
      <c r="H189" s="25"/>
      <c r="I189" s="323" t="s">
        <v>1430</v>
      </c>
      <c r="J189" s="241"/>
      <c r="K189" s="8"/>
      <c r="L189" s="27"/>
    </row>
    <row r="190" spans="1:19" x14ac:dyDescent="0.25">
      <c r="A190" s="18" t="s">
        <v>176</v>
      </c>
      <c r="B190" s="18" t="s">
        <v>1431</v>
      </c>
      <c r="C190" s="28"/>
      <c r="D190" s="51"/>
      <c r="E190" s="28"/>
      <c r="F190" s="31"/>
      <c r="G190" s="20">
        <f>+F191</f>
        <v>2610</v>
      </c>
      <c r="H190" s="25">
        <f>+G190/1.16*0.16</f>
        <v>360</v>
      </c>
      <c r="I190" s="25"/>
      <c r="J190" s="241"/>
      <c r="K190" s="241"/>
      <c r="L190" s="241"/>
    </row>
    <row r="191" spans="1:19" outlineLevel="1" x14ac:dyDescent="0.25">
      <c r="A191" s="53"/>
      <c r="B191" s="53"/>
      <c r="C191" s="58" t="s">
        <v>1771</v>
      </c>
      <c r="D191" s="70">
        <v>42878</v>
      </c>
      <c r="E191" s="58" t="s">
        <v>1772</v>
      </c>
      <c r="F191" s="61">
        <v>2610</v>
      </c>
      <c r="G191" s="20"/>
      <c r="H191" s="25"/>
      <c r="I191" s="323" t="s">
        <v>1773</v>
      </c>
      <c r="J191" s="58"/>
      <c r="K191" s="58"/>
      <c r="L191" s="58"/>
    </row>
    <row r="192" spans="1:19" x14ac:dyDescent="0.25">
      <c r="A192" s="18" t="s">
        <v>192</v>
      </c>
      <c r="B192" s="18" t="s">
        <v>193</v>
      </c>
      <c r="C192" s="58"/>
      <c r="D192" s="70"/>
      <c r="E192" s="58"/>
      <c r="F192" s="61"/>
      <c r="G192" s="20">
        <f>+SUM(F193:F197)</f>
        <v>500000</v>
      </c>
      <c r="H192" s="25">
        <f>+G192/1.16*0.16</f>
        <v>68965.517241379319</v>
      </c>
    </row>
    <row r="193" spans="1:9" outlineLevel="1" x14ac:dyDescent="0.25">
      <c r="A193" s="241"/>
      <c r="B193" s="241"/>
      <c r="C193" s="387">
        <v>3561</v>
      </c>
      <c r="D193" s="314">
        <v>42736</v>
      </c>
      <c r="E193" s="76" t="s">
        <v>422</v>
      </c>
      <c r="F193" s="77">
        <v>100000</v>
      </c>
      <c r="G193" s="241"/>
      <c r="H193" s="241"/>
    </row>
    <row r="194" spans="1:9" ht="15.75" customHeight="1" outlineLevel="1" x14ac:dyDescent="0.25">
      <c r="A194" s="241"/>
      <c r="B194" s="241"/>
      <c r="C194" s="76" t="s">
        <v>672</v>
      </c>
      <c r="D194" s="314">
        <v>42767</v>
      </c>
      <c r="E194" s="76" t="s">
        <v>422</v>
      </c>
      <c r="F194" s="77">
        <v>100000</v>
      </c>
      <c r="G194" s="241"/>
      <c r="H194" s="241"/>
      <c r="I194" s="312"/>
    </row>
    <row r="195" spans="1:9" ht="15.75" customHeight="1" outlineLevel="1" x14ac:dyDescent="0.25">
      <c r="A195" s="241"/>
      <c r="B195" s="241"/>
      <c r="C195" s="76" t="s">
        <v>1167</v>
      </c>
      <c r="D195" s="314">
        <v>42795</v>
      </c>
      <c r="E195" s="76" t="s">
        <v>422</v>
      </c>
      <c r="F195" s="77">
        <v>100000</v>
      </c>
      <c r="G195" s="241"/>
      <c r="H195" s="241"/>
    </row>
    <row r="196" spans="1:9" ht="15.75" customHeight="1" outlineLevel="1" x14ac:dyDescent="0.25">
      <c r="A196" s="241"/>
      <c r="B196" s="241"/>
      <c r="C196" s="76" t="s">
        <v>1167</v>
      </c>
      <c r="D196" s="314">
        <v>42826</v>
      </c>
      <c r="E196" s="76" t="s">
        <v>422</v>
      </c>
      <c r="F196" s="77">
        <v>100000</v>
      </c>
      <c r="G196" s="241"/>
      <c r="H196" s="241"/>
    </row>
    <row r="197" spans="1:9" ht="15.75" customHeight="1" outlineLevel="1" x14ac:dyDescent="0.25">
      <c r="A197" s="241"/>
      <c r="B197" s="241"/>
      <c r="C197" s="76" t="s">
        <v>1774</v>
      </c>
      <c r="D197" s="314">
        <v>42856</v>
      </c>
      <c r="E197" s="76" t="s">
        <v>422</v>
      </c>
      <c r="F197" s="77">
        <v>100000</v>
      </c>
      <c r="G197" s="241"/>
      <c r="H197" s="241"/>
      <c r="I197" s="312"/>
    </row>
    <row r="198" spans="1:9" x14ac:dyDescent="0.25">
      <c r="A198" s="18" t="s">
        <v>194</v>
      </c>
      <c r="B198" s="18" t="s">
        <v>195</v>
      </c>
      <c r="C198" s="58"/>
      <c r="D198" s="70"/>
      <c r="E198" s="58"/>
      <c r="F198" s="61"/>
      <c r="G198" s="20">
        <f>+SUM(F199:F203)</f>
        <v>2030</v>
      </c>
      <c r="H198" s="25">
        <f>+G198/1.16*0.16</f>
        <v>280.00000000000006</v>
      </c>
    </row>
    <row r="199" spans="1:9" s="488" customFormat="1" outlineLevel="1" x14ac:dyDescent="0.25">
      <c r="A199" s="53"/>
      <c r="B199" s="53"/>
      <c r="C199" s="114" t="s">
        <v>436</v>
      </c>
      <c r="D199" s="495">
        <v>42766</v>
      </c>
      <c r="E199" s="114" t="s">
        <v>437</v>
      </c>
      <c r="F199" s="114">
        <v>406</v>
      </c>
      <c r="G199" s="20"/>
      <c r="H199" s="25"/>
      <c r="I199" s="240"/>
    </row>
    <row r="200" spans="1:9" s="488" customFormat="1" outlineLevel="1" x14ac:dyDescent="0.25">
      <c r="A200" s="53"/>
      <c r="B200" s="53"/>
      <c r="C200" s="488" t="s">
        <v>1172</v>
      </c>
      <c r="D200" s="490">
        <v>42823</v>
      </c>
      <c r="E200" s="488" t="s">
        <v>1173</v>
      </c>
      <c r="F200" s="488">
        <v>406</v>
      </c>
      <c r="G200" s="20"/>
      <c r="H200" s="25"/>
      <c r="I200" s="240"/>
    </row>
    <row r="201" spans="1:9" s="488" customFormat="1" outlineLevel="1" x14ac:dyDescent="0.25">
      <c r="A201" s="53"/>
      <c r="B201" s="53"/>
      <c r="C201" s="488" t="s">
        <v>1174</v>
      </c>
      <c r="D201" s="490">
        <v>42825</v>
      </c>
      <c r="E201" s="488" t="s">
        <v>1175</v>
      </c>
      <c r="F201" s="488">
        <v>406</v>
      </c>
      <c r="G201" s="20"/>
      <c r="H201" s="25"/>
      <c r="I201" s="240"/>
    </row>
    <row r="202" spans="1:9" outlineLevel="1" x14ac:dyDescent="0.25">
      <c r="A202" s="53"/>
      <c r="B202" s="53"/>
      <c r="C202" s="488" t="s">
        <v>1439</v>
      </c>
      <c r="D202" s="490">
        <v>42832</v>
      </c>
      <c r="E202" s="488" t="s">
        <v>1440</v>
      </c>
      <c r="F202" s="488">
        <v>406</v>
      </c>
      <c r="G202" s="20"/>
      <c r="H202" s="25"/>
      <c r="I202" s="240"/>
    </row>
    <row r="203" spans="1:9" outlineLevel="1" x14ac:dyDescent="0.25">
      <c r="A203" s="53"/>
      <c r="B203" s="53"/>
      <c r="C203" s="488" t="s">
        <v>1775</v>
      </c>
      <c r="D203" s="490">
        <v>42866</v>
      </c>
      <c r="E203" s="488" t="s">
        <v>1776</v>
      </c>
      <c r="F203" s="498">
        <v>406</v>
      </c>
      <c r="G203" s="20"/>
      <c r="H203" s="25"/>
      <c r="I203" s="243"/>
    </row>
    <row r="204" spans="1:9" outlineLevel="1" x14ac:dyDescent="0.25">
      <c r="A204" s="18" t="s">
        <v>1778</v>
      </c>
      <c r="B204" s="18" t="s">
        <v>1779</v>
      </c>
      <c r="C204" s="58"/>
      <c r="D204" s="70"/>
      <c r="E204" s="58"/>
      <c r="F204" s="58"/>
      <c r="G204" s="20">
        <f>+F205</f>
        <v>800</v>
      </c>
      <c r="H204" s="25">
        <f>+G204/1.16*0.16</f>
        <v>110.3448275862069</v>
      </c>
    </row>
    <row r="205" spans="1:9" outlineLevel="1" x14ac:dyDescent="0.25">
      <c r="A205" s="241"/>
      <c r="B205" s="241"/>
      <c r="C205" s="58" t="s">
        <v>1780</v>
      </c>
      <c r="D205" s="70">
        <v>42877</v>
      </c>
      <c r="E205" s="58">
        <v>533</v>
      </c>
      <c r="F205" s="58">
        <v>800</v>
      </c>
      <c r="G205" s="241"/>
      <c r="H205" s="241"/>
      <c r="I205" s="250" t="s">
        <v>1781</v>
      </c>
    </row>
    <row r="206" spans="1:9" x14ac:dyDescent="0.25">
      <c r="A206" s="18" t="s">
        <v>1451</v>
      </c>
      <c r="B206" s="18" t="s">
        <v>1452</v>
      </c>
      <c r="C206" s="58"/>
      <c r="D206" s="70"/>
      <c r="E206" s="58"/>
      <c r="F206" s="58"/>
      <c r="G206" s="20">
        <f>+F207</f>
        <v>-406</v>
      </c>
      <c r="H206" s="25">
        <f>+G206/1.16*0.16</f>
        <v>-56</v>
      </c>
      <c r="I206" s="307" t="s">
        <v>339</v>
      </c>
    </row>
    <row r="207" spans="1:9" outlineLevel="1" x14ac:dyDescent="0.25">
      <c r="A207" s="241"/>
      <c r="B207" s="241"/>
      <c r="C207" s="58" t="s">
        <v>1453</v>
      </c>
      <c r="D207" s="70">
        <v>42826</v>
      </c>
      <c r="E207" s="58" t="s">
        <v>1454</v>
      </c>
      <c r="F207" s="58">
        <v>-406</v>
      </c>
      <c r="G207" s="58"/>
      <c r="H207" s="241"/>
    </row>
    <row r="208" spans="1:9" outlineLevel="1" x14ac:dyDescent="0.25">
      <c r="A208" s="18" t="s">
        <v>204</v>
      </c>
      <c r="B208" s="18" t="s">
        <v>205</v>
      </c>
      <c r="C208" s="58"/>
      <c r="D208" s="70"/>
      <c r="E208" s="58"/>
      <c r="F208" s="58"/>
      <c r="G208" s="20">
        <f>+SUM(F209:F215)</f>
        <v>7296</v>
      </c>
      <c r="H208" s="25">
        <f>+G208/1.16*0.16</f>
        <v>1006.344827586207</v>
      </c>
    </row>
    <row r="209" spans="1:9" outlineLevel="1" x14ac:dyDescent="0.25">
      <c r="A209" s="53"/>
      <c r="B209" s="53"/>
      <c r="C209" s="76" t="s">
        <v>1782</v>
      </c>
      <c r="D209" s="314">
        <v>42864</v>
      </c>
      <c r="E209" s="76">
        <v>1279</v>
      </c>
      <c r="F209" s="77">
        <v>1100</v>
      </c>
      <c r="G209" s="20"/>
      <c r="H209" s="25"/>
    </row>
    <row r="210" spans="1:9" outlineLevel="1" x14ac:dyDescent="0.25">
      <c r="A210" s="53"/>
      <c r="B210" s="53"/>
      <c r="C210" s="76" t="s">
        <v>1783</v>
      </c>
      <c r="D210" s="314">
        <v>42864</v>
      </c>
      <c r="E210" s="76">
        <v>1273</v>
      </c>
      <c r="F210" s="76">
        <v>464</v>
      </c>
      <c r="G210" s="20"/>
      <c r="H210" s="25"/>
    </row>
    <row r="211" spans="1:9" outlineLevel="1" x14ac:dyDescent="0.25">
      <c r="A211" s="53"/>
      <c r="B211" s="53"/>
      <c r="C211" s="76" t="s">
        <v>1784</v>
      </c>
      <c r="D211" s="314">
        <v>42864</v>
      </c>
      <c r="E211" s="76">
        <v>1277</v>
      </c>
      <c r="F211" s="77">
        <v>1216</v>
      </c>
      <c r="G211" s="20"/>
      <c r="H211" s="25"/>
    </row>
    <row r="212" spans="1:9" outlineLevel="1" x14ac:dyDescent="0.25">
      <c r="A212" s="53"/>
      <c r="B212" s="53"/>
      <c r="C212" s="76" t="s">
        <v>1785</v>
      </c>
      <c r="D212" s="314">
        <v>42864</v>
      </c>
      <c r="E212" s="76">
        <v>1274</v>
      </c>
      <c r="F212" s="77">
        <v>1100</v>
      </c>
      <c r="G212" s="20"/>
      <c r="H212" s="25"/>
    </row>
    <row r="213" spans="1:9" outlineLevel="1" x14ac:dyDescent="0.25">
      <c r="A213" s="53"/>
      <c r="B213" s="53"/>
      <c r="C213" s="76" t="s">
        <v>1786</v>
      </c>
      <c r="D213" s="314">
        <v>42864</v>
      </c>
      <c r="E213" s="76">
        <v>1275</v>
      </c>
      <c r="F213" s="77">
        <v>1100</v>
      </c>
      <c r="G213" s="20"/>
      <c r="H213" s="25"/>
    </row>
    <row r="214" spans="1:9" outlineLevel="1" x14ac:dyDescent="0.25">
      <c r="A214" s="53"/>
      <c r="B214" s="53"/>
      <c r="C214" s="76" t="s">
        <v>1787</v>
      </c>
      <c r="D214" s="314">
        <v>42864</v>
      </c>
      <c r="E214" s="76">
        <v>1278</v>
      </c>
      <c r="F214" s="77">
        <v>1216</v>
      </c>
      <c r="G214" s="20"/>
      <c r="H214" s="25"/>
    </row>
    <row r="215" spans="1:9" outlineLevel="1" x14ac:dyDescent="0.25">
      <c r="A215" s="53"/>
      <c r="B215" s="53"/>
      <c r="C215" s="76" t="s">
        <v>1788</v>
      </c>
      <c r="D215" s="314">
        <v>42864</v>
      </c>
      <c r="E215" s="76">
        <v>1276</v>
      </c>
      <c r="F215" s="77">
        <v>1100</v>
      </c>
      <c r="G215" s="20"/>
      <c r="H215" s="25"/>
    </row>
    <row r="216" spans="1:9" outlineLevel="1" x14ac:dyDescent="0.25">
      <c r="A216" s="18" t="s">
        <v>207</v>
      </c>
      <c r="B216" s="18" t="s">
        <v>208</v>
      </c>
      <c r="C216" s="58"/>
      <c r="D216" s="58"/>
      <c r="E216" s="58"/>
      <c r="F216" s="58"/>
      <c r="G216" s="20">
        <v>-3186.76</v>
      </c>
      <c r="H216" s="25">
        <f>+G216/1.16*0.16</f>
        <v>-439.55310344827598</v>
      </c>
    </row>
    <row r="217" spans="1:9" outlineLevel="1" x14ac:dyDescent="0.25">
      <c r="A217" s="53"/>
      <c r="B217" s="53"/>
      <c r="C217" s="58"/>
      <c r="D217" s="115"/>
      <c r="E217" s="58"/>
      <c r="F217" s="58"/>
      <c r="G217" s="20"/>
      <c r="H217" s="25"/>
    </row>
    <row r="218" spans="1:9" x14ac:dyDescent="0.25">
      <c r="A218" s="18" t="s">
        <v>209</v>
      </c>
      <c r="B218" s="18" t="s">
        <v>210</v>
      </c>
      <c r="C218" s="58"/>
      <c r="D218" s="58"/>
      <c r="E218" s="58"/>
      <c r="F218" s="58"/>
      <c r="G218" s="20">
        <f>+SUM(F219:F219)</f>
        <v>162610.01</v>
      </c>
      <c r="H218" s="25">
        <f>+G218/1.16*0.16</f>
        <v>22428.966896551727</v>
      </c>
    </row>
    <row r="219" spans="1:9" x14ac:dyDescent="0.25">
      <c r="A219" s="53"/>
      <c r="B219" s="53"/>
      <c r="C219" s="58" t="s">
        <v>1180</v>
      </c>
      <c r="D219" s="115">
        <v>42800</v>
      </c>
      <c r="E219" s="58" t="s">
        <v>1181</v>
      </c>
      <c r="F219" s="58">
        <v>162610.01</v>
      </c>
      <c r="G219" s="20"/>
      <c r="H219" s="25"/>
      <c r="I219" s="312" t="s">
        <v>1182</v>
      </c>
    </row>
    <row r="220" spans="1:9" x14ac:dyDescent="0.25">
      <c r="A220" s="18" t="s">
        <v>211</v>
      </c>
      <c r="B220" s="18" t="s">
        <v>212</v>
      </c>
      <c r="C220" s="58"/>
      <c r="D220" s="58"/>
      <c r="E220" s="58"/>
      <c r="F220" s="58"/>
      <c r="G220" s="20">
        <f>+F221</f>
        <v>8107.99</v>
      </c>
      <c r="H220" s="25">
        <f>+G220/1.16*0.16</f>
        <v>1118.3434482758621</v>
      </c>
      <c r="I220" s="307" t="s">
        <v>339</v>
      </c>
    </row>
    <row r="221" spans="1:9" outlineLevel="1" x14ac:dyDescent="0.25">
      <c r="A221" s="53"/>
      <c r="B221" s="53"/>
      <c r="C221" s="58" t="s">
        <v>213</v>
      </c>
      <c r="D221" s="70">
        <v>42597</v>
      </c>
      <c r="E221" s="58" t="s">
        <v>214</v>
      </c>
      <c r="F221" s="61">
        <v>8107.99</v>
      </c>
      <c r="G221" s="241"/>
      <c r="H221" s="241"/>
    </row>
    <row r="222" spans="1:9" x14ac:dyDescent="0.25">
      <c r="A222" s="18" t="s">
        <v>215</v>
      </c>
      <c r="B222" s="18" t="s">
        <v>216</v>
      </c>
      <c r="C222" s="58"/>
      <c r="D222" s="70"/>
      <c r="E222" s="58"/>
      <c r="F222" s="61"/>
      <c r="G222" s="20">
        <f>+SUM(F223:F225)</f>
        <v>9636.36</v>
      </c>
      <c r="H222" s="25">
        <f>+G222/1.16*0.16</f>
        <v>1329.1531034482759</v>
      </c>
    </row>
    <row r="223" spans="1:9" outlineLevel="1" x14ac:dyDescent="0.25">
      <c r="A223" s="241"/>
      <c r="B223" s="241"/>
      <c r="C223" s="76" t="s">
        <v>1789</v>
      </c>
      <c r="D223" s="314">
        <v>42865</v>
      </c>
      <c r="E223" s="76" t="s">
        <v>1790</v>
      </c>
      <c r="F223" s="76">
        <v>269.82</v>
      </c>
      <c r="H223" s="241"/>
      <c r="I223" s="250" t="s">
        <v>1795</v>
      </c>
    </row>
    <row r="224" spans="1:9" outlineLevel="1" x14ac:dyDescent="0.25">
      <c r="A224" s="241"/>
      <c r="B224" s="241"/>
      <c r="C224" s="76" t="s">
        <v>1791</v>
      </c>
      <c r="D224" s="314">
        <v>42870</v>
      </c>
      <c r="E224" s="76" t="s">
        <v>1792</v>
      </c>
      <c r="F224" s="77">
        <v>4840.68</v>
      </c>
      <c r="H224" s="241"/>
      <c r="I224" s="250" t="s">
        <v>1796</v>
      </c>
    </row>
    <row r="225" spans="1:9" outlineLevel="1" x14ac:dyDescent="0.25">
      <c r="A225" s="241"/>
      <c r="B225" s="241"/>
      <c r="C225" s="76" t="s">
        <v>1793</v>
      </c>
      <c r="D225" s="314">
        <v>42886</v>
      </c>
      <c r="E225" s="76" t="s">
        <v>1794</v>
      </c>
      <c r="F225" s="77">
        <v>4525.8599999999997</v>
      </c>
      <c r="H225" s="241"/>
      <c r="I225" s="323" t="s">
        <v>1797</v>
      </c>
    </row>
    <row r="226" spans="1:9" x14ac:dyDescent="0.25">
      <c r="A226" s="18" t="s">
        <v>217</v>
      </c>
      <c r="B226" s="18" t="s">
        <v>218</v>
      </c>
      <c r="C226" s="58"/>
      <c r="D226" s="70"/>
      <c r="E226" s="58"/>
      <c r="F226" s="61"/>
      <c r="G226" s="20">
        <f>+SUM(F227:F229)</f>
        <v>21460</v>
      </c>
      <c r="H226" s="25">
        <f>+G226/1.16*0.16</f>
        <v>2960</v>
      </c>
    </row>
    <row r="227" spans="1:9" outlineLevel="1" x14ac:dyDescent="0.25">
      <c r="A227" s="241"/>
      <c r="B227" s="241"/>
      <c r="C227" s="76" t="s">
        <v>1193</v>
      </c>
      <c r="D227" s="314">
        <v>42823</v>
      </c>
      <c r="E227" s="76" t="s">
        <v>1194</v>
      </c>
      <c r="F227" s="77">
        <v>4060</v>
      </c>
      <c r="G227" s="241"/>
      <c r="H227" s="241"/>
      <c r="I227" s="312" t="s">
        <v>1199</v>
      </c>
    </row>
    <row r="228" spans="1:9" outlineLevel="1" x14ac:dyDescent="0.25">
      <c r="A228" s="241"/>
      <c r="B228" s="241"/>
      <c r="C228" s="76" t="s">
        <v>1798</v>
      </c>
      <c r="D228" s="314">
        <v>42886</v>
      </c>
      <c r="E228" s="76" t="s">
        <v>1799</v>
      </c>
      <c r="F228" s="77">
        <v>6960</v>
      </c>
      <c r="G228" s="241"/>
      <c r="H228" s="241"/>
      <c r="I228" s="312" t="s">
        <v>1803</v>
      </c>
    </row>
    <row r="229" spans="1:9" outlineLevel="1" x14ac:dyDescent="0.25">
      <c r="A229" s="241"/>
      <c r="B229" s="241"/>
      <c r="C229" s="76" t="s">
        <v>1801</v>
      </c>
      <c r="D229" s="314">
        <v>42886</v>
      </c>
      <c r="E229" s="76" t="s">
        <v>1800</v>
      </c>
      <c r="F229" s="77">
        <v>10440</v>
      </c>
      <c r="G229" s="241"/>
      <c r="H229" s="241"/>
      <c r="I229" s="311" t="s">
        <v>1802</v>
      </c>
    </row>
    <row r="230" spans="1:9" x14ac:dyDescent="0.25">
      <c r="A230" s="18" t="s">
        <v>220</v>
      </c>
      <c r="B230" s="18" t="s">
        <v>221</v>
      </c>
      <c r="C230" s="58"/>
      <c r="D230" s="70"/>
      <c r="E230" s="58"/>
      <c r="F230" s="61"/>
      <c r="G230" s="20">
        <f>+SUM(F231:F236)</f>
        <v>69280.009999999995</v>
      </c>
      <c r="H230" s="25">
        <f>+G230/1.16*0.16</f>
        <v>9555.8634482758625</v>
      </c>
    </row>
    <row r="231" spans="1:9" outlineLevel="1" x14ac:dyDescent="0.25">
      <c r="A231" s="241"/>
      <c r="B231" s="241"/>
      <c r="C231" s="76" t="s">
        <v>1467</v>
      </c>
      <c r="D231" s="314">
        <v>42852</v>
      </c>
      <c r="E231" s="76" t="s">
        <v>1468</v>
      </c>
      <c r="F231" s="76">
        <v>580</v>
      </c>
      <c r="G231" s="241"/>
      <c r="H231" s="241"/>
      <c r="I231" s="323" t="s">
        <v>1473</v>
      </c>
    </row>
    <row r="232" spans="1:9" outlineLevel="1" x14ac:dyDescent="0.25">
      <c r="A232" s="241"/>
      <c r="B232" s="241"/>
      <c r="C232" s="76" t="s">
        <v>1469</v>
      </c>
      <c r="D232" s="314">
        <v>42852</v>
      </c>
      <c r="E232" s="76" t="s">
        <v>1470</v>
      </c>
      <c r="F232" s="77">
        <v>17980</v>
      </c>
      <c r="G232" s="241"/>
      <c r="H232" s="241"/>
      <c r="I232" s="323" t="s">
        <v>1814</v>
      </c>
    </row>
    <row r="233" spans="1:9" outlineLevel="1" x14ac:dyDescent="0.25">
      <c r="A233" s="241"/>
      <c r="B233" s="241"/>
      <c r="C233" s="76" t="s">
        <v>1804</v>
      </c>
      <c r="D233" s="314">
        <v>42870</v>
      </c>
      <c r="E233" s="76" t="s">
        <v>1805</v>
      </c>
      <c r="F233" s="77">
        <v>17980</v>
      </c>
      <c r="G233" s="241"/>
      <c r="H233" s="241"/>
      <c r="I233" s="323" t="s">
        <v>1474</v>
      </c>
    </row>
    <row r="234" spans="1:9" outlineLevel="1" x14ac:dyDescent="0.25">
      <c r="A234" s="241"/>
      <c r="B234" s="241"/>
      <c r="C234" s="76" t="s">
        <v>1806</v>
      </c>
      <c r="D234" s="314">
        <v>42870</v>
      </c>
      <c r="E234" s="76" t="s">
        <v>1807</v>
      </c>
      <c r="F234" s="77">
        <v>5500</v>
      </c>
      <c r="G234" s="241"/>
      <c r="H234" s="241"/>
      <c r="I234" s="250" t="s">
        <v>1811</v>
      </c>
    </row>
    <row r="235" spans="1:9" outlineLevel="1" x14ac:dyDescent="0.25">
      <c r="A235" s="241"/>
      <c r="B235" s="241"/>
      <c r="C235" s="76" t="s">
        <v>725</v>
      </c>
      <c r="D235" s="314">
        <v>42879</v>
      </c>
      <c r="E235" s="76" t="s">
        <v>1808</v>
      </c>
      <c r="F235" s="77">
        <v>1740</v>
      </c>
      <c r="G235" s="241"/>
      <c r="H235" s="241"/>
      <c r="I235" s="323" t="s">
        <v>1812</v>
      </c>
    </row>
    <row r="236" spans="1:9" outlineLevel="1" x14ac:dyDescent="0.25">
      <c r="A236" s="241"/>
      <c r="B236" s="241"/>
      <c r="C236" s="76" t="s">
        <v>1809</v>
      </c>
      <c r="D236" s="314">
        <v>42881</v>
      </c>
      <c r="E236" s="76" t="s">
        <v>1810</v>
      </c>
      <c r="F236" s="77">
        <v>25500.01</v>
      </c>
      <c r="G236" s="241"/>
      <c r="H236" s="241"/>
      <c r="I236" s="250" t="s">
        <v>1813</v>
      </c>
    </row>
    <row r="237" spans="1:9" x14ac:dyDescent="0.25">
      <c r="A237" s="18" t="s">
        <v>721</v>
      </c>
      <c r="B237" s="18" t="s">
        <v>722</v>
      </c>
      <c r="C237" s="58"/>
      <c r="D237" s="70"/>
      <c r="E237" s="58"/>
      <c r="F237" s="61"/>
      <c r="G237" s="20">
        <f>+SUM(F238:F238)</f>
        <v>8236</v>
      </c>
      <c r="H237" s="25">
        <f>+G237/1.16*0.16</f>
        <v>1136.0000000000002</v>
      </c>
    </row>
    <row r="238" spans="1:9" outlineLevel="1" x14ac:dyDescent="0.25">
      <c r="A238" s="241"/>
      <c r="B238" s="241"/>
      <c r="C238" s="58" t="s">
        <v>1815</v>
      </c>
      <c r="D238" s="70">
        <v>42870</v>
      </c>
      <c r="E238" s="58">
        <v>207295565</v>
      </c>
      <c r="F238" s="58">
        <v>8236</v>
      </c>
      <c r="G238" s="241"/>
      <c r="H238" s="241"/>
      <c r="I238" s="250" t="s">
        <v>1816</v>
      </c>
    </row>
    <row r="239" spans="1:9" x14ac:dyDescent="0.25">
      <c r="A239" s="18" t="s">
        <v>226</v>
      </c>
      <c r="B239" s="18" t="s">
        <v>227</v>
      </c>
      <c r="C239" s="58"/>
      <c r="D239" s="70"/>
      <c r="E239" s="58"/>
      <c r="F239" s="61"/>
      <c r="G239" s="20">
        <v>580</v>
      </c>
      <c r="H239" s="25">
        <f>+G239/1.16*0.16</f>
        <v>80.000000000000014</v>
      </c>
      <c r="I239" s="307" t="s">
        <v>339</v>
      </c>
    </row>
    <row r="240" spans="1:9" outlineLevel="1" x14ac:dyDescent="0.25">
      <c r="A240" s="241"/>
      <c r="B240" s="241"/>
      <c r="C240" s="58" t="s">
        <v>228</v>
      </c>
      <c r="D240" s="70">
        <v>42697</v>
      </c>
      <c r="E240" s="58">
        <v>41</v>
      </c>
      <c r="F240" s="58">
        <v>580</v>
      </c>
      <c r="G240" s="241"/>
      <c r="H240" s="241"/>
      <c r="I240" s="243" t="s">
        <v>898</v>
      </c>
    </row>
    <row r="241" spans="1:9" x14ac:dyDescent="0.25">
      <c r="A241" s="18" t="s">
        <v>229</v>
      </c>
      <c r="B241" s="18" t="s">
        <v>230</v>
      </c>
      <c r="C241" s="58"/>
      <c r="D241" s="70"/>
      <c r="E241" s="58"/>
      <c r="F241" s="58"/>
      <c r="G241" s="20">
        <f>+SUM(F242:F258)</f>
        <v>53940</v>
      </c>
      <c r="H241" s="25">
        <f>+G241/1.16*0.16</f>
        <v>7440</v>
      </c>
    </row>
    <row r="242" spans="1:9" ht="15.75" customHeight="1" outlineLevel="1" x14ac:dyDescent="0.25">
      <c r="A242" s="241"/>
      <c r="B242" s="241"/>
      <c r="C242" s="76" t="s">
        <v>1483</v>
      </c>
      <c r="D242" s="314">
        <v>42850</v>
      </c>
      <c r="E242" s="76">
        <v>139</v>
      </c>
      <c r="F242" s="77">
        <v>4524</v>
      </c>
      <c r="G242" s="241"/>
      <c r="H242" s="241"/>
      <c r="I242" s="312" t="s">
        <v>1496</v>
      </c>
    </row>
    <row r="243" spans="1:9" ht="15.75" customHeight="1" outlineLevel="1" x14ac:dyDescent="0.25">
      <c r="A243" s="241"/>
      <c r="B243" s="241"/>
      <c r="C243" s="76" t="s">
        <v>1817</v>
      </c>
      <c r="D243" s="314">
        <v>42874</v>
      </c>
      <c r="E243" s="76">
        <v>179</v>
      </c>
      <c r="F243" s="77">
        <v>4408</v>
      </c>
      <c r="G243" s="241"/>
      <c r="H243" s="241"/>
      <c r="I243" s="323" t="s">
        <v>1830</v>
      </c>
    </row>
    <row r="244" spans="1:9" ht="15.75" customHeight="1" outlineLevel="1" x14ac:dyDescent="0.25">
      <c r="A244" s="241"/>
      <c r="B244" s="241"/>
      <c r="C244" s="76" t="s">
        <v>1818</v>
      </c>
      <c r="D244" s="314">
        <v>42875</v>
      </c>
      <c r="E244" s="76">
        <v>177</v>
      </c>
      <c r="F244" s="77">
        <v>2088</v>
      </c>
      <c r="G244" s="241"/>
      <c r="H244" s="241"/>
      <c r="I244" s="250" t="s">
        <v>1831</v>
      </c>
    </row>
    <row r="245" spans="1:9" ht="15.75" customHeight="1" outlineLevel="1" x14ac:dyDescent="0.25">
      <c r="A245" s="241"/>
      <c r="B245" s="241"/>
      <c r="C245" s="76" t="s">
        <v>1819</v>
      </c>
      <c r="D245" s="314">
        <v>42879</v>
      </c>
      <c r="E245" s="76">
        <v>180</v>
      </c>
      <c r="F245" s="77">
        <v>2320</v>
      </c>
      <c r="G245" s="241"/>
      <c r="H245" s="241"/>
      <c r="I245" s="250" t="s">
        <v>1832</v>
      </c>
    </row>
    <row r="246" spans="1:9" ht="15.75" customHeight="1" outlineLevel="1" x14ac:dyDescent="0.25">
      <c r="A246" s="241"/>
      <c r="B246" s="241"/>
      <c r="C246" s="76" t="s">
        <v>1820</v>
      </c>
      <c r="D246" s="314">
        <v>42879</v>
      </c>
      <c r="E246" s="76">
        <v>67</v>
      </c>
      <c r="F246" s="77">
        <v>3480</v>
      </c>
      <c r="G246" s="241"/>
      <c r="H246" s="241"/>
      <c r="I246" s="312" t="s">
        <v>1833</v>
      </c>
    </row>
    <row r="247" spans="1:9" ht="15.75" customHeight="1" outlineLevel="1" x14ac:dyDescent="0.25">
      <c r="A247" s="241"/>
      <c r="B247" s="241"/>
      <c r="C247" s="76" t="s">
        <v>1821</v>
      </c>
      <c r="D247" s="314">
        <v>42880</v>
      </c>
      <c r="E247" s="76">
        <v>151</v>
      </c>
      <c r="F247" s="77">
        <v>1392</v>
      </c>
      <c r="G247" s="241"/>
      <c r="H247" s="241"/>
      <c r="I247" s="323" t="s">
        <v>1495</v>
      </c>
    </row>
    <row r="248" spans="1:9" ht="15.75" customHeight="1" outlineLevel="1" x14ac:dyDescent="0.25">
      <c r="A248" s="241"/>
      <c r="B248" s="241"/>
      <c r="C248" s="76" t="s">
        <v>1822</v>
      </c>
      <c r="D248" s="314">
        <v>42880</v>
      </c>
      <c r="E248" s="76">
        <v>89</v>
      </c>
      <c r="F248" s="77">
        <v>11600</v>
      </c>
      <c r="G248" s="241"/>
      <c r="H248" s="241"/>
      <c r="I248" s="312" t="s">
        <v>1834</v>
      </c>
    </row>
    <row r="249" spans="1:9" ht="15.75" customHeight="1" outlineLevel="1" x14ac:dyDescent="0.25">
      <c r="A249" s="241"/>
      <c r="B249" s="241"/>
      <c r="C249" s="76" t="s">
        <v>1823</v>
      </c>
      <c r="D249" s="314">
        <v>42880</v>
      </c>
      <c r="E249" s="76">
        <v>138</v>
      </c>
      <c r="F249" s="77">
        <v>6960</v>
      </c>
      <c r="G249" s="241"/>
      <c r="H249" s="241"/>
      <c r="I249" s="312" t="s">
        <v>1835</v>
      </c>
    </row>
    <row r="250" spans="1:9" ht="15.75" customHeight="1" outlineLevel="1" x14ac:dyDescent="0.25">
      <c r="A250" s="241"/>
      <c r="B250" s="241"/>
      <c r="C250" s="76" t="s">
        <v>1824</v>
      </c>
      <c r="D250" s="314">
        <v>42880</v>
      </c>
      <c r="E250" s="76">
        <v>152</v>
      </c>
      <c r="F250" s="77">
        <v>1508</v>
      </c>
      <c r="G250" s="241"/>
      <c r="H250" s="241"/>
      <c r="I250" s="250" t="s">
        <v>1836</v>
      </c>
    </row>
    <row r="251" spans="1:9" ht="15.75" customHeight="1" outlineLevel="1" x14ac:dyDescent="0.25">
      <c r="A251" s="241"/>
      <c r="B251" s="241"/>
      <c r="C251" s="76" t="s">
        <v>1825</v>
      </c>
      <c r="D251" s="314">
        <v>42881</v>
      </c>
      <c r="E251" s="76">
        <v>181</v>
      </c>
      <c r="F251" s="77">
        <v>1160</v>
      </c>
      <c r="G251" s="241"/>
      <c r="H251" s="241"/>
      <c r="I251" s="250" t="s">
        <v>1837</v>
      </c>
    </row>
    <row r="252" spans="1:9" ht="15.75" customHeight="1" outlineLevel="1" x14ac:dyDescent="0.25">
      <c r="A252" s="241"/>
      <c r="B252" s="241"/>
      <c r="C252" s="76" t="s">
        <v>1826</v>
      </c>
      <c r="D252" s="314">
        <v>42881</v>
      </c>
      <c r="E252" s="76">
        <v>140</v>
      </c>
      <c r="F252" s="77">
        <v>2436</v>
      </c>
      <c r="G252" s="241"/>
      <c r="H252" s="241"/>
      <c r="I252" s="311" t="s">
        <v>1838</v>
      </c>
    </row>
    <row r="253" spans="1:9" ht="15.75" customHeight="1" outlineLevel="1" x14ac:dyDescent="0.25">
      <c r="A253" s="241"/>
      <c r="B253" s="241"/>
      <c r="C253" s="76" t="s">
        <v>1234</v>
      </c>
      <c r="D253" s="314">
        <v>42884</v>
      </c>
      <c r="E253" s="76">
        <v>174</v>
      </c>
      <c r="F253" s="77">
        <v>2784</v>
      </c>
      <c r="G253" s="241"/>
      <c r="H253" s="241"/>
      <c r="I253" s="323" t="s">
        <v>1839</v>
      </c>
    </row>
    <row r="254" spans="1:9" ht="15.75" customHeight="1" outlineLevel="1" x14ac:dyDescent="0.25">
      <c r="A254" s="241"/>
      <c r="B254" s="241"/>
      <c r="C254" s="76" t="s">
        <v>1827</v>
      </c>
      <c r="D254" s="314">
        <v>42885</v>
      </c>
      <c r="E254" s="76">
        <v>185</v>
      </c>
      <c r="F254" s="77">
        <v>1160</v>
      </c>
      <c r="G254" s="241"/>
      <c r="H254" s="241"/>
      <c r="I254" s="323" t="s">
        <v>1840</v>
      </c>
    </row>
    <row r="255" spans="1:9" ht="15.75" customHeight="1" outlineLevel="1" x14ac:dyDescent="0.25">
      <c r="A255" s="241"/>
      <c r="B255" s="241"/>
      <c r="C255" s="76" t="s">
        <v>1828</v>
      </c>
      <c r="D255" s="314">
        <v>42885</v>
      </c>
      <c r="E255" s="76">
        <v>186</v>
      </c>
      <c r="F255" s="77">
        <v>1508</v>
      </c>
      <c r="G255" s="241"/>
      <c r="H255" s="241"/>
      <c r="I255" s="250" t="s">
        <v>1841</v>
      </c>
    </row>
    <row r="256" spans="1:9" ht="15.75" customHeight="1" outlineLevel="1" x14ac:dyDescent="0.25">
      <c r="A256" s="241"/>
      <c r="B256" s="241"/>
      <c r="C256" s="76" t="s">
        <v>1829</v>
      </c>
      <c r="D256" s="314">
        <v>42886</v>
      </c>
      <c r="E256" s="76">
        <v>191</v>
      </c>
      <c r="F256" s="77">
        <v>4292</v>
      </c>
      <c r="G256" s="241"/>
      <c r="H256" s="241"/>
      <c r="I256" s="250" t="s">
        <v>1842</v>
      </c>
    </row>
    <row r="257" spans="1:9" ht="15.75" customHeight="1" outlineLevel="1" x14ac:dyDescent="0.25">
      <c r="A257" s="241"/>
      <c r="B257" s="241"/>
      <c r="C257" s="76" t="s">
        <v>564</v>
      </c>
      <c r="D257" s="314">
        <v>42886</v>
      </c>
      <c r="E257" s="76">
        <v>184</v>
      </c>
      <c r="F257" s="77">
        <v>1160</v>
      </c>
      <c r="G257" s="241"/>
      <c r="H257" s="241"/>
      <c r="I257" s="323" t="s">
        <v>1843</v>
      </c>
    </row>
    <row r="258" spans="1:9" ht="15.75" customHeight="1" outlineLevel="1" x14ac:dyDescent="0.25">
      <c r="A258" s="241"/>
      <c r="B258" s="241"/>
      <c r="C258" s="76" t="s">
        <v>327</v>
      </c>
      <c r="D258" s="314">
        <v>42886</v>
      </c>
      <c r="E258" s="76">
        <v>183</v>
      </c>
      <c r="F258" s="77">
        <v>1160</v>
      </c>
      <c r="G258" s="241"/>
      <c r="H258" s="241"/>
      <c r="I258" s="250" t="s">
        <v>1844</v>
      </c>
    </row>
    <row r="259" spans="1:9" s="363" customFormat="1" ht="15.75" customHeight="1" x14ac:dyDescent="0.25">
      <c r="A259" s="18" t="s">
        <v>1845</v>
      </c>
      <c r="B259" s="18" t="s">
        <v>1846</v>
      </c>
      <c r="C259" s="58"/>
      <c r="D259" s="70"/>
      <c r="E259" s="58"/>
      <c r="F259" s="58"/>
      <c r="G259" s="20">
        <f>+SUM(F260:F265)</f>
        <v>42882.880000000005</v>
      </c>
      <c r="H259" s="25">
        <f>+G259/1.16*0.16</f>
        <v>5914.880000000001</v>
      </c>
    </row>
    <row r="260" spans="1:9" s="363" customFormat="1" ht="15.75" customHeight="1" x14ac:dyDescent="0.25">
      <c r="A260" s="53"/>
      <c r="B260" s="53"/>
      <c r="C260" s="58" t="s">
        <v>2253</v>
      </c>
      <c r="D260" s="70">
        <v>42794</v>
      </c>
      <c r="E260" s="58" t="s">
        <v>2256</v>
      </c>
      <c r="F260" s="58">
        <v>9860</v>
      </c>
      <c r="G260" s="20"/>
      <c r="H260" s="25"/>
      <c r="I260" s="323" t="s">
        <v>2255</v>
      </c>
    </row>
    <row r="261" spans="1:9" s="363" customFormat="1" ht="15.75" customHeight="1" x14ac:dyDescent="0.25">
      <c r="A261" s="241"/>
      <c r="B261" s="241"/>
      <c r="C261" s="76" t="s">
        <v>2257</v>
      </c>
      <c r="D261" s="314">
        <v>42824</v>
      </c>
      <c r="E261" s="76" t="s">
        <v>2258</v>
      </c>
      <c r="F261" s="77">
        <v>13514</v>
      </c>
      <c r="G261" s="241"/>
      <c r="H261" s="241"/>
      <c r="I261" s="312" t="s">
        <v>2259</v>
      </c>
    </row>
    <row r="262" spans="1:9" s="363" customFormat="1" ht="15.75" customHeight="1" x14ac:dyDescent="0.25">
      <c r="A262" s="241"/>
      <c r="B262" s="241"/>
      <c r="C262" s="76" t="s">
        <v>2265</v>
      </c>
      <c r="D262" s="314">
        <v>42870</v>
      </c>
      <c r="E262" s="76" t="s">
        <v>2266</v>
      </c>
      <c r="F262" s="77">
        <v>1818.88</v>
      </c>
      <c r="G262" s="241"/>
      <c r="H262" s="241"/>
      <c r="I262" s="250" t="s">
        <v>2273</v>
      </c>
    </row>
    <row r="263" spans="1:9" s="363" customFormat="1" ht="15.75" customHeight="1" x14ac:dyDescent="0.25">
      <c r="A263" s="241"/>
      <c r="B263" s="241"/>
      <c r="C263" s="76" t="s">
        <v>2267</v>
      </c>
      <c r="D263" s="314">
        <v>42885</v>
      </c>
      <c r="E263" s="76" t="s">
        <v>2268</v>
      </c>
      <c r="F263" s="77">
        <v>3654</v>
      </c>
      <c r="G263" s="241"/>
      <c r="H263" s="241"/>
      <c r="I263" s="250" t="s">
        <v>2274</v>
      </c>
    </row>
    <row r="264" spans="1:9" s="363" customFormat="1" ht="15.75" customHeight="1" x14ac:dyDescent="0.25">
      <c r="A264" s="241"/>
      <c r="B264" s="241"/>
      <c r="C264" s="76" t="s">
        <v>2269</v>
      </c>
      <c r="D264" s="314">
        <v>42885</v>
      </c>
      <c r="E264" s="76" t="s">
        <v>2270</v>
      </c>
      <c r="F264" s="77">
        <v>9860</v>
      </c>
      <c r="G264" s="241"/>
      <c r="H264" s="241"/>
      <c r="I264" s="323" t="s">
        <v>2275</v>
      </c>
    </row>
    <row r="265" spans="1:9" s="363" customFormat="1" ht="15.75" customHeight="1" x14ac:dyDescent="0.25">
      <c r="A265" s="241"/>
      <c r="B265" s="241"/>
      <c r="C265" s="76" t="s">
        <v>2271</v>
      </c>
      <c r="D265" s="314">
        <v>42886</v>
      </c>
      <c r="E265" s="76" t="s">
        <v>2272</v>
      </c>
      <c r="F265" s="77">
        <v>4176</v>
      </c>
      <c r="G265" s="241"/>
      <c r="H265" s="241"/>
      <c r="I265" s="323" t="s">
        <v>2276</v>
      </c>
    </row>
    <row r="266" spans="1:9" x14ac:dyDescent="0.25">
      <c r="A266" s="18" t="s">
        <v>232</v>
      </c>
      <c r="B266" s="18" t="s">
        <v>233</v>
      </c>
      <c r="C266" s="58"/>
      <c r="D266" s="70"/>
      <c r="E266" s="58"/>
      <c r="F266" s="61"/>
      <c r="G266" s="20">
        <f>+SUM(F267:F277)</f>
        <v>23548</v>
      </c>
      <c r="H266" s="25">
        <f>+G266/1.16*0.16</f>
        <v>3248</v>
      </c>
    </row>
    <row r="267" spans="1:9" outlineLevel="1" x14ac:dyDescent="0.25">
      <c r="A267" s="241"/>
      <c r="B267" s="241"/>
      <c r="C267" s="76" t="s">
        <v>1521</v>
      </c>
      <c r="D267" s="314">
        <v>42853</v>
      </c>
      <c r="E267" s="76" t="s">
        <v>1522</v>
      </c>
      <c r="F267" s="77">
        <v>1218</v>
      </c>
      <c r="H267" s="241"/>
      <c r="I267" s="250" t="s">
        <v>1530</v>
      </c>
    </row>
    <row r="268" spans="1:9" ht="15.75" customHeight="1" outlineLevel="1" x14ac:dyDescent="0.25">
      <c r="A268" s="241"/>
      <c r="B268" s="241"/>
      <c r="C268" s="76" t="s">
        <v>1523</v>
      </c>
      <c r="D268" s="314">
        <v>42853</v>
      </c>
      <c r="E268" s="76" t="s">
        <v>1524</v>
      </c>
      <c r="F268" s="77">
        <v>1218</v>
      </c>
      <c r="H268" s="241"/>
      <c r="I268" s="323" t="s">
        <v>1531</v>
      </c>
    </row>
    <row r="269" spans="1:9" ht="15.75" customHeight="1" outlineLevel="1" x14ac:dyDescent="0.25">
      <c r="A269" s="241"/>
      <c r="B269" s="241"/>
      <c r="C269" s="76" t="s">
        <v>1847</v>
      </c>
      <c r="D269" s="314">
        <v>42864</v>
      </c>
      <c r="E269" s="76" t="s">
        <v>1848</v>
      </c>
      <c r="F269" s="77">
        <v>1218</v>
      </c>
      <c r="H269" s="241"/>
      <c r="I269" s="323" t="s">
        <v>1534</v>
      </c>
    </row>
    <row r="270" spans="1:9" ht="15.75" customHeight="1" outlineLevel="1" x14ac:dyDescent="0.25">
      <c r="A270" s="241"/>
      <c r="B270" s="241"/>
      <c r="C270" s="76" t="s">
        <v>1849</v>
      </c>
      <c r="D270" s="314">
        <v>42864</v>
      </c>
      <c r="E270" s="76" t="s">
        <v>1850</v>
      </c>
      <c r="F270" s="77">
        <v>1218</v>
      </c>
      <c r="H270" s="241"/>
      <c r="I270" s="250" t="s">
        <v>1533</v>
      </c>
    </row>
    <row r="271" spans="1:9" ht="15.75" customHeight="1" outlineLevel="1" x14ac:dyDescent="0.25">
      <c r="A271" s="241"/>
      <c r="B271" s="241"/>
      <c r="C271" s="76" t="s">
        <v>1851</v>
      </c>
      <c r="D271" s="314">
        <v>42870</v>
      </c>
      <c r="E271" s="76" t="s">
        <v>1852</v>
      </c>
      <c r="F271" s="76">
        <v>522</v>
      </c>
      <c r="H271" s="241"/>
      <c r="I271" s="323" t="s">
        <v>1870</v>
      </c>
    </row>
    <row r="272" spans="1:9" ht="15.75" customHeight="1" outlineLevel="1" x14ac:dyDescent="0.25">
      <c r="A272" s="241"/>
      <c r="B272" s="241"/>
      <c r="C272" s="76" t="s">
        <v>1853</v>
      </c>
      <c r="D272" s="314">
        <v>42870</v>
      </c>
      <c r="E272" s="76" t="s">
        <v>1854</v>
      </c>
      <c r="F272" s="77">
        <v>3248</v>
      </c>
      <c r="H272" s="241"/>
      <c r="I272" s="250" t="s">
        <v>1869</v>
      </c>
    </row>
    <row r="273" spans="1:9" ht="15.75" customHeight="1" outlineLevel="1" x14ac:dyDescent="0.25">
      <c r="A273" s="241"/>
      <c r="B273" s="241"/>
      <c r="C273" s="76" t="s">
        <v>1855</v>
      </c>
      <c r="D273" s="314">
        <v>42874</v>
      </c>
      <c r="E273" s="76" t="s">
        <v>1856</v>
      </c>
      <c r="F273" s="77">
        <v>1740</v>
      </c>
      <c r="H273" s="241"/>
      <c r="I273" s="250" t="s">
        <v>1868</v>
      </c>
    </row>
    <row r="274" spans="1:9" ht="15.75" customHeight="1" outlineLevel="1" x14ac:dyDescent="0.25">
      <c r="A274" s="241"/>
      <c r="B274" s="241"/>
      <c r="C274" s="76" t="s">
        <v>1857</v>
      </c>
      <c r="D274" s="314">
        <v>42878</v>
      </c>
      <c r="E274" s="76" t="s">
        <v>1858</v>
      </c>
      <c r="F274" s="77">
        <v>3016</v>
      </c>
      <c r="H274" s="241"/>
      <c r="I274" s="323" t="s">
        <v>1867</v>
      </c>
    </row>
    <row r="275" spans="1:9" ht="15.75" customHeight="1" outlineLevel="1" x14ac:dyDescent="0.25">
      <c r="A275" s="241"/>
      <c r="B275" s="241"/>
      <c r="C275" s="76" t="s">
        <v>1859</v>
      </c>
      <c r="D275" s="314">
        <v>42881</v>
      </c>
      <c r="E275" s="76" t="s">
        <v>1860</v>
      </c>
      <c r="F275" s="77">
        <v>1218</v>
      </c>
      <c r="H275" s="241"/>
      <c r="I275" s="323" t="s">
        <v>1866</v>
      </c>
    </row>
    <row r="276" spans="1:9" ht="15.75" customHeight="1" outlineLevel="1" x14ac:dyDescent="0.25">
      <c r="A276" s="241"/>
      <c r="B276" s="241"/>
      <c r="C276" s="76" t="s">
        <v>1861</v>
      </c>
      <c r="D276" s="314">
        <v>42881</v>
      </c>
      <c r="E276" s="76" t="s">
        <v>1862</v>
      </c>
      <c r="F276" s="77">
        <v>6380</v>
      </c>
      <c r="H276" s="241"/>
      <c r="I276" s="250" t="s">
        <v>1865</v>
      </c>
    </row>
    <row r="277" spans="1:9" ht="15.75" customHeight="1" outlineLevel="1" x14ac:dyDescent="0.25">
      <c r="A277" s="241"/>
      <c r="B277" s="241"/>
      <c r="C277" s="76" t="s">
        <v>1487</v>
      </c>
      <c r="D277" s="314">
        <v>42881</v>
      </c>
      <c r="E277" s="76" t="s">
        <v>1863</v>
      </c>
      <c r="F277" s="77">
        <v>2552</v>
      </c>
      <c r="H277" s="241"/>
      <c r="I277" s="250" t="s">
        <v>1864</v>
      </c>
    </row>
    <row r="278" spans="1:9" s="488" customFormat="1" ht="15.75" customHeight="1" outlineLevel="1" x14ac:dyDescent="0.25">
      <c r="A278" s="18" t="s">
        <v>4458</v>
      </c>
      <c r="B278" s="18" t="s">
        <v>4548</v>
      </c>
      <c r="C278" s="58"/>
      <c r="D278" s="70"/>
      <c r="E278" s="58"/>
      <c r="F278" s="61"/>
      <c r="G278" s="20">
        <f>+SUM(F279:F279)</f>
        <v>-1822.78</v>
      </c>
      <c r="H278" s="25">
        <f>+G278/1.16*0.16</f>
        <v>-251.41793103448279</v>
      </c>
      <c r="I278" s="250"/>
    </row>
    <row r="279" spans="1:9" s="488" customFormat="1" ht="15.75" customHeight="1" outlineLevel="1" x14ac:dyDescent="0.25">
      <c r="A279" s="53"/>
      <c r="B279" s="53"/>
      <c r="C279" s="58" t="s">
        <v>4561</v>
      </c>
      <c r="D279" s="70">
        <v>43167</v>
      </c>
      <c r="E279" s="58" t="s">
        <v>4562</v>
      </c>
      <c r="F279" s="61">
        <v>-1822.78</v>
      </c>
      <c r="G279" s="20"/>
      <c r="H279" s="25"/>
      <c r="I279" s="250"/>
    </row>
    <row r="280" spans="1:9" x14ac:dyDescent="0.25">
      <c r="A280" s="18" t="s">
        <v>525</v>
      </c>
      <c r="B280" s="18" t="s">
        <v>1252</v>
      </c>
      <c r="C280" s="58"/>
      <c r="D280" s="70"/>
      <c r="E280" s="58"/>
      <c r="F280" s="61"/>
      <c r="G280" s="20">
        <f>+SUM(F281:F282)</f>
        <v>486550</v>
      </c>
      <c r="H280" s="25">
        <f>+G280/1.16*0.16</f>
        <v>67110.344827586203</v>
      </c>
    </row>
    <row r="281" spans="1:9" x14ac:dyDescent="0.25">
      <c r="A281" s="53"/>
      <c r="B281" s="53"/>
      <c r="C281" s="58" t="s">
        <v>1871</v>
      </c>
      <c r="D281" s="70">
        <v>42878</v>
      </c>
      <c r="E281" s="58" t="s">
        <v>1872</v>
      </c>
      <c r="F281" s="61">
        <v>200000</v>
      </c>
      <c r="G281" s="20"/>
      <c r="H281" s="25"/>
    </row>
    <row r="282" spans="1:9" x14ac:dyDescent="0.25">
      <c r="A282" s="76"/>
      <c r="B282" s="76"/>
      <c r="C282" s="58" t="s">
        <v>1873</v>
      </c>
      <c r="D282" s="390">
        <v>42878</v>
      </c>
      <c r="E282" s="58" t="s">
        <v>1874</v>
      </c>
      <c r="F282" s="61">
        <f>311750-25200</f>
        <v>286550</v>
      </c>
    </row>
    <row r="283" spans="1:9" x14ac:dyDescent="0.25">
      <c r="A283" s="18" t="s">
        <v>529</v>
      </c>
      <c r="B283" s="18" t="s">
        <v>530</v>
      </c>
      <c r="C283" s="58"/>
      <c r="D283" s="70"/>
      <c r="E283" s="58"/>
      <c r="F283" s="61"/>
      <c r="G283" s="20">
        <f>+SUM(F284:F286)</f>
        <v>9700.15</v>
      </c>
      <c r="H283" s="25">
        <f>+G283/1.16*0.16</f>
        <v>1337.951724137931</v>
      </c>
    </row>
    <row r="284" spans="1:9" x14ac:dyDescent="0.25">
      <c r="A284" s="53"/>
      <c r="B284" s="53"/>
      <c r="C284" s="58" t="s">
        <v>754</v>
      </c>
      <c r="D284" s="70">
        <v>42793</v>
      </c>
      <c r="E284" s="58" t="s">
        <v>755</v>
      </c>
      <c r="F284" s="61">
        <v>3300</v>
      </c>
      <c r="G284" s="20"/>
      <c r="H284" s="25"/>
      <c r="I284" s="311" t="s">
        <v>1030</v>
      </c>
    </row>
    <row r="285" spans="1:9" x14ac:dyDescent="0.25">
      <c r="A285" s="241"/>
      <c r="B285" s="241"/>
      <c r="C285" s="58" t="s">
        <v>1258</v>
      </c>
      <c r="D285" s="70">
        <v>42825</v>
      </c>
      <c r="E285" s="58">
        <v>90</v>
      </c>
      <c r="F285" s="61">
        <v>2400.0100000000002</v>
      </c>
      <c r="G285" s="241"/>
      <c r="H285" s="241"/>
      <c r="I285" s="311" t="s">
        <v>1259</v>
      </c>
    </row>
    <row r="286" spans="1:9" outlineLevel="1" x14ac:dyDescent="0.25">
      <c r="A286" s="241"/>
      <c r="B286" s="241"/>
      <c r="C286" s="58" t="s">
        <v>1535</v>
      </c>
      <c r="D286" s="70">
        <v>42854</v>
      </c>
      <c r="E286" s="58">
        <v>98</v>
      </c>
      <c r="F286" s="61">
        <v>4000.14</v>
      </c>
      <c r="G286" s="241"/>
      <c r="H286" s="241"/>
      <c r="I286" s="250" t="s">
        <v>1536</v>
      </c>
    </row>
    <row r="287" spans="1:9" x14ac:dyDescent="0.25">
      <c r="A287" s="18" t="s">
        <v>1263</v>
      </c>
      <c r="B287" s="18" t="s">
        <v>1264</v>
      </c>
      <c r="C287" s="58"/>
      <c r="D287" s="70"/>
      <c r="E287" s="58"/>
      <c r="F287" s="61"/>
      <c r="G287" s="20">
        <f>+F288</f>
        <v>3519.64</v>
      </c>
      <c r="H287" s="25">
        <f>+G287/1.16*0.16</f>
        <v>485.46758620689661</v>
      </c>
    </row>
    <row r="288" spans="1:9" x14ac:dyDescent="0.25">
      <c r="A288" s="241"/>
      <c r="B288" s="241"/>
      <c r="C288" s="58" t="s">
        <v>1265</v>
      </c>
      <c r="D288" s="70">
        <v>42825</v>
      </c>
      <c r="E288" s="58">
        <v>572</v>
      </c>
      <c r="F288" s="61">
        <v>3519.64</v>
      </c>
      <c r="G288" s="241"/>
      <c r="H288" s="241"/>
      <c r="I288" s="312" t="s">
        <v>1266</v>
      </c>
    </row>
    <row r="289" spans="1:9" x14ac:dyDescent="0.25">
      <c r="A289" s="18" t="s">
        <v>1271</v>
      </c>
      <c r="B289" s="18" t="s">
        <v>1272</v>
      </c>
      <c r="C289" s="58"/>
      <c r="D289" s="70"/>
      <c r="E289" s="58"/>
      <c r="F289" s="61"/>
      <c r="G289" s="20">
        <f>+F290</f>
        <v>-14236</v>
      </c>
      <c r="H289" s="25">
        <f>+G289/1.16*0.16</f>
        <v>-1963.5862068965519</v>
      </c>
    </row>
    <row r="290" spans="1:9" x14ac:dyDescent="0.25">
      <c r="A290" s="53"/>
      <c r="B290" s="53"/>
      <c r="C290" s="58" t="s">
        <v>1273</v>
      </c>
      <c r="D290" s="70">
        <v>42825</v>
      </c>
      <c r="E290" s="58" t="s">
        <v>1274</v>
      </c>
      <c r="F290" s="61">
        <v>-14236</v>
      </c>
      <c r="G290" s="20"/>
      <c r="H290" s="25"/>
    </row>
    <row r="291" spans="1:9" x14ac:dyDescent="0.25">
      <c r="A291" s="18" t="s">
        <v>1875</v>
      </c>
      <c r="B291" s="18" t="s">
        <v>1876</v>
      </c>
      <c r="C291" s="58"/>
      <c r="D291" s="70"/>
      <c r="E291" s="58"/>
      <c r="F291" s="61"/>
      <c r="G291" s="20">
        <f>+F292</f>
        <v>41528</v>
      </c>
      <c r="H291" s="25">
        <f>+G291/1.16*0.16</f>
        <v>5728</v>
      </c>
    </row>
    <row r="292" spans="1:9" x14ac:dyDescent="0.25">
      <c r="A292" s="53"/>
      <c r="B292" s="53"/>
      <c r="C292" s="58" t="s">
        <v>1877</v>
      </c>
      <c r="D292" s="70">
        <v>42867</v>
      </c>
      <c r="E292" s="58" t="s">
        <v>1878</v>
      </c>
      <c r="F292" s="61">
        <v>41528</v>
      </c>
      <c r="G292" s="20"/>
      <c r="H292" s="25"/>
    </row>
    <row r="293" spans="1:9" x14ac:dyDescent="0.25">
      <c r="A293" s="18" t="s">
        <v>1879</v>
      </c>
      <c r="B293" s="18" t="s">
        <v>1880</v>
      </c>
      <c r="C293" s="58"/>
      <c r="D293" s="70"/>
      <c r="E293" s="58"/>
      <c r="F293" s="61"/>
      <c r="G293" s="20">
        <f>+F294</f>
        <v>12326.79</v>
      </c>
      <c r="H293" s="25">
        <f>+G293/1.16*0.16</f>
        <v>1700.2468965517244</v>
      </c>
    </row>
    <row r="294" spans="1:9" x14ac:dyDescent="0.25">
      <c r="A294" s="53"/>
      <c r="B294" s="53"/>
      <c r="C294" s="58" t="s">
        <v>1881</v>
      </c>
      <c r="D294" s="70">
        <v>42867</v>
      </c>
      <c r="E294" s="58" t="s">
        <v>1882</v>
      </c>
      <c r="F294" s="61">
        <v>12326.79</v>
      </c>
      <c r="G294" s="20"/>
      <c r="H294" s="25"/>
      <c r="I294" s="312"/>
    </row>
    <row r="295" spans="1:9" x14ac:dyDescent="0.25">
      <c r="A295" s="18" t="s">
        <v>1887</v>
      </c>
      <c r="B295" s="18" t="s">
        <v>1888</v>
      </c>
      <c r="C295" s="58"/>
      <c r="D295" s="70"/>
      <c r="E295" s="58"/>
      <c r="F295" s="61"/>
      <c r="G295" s="20">
        <f>+F296</f>
        <v>273000</v>
      </c>
      <c r="H295" s="25">
        <f>+G295/1.16*0.16</f>
        <v>37655.172413793101</v>
      </c>
      <c r="I295" s="312"/>
    </row>
    <row r="296" spans="1:9" x14ac:dyDescent="0.25">
      <c r="A296" s="53"/>
      <c r="B296" s="53"/>
      <c r="C296" s="58" t="s">
        <v>1889</v>
      </c>
      <c r="D296" s="70">
        <v>42867</v>
      </c>
      <c r="E296" s="58" t="s">
        <v>1890</v>
      </c>
      <c r="F296" s="61">
        <v>273000</v>
      </c>
      <c r="G296" s="20"/>
      <c r="H296" s="25"/>
    </row>
    <row r="297" spans="1:9" x14ac:dyDescent="0.25">
      <c r="A297" s="18" t="s">
        <v>1883</v>
      </c>
      <c r="B297" s="18" t="s">
        <v>1884</v>
      </c>
      <c r="C297" s="58"/>
      <c r="D297" s="70"/>
      <c r="E297" s="58"/>
      <c r="F297" s="61"/>
      <c r="G297" s="20">
        <f>+F298</f>
        <v>128000</v>
      </c>
      <c r="H297" s="25">
        <f>+G297/1.16*0.16</f>
        <v>17655.172413793105</v>
      </c>
    </row>
    <row r="298" spans="1:9" x14ac:dyDescent="0.25">
      <c r="A298" s="53"/>
      <c r="B298" s="53"/>
      <c r="C298" s="58" t="s">
        <v>1885</v>
      </c>
      <c r="D298" s="70">
        <v>42881</v>
      </c>
      <c r="E298" s="58" t="s">
        <v>1886</v>
      </c>
      <c r="F298" s="61">
        <v>128000</v>
      </c>
      <c r="G298" s="20"/>
      <c r="H298" s="25"/>
    </row>
    <row r="299" spans="1:9" x14ac:dyDescent="0.25">
      <c r="A299" s="18" t="s">
        <v>1891</v>
      </c>
      <c r="B299" s="18" t="s">
        <v>1892</v>
      </c>
      <c r="C299" s="58"/>
      <c r="D299" s="70"/>
      <c r="E299" s="58"/>
      <c r="F299" s="61"/>
      <c r="G299" s="20">
        <f>+SUM(F300:F307)</f>
        <v>104400</v>
      </c>
      <c r="H299" s="25">
        <f>+G299/1.16*0.16</f>
        <v>14400</v>
      </c>
    </row>
    <row r="300" spans="1:9" x14ac:dyDescent="0.25">
      <c r="A300" s="53"/>
      <c r="B300" s="53"/>
      <c r="C300" s="76" t="s">
        <v>1893</v>
      </c>
      <c r="D300" s="314">
        <v>42874</v>
      </c>
      <c r="E300" s="76">
        <v>9</v>
      </c>
      <c r="F300" s="77">
        <v>16240</v>
      </c>
      <c r="G300" s="20"/>
      <c r="H300" s="25"/>
      <c r="I300" s="250" t="s">
        <v>1901</v>
      </c>
    </row>
    <row r="301" spans="1:9" x14ac:dyDescent="0.25">
      <c r="A301" s="53"/>
      <c r="B301" s="53"/>
      <c r="C301" s="76" t="s">
        <v>1894</v>
      </c>
      <c r="D301" s="314">
        <v>42877</v>
      </c>
      <c r="E301" s="76">
        <v>14</v>
      </c>
      <c r="F301" s="77">
        <v>28420</v>
      </c>
      <c r="G301" s="20"/>
      <c r="H301" s="25"/>
      <c r="I301" s="250" t="s">
        <v>1902</v>
      </c>
    </row>
    <row r="302" spans="1:9" x14ac:dyDescent="0.25">
      <c r="A302" s="53"/>
      <c r="B302" s="53"/>
      <c r="C302" s="76" t="s">
        <v>1895</v>
      </c>
      <c r="D302" s="314">
        <v>42877</v>
      </c>
      <c r="E302" s="76">
        <v>21</v>
      </c>
      <c r="F302" s="77">
        <v>5684</v>
      </c>
      <c r="G302" s="20"/>
      <c r="H302" s="25"/>
      <c r="I302" s="323" t="s">
        <v>1903</v>
      </c>
    </row>
    <row r="303" spans="1:9" x14ac:dyDescent="0.25">
      <c r="A303" s="53"/>
      <c r="B303" s="53"/>
      <c r="C303" s="76" t="s">
        <v>1896</v>
      </c>
      <c r="D303" s="314">
        <v>42877</v>
      </c>
      <c r="E303" s="76">
        <v>22</v>
      </c>
      <c r="F303" s="77">
        <v>8004</v>
      </c>
      <c r="G303" s="20"/>
      <c r="H303" s="25"/>
      <c r="I303" s="250" t="s">
        <v>1904</v>
      </c>
    </row>
    <row r="304" spans="1:9" x14ac:dyDescent="0.25">
      <c r="A304" s="53"/>
      <c r="B304" s="53"/>
      <c r="C304" s="76" t="s">
        <v>1897</v>
      </c>
      <c r="D304" s="314">
        <v>42877</v>
      </c>
      <c r="E304" s="76">
        <v>25</v>
      </c>
      <c r="F304" s="77">
        <v>8004</v>
      </c>
      <c r="G304" s="20"/>
      <c r="H304" s="25"/>
      <c r="I304" s="250" t="s">
        <v>1905</v>
      </c>
    </row>
    <row r="305" spans="1:9" x14ac:dyDescent="0.25">
      <c r="A305" s="53"/>
      <c r="B305" s="53"/>
      <c r="C305" s="76" t="s">
        <v>1898</v>
      </c>
      <c r="D305" s="314">
        <v>42878</v>
      </c>
      <c r="E305" s="76">
        <v>27</v>
      </c>
      <c r="F305" s="77">
        <v>3132</v>
      </c>
      <c r="G305" s="20"/>
      <c r="H305" s="25"/>
      <c r="I305" s="250" t="s">
        <v>1906</v>
      </c>
    </row>
    <row r="306" spans="1:9" x14ac:dyDescent="0.25">
      <c r="A306" s="53"/>
      <c r="B306" s="53"/>
      <c r="C306" s="76" t="s">
        <v>1899</v>
      </c>
      <c r="D306" s="314">
        <v>42878</v>
      </c>
      <c r="E306" s="76">
        <v>33</v>
      </c>
      <c r="F306" s="77">
        <v>26100</v>
      </c>
      <c r="G306" s="20"/>
      <c r="H306" s="25"/>
      <c r="I306" s="250" t="s">
        <v>1907</v>
      </c>
    </row>
    <row r="307" spans="1:9" x14ac:dyDescent="0.25">
      <c r="A307" s="53"/>
      <c r="B307" s="53"/>
      <c r="C307" s="76" t="s">
        <v>1900</v>
      </c>
      <c r="D307" s="314">
        <v>42878</v>
      </c>
      <c r="E307" s="76">
        <v>32</v>
      </c>
      <c r="F307" s="77">
        <v>8816</v>
      </c>
      <c r="G307" s="20"/>
      <c r="H307" s="25"/>
      <c r="I307" s="250" t="s">
        <v>1908</v>
      </c>
    </row>
    <row r="308" spans="1:9" x14ac:dyDescent="0.25">
      <c r="A308" s="18" t="s">
        <v>1909</v>
      </c>
      <c r="B308" s="18" t="s">
        <v>1910</v>
      </c>
      <c r="C308" s="58"/>
      <c r="D308" s="70"/>
      <c r="E308" s="58"/>
      <c r="F308" s="61"/>
      <c r="G308" s="20">
        <f>+F309</f>
        <v>12760</v>
      </c>
      <c r="H308" s="25">
        <f>+G308/1.16*0.16</f>
        <v>1760</v>
      </c>
    </row>
    <row r="309" spans="1:9" x14ac:dyDescent="0.25">
      <c r="A309" s="53"/>
      <c r="B309" s="53"/>
      <c r="C309" s="58" t="s">
        <v>1911</v>
      </c>
      <c r="D309" s="70">
        <v>42878</v>
      </c>
      <c r="E309" s="58" t="s">
        <v>1912</v>
      </c>
      <c r="F309" s="61">
        <v>12760</v>
      </c>
      <c r="G309" s="20"/>
      <c r="H309" s="25"/>
      <c r="I309" s="323" t="s">
        <v>1913</v>
      </c>
    </row>
    <row r="310" spans="1:9" x14ac:dyDescent="0.25">
      <c r="A310" s="18" t="s">
        <v>1914</v>
      </c>
      <c r="B310" s="18" t="s">
        <v>1915</v>
      </c>
      <c r="C310" s="58"/>
      <c r="D310" s="70"/>
      <c r="E310" s="58"/>
      <c r="F310" s="61"/>
      <c r="G310" s="20">
        <f>+F311</f>
        <v>450000</v>
      </c>
      <c r="H310" s="25">
        <f>+G310/1.16*0.16</f>
        <v>62068.965517241391</v>
      </c>
    </row>
    <row r="311" spans="1:9" x14ac:dyDescent="0.25">
      <c r="A311" s="53"/>
      <c r="B311" s="53"/>
      <c r="C311" s="58" t="s">
        <v>1916</v>
      </c>
      <c r="D311" s="70">
        <v>42880</v>
      </c>
      <c r="E311" s="58" t="s">
        <v>1917</v>
      </c>
      <c r="F311" s="61">
        <v>450000</v>
      </c>
      <c r="G311" s="20"/>
      <c r="H311" s="25"/>
      <c r="I311" s="323"/>
    </row>
    <row r="312" spans="1:9" x14ac:dyDescent="0.25">
      <c r="A312" s="18" t="s">
        <v>1918</v>
      </c>
      <c r="B312" s="18" t="s">
        <v>1919</v>
      </c>
      <c r="C312" s="58"/>
      <c r="D312" s="70"/>
      <c r="E312" s="58"/>
      <c r="F312" s="61"/>
      <c r="G312" s="20">
        <f>+F313</f>
        <v>285000</v>
      </c>
      <c r="H312" s="25">
        <f>+G312/1.16*0.16</f>
        <v>39310.34482758621</v>
      </c>
    </row>
    <row r="313" spans="1:9" x14ac:dyDescent="0.25">
      <c r="A313" s="53"/>
      <c r="B313" s="53"/>
      <c r="C313" s="58" t="s">
        <v>1920</v>
      </c>
      <c r="D313" s="70">
        <v>42884</v>
      </c>
      <c r="E313" s="58" t="s">
        <v>1921</v>
      </c>
      <c r="F313" s="61">
        <v>285000</v>
      </c>
      <c r="G313" s="20"/>
      <c r="H313" s="25"/>
      <c r="I313" s="323"/>
    </row>
    <row r="314" spans="1:9" x14ac:dyDescent="0.25">
      <c r="A314" s="18" t="s">
        <v>1922</v>
      </c>
      <c r="B314" s="18" t="s">
        <v>1923</v>
      </c>
      <c r="C314" s="58"/>
      <c r="D314" s="70"/>
      <c r="E314" s="58"/>
      <c r="F314" s="61"/>
      <c r="G314" s="20">
        <f>+F315</f>
        <v>200000</v>
      </c>
      <c r="H314" s="25">
        <f>+G314/1.16*0.16</f>
        <v>27586.206896551728</v>
      </c>
    </row>
    <row r="315" spans="1:9" x14ac:dyDescent="0.25">
      <c r="A315" s="53"/>
      <c r="B315" s="53"/>
      <c r="C315" s="58" t="s">
        <v>1924</v>
      </c>
      <c r="D315" s="70">
        <v>42884</v>
      </c>
      <c r="E315" s="58" t="s">
        <v>1925</v>
      </c>
      <c r="F315" s="61">
        <v>200000</v>
      </c>
      <c r="G315" s="20"/>
      <c r="H315" s="25"/>
      <c r="I315" s="323"/>
    </row>
    <row r="316" spans="1:9" x14ac:dyDescent="0.25">
      <c r="A316" s="18" t="s">
        <v>1926</v>
      </c>
      <c r="B316" s="18" t="s">
        <v>1927</v>
      </c>
      <c r="C316" s="58"/>
      <c r="D316" s="70"/>
      <c r="E316" s="58"/>
      <c r="F316" s="61"/>
      <c r="G316" s="20">
        <f>+F317</f>
        <v>180000</v>
      </c>
      <c r="H316" s="25">
        <f>+G316/1.16*0.16</f>
        <v>24827.586206896551</v>
      </c>
    </row>
    <row r="317" spans="1:9" x14ac:dyDescent="0.25">
      <c r="A317" s="53"/>
      <c r="B317" s="53"/>
      <c r="C317" s="58" t="s">
        <v>1928</v>
      </c>
      <c r="D317" s="70">
        <v>42884</v>
      </c>
      <c r="E317" s="58" t="s">
        <v>1929</v>
      </c>
      <c r="F317" s="61">
        <v>180000</v>
      </c>
      <c r="G317" s="20"/>
      <c r="H317" s="25"/>
    </row>
    <row r="318" spans="1:9" x14ac:dyDescent="0.25">
      <c r="A318" s="18" t="s">
        <v>1930</v>
      </c>
      <c r="B318" s="18" t="s">
        <v>1931</v>
      </c>
      <c r="C318" s="58"/>
      <c r="D318" s="70"/>
      <c r="E318" s="58"/>
      <c r="F318" s="61"/>
      <c r="G318" s="20">
        <f>+F319</f>
        <v>187000</v>
      </c>
      <c r="H318" s="25">
        <f>+G318/1.16*0.16</f>
        <v>25793.103448275862</v>
      </c>
    </row>
    <row r="319" spans="1:9" x14ac:dyDescent="0.25">
      <c r="A319" s="53"/>
      <c r="B319" s="53"/>
      <c r="C319" s="58" t="s">
        <v>1932</v>
      </c>
      <c r="D319" s="70">
        <v>42885</v>
      </c>
      <c r="E319" s="58" t="s">
        <v>1933</v>
      </c>
      <c r="F319" s="61">
        <v>187000</v>
      </c>
      <c r="G319" s="20"/>
      <c r="H319" s="25"/>
    </row>
    <row r="320" spans="1:9" x14ac:dyDescent="0.25">
      <c r="A320" s="18" t="s">
        <v>1934</v>
      </c>
      <c r="B320" s="18" t="s">
        <v>1938</v>
      </c>
      <c r="C320" s="58"/>
      <c r="D320" s="70"/>
      <c r="E320" s="58"/>
      <c r="F320" s="61"/>
      <c r="G320" s="20">
        <f>+F321</f>
        <v>137000</v>
      </c>
      <c r="H320" s="25">
        <f>+G320/1.16*0.16</f>
        <v>18896.551724137931</v>
      </c>
    </row>
    <row r="321" spans="1:9" x14ac:dyDescent="0.25">
      <c r="A321" s="53"/>
      <c r="B321" s="53"/>
      <c r="C321" s="58" t="s">
        <v>1935</v>
      </c>
      <c r="D321" s="70">
        <v>42885</v>
      </c>
      <c r="E321" s="58" t="s">
        <v>1936</v>
      </c>
      <c r="F321" s="61">
        <v>137000</v>
      </c>
      <c r="G321" s="20"/>
      <c r="H321" s="25"/>
    </row>
    <row r="322" spans="1:9" x14ac:dyDescent="0.25">
      <c r="A322" s="18" t="s">
        <v>1937</v>
      </c>
      <c r="B322" s="18" t="s">
        <v>1939</v>
      </c>
      <c r="C322" s="58"/>
      <c r="D322" s="70"/>
      <c r="E322" s="58"/>
      <c r="F322" s="61"/>
      <c r="G322" s="20">
        <f>+F323</f>
        <v>156500</v>
      </c>
      <c r="H322" s="25">
        <f>+G322/1.16*0.16</f>
        <v>21586.206896551728</v>
      </c>
    </row>
    <row r="323" spans="1:9" x14ac:dyDescent="0.25">
      <c r="A323" s="53"/>
      <c r="B323" s="53"/>
      <c r="C323" s="58" t="s">
        <v>771</v>
      </c>
      <c r="D323" s="70">
        <v>42885</v>
      </c>
      <c r="E323" s="58" t="s">
        <v>1940</v>
      </c>
      <c r="F323" s="61">
        <v>156500</v>
      </c>
      <c r="G323" s="20"/>
      <c r="H323" s="25"/>
    </row>
    <row r="324" spans="1:9" x14ac:dyDescent="0.25">
      <c r="A324" s="18" t="s">
        <v>1941</v>
      </c>
      <c r="B324" s="18" t="s">
        <v>1942</v>
      </c>
      <c r="C324" s="58"/>
      <c r="D324" s="70"/>
      <c r="E324" s="58"/>
      <c r="F324" s="61"/>
      <c r="G324" s="20">
        <f>+F325</f>
        <v>5382.4</v>
      </c>
      <c r="H324" s="25">
        <f>+G324/1.16*0.16</f>
        <v>742.4</v>
      </c>
    </row>
    <row r="325" spans="1:9" x14ac:dyDescent="0.25">
      <c r="A325" s="53"/>
      <c r="B325" s="53"/>
      <c r="C325" s="58" t="s">
        <v>1943</v>
      </c>
      <c r="D325" s="70">
        <v>42886</v>
      </c>
      <c r="E325" s="58">
        <v>86</v>
      </c>
      <c r="F325" s="61">
        <v>5382.4</v>
      </c>
      <c r="G325" s="20"/>
      <c r="H325" s="25"/>
      <c r="I325" s="312" t="s">
        <v>1944</v>
      </c>
    </row>
    <row r="327" spans="1:9" x14ac:dyDescent="0.25">
      <c r="E327" s="62" t="s">
        <v>234</v>
      </c>
      <c r="G327" s="88">
        <f>+SUM(G8:G324)</f>
        <v>6031240.4700000007</v>
      </c>
    </row>
    <row r="328" spans="1:9" x14ac:dyDescent="0.25">
      <c r="E328" s="62" t="s">
        <v>235</v>
      </c>
      <c r="G328" s="307">
        <v>-6031218.5199999996</v>
      </c>
    </row>
    <row r="329" spans="1:9" x14ac:dyDescent="0.25">
      <c r="E329" s="62" t="s">
        <v>236</v>
      </c>
      <c r="G329" s="88">
        <f>+G327+G328</f>
        <v>21.950000001117587</v>
      </c>
    </row>
  </sheetData>
  <autoFilter ref="A7:I325"/>
  <conditionalFormatting sqref="I21">
    <cfRule type="uniqueValues" dxfId="350" priority="91"/>
    <cfRule type="duplicateValues" priority="92"/>
    <cfRule type="uniqueValues" dxfId="349" priority="93"/>
  </conditionalFormatting>
  <conditionalFormatting sqref="I39">
    <cfRule type="uniqueValues" dxfId="348" priority="88"/>
    <cfRule type="duplicateValues" priority="89"/>
    <cfRule type="uniqueValues" dxfId="347" priority="90"/>
  </conditionalFormatting>
  <conditionalFormatting sqref="I65">
    <cfRule type="uniqueValues" dxfId="346" priority="82"/>
    <cfRule type="duplicateValues" priority="83"/>
    <cfRule type="uniqueValues" dxfId="345" priority="84"/>
  </conditionalFormatting>
  <conditionalFormatting sqref="I66">
    <cfRule type="uniqueValues" dxfId="344" priority="79"/>
    <cfRule type="duplicateValues" priority="80"/>
    <cfRule type="uniqueValues" dxfId="343" priority="81"/>
  </conditionalFormatting>
  <conditionalFormatting sqref="I73:I75">
    <cfRule type="uniqueValues" dxfId="342" priority="76"/>
    <cfRule type="duplicateValues" priority="77"/>
    <cfRule type="uniqueValues" dxfId="341" priority="78"/>
  </conditionalFormatting>
  <conditionalFormatting sqref="I75">
    <cfRule type="uniqueValues" dxfId="340" priority="73"/>
    <cfRule type="duplicateValues" priority="74"/>
    <cfRule type="uniqueValues" dxfId="339" priority="75"/>
  </conditionalFormatting>
  <conditionalFormatting sqref="I87">
    <cfRule type="uniqueValues" dxfId="338" priority="70"/>
    <cfRule type="duplicateValues" priority="71"/>
    <cfRule type="uniqueValues" dxfId="337" priority="72"/>
  </conditionalFormatting>
  <conditionalFormatting sqref="I112">
    <cfRule type="uniqueValues" dxfId="336" priority="67"/>
    <cfRule type="duplicateValues" priority="68"/>
    <cfRule type="uniqueValues" dxfId="335" priority="69"/>
  </conditionalFormatting>
  <conditionalFormatting sqref="I113">
    <cfRule type="uniqueValues" dxfId="334" priority="64"/>
    <cfRule type="duplicateValues" priority="65"/>
    <cfRule type="uniqueValues" dxfId="333" priority="66"/>
  </conditionalFormatting>
  <conditionalFormatting sqref="I114">
    <cfRule type="uniqueValues" dxfId="332" priority="61"/>
    <cfRule type="duplicateValues" priority="62"/>
    <cfRule type="uniqueValues" dxfId="331" priority="63"/>
  </conditionalFormatting>
  <conditionalFormatting sqref="I119:I121">
    <cfRule type="uniqueValues" dxfId="330" priority="58"/>
    <cfRule type="duplicateValues" priority="59"/>
    <cfRule type="uniqueValues" dxfId="329" priority="60"/>
  </conditionalFormatting>
  <conditionalFormatting sqref="I122:I124">
    <cfRule type="uniqueValues" dxfId="328" priority="55"/>
    <cfRule type="duplicateValues" priority="56"/>
    <cfRule type="uniqueValues" dxfId="327" priority="57"/>
  </conditionalFormatting>
  <conditionalFormatting sqref="I123:I124">
    <cfRule type="uniqueValues" dxfId="326" priority="52"/>
    <cfRule type="duplicateValues" priority="53"/>
    <cfRule type="uniqueValues" dxfId="325" priority="54"/>
  </conditionalFormatting>
  <conditionalFormatting sqref="I157">
    <cfRule type="uniqueValues" dxfId="324" priority="49"/>
    <cfRule type="duplicateValues" priority="50"/>
    <cfRule type="uniqueValues" dxfId="323" priority="51"/>
  </conditionalFormatting>
  <conditionalFormatting sqref="I156">
    <cfRule type="uniqueValues" dxfId="322" priority="46"/>
    <cfRule type="duplicateValues" priority="47"/>
    <cfRule type="uniqueValues" dxfId="321" priority="48"/>
  </conditionalFormatting>
  <conditionalFormatting sqref="I153">
    <cfRule type="uniqueValues" dxfId="320" priority="43"/>
    <cfRule type="duplicateValues" priority="44"/>
    <cfRule type="uniqueValues" dxfId="319" priority="45"/>
  </conditionalFormatting>
  <conditionalFormatting sqref="I152">
    <cfRule type="uniqueValues" dxfId="318" priority="40"/>
    <cfRule type="duplicateValues" priority="41"/>
    <cfRule type="uniqueValues" dxfId="317" priority="42"/>
  </conditionalFormatting>
  <conditionalFormatting sqref="I191">
    <cfRule type="uniqueValues" dxfId="316" priority="37"/>
    <cfRule type="duplicateValues" priority="38"/>
    <cfRule type="uniqueValues" dxfId="315" priority="39"/>
  </conditionalFormatting>
  <conditionalFormatting sqref="I225">
    <cfRule type="uniqueValues" dxfId="314" priority="34"/>
    <cfRule type="duplicateValues" priority="35"/>
    <cfRule type="uniqueValues" dxfId="313" priority="36"/>
  </conditionalFormatting>
  <conditionalFormatting sqref="I235:I236">
    <cfRule type="uniqueValues" dxfId="312" priority="28"/>
    <cfRule type="duplicateValues" priority="29"/>
    <cfRule type="uniqueValues" dxfId="311" priority="30"/>
  </conditionalFormatting>
  <conditionalFormatting sqref="I236">
    <cfRule type="uniqueValues" dxfId="310" priority="163"/>
    <cfRule type="duplicateValues" priority="164"/>
    <cfRule type="uniqueValues" dxfId="309" priority="165"/>
  </conditionalFormatting>
  <conditionalFormatting sqref="I245">
    <cfRule type="uniqueValues" dxfId="308" priority="25"/>
    <cfRule type="duplicateValues" priority="26"/>
    <cfRule type="uniqueValues" dxfId="307" priority="27"/>
  </conditionalFormatting>
  <conditionalFormatting sqref="I251">
    <cfRule type="uniqueValues" dxfId="306" priority="22"/>
    <cfRule type="duplicateValues" priority="23"/>
    <cfRule type="uniqueValues" dxfId="305" priority="24"/>
  </conditionalFormatting>
  <conditionalFormatting sqref="I254">
    <cfRule type="uniqueValues" dxfId="304" priority="19"/>
    <cfRule type="duplicateValues" priority="20"/>
    <cfRule type="uniqueValues" dxfId="303" priority="21"/>
  </conditionalFormatting>
  <conditionalFormatting sqref="I255">
    <cfRule type="uniqueValues" dxfId="302" priority="16"/>
    <cfRule type="duplicateValues" priority="17"/>
    <cfRule type="uniqueValues" dxfId="301" priority="18"/>
  </conditionalFormatting>
  <conditionalFormatting sqref="I256">
    <cfRule type="uniqueValues" dxfId="300" priority="13"/>
    <cfRule type="duplicateValues" priority="14"/>
    <cfRule type="uniqueValues" dxfId="299" priority="15"/>
  </conditionalFormatting>
  <conditionalFormatting sqref="I257">
    <cfRule type="uniqueValues" dxfId="298" priority="10"/>
    <cfRule type="duplicateValues" priority="11"/>
    <cfRule type="uniqueValues" dxfId="297" priority="12"/>
  </conditionalFormatting>
  <conditionalFormatting sqref="I102">
    <cfRule type="uniqueValues" dxfId="296" priority="1"/>
    <cfRule type="duplicateValues" priority="2"/>
    <cfRule type="uniqueValues" dxfId="295" priority="3"/>
  </conditionalFormatting>
  <conditionalFormatting sqref="I258:I265">
    <cfRule type="uniqueValues" dxfId="294" priority="430"/>
    <cfRule type="duplicateValues" priority="431"/>
    <cfRule type="uniqueValues" dxfId="293" priority="432"/>
  </conditionalFormatting>
  <conditionalFormatting sqref="I277:I279">
    <cfRule type="uniqueValues" dxfId="292" priority="640"/>
    <cfRule type="duplicateValues" priority="641"/>
    <cfRule type="uniqueValues" dxfId="291" priority="642"/>
  </conditionalFormatting>
  <pageMargins left="0.70866141732283472" right="0.70866141732283472" top="0.74803149606299213" bottom="0.74803149606299213" header="0.31496062992125984" footer="0.31496062992125984"/>
  <pageSetup scale="50" fitToHeight="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27" workbookViewId="0">
      <selection activeCell="E62" sqref="E62"/>
    </sheetView>
  </sheetViews>
  <sheetFormatPr baseColWidth="10" defaultRowHeight="15" x14ac:dyDescent="0.25"/>
  <cols>
    <col min="2" max="2" width="41.85546875" bestFit="1" customWidth="1"/>
    <col min="9" max="9" width="36.140625" bestFit="1" customWidth="1"/>
  </cols>
  <sheetData>
    <row r="1" spans="1:12" s="307" customFormat="1" x14ac:dyDescent="0.25">
      <c r="C1" s="570" t="s">
        <v>1951</v>
      </c>
      <c r="D1" s="570"/>
      <c r="E1" s="570"/>
      <c r="F1" s="570"/>
    </row>
    <row r="2" spans="1:12" s="307" customFormat="1" x14ac:dyDescent="0.25"/>
    <row r="3" spans="1:12" s="307" customFormat="1" x14ac:dyDescent="0.25"/>
    <row r="4" spans="1:12" x14ac:dyDescent="0.25">
      <c r="A4" s="34" t="s">
        <v>1307</v>
      </c>
      <c r="B4" s="34" t="s">
        <v>1308</v>
      </c>
      <c r="C4" s="6"/>
      <c r="D4" s="35"/>
      <c r="E4" s="36"/>
      <c r="F4" s="7"/>
      <c r="G4" s="37">
        <f>+SUM(F5:F6)</f>
        <v>3453.4</v>
      </c>
      <c r="H4" s="25">
        <f>+G4/1.16*0.16</f>
        <v>476.3310344827587</v>
      </c>
      <c r="I4" s="25"/>
    </row>
    <row r="5" spans="1:12" x14ac:dyDescent="0.25">
      <c r="A5" s="44"/>
      <c r="B5" s="44"/>
      <c r="C5" s="334" t="s">
        <v>1309</v>
      </c>
      <c r="D5" s="335">
        <v>42833</v>
      </c>
      <c r="E5" s="336" t="s">
        <v>1310</v>
      </c>
      <c r="F5" s="337">
        <v>1689.9</v>
      </c>
      <c r="G5" s="37"/>
      <c r="H5" s="25"/>
      <c r="I5" s="311" t="s">
        <v>1313</v>
      </c>
      <c r="J5" s="307" t="s">
        <v>112</v>
      </c>
      <c r="L5" s="307"/>
    </row>
    <row r="6" spans="1:12" x14ac:dyDescent="0.25">
      <c r="A6" s="38"/>
      <c r="B6" s="38"/>
      <c r="C6" s="338" t="s">
        <v>1311</v>
      </c>
      <c r="D6" s="339">
        <v>42833</v>
      </c>
      <c r="E6" s="338" t="s">
        <v>1312</v>
      </c>
      <c r="F6" s="340">
        <v>1763.5</v>
      </c>
      <c r="G6" s="40"/>
      <c r="H6" s="41"/>
      <c r="I6" s="312" t="s">
        <v>1314</v>
      </c>
      <c r="J6" s="307" t="s">
        <v>112</v>
      </c>
      <c r="L6" s="307"/>
    </row>
    <row r="7" spans="1:12" hidden="1" x14ac:dyDescent="0.25">
      <c r="A7" s="18" t="s">
        <v>63</v>
      </c>
      <c r="B7" s="18" t="s">
        <v>64</v>
      </c>
      <c r="C7" s="318"/>
      <c r="D7" s="319"/>
      <c r="E7" s="318"/>
      <c r="F7" s="320"/>
      <c r="G7" s="37">
        <f>+SUM(F8:F8)</f>
        <v>100.02</v>
      </c>
      <c r="H7" s="25">
        <f>+G7/1.16*0.16</f>
        <v>13.795862068965519</v>
      </c>
      <c r="I7" s="48"/>
      <c r="J7" s="307"/>
    </row>
    <row r="8" spans="1:12" hidden="1" x14ac:dyDescent="0.25">
      <c r="A8" s="53"/>
      <c r="B8" s="53"/>
      <c r="C8" s="341" t="s">
        <v>1069</v>
      </c>
      <c r="D8" s="342">
        <v>42795</v>
      </c>
      <c r="E8" s="341">
        <v>147542</v>
      </c>
      <c r="F8" s="341">
        <v>100.02</v>
      </c>
      <c r="G8" s="47"/>
      <c r="H8" s="47"/>
      <c r="I8" s="311" t="s">
        <v>1070</v>
      </c>
      <c r="J8" s="307" t="s">
        <v>1950</v>
      </c>
      <c r="L8" s="307"/>
    </row>
    <row r="9" spans="1:12" hidden="1" x14ac:dyDescent="0.25">
      <c r="A9" s="18" t="s">
        <v>71</v>
      </c>
      <c r="B9" s="18" t="s">
        <v>72</v>
      </c>
      <c r="C9" s="28"/>
      <c r="D9" s="29"/>
      <c r="E9" s="52"/>
      <c r="F9" s="31"/>
      <c r="G9" s="37">
        <f>+SUM(F10:F11)</f>
        <v>200</v>
      </c>
      <c r="H9" s="25">
        <f>+G9/1.16*0.16</f>
        <v>27.586206896551726</v>
      </c>
      <c r="I9" s="71"/>
      <c r="J9" s="307"/>
      <c r="L9" s="307"/>
    </row>
    <row r="10" spans="1:12" hidden="1" x14ac:dyDescent="0.25">
      <c r="A10" s="3"/>
      <c r="B10" s="3"/>
      <c r="C10" s="341" t="s">
        <v>1321</v>
      </c>
      <c r="D10" s="342">
        <v>42855</v>
      </c>
      <c r="E10" s="341">
        <v>617</v>
      </c>
      <c r="F10" s="341">
        <v>200</v>
      </c>
      <c r="G10" s="50"/>
      <c r="H10" s="25"/>
      <c r="I10" s="312" t="s">
        <v>1582</v>
      </c>
      <c r="J10" s="307" t="s">
        <v>1950</v>
      </c>
    </row>
    <row r="11" spans="1:12" hidden="1" x14ac:dyDescent="0.25">
      <c r="A11" s="18" t="s">
        <v>76</v>
      </c>
      <c r="B11" s="18" t="s">
        <v>77</v>
      </c>
      <c r="C11" s="51"/>
      <c r="D11" s="29"/>
      <c r="E11" s="52"/>
      <c r="F11" s="31"/>
      <c r="G11" s="37">
        <f>+SUM(F12:F13)</f>
        <v>500</v>
      </c>
      <c r="H11" s="25">
        <f>+G11/1.16*0.16</f>
        <v>68.965517241379317</v>
      </c>
      <c r="I11" s="25"/>
    </row>
    <row r="12" spans="1:12" hidden="1" x14ac:dyDescent="0.25">
      <c r="A12" s="3"/>
      <c r="B12" s="11"/>
      <c r="C12" s="341" t="s">
        <v>290</v>
      </c>
      <c r="D12" s="342">
        <v>42754</v>
      </c>
      <c r="E12" s="341" t="s">
        <v>291</v>
      </c>
      <c r="F12" s="341">
        <v>500</v>
      </c>
      <c r="G12" s="37"/>
      <c r="H12" s="25"/>
      <c r="I12" s="311" t="s">
        <v>791</v>
      </c>
      <c r="J12" s="307" t="s">
        <v>1950</v>
      </c>
    </row>
    <row r="13" spans="1:12" x14ac:dyDescent="0.25">
      <c r="A13" s="18" t="s">
        <v>1339</v>
      </c>
      <c r="B13" s="18" t="s">
        <v>1340</v>
      </c>
      <c r="C13" s="6"/>
      <c r="D13" s="35"/>
      <c r="E13" s="241"/>
      <c r="F13" s="241"/>
      <c r="G13" s="20">
        <f>+F14</f>
        <v>8842.5499999999993</v>
      </c>
      <c r="H13" s="25">
        <f>+G13/1.16*0.16</f>
        <v>1219.6620689655172</v>
      </c>
      <c r="I13" s="71"/>
    </row>
    <row r="14" spans="1:12" x14ac:dyDescent="0.25">
      <c r="A14" s="11"/>
      <c r="B14" s="11"/>
      <c r="C14" s="345" t="s">
        <v>1341</v>
      </c>
      <c r="D14" s="339">
        <v>42855</v>
      </c>
      <c r="E14" s="335">
        <v>3443760</v>
      </c>
      <c r="F14" s="336">
        <v>8842.5499999999993</v>
      </c>
      <c r="G14" s="40"/>
      <c r="H14" s="57"/>
      <c r="I14" s="323" t="s">
        <v>1342</v>
      </c>
      <c r="J14" s="307" t="s">
        <v>112</v>
      </c>
    </row>
    <row r="15" spans="1:12" x14ac:dyDescent="0.25">
      <c r="A15" s="18" t="s">
        <v>104</v>
      </c>
      <c r="B15" s="18" t="s">
        <v>1367</v>
      </c>
      <c r="C15" s="6"/>
      <c r="D15" s="35"/>
      <c r="E15" s="36"/>
      <c r="F15" s="7"/>
      <c r="G15" s="20">
        <f>+SUM(F16:F18)</f>
        <v>47148.39</v>
      </c>
      <c r="H15" s="25">
        <f>+G15/1.16*0.16</f>
        <v>6503.226206896552</v>
      </c>
      <c r="I15" s="71"/>
    </row>
    <row r="16" spans="1:12" x14ac:dyDescent="0.25">
      <c r="A16" s="53"/>
      <c r="B16" s="53"/>
      <c r="C16" s="346" t="s">
        <v>1368</v>
      </c>
      <c r="D16" s="347">
        <v>42842</v>
      </c>
      <c r="E16" s="346">
        <v>15534</v>
      </c>
      <c r="F16" s="344">
        <v>15716.13</v>
      </c>
      <c r="G16" s="20"/>
      <c r="H16" s="25"/>
      <c r="I16" s="312" t="s">
        <v>1371</v>
      </c>
      <c r="J16" s="307" t="s">
        <v>112</v>
      </c>
    </row>
    <row r="17" spans="1:10" x14ac:dyDescent="0.25">
      <c r="A17" s="53"/>
      <c r="B17" s="53"/>
      <c r="C17" s="346" t="s">
        <v>1369</v>
      </c>
      <c r="D17" s="347">
        <v>42842</v>
      </c>
      <c r="E17" s="346">
        <v>15535</v>
      </c>
      <c r="F17" s="344">
        <v>15716.13</v>
      </c>
      <c r="G17" s="20"/>
      <c r="H17" s="25"/>
      <c r="I17" s="311" t="s">
        <v>1372</v>
      </c>
      <c r="J17" s="307" t="s">
        <v>112</v>
      </c>
    </row>
    <row r="18" spans="1:10" x14ac:dyDescent="0.25">
      <c r="A18" s="11"/>
      <c r="B18" s="11"/>
      <c r="C18" s="346" t="s">
        <v>1370</v>
      </c>
      <c r="D18" s="347">
        <v>42842</v>
      </c>
      <c r="E18" s="346">
        <v>15536</v>
      </c>
      <c r="F18" s="344">
        <v>15716.13</v>
      </c>
      <c r="G18" s="21"/>
      <c r="H18" s="25"/>
      <c r="I18" s="311" t="s">
        <v>1373</v>
      </c>
      <c r="J18" s="307" t="s">
        <v>112</v>
      </c>
    </row>
    <row r="19" spans="1:10" hidden="1" x14ac:dyDescent="0.25">
      <c r="A19" s="18" t="s">
        <v>106</v>
      </c>
      <c r="B19" s="18" t="s">
        <v>107</v>
      </c>
      <c r="C19" s="241"/>
      <c r="D19" s="242"/>
      <c r="E19" s="241"/>
      <c r="F19" s="241"/>
      <c r="G19" s="20">
        <f>+SUM(F20:F20)</f>
        <v>270.12</v>
      </c>
      <c r="H19" s="25">
        <f>+G19/1.16*0.16</f>
        <v>37.257931034482766</v>
      </c>
      <c r="I19" s="92"/>
    </row>
    <row r="20" spans="1:10" hidden="1" x14ac:dyDescent="0.25">
      <c r="A20" s="53"/>
      <c r="B20" s="53"/>
      <c r="C20" s="341" t="s">
        <v>108</v>
      </c>
      <c r="D20" s="342">
        <v>42544</v>
      </c>
      <c r="E20" s="341" t="s">
        <v>109</v>
      </c>
      <c r="F20" s="341">
        <v>270.12</v>
      </c>
      <c r="G20" s="241"/>
      <c r="H20" s="241"/>
      <c r="I20" s="240" t="s">
        <v>820</v>
      </c>
      <c r="J20" s="307" t="s">
        <v>1950</v>
      </c>
    </row>
    <row r="21" spans="1:10" x14ac:dyDescent="0.25">
      <c r="A21" s="18" t="s">
        <v>130</v>
      </c>
      <c r="B21" s="18" t="s">
        <v>131</v>
      </c>
      <c r="C21" s="28"/>
      <c r="D21" s="29"/>
      <c r="E21" s="30"/>
      <c r="F21" s="31"/>
      <c r="G21" s="20">
        <f>+SUM(F22:F28)</f>
        <v>20490.400000000001</v>
      </c>
      <c r="H21" s="25">
        <f>+G21/1.16*0.16</f>
        <v>2826.2620689655178</v>
      </c>
      <c r="I21" s="25"/>
    </row>
    <row r="22" spans="1:10" x14ac:dyDescent="0.25">
      <c r="A22" s="53"/>
      <c r="B22" s="53"/>
      <c r="C22" s="341" t="s">
        <v>132</v>
      </c>
      <c r="D22" s="342">
        <v>42693</v>
      </c>
      <c r="E22" s="341">
        <v>15446</v>
      </c>
      <c r="F22" s="348">
        <v>3800.02</v>
      </c>
      <c r="G22" s="20"/>
      <c r="H22" s="25"/>
      <c r="I22" s="243" t="s">
        <v>836</v>
      </c>
      <c r="J22" s="307" t="s">
        <v>112</v>
      </c>
    </row>
    <row r="23" spans="1:10" x14ac:dyDescent="0.25">
      <c r="A23" s="53"/>
      <c r="B23" s="53"/>
      <c r="C23" s="341" t="s">
        <v>133</v>
      </c>
      <c r="D23" s="342">
        <v>42697</v>
      </c>
      <c r="E23" s="341">
        <v>15571</v>
      </c>
      <c r="F23" s="348">
        <v>2670</v>
      </c>
      <c r="G23" s="20"/>
      <c r="H23" s="25"/>
      <c r="I23" s="243" t="s">
        <v>837</v>
      </c>
      <c r="J23" s="307" t="s">
        <v>112</v>
      </c>
    </row>
    <row r="24" spans="1:10" x14ac:dyDescent="0.25">
      <c r="A24" s="53"/>
      <c r="B24" s="53"/>
      <c r="C24" s="341" t="s">
        <v>134</v>
      </c>
      <c r="D24" s="342">
        <v>42679</v>
      </c>
      <c r="E24" s="341">
        <v>15448</v>
      </c>
      <c r="F24" s="348">
        <v>304.38</v>
      </c>
      <c r="G24" s="20"/>
      <c r="H24" s="25"/>
      <c r="I24" s="244" t="s">
        <v>838</v>
      </c>
      <c r="J24" s="307" t="s">
        <v>112</v>
      </c>
    </row>
    <row r="25" spans="1:10" x14ac:dyDescent="0.25">
      <c r="A25" s="53"/>
      <c r="B25" s="53"/>
      <c r="C25" s="346" t="s">
        <v>1396</v>
      </c>
      <c r="D25" s="347">
        <v>42852</v>
      </c>
      <c r="E25" s="346">
        <v>17429</v>
      </c>
      <c r="F25" s="344">
        <v>7800</v>
      </c>
      <c r="G25" s="20"/>
      <c r="H25" s="25"/>
      <c r="I25" s="250" t="s">
        <v>1401</v>
      </c>
      <c r="J25" s="307" t="s">
        <v>112</v>
      </c>
    </row>
    <row r="26" spans="1:10" x14ac:dyDescent="0.25">
      <c r="A26" s="18" t="s">
        <v>135</v>
      </c>
      <c r="B26" s="18" t="s">
        <v>136</v>
      </c>
      <c r="C26" s="241"/>
      <c r="D26" s="241"/>
      <c r="E26" s="241"/>
      <c r="F26" s="241"/>
      <c r="G26" s="20">
        <f>+SUM(F27:F42)</f>
        <v>28334</v>
      </c>
      <c r="H26" s="25">
        <f>+G26/1.16*0.16</f>
        <v>3908.1379310344828</v>
      </c>
      <c r="I26" s="71"/>
    </row>
    <row r="27" spans="1:10" x14ac:dyDescent="0.25">
      <c r="A27" s="53"/>
      <c r="B27" s="53"/>
      <c r="C27" s="346" t="s">
        <v>1287</v>
      </c>
      <c r="D27" s="347">
        <v>42503</v>
      </c>
      <c r="E27" s="346">
        <v>400</v>
      </c>
      <c r="F27" s="344">
        <v>1508</v>
      </c>
      <c r="G27" s="20"/>
      <c r="H27" s="25"/>
      <c r="I27" s="71"/>
      <c r="J27" s="307" t="s">
        <v>112</v>
      </c>
    </row>
    <row r="28" spans="1:10" x14ac:dyDescent="0.25">
      <c r="A28" s="53"/>
      <c r="B28" s="53"/>
      <c r="C28" s="346" t="s">
        <v>1288</v>
      </c>
      <c r="D28" s="347">
        <v>42527</v>
      </c>
      <c r="E28" s="346">
        <v>415</v>
      </c>
      <c r="F28" s="344">
        <v>4408</v>
      </c>
      <c r="G28" s="20"/>
      <c r="H28" s="25"/>
      <c r="I28" s="71"/>
    </row>
    <row r="29" spans="1:10" x14ac:dyDescent="0.25">
      <c r="A29" s="53"/>
      <c r="B29" s="53"/>
      <c r="C29" s="346" t="s">
        <v>137</v>
      </c>
      <c r="D29" s="347">
        <v>42611</v>
      </c>
      <c r="E29" s="346">
        <v>478</v>
      </c>
      <c r="F29" s="344">
        <v>3364</v>
      </c>
      <c r="G29" s="20"/>
      <c r="H29" s="25"/>
      <c r="I29" s="71"/>
    </row>
    <row r="30" spans="1:10" hidden="1" x14ac:dyDescent="0.25">
      <c r="A30" s="18" t="s">
        <v>390</v>
      </c>
      <c r="B30" s="18" t="s">
        <v>144</v>
      </c>
      <c r="C30" s="22"/>
      <c r="D30" s="23"/>
      <c r="E30" s="22"/>
      <c r="F30" s="241"/>
      <c r="G30" s="20">
        <f>+F31</f>
        <v>406</v>
      </c>
      <c r="H30" s="25">
        <f>+G30/1.16*0.16</f>
        <v>56</v>
      </c>
      <c r="I30" s="25"/>
    </row>
    <row r="31" spans="1:10" hidden="1" x14ac:dyDescent="0.25">
      <c r="A31" s="53"/>
      <c r="B31" s="53"/>
      <c r="C31" s="341" t="s">
        <v>1414</v>
      </c>
      <c r="D31" s="342">
        <v>42855</v>
      </c>
      <c r="E31" s="341"/>
      <c r="F31" s="341">
        <v>406</v>
      </c>
      <c r="G31" s="20"/>
      <c r="H31" s="25"/>
      <c r="I31" s="312" t="s">
        <v>1416</v>
      </c>
      <c r="J31" s="307" t="s">
        <v>1950</v>
      </c>
    </row>
    <row r="32" spans="1:10" hidden="1" x14ac:dyDescent="0.25">
      <c r="A32" s="18" t="s">
        <v>1427</v>
      </c>
      <c r="B32" s="18" t="s">
        <v>1428</v>
      </c>
      <c r="C32" s="307"/>
      <c r="D32" s="87"/>
      <c r="E32" s="307"/>
      <c r="F32" s="88"/>
      <c r="G32" s="20">
        <f>+SUM(F33:F34)</f>
        <v>200</v>
      </c>
      <c r="H32" s="25">
        <f>+G32/1.16*0.16</f>
        <v>27.586206896551726</v>
      </c>
      <c r="I32" s="312"/>
    </row>
    <row r="33" spans="1:10" hidden="1" x14ac:dyDescent="0.25">
      <c r="A33" s="53"/>
      <c r="B33" s="53"/>
      <c r="C33" s="346" t="s">
        <v>1429</v>
      </c>
      <c r="D33" s="347">
        <v>42852</v>
      </c>
      <c r="E33" s="346">
        <v>6558</v>
      </c>
      <c r="F33" s="344">
        <v>200</v>
      </c>
      <c r="G33" s="241"/>
      <c r="H33" s="25"/>
      <c r="I33" s="323" t="s">
        <v>1430</v>
      </c>
      <c r="J33" s="307" t="s">
        <v>1950</v>
      </c>
    </row>
    <row r="34" spans="1:10" x14ac:dyDescent="0.25">
      <c r="A34" s="18" t="s">
        <v>211</v>
      </c>
      <c r="B34" s="18" t="s">
        <v>212</v>
      </c>
      <c r="C34" s="58"/>
      <c r="D34" s="58"/>
      <c r="E34" s="58"/>
      <c r="F34" s="58"/>
      <c r="G34" s="20">
        <f>+F35</f>
        <v>8107.99</v>
      </c>
      <c r="H34" s="25">
        <f>+G34/1.16*0.16</f>
        <v>1118.3434482758621</v>
      </c>
      <c r="I34" s="307" t="s">
        <v>339</v>
      </c>
    </row>
    <row r="35" spans="1:10" x14ac:dyDescent="0.25">
      <c r="A35" s="53"/>
      <c r="B35" s="53"/>
      <c r="C35" s="341" t="s">
        <v>213</v>
      </c>
      <c r="D35" s="342">
        <v>42597</v>
      </c>
      <c r="E35" s="341" t="s">
        <v>214</v>
      </c>
      <c r="F35" s="348">
        <v>8107.99</v>
      </c>
      <c r="G35" s="241"/>
      <c r="H35" s="241"/>
      <c r="I35" s="307"/>
      <c r="J35" s="307" t="s">
        <v>112</v>
      </c>
    </row>
    <row r="36" spans="1:10" x14ac:dyDescent="0.25">
      <c r="A36" s="18" t="s">
        <v>217</v>
      </c>
      <c r="B36" s="18" t="s">
        <v>218</v>
      </c>
      <c r="C36" s="241"/>
      <c r="D36" s="242"/>
      <c r="E36" s="241"/>
      <c r="F36" s="26"/>
      <c r="G36" s="20">
        <f>+SUM(F37:F39)</f>
        <v>4640</v>
      </c>
      <c r="H36" s="25">
        <f>+G36/1.16*0.16</f>
        <v>640.00000000000011</v>
      </c>
      <c r="I36" s="307"/>
    </row>
    <row r="37" spans="1:10" x14ac:dyDescent="0.25">
      <c r="A37" s="241"/>
      <c r="B37" s="241"/>
      <c r="C37" s="346" t="s">
        <v>1193</v>
      </c>
      <c r="D37" s="347">
        <v>42823</v>
      </c>
      <c r="E37" s="346" t="s">
        <v>1194</v>
      </c>
      <c r="F37" s="344">
        <v>4060</v>
      </c>
      <c r="G37" s="241"/>
      <c r="H37" s="241"/>
      <c r="I37" s="312" t="s">
        <v>1199</v>
      </c>
      <c r="J37" s="307" t="s">
        <v>112</v>
      </c>
    </row>
    <row r="38" spans="1:10" hidden="1" x14ac:dyDescent="0.25">
      <c r="A38" s="18" t="s">
        <v>226</v>
      </c>
      <c r="B38" s="18" t="s">
        <v>227</v>
      </c>
      <c r="C38" s="58"/>
      <c r="D38" s="70"/>
      <c r="E38" s="58"/>
      <c r="F38" s="61"/>
      <c r="G38" s="20">
        <v>580</v>
      </c>
      <c r="H38" s="25">
        <f>+G38/1.16*0.16</f>
        <v>80.000000000000014</v>
      </c>
      <c r="I38" s="307" t="s">
        <v>339</v>
      </c>
    </row>
    <row r="39" spans="1:10" hidden="1" x14ac:dyDescent="0.25">
      <c r="A39" s="241"/>
      <c r="B39" s="241"/>
      <c r="C39" s="341" t="s">
        <v>228</v>
      </c>
      <c r="D39" s="342">
        <v>42697</v>
      </c>
      <c r="E39" s="341">
        <v>41</v>
      </c>
      <c r="F39" s="341">
        <v>580</v>
      </c>
      <c r="G39" s="241"/>
      <c r="H39" s="241"/>
      <c r="I39" s="243" t="s">
        <v>898</v>
      </c>
      <c r="J39" s="307" t="s">
        <v>1950</v>
      </c>
    </row>
    <row r="40" spans="1:10" x14ac:dyDescent="0.25">
      <c r="A40" s="18" t="s">
        <v>529</v>
      </c>
      <c r="B40" s="18" t="s">
        <v>530</v>
      </c>
      <c r="C40" s="241"/>
      <c r="D40" s="242"/>
      <c r="E40" s="241"/>
      <c r="F40" s="26"/>
      <c r="G40" s="20">
        <f>+SUM(F41:F43)</f>
        <v>9700.15</v>
      </c>
      <c r="H40" s="25">
        <f>+G40/1.16*0.16</f>
        <v>1337.951724137931</v>
      </c>
      <c r="I40" s="307"/>
    </row>
    <row r="41" spans="1:10" x14ac:dyDescent="0.25">
      <c r="A41" s="53"/>
      <c r="B41" s="53"/>
      <c r="C41" s="341" t="s">
        <v>754</v>
      </c>
      <c r="D41" s="342">
        <v>42793</v>
      </c>
      <c r="E41" s="341" t="s">
        <v>755</v>
      </c>
      <c r="F41" s="348">
        <v>3300</v>
      </c>
      <c r="G41" s="20"/>
      <c r="H41" s="25"/>
      <c r="I41" s="311" t="s">
        <v>1030</v>
      </c>
      <c r="J41" s="307" t="s">
        <v>112</v>
      </c>
    </row>
    <row r="42" spans="1:10" x14ac:dyDescent="0.25">
      <c r="A42" s="241"/>
      <c r="B42" s="241"/>
      <c r="C42" s="341" t="s">
        <v>1258</v>
      </c>
      <c r="D42" s="342">
        <v>42825</v>
      </c>
      <c r="E42" s="341">
        <v>90</v>
      </c>
      <c r="F42" s="348">
        <v>2400.0100000000002</v>
      </c>
      <c r="G42" s="241"/>
      <c r="H42" s="241"/>
      <c r="I42" s="311" t="s">
        <v>1259</v>
      </c>
      <c r="J42" s="307" t="s">
        <v>112</v>
      </c>
    </row>
    <row r="43" spans="1:10" x14ac:dyDescent="0.25">
      <c r="A43" s="241"/>
      <c r="B43" s="241"/>
      <c r="C43" s="341" t="s">
        <v>1535</v>
      </c>
      <c r="D43" s="342">
        <v>42854</v>
      </c>
      <c r="E43" s="341">
        <v>98</v>
      </c>
      <c r="F43" s="348">
        <v>4000.14</v>
      </c>
      <c r="G43" s="241"/>
      <c r="H43" s="241"/>
      <c r="I43" s="250" t="s">
        <v>1536</v>
      </c>
      <c r="J43" s="307" t="s">
        <v>112</v>
      </c>
    </row>
    <row r="44" spans="1:10" x14ac:dyDescent="0.25">
      <c r="A44" s="18" t="s">
        <v>1263</v>
      </c>
      <c r="B44" s="18" t="s">
        <v>1264</v>
      </c>
      <c r="C44" s="241"/>
      <c r="D44" s="242"/>
      <c r="E44" s="241"/>
      <c r="F44" s="26"/>
      <c r="G44" s="20">
        <f>+F45</f>
        <v>3519.64</v>
      </c>
      <c r="H44" s="25">
        <f>+G44/1.16*0.16</f>
        <v>485.46758620689661</v>
      </c>
      <c r="I44" s="307"/>
    </row>
    <row r="45" spans="1:10" x14ac:dyDescent="0.25">
      <c r="A45" s="241"/>
      <c r="B45" s="241"/>
      <c r="C45" s="341" t="s">
        <v>1265</v>
      </c>
      <c r="D45" s="342">
        <v>42825</v>
      </c>
      <c r="E45" s="341">
        <v>572</v>
      </c>
      <c r="F45" s="348">
        <v>3519.64</v>
      </c>
      <c r="G45" s="241"/>
      <c r="H45" s="241"/>
      <c r="I45" s="312" t="s">
        <v>1266</v>
      </c>
      <c r="J45" s="307" t="s">
        <v>112</v>
      </c>
    </row>
    <row r="46" spans="1:10" hidden="1" x14ac:dyDescent="0.25">
      <c r="A46" s="18" t="s">
        <v>194</v>
      </c>
      <c r="B46" s="18" t="s">
        <v>195</v>
      </c>
      <c r="C46" s="58"/>
      <c r="D46" s="70"/>
      <c r="E46" s="58"/>
      <c r="F46" s="61"/>
      <c r="G46" s="20">
        <f>+SUM(F47:F54)</f>
        <v>2194.7200000000003</v>
      </c>
      <c r="H46" s="25">
        <f>+G46/1.16*0.16</f>
        <v>302.72000000000008</v>
      </c>
      <c r="I46" s="307"/>
    </row>
    <row r="47" spans="1:10" hidden="1" x14ac:dyDescent="0.25">
      <c r="A47" s="53"/>
      <c r="B47" s="53"/>
      <c r="C47" s="341" t="s">
        <v>196</v>
      </c>
      <c r="D47" s="342">
        <v>42640</v>
      </c>
      <c r="E47" s="341" t="s">
        <v>197</v>
      </c>
      <c r="F47" s="341">
        <f>220.4-185.6</f>
        <v>34.800000000000011</v>
      </c>
      <c r="G47" s="20"/>
      <c r="H47" s="25"/>
      <c r="I47" s="240" t="s">
        <v>880</v>
      </c>
      <c r="J47" s="307" t="s">
        <v>1950</v>
      </c>
    </row>
    <row r="48" spans="1:10" hidden="1" x14ac:dyDescent="0.25">
      <c r="A48" s="53"/>
      <c r="B48" s="53"/>
      <c r="C48" s="341" t="s">
        <v>198</v>
      </c>
      <c r="D48" s="342">
        <v>42662</v>
      </c>
      <c r="E48" s="341" t="s">
        <v>199</v>
      </c>
      <c r="F48" s="341">
        <v>406</v>
      </c>
      <c r="G48" s="20"/>
      <c r="H48" s="25"/>
      <c r="I48" s="240" t="s">
        <v>881</v>
      </c>
    </row>
    <row r="49" spans="1:9" hidden="1" x14ac:dyDescent="0.25">
      <c r="A49" s="53"/>
      <c r="B49" s="53"/>
      <c r="C49" s="346" t="s">
        <v>426</v>
      </c>
      <c r="D49" s="347">
        <v>42756</v>
      </c>
      <c r="E49" s="346" t="s">
        <v>427</v>
      </c>
      <c r="F49" s="346">
        <f>470.96-406</f>
        <v>64.95999999999998</v>
      </c>
      <c r="G49" s="20"/>
      <c r="H49" s="25"/>
      <c r="I49" s="243"/>
    </row>
    <row r="50" spans="1:9" hidden="1" x14ac:dyDescent="0.25">
      <c r="A50" s="53"/>
      <c r="B50" s="53"/>
      <c r="C50" s="346" t="s">
        <v>685</v>
      </c>
      <c r="D50" s="347">
        <v>42794</v>
      </c>
      <c r="E50" s="346" t="s">
        <v>686</v>
      </c>
      <c r="F50" s="346">
        <v>470.96</v>
      </c>
      <c r="G50" s="20"/>
      <c r="H50" s="25"/>
      <c r="I50" s="312" t="s">
        <v>996</v>
      </c>
    </row>
    <row r="51" spans="1:9" hidden="1" x14ac:dyDescent="0.25">
      <c r="A51" s="53"/>
      <c r="B51" s="53"/>
      <c r="C51" s="346" t="s">
        <v>1437</v>
      </c>
      <c r="D51" s="347">
        <v>42832</v>
      </c>
      <c r="E51" s="346" t="s">
        <v>1438</v>
      </c>
      <c r="F51" s="346">
        <v>406</v>
      </c>
      <c r="G51" s="20"/>
      <c r="H51" s="25"/>
      <c r="I51" s="312" t="s">
        <v>1449</v>
      </c>
    </row>
    <row r="52" spans="1:9" hidden="1" x14ac:dyDescent="0.25">
      <c r="A52" s="53"/>
      <c r="B52" s="53"/>
      <c r="C52" s="346" t="s">
        <v>1439</v>
      </c>
      <c r="D52" s="347">
        <v>42832</v>
      </c>
      <c r="E52" s="346" t="s">
        <v>1440</v>
      </c>
      <c r="F52" s="346">
        <v>406</v>
      </c>
      <c r="G52" s="20"/>
      <c r="H52" s="25"/>
      <c r="I52" s="311" t="s">
        <v>1450</v>
      </c>
    </row>
    <row r="53" spans="1:9" hidden="1" x14ac:dyDescent="0.25">
      <c r="A53" s="53"/>
      <c r="B53" s="53"/>
      <c r="C53" s="346" t="s">
        <v>1441</v>
      </c>
      <c r="D53" s="347">
        <v>42832</v>
      </c>
      <c r="E53" s="346" t="s">
        <v>1442</v>
      </c>
      <c r="F53" s="346">
        <v>406</v>
      </c>
      <c r="G53" s="20"/>
      <c r="H53" s="25"/>
      <c r="I53" s="311" t="s">
        <v>1777</v>
      </c>
    </row>
  </sheetData>
  <autoFilter ref="A3:J3"/>
  <mergeCells count="1">
    <mergeCell ref="C1:F1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9" workbookViewId="0">
      <selection activeCell="D44" sqref="D44"/>
    </sheetView>
  </sheetViews>
  <sheetFormatPr baseColWidth="10" defaultRowHeight="15" x14ac:dyDescent="0.25"/>
  <cols>
    <col min="2" max="2" width="40.42578125" bestFit="1" customWidth="1"/>
    <col min="5" max="5" width="12.85546875" bestFit="1" customWidth="1"/>
  </cols>
  <sheetData>
    <row r="1" spans="1:11" s="307" customFormat="1" x14ac:dyDescent="0.25">
      <c r="C1" s="571" t="s">
        <v>1953</v>
      </c>
      <c r="D1" s="571"/>
      <c r="E1" s="571"/>
    </row>
    <row r="2" spans="1:11" s="307" customFormat="1" x14ac:dyDescent="0.25"/>
    <row r="3" spans="1:11" s="307" customFormat="1" x14ac:dyDescent="0.25"/>
    <row r="4" spans="1:11" x14ac:dyDescent="0.25">
      <c r="A4" s="54" t="s">
        <v>84</v>
      </c>
      <c r="B4" s="18" t="s">
        <v>85</v>
      </c>
      <c r="C4" s="6"/>
      <c r="D4" s="35"/>
      <c r="E4" s="43"/>
      <c r="F4" s="7"/>
      <c r="G4" s="49">
        <v>237588.72</v>
      </c>
      <c r="H4" s="25">
        <f>+G4/1.16*0.16</f>
        <v>32770.857931034487</v>
      </c>
      <c r="I4" s="94" t="s">
        <v>339</v>
      </c>
      <c r="K4" s="307"/>
    </row>
    <row r="5" spans="1:11" x14ac:dyDescent="0.25">
      <c r="A5" s="55"/>
      <c r="B5" s="3"/>
      <c r="C5" s="119" t="s">
        <v>86</v>
      </c>
      <c r="D5" s="121">
        <v>42412</v>
      </c>
      <c r="E5" s="119" t="s">
        <v>87</v>
      </c>
      <c r="F5" s="122">
        <v>241933.04</v>
      </c>
      <c r="G5" s="49"/>
      <c r="H5" s="25"/>
      <c r="I5" s="25"/>
      <c r="K5" s="307" t="s">
        <v>1952</v>
      </c>
    </row>
    <row r="6" spans="1:11" x14ac:dyDescent="0.25">
      <c r="A6" s="55"/>
      <c r="B6" s="3"/>
      <c r="C6" s="119" t="s">
        <v>88</v>
      </c>
      <c r="D6" s="121">
        <v>42426</v>
      </c>
      <c r="E6" s="119" t="s">
        <v>20</v>
      </c>
      <c r="F6" s="122">
        <v>-4344.32</v>
      </c>
      <c r="G6" s="49"/>
      <c r="H6" s="25"/>
      <c r="I6" s="25" t="s">
        <v>89</v>
      </c>
      <c r="K6" s="307" t="s">
        <v>1952</v>
      </c>
    </row>
    <row r="7" spans="1:11" x14ac:dyDescent="0.25">
      <c r="A7" s="18" t="s">
        <v>110</v>
      </c>
      <c r="B7" s="18" t="s">
        <v>111</v>
      </c>
      <c r="C7" s="241"/>
      <c r="D7" s="242"/>
      <c r="E7" s="241"/>
      <c r="F7" s="241"/>
      <c r="G7" s="20">
        <v>-12600</v>
      </c>
      <c r="H7" s="25">
        <f>+G7/1.16*0.16</f>
        <v>-1737.9310344827588</v>
      </c>
      <c r="I7" s="94"/>
    </row>
    <row r="8" spans="1:11" x14ac:dyDescent="0.25">
      <c r="A8" s="11"/>
      <c r="B8" s="11"/>
      <c r="C8" s="241" t="s">
        <v>113</v>
      </c>
      <c r="D8" s="242">
        <v>42458</v>
      </c>
      <c r="E8" s="241" t="s">
        <v>114</v>
      </c>
      <c r="F8" s="26">
        <v>-12600</v>
      </c>
      <c r="G8" s="241"/>
      <c r="H8" s="241"/>
      <c r="I8" s="72" t="s">
        <v>115</v>
      </c>
      <c r="K8" s="307" t="s">
        <v>112</v>
      </c>
    </row>
    <row r="9" spans="1:11" x14ac:dyDescent="0.25">
      <c r="A9" s="18" t="s">
        <v>384</v>
      </c>
      <c r="B9" s="18" t="s">
        <v>385</v>
      </c>
      <c r="C9" s="241"/>
      <c r="D9" s="242"/>
      <c r="E9" s="241"/>
      <c r="F9" s="241"/>
      <c r="G9" s="20">
        <f>+SUM(F10:F10)</f>
        <v>-37931.53</v>
      </c>
      <c r="H9" s="25">
        <f>+G9/1.16*0.16</f>
        <v>-5231.9351724137932</v>
      </c>
      <c r="I9" s="71"/>
    </row>
    <row r="10" spans="1:11" x14ac:dyDescent="0.25">
      <c r="A10" s="11"/>
      <c r="B10" s="11"/>
      <c r="C10" s="268" t="s">
        <v>386</v>
      </c>
      <c r="D10" s="263">
        <v>42738</v>
      </c>
      <c r="E10" s="268" t="s">
        <v>387</v>
      </c>
      <c r="F10" s="268">
        <v>-37931.53</v>
      </c>
      <c r="G10" s="20"/>
      <c r="H10" s="25" t="s">
        <v>388</v>
      </c>
      <c r="I10" s="25"/>
      <c r="K10" s="307" t="s">
        <v>1952</v>
      </c>
    </row>
    <row r="11" spans="1:11" x14ac:dyDescent="0.25">
      <c r="A11" s="18" t="s">
        <v>153</v>
      </c>
      <c r="B11" s="18" t="s">
        <v>154</v>
      </c>
      <c r="C11" s="28"/>
      <c r="D11" s="29"/>
      <c r="E11" s="52"/>
      <c r="F11" s="31"/>
      <c r="G11" s="20">
        <v>44800</v>
      </c>
      <c r="H11" s="25">
        <f>+G11/1.16*0.16</f>
        <v>6179.3103448275861</v>
      </c>
      <c r="I11" s="25"/>
    </row>
    <row r="12" spans="1:11" x14ac:dyDescent="0.25">
      <c r="A12" s="11"/>
      <c r="B12" s="11"/>
      <c r="C12" s="341" t="s">
        <v>155</v>
      </c>
      <c r="D12" s="342">
        <v>42703</v>
      </c>
      <c r="E12" s="341">
        <v>377</v>
      </c>
      <c r="F12" s="348">
        <v>44800</v>
      </c>
      <c r="G12" s="50"/>
      <c r="H12" s="25"/>
      <c r="I12" s="244" t="s">
        <v>851</v>
      </c>
    </row>
    <row r="13" spans="1:11" x14ac:dyDescent="0.25">
      <c r="A13" s="18" t="s">
        <v>159</v>
      </c>
      <c r="B13" s="18" t="s">
        <v>160</v>
      </c>
      <c r="C13" s="6"/>
      <c r="D13" s="35"/>
      <c r="E13" s="36"/>
      <c r="F13" s="241"/>
      <c r="G13" s="20">
        <f>+SUM(F14:F18)</f>
        <v>-12760</v>
      </c>
      <c r="H13" s="25">
        <f>+G13/1.16*0.16</f>
        <v>-1760</v>
      </c>
      <c r="I13" s="25"/>
    </row>
    <row r="14" spans="1:11" x14ac:dyDescent="0.25">
      <c r="A14" s="53"/>
      <c r="B14" s="53"/>
      <c r="C14" s="119" t="s">
        <v>161</v>
      </c>
      <c r="D14" s="121">
        <v>42068</v>
      </c>
      <c r="E14" s="119" t="s">
        <v>162</v>
      </c>
      <c r="F14" s="120">
        <v>464</v>
      </c>
      <c r="G14" s="20"/>
      <c r="H14" s="25"/>
      <c r="I14" s="25"/>
      <c r="K14" s="307" t="s">
        <v>112</v>
      </c>
    </row>
    <row r="15" spans="1:11" x14ac:dyDescent="0.25">
      <c r="A15" s="53"/>
      <c r="B15" s="53"/>
      <c r="C15" s="119" t="s">
        <v>163</v>
      </c>
      <c r="D15" s="121">
        <v>42172</v>
      </c>
      <c r="E15" s="119" t="s">
        <v>164</v>
      </c>
      <c r="F15" s="120">
        <v>4408</v>
      </c>
      <c r="G15" s="20"/>
      <c r="H15" s="25"/>
      <c r="I15" s="25"/>
    </row>
    <row r="16" spans="1:11" x14ac:dyDescent="0.25">
      <c r="A16" s="53"/>
      <c r="B16" s="53"/>
      <c r="C16" s="119" t="s">
        <v>165</v>
      </c>
      <c r="D16" s="121">
        <v>42247</v>
      </c>
      <c r="E16" s="119" t="s">
        <v>166</v>
      </c>
      <c r="F16" s="120">
        <v>4408</v>
      </c>
      <c r="G16" s="20"/>
      <c r="H16" s="25"/>
      <c r="I16" s="25"/>
    </row>
    <row r="17" spans="1:11" x14ac:dyDescent="0.25">
      <c r="A17" s="53"/>
      <c r="B17" s="53"/>
      <c r="C17" s="119" t="s">
        <v>167</v>
      </c>
      <c r="D17" s="121">
        <v>42247</v>
      </c>
      <c r="E17" s="119" t="s">
        <v>168</v>
      </c>
      <c r="F17" s="120">
        <v>4408</v>
      </c>
      <c r="G17" s="20"/>
      <c r="H17" s="25"/>
      <c r="I17" s="25"/>
    </row>
    <row r="18" spans="1:11" x14ac:dyDescent="0.25">
      <c r="A18" s="53"/>
      <c r="B18" s="53"/>
      <c r="C18" s="119" t="s">
        <v>169</v>
      </c>
      <c r="D18" s="121">
        <v>42487</v>
      </c>
      <c r="E18" s="119" t="s">
        <v>20</v>
      </c>
      <c r="F18" s="122">
        <v>-26448</v>
      </c>
      <c r="G18" s="20"/>
      <c r="H18" s="71" t="s">
        <v>170</v>
      </c>
      <c r="I18" s="71" t="s">
        <v>171</v>
      </c>
      <c r="K18" s="307" t="s">
        <v>112</v>
      </c>
    </row>
    <row r="19" spans="1:11" x14ac:dyDescent="0.25">
      <c r="A19" s="18" t="s">
        <v>1271</v>
      </c>
      <c r="B19" s="18" t="s">
        <v>1272</v>
      </c>
      <c r="C19" s="241"/>
      <c r="D19" s="242"/>
      <c r="E19" s="241"/>
      <c r="F19" s="26"/>
      <c r="G19" s="20">
        <f>+F20</f>
        <v>-14236</v>
      </c>
      <c r="H19" s="25">
        <f>+G19/1.16*0.16</f>
        <v>-1963.5862068965519</v>
      </c>
      <c r="I19" s="307"/>
    </row>
    <row r="20" spans="1:11" x14ac:dyDescent="0.25">
      <c r="A20" s="53"/>
      <c r="B20" s="53"/>
      <c r="C20" s="341" t="s">
        <v>1273</v>
      </c>
      <c r="D20" s="342">
        <v>42825</v>
      </c>
      <c r="E20" s="341" t="s">
        <v>1274</v>
      </c>
      <c r="F20" s="348">
        <v>-14236</v>
      </c>
      <c r="G20" s="20"/>
      <c r="H20" s="25"/>
      <c r="I20" s="307"/>
    </row>
    <row r="21" spans="1:11" x14ac:dyDescent="0.25">
      <c r="A21" s="34" t="s">
        <v>49</v>
      </c>
      <c r="B21" s="34" t="s">
        <v>50</v>
      </c>
      <c r="C21" s="6"/>
      <c r="D21" s="35"/>
      <c r="E21" s="36"/>
      <c r="F21" s="7"/>
      <c r="G21" s="37">
        <v>-1200</v>
      </c>
      <c r="H21" s="25">
        <f>+G21/1.16*0.16</f>
        <v>-165.51724137931038</v>
      </c>
      <c r="I21" s="94" t="s">
        <v>272</v>
      </c>
      <c r="K21" s="307" t="s">
        <v>112</v>
      </c>
    </row>
    <row r="22" spans="1:11" x14ac:dyDescent="0.25">
      <c r="A22" s="38"/>
      <c r="B22" s="38"/>
      <c r="C22" s="39" t="s">
        <v>51</v>
      </c>
      <c r="D22" s="23">
        <v>42385</v>
      </c>
      <c r="E22" s="39" t="s">
        <v>52</v>
      </c>
      <c r="F22" s="32">
        <v>-1200</v>
      </c>
      <c r="G22" s="40"/>
      <c r="H22" s="41" t="s">
        <v>53</v>
      </c>
      <c r="I22" s="25"/>
    </row>
  </sheetData>
  <mergeCells count="1">
    <mergeCell ref="C1:E1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8"/>
  <sheetViews>
    <sheetView topLeftCell="A280" workbookViewId="0">
      <selection activeCell="E299" sqref="E299"/>
    </sheetView>
  </sheetViews>
  <sheetFormatPr baseColWidth="10" defaultRowHeight="15" outlineLevelRow="1" x14ac:dyDescent="0.25"/>
  <cols>
    <col min="1" max="1" width="12.42578125" style="307" bestFit="1" customWidth="1"/>
    <col min="2" max="2" width="60" style="307" bestFit="1" customWidth="1"/>
    <col min="3" max="3" width="12.28515625" style="307" bestFit="1" customWidth="1"/>
    <col min="4" max="4" width="11.42578125" style="307"/>
    <col min="5" max="5" width="23.28515625" style="307" bestFit="1" customWidth="1"/>
    <col min="6" max="6" width="11.7109375" style="307" bestFit="1" customWidth="1"/>
    <col min="7" max="7" width="12.85546875" style="307" bestFit="1" customWidth="1"/>
    <col min="8" max="8" width="11.42578125" style="307"/>
    <col min="9" max="9" width="35.28515625" style="307" customWidth="1"/>
    <col min="10" max="16384" width="11.42578125" style="307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1954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x14ac:dyDescent="0.25">
      <c r="A9" s="18" t="s">
        <v>12</v>
      </c>
      <c r="B9" s="18" t="s">
        <v>13</v>
      </c>
      <c r="C9" s="58"/>
      <c r="D9" s="70"/>
      <c r="E9" s="58"/>
      <c r="F9" s="58"/>
      <c r="G9" s="20">
        <f>+SUM(F10:F12)</f>
        <v>6405.5599999999995</v>
      </c>
      <c r="H9" s="25">
        <f>+G9/1.16*0.16</f>
        <v>883.52551724137925</v>
      </c>
      <c r="I9" s="5"/>
      <c r="J9" s="58"/>
      <c r="K9" s="8"/>
      <c r="L9" s="28"/>
    </row>
    <row r="10" spans="1:12" s="76" customFormat="1" x14ac:dyDescent="0.25">
      <c r="A10" s="53"/>
      <c r="B10" s="53"/>
      <c r="C10" s="76" t="s">
        <v>1558</v>
      </c>
      <c r="D10" s="314">
        <v>42867</v>
      </c>
      <c r="E10" s="76" t="s">
        <v>1559</v>
      </c>
      <c r="F10" s="77">
        <v>1.1499999999999999</v>
      </c>
      <c r="G10" s="20"/>
      <c r="H10" s="20"/>
      <c r="I10" s="5"/>
      <c r="J10" s="58"/>
      <c r="K10" s="8"/>
      <c r="L10" s="28"/>
    </row>
    <row r="11" spans="1:12" s="76" customFormat="1" x14ac:dyDescent="0.25">
      <c r="A11" s="53"/>
      <c r="B11" s="53"/>
      <c r="C11" s="76" t="s">
        <v>1955</v>
      </c>
      <c r="D11" s="314">
        <v>42900</v>
      </c>
      <c r="E11" s="76" t="s">
        <v>1956</v>
      </c>
      <c r="F11" s="76">
        <v>4020</v>
      </c>
      <c r="G11" s="20"/>
      <c r="H11" s="20"/>
      <c r="I11" s="5"/>
      <c r="J11" s="58"/>
      <c r="K11" s="8"/>
      <c r="L11" s="28"/>
    </row>
    <row r="12" spans="1:12" s="76" customFormat="1" x14ac:dyDescent="0.25">
      <c r="A12" s="53"/>
      <c r="B12" s="53"/>
      <c r="C12" s="76" t="s">
        <v>1957</v>
      </c>
      <c r="D12" s="314">
        <v>42900</v>
      </c>
      <c r="E12" s="76" t="s">
        <v>1958</v>
      </c>
      <c r="F12" s="77">
        <v>2384.41</v>
      </c>
      <c r="G12" s="20"/>
      <c r="H12" s="20"/>
      <c r="I12" s="5"/>
      <c r="J12" s="58"/>
      <c r="K12" s="8"/>
      <c r="L12" s="28"/>
    </row>
    <row r="13" spans="1:12" x14ac:dyDescent="0.25">
      <c r="A13" s="18" t="s">
        <v>14</v>
      </c>
      <c r="B13" s="18" t="s">
        <v>15</v>
      </c>
      <c r="C13" s="58"/>
      <c r="D13" s="70"/>
      <c r="E13" s="58"/>
      <c r="F13" s="58"/>
      <c r="G13" s="20">
        <f>+SUM(F14:F18)</f>
        <v>11432.58</v>
      </c>
      <c r="H13" s="25">
        <f>+G13/1.16*0.16</f>
        <v>1576.9075862068967</v>
      </c>
      <c r="I13" s="93"/>
      <c r="J13" s="241"/>
      <c r="K13" s="8"/>
      <c r="L13" s="6"/>
    </row>
    <row r="14" spans="1:12" outlineLevel="1" x14ac:dyDescent="0.25">
      <c r="A14" s="53"/>
      <c r="B14" s="64" t="s">
        <v>16</v>
      </c>
      <c r="C14" s="76" t="s">
        <v>1043</v>
      </c>
      <c r="D14" s="314">
        <v>42815</v>
      </c>
      <c r="E14" s="76">
        <v>6599778</v>
      </c>
      <c r="F14" s="77">
        <f>4676.51-4184.72</f>
        <v>491.78999999999996</v>
      </c>
      <c r="G14" s="20"/>
      <c r="H14" s="25"/>
      <c r="I14" s="312" t="s">
        <v>1048</v>
      </c>
      <c r="J14" s="241"/>
      <c r="K14" s="8"/>
      <c r="L14" s="6"/>
    </row>
    <row r="15" spans="1:12" outlineLevel="1" x14ac:dyDescent="0.25">
      <c r="A15" s="53"/>
      <c r="B15" s="64"/>
      <c r="C15" s="76" t="s">
        <v>1959</v>
      </c>
      <c r="D15" s="314">
        <v>42907</v>
      </c>
      <c r="E15" s="76">
        <v>6859047</v>
      </c>
      <c r="F15" s="77">
        <v>2116</v>
      </c>
      <c r="G15" s="20"/>
      <c r="H15" s="25"/>
      <c r="I15" s="323" t="s">
        <v>1963</v>
      </c>
      <c r="J15" s="241"/>
      <c r="K15" s="8"/>
      <c r="L15" s="6"/>
    </row>
    <row r="16" spans="1:12" outlineLevel="1" x14ac:dyDescent="0.25">
      <c r="A16" s="53"/>
      <c r="B16" s="64"/>
      <c r="C16" s="76" t="s">
        <v>1960</v>
      </c>
      <c r="D16" s="314">
        <v>42907</v>
      </c>
      <c r="E16" s="76">
        <v>6859049</v>
      </c>
      <c r="F16" s="77">
        <v>1423.55</v>
      </c>
      <c r="G16" s="20"/>
      <c r="H16" s="25"/>
      <c r="I16" s="323" t="s">
        <v>1964</v>
      </c>
      <c r="J16" s="241"/>
      <c r="K16" s="8"/>
      <c r="L16" s="6"/>
    </row>
    <row r="17" spans="1:12" outlineLevel="1" x14ac:dyDescent="0.25">
      <c r="A17" s="53"/>
      <c r="B17" s="64"/>
      <c r="C17" s="76" t="s">
        <v>1961</v>
      </c>
      <c r="D17" s="314">
        <v>42912</v>
      </c>
      <c r="E17" s="76" t="s">
        <v>1962</v>
      </c>
      <c r="F17" s="77">
        <v>5415</v>
      </c>
      <c r="G17" s="20"/>
      <c r="H17" s="25"/>
      <c r="I17" s="323" t="s">
        <v>1965</v>
      </c>
      <c r="J17" s="241"/>
      <c r="K17" s="8"/>
      <c r="L17" s="6"/>
    </row>
    <row r="18" spans="1:12" outlineLevel="1" x14ac:dyDescent="0.25">
      <c r="A18" s="53"/>
      <c r="B18" s="53"/>
      <c r="C18" s="76" t="s">
        <v>1174</v>
      </c>
      <c r="D18" s="314">
        <v>42915</v>
      </c>
      <c r="E18" s="76">
        <v>6873083</v>
      </c>
      <c r="F18" s="77">
        <v>1986.24</v>
      </c>
      <c r="G18" s="63"/>
      <c r="H18" s="25"/>
      <c r="I18" s="323" t="s">
        <v>1966</v>
      </c>
      <c r="J18" s="241"/>
      <c r="K18" s="8"/>
      <c r="L18" s="6"/>
    </row>
    <row r="19" spans="1:12" x14ac:dyDescent="0.25">
      <c r="A19" s="18" t="s">
        <v>23</v>
      </c>
      <c r="B19" s="18" t="s">
        <v>1051</v>
      </c>
      <c r="C19" s="28"/>
      <c r="D19" s="29"/>
      <c r="E19" s="30"/>
      <c r="F19" s="31"/>
      <c r="G19" s="20">
        <v>0</v>
      </c>
      <c r="H19" s="25">
        <f>+G19/1.16*0.16</f>
        <v>0</v>
      </c>
      <c r="I19" s="312"/>
      <c r="J19" s="241"/>
      <c r="K19" s="8"/>
      <c r="L19" s="6"/>
    </row>
    <row r="20" spans="1:12" x14ac:dyDescent="0.25">
      <c r="A20" s="18" t="s">
        <v>27</v>
      </c>
      <c r="B20" s="18" t="s">
        <v>28</v>
      </c>
      <c r="C20" s="28"/>
      <c r="D20" s="29"/>
      <c r="E20" s="30"/>
      <c r="F20" s="31"/>
      <c r="G20" s="20">
        <f>+SUM(F21:F22)</f>
        <v>950027.8</v>
      </c>
      <c r="H20" s="25">
        <f>+G20/1.16*0.16</f>
        <v>131038.31724137932</v>
      </c>
      <c r="I20" s="25"/>
      <c r="J20" s="26"/>
      <c r="K20" s="8"/>
      <c r="L20" s="27"/>
    </row>
    <row r="21" spans="1:12" outlineLevel="1" x14ac:dyDescent="0.25">
      <c r="A21" s="3"/>
      <c r="B21" s="3"/>
      <c r="C21" s="76" t="s">
        <v>1969</v>
      </c>
      <c r="D21" s="314">
        <v>42916</v>
      </c>
      <c r="E21" s="76" t="s">
        <v>1967</v>
      </c>
      <c r="F21" s="77">
        <v>194159.12</v>
      </c>
      <c r="G21" s="33"/>
      <c r="H21" s="72"/>
      <c r="I21" s="241"/>
      <c r="J21" s="241"/>
      <c r="K21" s="241"/>
      <c r="L21" s="241"/>
    </row>
    <row r="22" spans="1:12" outlineLevel="1" x14ac:dyDescent="0.25">
      <c r="A22" s="3"/>
      <c r="B22" s="3"/>
      <c r="C22" s="76" t="s">
        <v>1968</v>
      </c>
      <c r="D22" s="314">
        <v>42916</v>
      </c>
      <c r="E22" s="76" t="s">
        <v>1967</v>
      </c>
      <c r="F22" s="77">
        <v>755868.68</v>
      </c>
      <c r="G22" s="33"/>
      <c r="H22" s="25"/>
      <c r="I22" s="241"/>
      <c r="J22" s="242"/>
      <c r="K22" s="241"/>
      <c r="L22" s="26"/>
    </row>
    <row r="23" spans="1:12" x14ac:dyDescent="0.25">
      <c r="A23" s="18" t="s">
        <v>43</v>
      </c>
      <c r="B23" s="18" t="s">
        <v>44</v>
      </c>
      <c r="C23" s="58"/>
      <c r="D23" s="70"/>
      <c r="E23" s="58"/>
      <c r="F23" s="61"/>
      <c r="G23" s="20">
        <f>+SUM(F24:F25)</f>
        <v>36989.449999999997</v>
      </c>
      <c r="H23" s="25">
        <f>+G23/1.16*0.16</f>
        <v>5101.9931034482761</v>
      </c>
      <c r="I23" s="241"/>
      <c r="J23" s="242"/>
      <c r="K23" s="241"/>
      <c r="L23" s="26"/>
    </row>
    <row r="24" spans="1:12" x14ac:dyDescent="0.25">
      <c r="A24" s="53"/>
      <c r="B24" s="53"/>
      <c r="C24" s="58" t="s">
        <v>1945</v>
      </c>
      <c r="D24" s="70">
        <v>42885</v>
      </c>
      <c r="E24" s="58">
        <v>1352745</v>
      </c>
      <c r="F24" s="61">
        <v>18305.95</v>
      </c>
      <c r="G24" s="20"/>
      <c r="H24" s="25"/>
      <c r="I24" s="250" t="s">
        <v>1971</v>
      </c>
      <c r="J24" s="242"/>
      <c r="K24" s="241"/>
      <c r="L24" s="26"/>
    </row>
    <row r="25" spans="1:12" x14ac:dyDescent="0.25">
      <c r="A25" s="53"/>
      <c r="B25" s="53"/>
      <c r="C25" s="58" t="s">
        <v>1970</v>
      </c>
      <c r="D25" s="70">
        <v>42916</v>
      </c>
      <c r="E25" s="58">
        <v>1369903</v>
      </c>
      <c r="F25" s="61">
        <v>18683.5</v>
      </c>
      <c r="G25" s="20"/>
      <c r="H25" s="25"/>
      <c r="I25" s="250" t="s">
        <v>1972</v>
      </c>
      <c r="J25" s="242"/>
      <c r="K25" s="241"/>
      <c r="L25" s="26"/>
    </row>
    <row r="26" spans="1:12" x14ac:dyDescent="0.25">
      <c r="A26" s="18" t="s">
        <v>45</v>
      </c>
      <c r="B26" s="18" t="s">
        <v>46</v>
      </c>
      <c r="C26" s="45"/>
      <c r="D26" s="46"/>
      <c r="E26" s="45"/>
      <c r="F26" s="381"/>
      <c r="G26" s="20">
        <f>+SUM(F27:F27)</f>
        <v>254.48</v>
      </c>
      <c r="H26" s="25">
        <f>+G26/1.16*0.16</f>
        <v>35.100689655172417</v>
      </c>
      <c r="I26" s="25"/>
      <c r="J26" s="26"/>
      <c r="K26" s="8"/>
      <c r="L26" s="27"/>
    </row>
    <row r="27" spans="1:12" outlineLevel="1" x14ac:dyDescent="0.25">
      <c r="A27" s="3"/>
      <c r="B27" s="3"/>
      <c r="C27" s="76" t="s">
        <v>1973</v>
      </c>
      <c r="D27" s="314">
        <v>42894</v>
      </c>
      <c r="E27" s="76" t="s">
        <v>1974</v>
      </c>
      <c r="F27" s="77">
        <v>254.48</v>
      </c>
      <c r="H27" s="25"/>
      <c r="I27" s="323" t="s">
        <v>1975</v>
      </c>
      <c r="J27" s="26"/>
      <c r="K27" s="8"/>
      <c r="L27" s="27"/>
    </row>
    <row r="28" spans="1:12" x14ac:dyDescent="0.25">
      <c r="A28" s="34" t="s">
        <v>1307</v>
      </c>
      <c r="B28" s="34" t="s">
        <v>1308</v>
      </c>
      <c r="C28" s="28"/>
      <c r="D28" s="29"/>
      <c r="E28" s="52"/>
      <c r="F28" s="31"/>
      <c r="G28" s="37">
        <f>+SUM(F29:F30)</f>
        <v>3453.4</v>
      </c>
      <c r="H28" s="25">
        <f>+G28/1.16*0.16</f>
        <v>476.3310344827587</v>
      </c>
      <c r="I28" s="25"/>
      <c r="J28" s="41"/>
      <c r="K28" s="8"/>
      <c r="L28" s="27"/>
    </row>
    <row r="29" spans="1:12" s="76" customFormat="1" x14ac:dyDescent="0.25">
      <c r="A29" s="44"/>
      <c r="B29" s="44"/>
      <c r="C29" s="28" t="s">
        <v>1309</v>
      </c>
      <c r="D29" s="29">
        <v>42833</v>
      </c>
      <c r="E29" s="52" t="s">
        <v>1310</v>
      </c>
      <c r="F29" s="31">
        <v>1689.9</v>
      </c>
      <c r="G29" s="37"/>
      <c r="H29" s="25"/>
      <c r="I29" s="311" t="s">
        <v>1313</v>
      </c>
      <c r="J29" s="324"/>
      <c r="K29" s="8"/>
      <c r="L29" s="56"/>
    </row>
    <row r="30" spans="1:12" outlineLevel="1" x14ac:dyDescent="0.25">
      <c r="A30" s="38"/>
      <c r="B30" s="38"/>
      <c r="C30" s="389" t="s">
        <v>1311</v>
      </c>
      <c r="D30" s="46">
        <v>42833</v>
      </c>
      <c r="E30" s="389" t="s">
        <v>1312</v>
      </c>
      <c r="F30" s="32">
        <v>1763.5</v>
      </c>
      <c r="G30" s="40"/>
      <c r="H30" s="41"/>
      <c r="I30" s="312" t="s">
        <v>1314</v>
      </c>
      <c r="J30" s="41"/>
      <c r="K30" s="8"/>
      <c r="L30" s="27"/>
    </row>
    <row r="31" spans="1:12" outlineLevel="1" x14ac:dyDescent="0.25">
      <c r="A31" s="34" t="s">
        <v>1976</v>
      </c>
      <c r="B31" s="34" t="s">
        <v>1977</v>
      </c>
      <c r="C31" s="28"/>
      <c r="D31" s="29"/>
      <c r="E31" s="52"/>
      <c r="F31" s="31"/>
      <c r="G31" s="37">
        <f>+F32</f>
        <v>290</v>
      </c>
      <c r="H31" s="25">
        <f>+G31/1.16*0.16</f>
        <v>40.000000000000007</v>
      </c>
      <c r="I31" s="25"/>
      <c r="J31" s="41"/>
      <c r="K31" s="8"/>
      <c r="L31" s="27"/>
    </row>
    <row r="32" spans="1:12" outlineLevel="1" x14ac:dyDescent="0.25">
      <c r="A32" s="44"/>
      <c r="B32" s="44"/>
      <c r="C32" s="28" t="s">
        <v>1978</v>
      </c>
      <c r="D32" s="29">
        <v>42888</v>
      </c>
      <c r="E32" s="52">
        <v>1892</v>
      </c>
      <c r="F32" s="31">
        <v>290</v>
      </c>
      <c r="G32" s="37"/>
      <c r="H32" s="25"/>
      <c r="I32" s="353" t="s">
        <v>1979</v>
      </c>
      <c r="J32" s="41"/>
      <c r="K32" s="8"/>
      <c r="L32" s="27"/>
    </row>
    <row r="33" spans="1:12" outlineLevel="1" x14ac:dyDescent="0.25">
      <c r="A33" s="34" t="s">
        <v>1980</v>
      </c>
      <c r="B33" s="34" t="s">
        <v>1981</v>
      </c>
      <c r="C33" s="28"/>
      <c r="D33" s="29"/>
      <c r="E33" s="52"/>
      <c r="F33" s="31"/>
      <c r="G33" s="37">
        <f>+F34</f>
        <v>1000</v>
      </c>
      <c r="H33" s="25">
        <f>+G33/1.16*0.16</f>
        <v>137.93103448275863</v>
      </c>
      <c r="I33" s="25"/>
      <c r="J33" s="41"/>
      <c r="K33" s="8"/>
      <c r="L33" s="27"/>
    </row>
    <row r="34" spans="1:12" outlineLevel="1" x14ac:dyDescent="0.25">
      <c r="A34" s="44"/>
      <c r="B34" s="44"/>
      <c r="C34" s="28" t="s">
        <v>1982</v>
      </c>
      <c r="D34" s="29">
        <v>42900</v>
      </c>
      <c r="E34" s="52">
        <v>3923</v>
      </c>
      <c r="F34" s="31">
        <v>1000</v>
      </c>
      <c r="G34" s="37"/>
      <c r="H34" s="25"/>
      <c r="I34" s="323" t="s">
        <v>1983</v>
      </c>
      <c r="J34" s="41"/>
      <c r="K34" s="8"/>
      <c r="L34" s="27"/>
    </row>
    <row r="35" spans="1:12" x14ac:dyDescent="0.25">
      <c r="A35" s="42" t="s">
        <v>56</v>
      </c>
      <c r="B35" s="42" t="s">
        <v>57</v>
      </c>
      <c r="C35" s="45"/>
      <c r="D35" s="46"/>
      <c r="E35" s="45"/>
      <c r="F35" s="381"/>
      <c r="G35" s="37">
        <f>+F36+F37</f>
        <v>476899.99</v>
      </c>
      <c r="H35" s="25">
        <f>+G35/1.16*0.16</f>
        <v>65779.308965517252</v>
      </c>
      <c r="I35" s="41"/>
      <c r="J35" s="41"/>
      <c r="K35" s="8"/>
      <c r="L35" s="27"/>
    </row>
    <row r="36" spans="1:12" outlineLevel="1" x14ac:dyDescent="0.25">
      <c r="A36" s="44"/>
      <c r="B36" s="44"/>
      <c r="C36" s="58" t="s">
        <v>58</v>
      </c>
      <c r="D36" s="70">
        <v>42730</v>
      </c>
      <c r="E36" s="58" t="s">
        <v>59</v>
      </c>
      <c r="F36" s="61">
        <v>328500</v>
      </c>
      <c r="G36" s="37"/>
      <c r="H36" s="25"/>
      <c r="I36" s="41"/>
      <c r="J36" s="41"/>
      <c r="K36" s="8"/>
      <c r="L36" s="27"/>
    </row>
    <row r="37" spans="1:12" outlineLevel="1" x14ac:dyDescent="0.25">
      <c r="A37" s="44"/>
      <c r="B37" s="44"/>
      <c r="C37" s="58" t="s">
        <v>1315</v>
      </c>
      <c r="D37" s="70">
        <v>42850</v>
      </c>
      <c r="E37" s="58" t="s">
        <v>1316</v>
      </c>
      <c r="F37" s="61">
        <v>148399.99</v>
      </c>
      <c r="G37" s="37"/>
      <c r="H37" s="25"/>
      <c r="I37" s="41"/>
      <c r="J37" s="41"/>
      <c r="K37" s="8"/>
      <c r="L37" s="27"/>
    </row>
    <row r="38" spans="1:12" x14ac:dyDescent="0.25">
      <c r="A38" s="42" t="s">
        <v>1066</v>
      </c>
      <c r="B38" s="42" t="s">
        <v>1067</v>
      </c>
      <c r="C38" s="58"/>
      <c r="D38" s="58"/>
      <c r="E38" s="58"/>
      <c r="F38" s="58"/>
      <c r="G38" s="37">
        <f>+F39</f>
        <v>4523.04</v>
      </c>
      <c r="H38" s="25">
        <f>+G38/1.16*0.16</f>
        <v>623.86758620689659</v>
      </c>
      <c r="I38" s="71"/>
      <c r="J38" s="241"/>
      <c r="K38" s="8"/>
      <c r="L38" s="27"/>
    </row>
    <row r="39" spans="1:12" x14ac:dyDescent="0.25">
      <c r="A39" s="241"/>
      <c r="B39" s="241"/>
      <c r="C39" s="58" t="s">
        <v>1984</v>
      </c>
      <c r="D39" s="70">
        <v>42914</v>
      </c>
      <c r="E39" s="58">
        <v>15980</v>
      </c>
      <c r="F39" s="61">
        <v>4523.04</v>
      </c>
      <c r="G39" s="241"/>
      <c r="H39" s="241"/>
      <c r="I39" s="250" t="s">
        <v>1985</v>
      </c>
      <c r="J39" s="241"/>
      <c r="K39" s="241"/>
      <c r="L39" s="27"/>
    </row>
    <row r="40" spans="1:12" x14ac:dyDescent="0.25">
      <c r="A40" s="18" t="s">
        <v>63</v>
      </c>
      <c r="B40" s="18" t="s">
        <v>64</v>
      </c>
      <c r="C40" s="318"/>
      <c r="D40" s="319"/>
      <c r="E40" s="318"/>
      <c r="F40" s="320"/>
      <c r="G40" s="37">
        <f>+SUM(F41:F41)</f>
        <v>100.02</v>
      </c>
      <c r="H40" s="25">
        <f>+G40/1.16*0.16</f>
        <v>13.795862068965519</v>
      </c>
      <c r="I40" s="48"/>
      <c r="J40" s="68"/>
      <c r="K40" s="8"/>
      <c r="L40" s="67"/>
    </row>
    <row r="41" spans="1:12" outlineLevel="1" x14ac:dyDescent="0.25">
      <c r="A41" s="53"/>
      <c r="B41" s="53"/>
      <c r="C41" s="58" t="s">
        <v>1069</v>
      </c>
      <c r="D41" s="70">
        <v>42795</v>
      </c>
      <c r="E41" s="58">
        <v>147542</v>
      </c>
      <c r="F41" s="58">
        <v>100.02</v>
      </c>
      <c r="G41" s="47"/>
      <c r="H41" s="47"/>
      <c r="I41" s="311" t="s">
        <v>1070</v>
      </c>
      <c r="J41" s="68"/>
      <c r="K41" s="8"/>
      <c r="L41" s="67"/>
    </row>
    <row r="42" spans="1:12" outlineLevel="1" x14ac:dyDescent="0.25">
      <c r="A42" s="18" t="s">
        <v>1318</v>
      </c>
      <c r="B42" s="18" t="s">
        <v>1986</v>
      </c>
      <c r="C42" s="318"/>
      <c r="D42" s="319"/>
      <c r="E42" s="318"/>
      <c r="F42" s="320"/>
      <c r="G42" s="37">
        <f>+SUM(F43:F43)</f>
        <v>5000</v>
      </c>
      <c r="H42" s="25">
        <f>+G42/1.16*0.16</f>
        <v>689.65517241379325</v>
      </c>
      <c r="I42" s="48"/>
      <c r="J42" s="68"/>
      <c r="K42" s="8"/>
      <c r="L42" s="67"/>
    </row>
    <row r="43" spans="1:12" outlineLevel="1" x14ac:dyDescent="0.25">
      <c r="A43" s="53"/>
      <c r="B43" s="53"/>
      <c r="C43" s="58" t="s">
        <v>1987</v>
      </c>
      <c r="D43" s="70">
        <v>42914</v>
      </c>
      <c r="E43" s="58" t="s">
        <v>1988</v>
      </c>
      <c r="F43" s="58">
        <v>5000</v>
      </c>
      <c r="G43" s="47"/>
      <c r="H43" s="47"/>
      <c r="I43" s="311"/>
      <c r="J43" s="68"/>
      <c r="K43" s="8"/>
      <c r="L43" s="67"/>
    </row>
    <row r="44" spans="1:12" s="394" customFormat="1" outlineLevel="1" x14ac:dyDescent="0.25">
      <c r="A44" s="18" t="s">
        <v>67</v>
      </c>
      <c r="B44" s="18" t="s">
        <v>3634</v>
      </c>
      <c r="C44" s="28"/>
      <c r="D44" s="29"/>
      <c r="E44" s="52"/>
      <c r="F44" s="31"/>
      <c r="G44" s="37">
        <f>+SUM(F45:F47)</f>
        <v>54696.319999999992</v>
      </c>
      <c r="H44" s="25">
        <f>+G44/1.16*0.16</f>
        <v>7544.32</v>
      </c>
      <c r="I44" s="311"/>
      <c r="J44" s="68"/>
      <c r="K44" s="8"/>
      <c r="L44" s="67"/>
    </row>
    <row r="45" spans="1:12" s="394" customFormat="1" outlineLevel="1" x14ac:dyDescent="0.25">
      <c r="A45" s="3"/>
      <c r="B45" s="3"/>
      <c r="C45" s="58" t="s">
        <v>3632</v>
      </c>
      <c r="D45" s="70">
        <v>42824</v>
      </c>
      <c r="E45" s="58" t="s">
        <v>3633</v>
      </c>
      <c r="F45" s="58">
        <v>9788.08</v>
      </c>
      <c r="G45" s="50"/>
      <c r="H45" s="25"/>
      <c r="I45" s="311"/>
      <c r="J45" s="68"/>
      <c r="K45" s="8"/>
      <c r="L45" s="67"/>
    </row>
    <row r="46" spans="1:12" s="394" customFormat="1" outlineLevel="1" x14ac:dyDescent="0.25">
      <c r="A46" s="241"/>
      <c r="B46" s="241"/>
      <c r="C46" s="58" t="s">
        <v>3635</v>
      </c>
      <c r="D46" s="70">
        <v>42824</v>
      </c>
      <c r="E46" s="58" t="s">
        <v>3636</v>
      </c>
      <c r="F46" s="61">
        <v>21175.8</v>
      </c>
      <c r="G46" s="241"/>
      <c r="H46" s="241"/>
      <c r="I46" s="311"/>
      <c r="J46" s="68"/>
      <c r="K46" s="8"/>
      <c r="L46" s="67"/>
    </row>
    <row r="47" spans="1:12" s="394" customFormat="1" outlineLevel="1" x14ac:dyDescent="0.25">
      <c r="A47" s="241"/>
      <c r="B47" s="241"/>
      <c r="C47" s="58" t="s">
        <v>3637</v>
      </c>
      <c r="D47" s="70">
        <v>42871</v>
      </c>
      <c r="E47" s="58" t="s">
        <v>3638</v>
      </c>
      <c r="F47" s="61">
        <v>23732.44</v>
      </c>
      <c r="G47" s="241"/>
      <c r="H47" s="241"/>
      <c r="I47" s="311"/>
      <c r="J47" s="68"/>
      <c r="K47" s="8"/>
      <c r="L47" s="67"/>
    </row>
    <row r="48" spans="1:12" x14ac:dyDescent="0.25">
      <c r="A48" s="18" t="s">
        <v>76</v>
      </c>
      <c r="B48" s="18" t="s">
        <v>77</v>
      </c>
      <c r="C48" s="51"/>
      <c r="D48" s="29"/>
      <c r="E48" s="52"/>
      <c r="F48" s="31"/>
      <c r="G48" s="37">
        <f>+SUM(F49:F50)</f>
        <v>1000</v>
      </c>
      <c r="H48" s="25">
        <f>+G48/1.16*0.16</f>
        <v>137.93103448275863</v>
      </c>
      <c r="I48" s="25"/>
      <c r="J48" s="241"/>
      <c r="K48" s="8"/>
      <c r="L48" s="27"/>
    </row>
    <row r="49" spans="1:13" outlineLevel="1" x14ac:dyDescent="0.25">
      <c r="A49" s="3"/>
      <c r="B49" s="11"/>
      <c r="C49" s="58" t="s">
        <v>1992</v>
      </c>
      <c r="D49" s="70">
        <v>42900</v>
      </c>
      <c r="E49" s="58" t="s">
        <v>1993</v>
      </c>
      <c r="F49" s="58">
        <v>500</v>
      </c>
      <c r="G49" s="37"/>
      <c r="H49" s="25"/>
      <c r="I49" s="323" t="s">
        <v>1994</v>
      </c>
      <c r="J49" s="241"/>
      <c r="K49" s="8"/>
      <c r="L49" s="27"/>
    </row>
    <row r="50" spans="1:13" outlineLevel="1" x14ac:dyDescent="0.25">
      <c r="A50" s="3"/>
      <c r="B50" s="11"/>
      <c r="C50" s="58" t="s">
        <v>1989</v>
      </c>
      <c r="D50" s="70">
        <v>42922</v>
      </c>
      <c r="E50" s="58" t="s">
        <v>1990</v>
      </c>
      <c r="F50" s="58">
        <v>500</v>
      </c>
      <c r="G50" s="37"/>
      <c r="H50" s="25"/>
      <c r="I50" s="312" t="s">
        <v>1991</v>
      </c>
      <c r="J50" s="241"/>
      <c r="K50" s="8"/>
      <c r="L50" s="27"/>
    </row>
    <row r="51" spans="1:13" x14ac:dyDescent="0.25">
      <c r="A51" s="18" t="s">
        <v>1322</v>
      </c>
      <c r="B51" s="18" t="s">
        <v>1995</v>
      </c>
      <c r="C51" s="51"/>
      <c r="D51" s="29"/>
      <c r="E51" s="52"/>
      <c r="F51" s="31"/>
      <c r="G51" s="37">
        <f>+F52+F53</f>
        <v>5220</v>
      </c>
      <c r="H51" s="25">
        <f>+G51/1.16*0.16</f>
        <v>720</v>
      </c>
      <c r="I51" s="250"/>
      <c r="J51" s="241"/>
      <c r="K51" s="8"/>
      <c r="L51" s="27"/>
    </row>
    <row r="52" spans="1:13" x14ac:dyDescent="0.25">
      <c r="A52" s="3"/>
      <c r="B52" s="11"/>
      <c r="C52" s="58" t="s">
        <v>1996</v>
      </c>
      <c r="D52" s="70">
        <v>42900</v>
      </c>
      <c r="E52" s="58">
        <v>6374</v>
      </c>
      <c r="F52" s="58">
        <v>5220</v>
      </c>
      <c r="G52" s="37"/>
      <c r="H52" s="25"/>
      <c r="I52" s="323" t="s">
        <v>1997</v>
      </c>
      <c r="J52" s="241"/>
      <c r="K52" s="8"/>
      <c r="L52" s="27"/>
    </row>
    <row r="53" spans="1:13" x14ac:dyDescent="0.25">
      <c r="A53" s="18" t="s">
        <v>78</v>
      </c>
      <c r="B53" s="18" t="s">
        <v>1590</v>
      </c>
      <c r="C53" s="58"/>
      <c r="D53" s="70"/>
      <c r="E53" s="58"/>
      <c r="F53" s="61"/>
      <c r="G53" s="37">
        <f>+F54+F55</f>
        <v>9280</v>
      </c>
      <c r="H53" s="25">
        <f>+G53/1.16*0.16</f>
        <v>1280.0000000000002</v>
      </c>
      <c r="I53" s="25"/>
      <c r="J53" s="241"/>
      <c r="K53" s="8"/>
      <c r="L53" s="27"/>
      <c r="M53" s="241"/>
    </row>
    <row r="54" spans="1:13" x14ac:dyDescent="0.25">
      <c r="A54" s="53"/>
      <c r="B54" s="53"/>
      <c r="C54" s="58" t="s">
        <v>1591</v>
      </c>
      <c r="D54" s="115">
        <v>42858</v>
      </c>
      <c r="E54" s="58">
        <v>1119</v>
      </c>
      <c r="F54" s="58">
        <v>4640</v>
      </c>
      <c r="G54" s="37"/>
      <c r="H54" s="25"/>
      <c r="I54" s="25"/>
      <c r="J54" s="241"/>
      <c r="K54" s="8"/>
      <c r="L54" s="27"/>
      <c r="M54" s="241"/>
    </row>
    <row r="55" spans="1:13" outlineLevel="1" x14ac:dyDescent="0.25">
      <c r="A55" s="3"/>
      <c r="B55" s="11"/>
      <c r="C55" s="58" t="s">
        <v>1998</v>
      </c>
      <c r="D55" s="115">
        <v>42916</v>
      </c>
      <c r="E55" s="58">
        <v>1150</v>
      </c>
      <c r="F55" s="58">
        <v>4640</v>
      </c>
      <c r="G55" s="37"/>
      <c r="H55" s="25"/>
      <c r="I55" s="250" t="s">
        <v>1999</v>
      </c>
      <c r="J55" s="241"/>
      <c r="K55" s="8"/>
      <c r="L55" s="27"/>
      <c r="M55" s="241"/>
    </row>
    <row r="56" spans="1:13" x14ac:dyDescent="0.25">
      <c r="A56" s="18" t="s">
        <v>80</v>
      </c>
      <c r="B56" s="18" t="s">
        <v>81</v>
      </c>
      <c r="C56" s="76"/>
      <c r="D56" s="314"/>
      <c r="E56" s="76"/>
      <c r="F56" s="31"/>
      <c r="G56" s="20">
        <f>+SUM(F57:F59)</f>
        <v>88089.09</v>
      </c>
      <c r="H56" s="25">
        <f>+G56/1.16*0.16</f>
        <v>12150.219310344828</v>
      </c>
      <c r="I56" s="25" t="s">
        <v>304</v>
      </c>
      <c r="J56" s="26"/>
      <c r="K56" s="22"/>
      <c r="L56" s="23"/>
      <c r="M56" s="22"/>
    </row>
    <row r="57" spans="1:13" x14ac:dyDescent="0.25">
      <c r="A57" s="53"/>
      <c r="B57" s="53"/>
      <c r="C57" s="76" t="s">
        <v>2000</v>
      </c>
      <c r="D57" s="314">
        <v>42894</v>
      </c>
      <c r="E57" s="76" t="s">
        <v>2001</v>
      </c>
      <c r="F57" s="77">
        <v>38410.239999999998</v>
      </c>
      <c r="G57" s="20"/>
      <c r="H57" s="25"/>
      <c r="I57" s="250" t="s">
        <v>2006</v>
      </c>
      <c r="J57" s="26"/>
      <c r="K57" s="22"/>
      <c r="L57" s="23"/>
      <c r="M57" s="22"/>
    </row>
    <row r="58" spans="1:13" x14ac:dyDescent="0.25">
      <c r="A58" s="53"/>
      <c r="B58" s="53"/>
      <c r="C58" s="76" t="s">
        <v>2002</v>
      </c>
      <c r="D58" s="314">
        <v>42898</v>
      </c>
      <c r="E58" s="76" t="s">
        <v>2003</v>
      </c>
      <c r="F58" s="77">
        <v>23855.75</v>
      </c>
      <c r="G58" s="20"/>
      <c r="H58" s="25"/>
      <c r="I58" s="250" t="s">
        <v>2007</v>
      </c>
      <c r="J58" s="26"/>
      <c r="K58" s="22"/>
      <c r="L58" s="23"/>
      <c r="M58" s="22"/>
    </row>
    <row r="59" spans="1:13" x14ac:dyDescent="0.25">
      <c r="A59" s="53"/>
      <c r="B59" s="53"/>
      <c r="C59" s="76" t="s">
        <v>2004</v>
      </c>
      <c r="D59" s="314">
        <v>42902</v>
      </c>
      <c r="E59" s="76" t="s">
        <v>2005</v>
      </c>
      <c r="F59" s="77">
        <v>25823.1</v>
      </c>
      <c r="G59" s="20"/>
      <c r="H59" s="25"/>
      <c r="I59" s="323" t="s">
        <v>2008</v>
      </c>
      <c r="J59" s="26"/>
      <c r="K59" s="22"/>
      <c r="L59" s="23"/>
      <c r="M59" s="22"/>
    </row>
    <row r="60" spans="1:13" x14ac:dyDescent="0.25">
      <c r="A60" s="18" t="s">
        <v>82</v>
      </c>
      <c r="B60" s="18" t="s">
        <v>83</v>
      </c>
      <c r="C60" s="58"/>
      <c r="D60" s="70"/>
      <c r="E60" s="58"/>
      <c r="F60" s="61"/>
      <c r="G60" s="20">
        <f>+SUM(F61:F67)</f>
        <v>11833.83</v>
      </c>
      <c r="H60" s="25">
        <f>+G60/1.16*0.16</f>
        <v>1632.2524137931034</v>
      </c>
      <c r="I60" s="25"/>
      <c r="J60" s="26"/>
      <c r="K60" s="22"/>
      <c r="L60" s="23"/>
      <c r="M60" s="22"/>
    </row>
    <row r="61" spans="1:13" outlineLevel="1" x14ac:dyDescent="0.25">
      <c r="A61" s="53"/>
      <c r="B61" s="53"/>
      <c r="C61" s="76" t="s">
        <v>1600</v>
      </c>
      <c r="D61" s="314">
        <v>42877</v>
      </c>
      <c r="E61" s="76">
        <v>1739</v>
      </c>
      <c r="F61" s="77">
        <v>1700</v>
      </c>
      <c r="G61" s="20"/>
      <c r="H61" s="25"/>
      <c r="I61" s="323" t="s">
        <v>1605</v>
      </c>
      <c r="J61" s="26"/>
      <c r="K61" s="22"/>
      <c r="L61" s="23"/>
      <c r="M61" s="22"/>
    </row>
    <row r="62" spans="1:13" outlineLevel="1" x14ac:dyDescent="0.25">
      <c r="A62" s="53"/>
      <c r="B62" s="53"/>
      <c r="C62" s="76" t="s">
        <v>1601</v>
      </c>
      <c r="D62" s="314">
        <v>42886</v>
      </c>
      <c r="E62" s="76">
        <v>1788</v>
      </c>
      <c r="F62" s="77">
        <v>1688.76</v>
      </c>
      <c r="G62" s="20"/>
      <c r="H62" s="25"/>
      <c r="I62" s="250" t="s">
        <v>1606</v>
      </c>
      <c r="J62" s="26"/>
      <c r="K62" s="22"/>
      <c r="L62" s="23"/>
      <c r="M62" s="22"/>
    </row>
    <row r="63" spans="1:13" outlineLevel="1" x14ac:dyDescent="0.25">
      <c r="A63" s="53"/>
      <c r="B63" s="53"/>
      <c r="C63" s="76" t="s">
        <v>1602</v>
      </c>
      <c r="D63" s="314">
        <v>42886</v>
      </c>
      <c r="E63" s="76">
        <v>1762</v>
      </c>
      <c r="F63" s="77">
        <v>1800</v>
      </c>
      <c r="G63" s="20"/>
      <c r="H63" s="25"/>
      <c r="I63" s="323" t="s">
        <v>1607</v>
      </c>
      <c r="J63" s="26"/>
      <c r="K63" s="22"/>
      <c r="L63" s="23"/>
      <c r="M63" s="22"/>
    </row>
    <row r="64" spans="1:13" outlineLevel="1" x14ac:dyDescent="0.25">
      <c r="A64" s="53"/>
      <c r="B64" s="53"/>
      <c r="C64" s="76" t="s">
        <v>2009</v>
      </c>
      <c r="D64" s="314">
        <v>42900</v>
      </c>
      <c r="E64" s="76">
        <v>1812</v>
      </c>
      <c r="F64" s="77">
        <v>1300.79</v>
      </c>
      <c r="G64" s="20"/>
      <c r="H64" s="25"/>
      <c r="I64" s="250" t="s">
        <v>2015</v>
      </c>
      <c r="J64" s="26"/>
      <c r="K64" s="22"/>
      <c r="L64" s="23"/>
      <c r="M64" s="22"/>
    </row>
    <row r="65" spans="1:13" outlineLevel="1" x14ac:dyDescent="0.25">
      <c r="A65" s="53"/>
      <c r="B65" s="53"/>
      <c r="C65" s="76" t="s">
        <v>2010</v>
      </c>
      <c r="D65" s="314">
        <v>42900</v>
      </c>
      <c r="E65" s="76">
        <v>1837</v>
      </c>
      <c r="F65" s="77">
        <v>2762.18</v>
      </c>
      <c r="G65" s="20"/>
      <c r="H65" s="25"/>
      <c r="I65" s="250" t="s">
        <v>2014</v>
      </c>
      <c r="J65" s="26"/>
      <c r="K65" s="22"/>
      <c r="L65" s="23"/>
      <c r="M65" s="22"/>
    </row>
    <row r="66" spans="1:13" outlineLevel="1" x14ac:dyDescent="0.25">
      <c r="A66" s="53"/>
      <c r="B66" s="53"/>
      <c r="C66" s="76" t="s">
        <v>1218</v>
      </c>
      <c r="D66" s="314">
        <v>42913</v>
      </c>
      <c r="E66" s="76">
        <v>1861</v>
      </c>
      <c r="F66" s="77">
        <v>1682.1</v>
      </c>
      <c r="G66" s="20"/>
      <c r="H66" s="25"/>
      <c r="I66" s="250" t="s">
        <v>2012</v>
      </c>
      <c r="J66" s="26"/>
      <c r="K66" s="22"/>
      <c r="L66" s="23"/>
      <c r="M66" s="22"/>
    </row>
    <row r="67" spans="1:13" outlineLevel="1" x14ac:dyDescent="0.25">
      <c r="A67" s="53"/>
      <c r="B67" s="53"/>
      <c r="C67" s="76" t="s">
        <v>2011</v>
      </c>
      <c r="D67" s="314">
        <v>42914</v>
      </c>
      <c r="E67" s="76">
        <v>1887</v>
      </c>
      <c r="F67" s="76">
        <v>900</v>
      </c>
      <c r="G67" s="20"/>
      <c r="H67" s="25"/>
      <c r="I67" s="323" t="s">
        <v>2013</v>
      </c>
      <c r="J67" s="26"/>
      <c r="K67" s="22"/>
      <c r="L67" s="23"/>
      <c r="M67" s="22"/>
    </row>
    <row r="68" spans="1:13" outlineLevel="1" x14ac:dyDescent="0.25">
      <c r="A68" s="54" t="s">
        <v>84</v>
      </c>
      <c r="B68" s="18" t="s">
        <v>85</v>
      </c>
      <c r="C68" s="28"/>
      <c r="D68" s="29"/>
      <c r="E68" s="30"/>
      <c r="F68" s="31"/>
      <c r="G68" s="49">
        <v>237588.72</v>
      </c>
      <c r="H68" s="25">
        <f>+G68/1.16*0.16</f>
        <v>32770.857931034487</v>
      </c>
      <c r="I68" s="94"/>
      <c r="J68" s="26"/>
      <c r="K68" s="8"/>
      <c r="L68" s="27"/>
      <c r="M68" s="241"/>
    </row>
    <row r="69" spans="1:13" outlineLevel="1" x14ac:dyDescent="0.25">
      <c r="A69" s="55"/>
      <c r="B69" s="3"/>
      <c r="C69" s="58" t="s">
        <v>86</v>
      </c>
      <c r="D69" s="70">
        <v>42412</v>
      </c>
      <c r="E69" s="58" t="s">
        <v>87</v>
      </c>
      <c r="F69" s="61">
        <v>241933.04</v>
      </c>
      <c r="G69" s="49"/>
      <c r="H69" s="25"/>
      <c r="I69" s="25"/>
      <c r="J69" s="26"/>
      <c r="K69" s="8"/>
      <c r="L69" s="27"/>
      <c r="M69" s="241"/>
    </row>
    <row r="70" spans="1:13" outlineLevel="1" x14ac:dyDescent="0.25">
      <c r="A70" s="55"/>
      <c r="B70" s="3"/>
      <c r="C70" s="58" t="s">
        <v>88</v>
      </c>
      <c r="D70" s="70">
        <v>42426</v>
      </c>
      <c r="E70" s="58" t="s">
        <v>20</v>
      </c>
      <c r="F70" s="61">
        <v>-4344.32</v>
      </c>
      <c r="G70" s="49"/>
      <c r="H70" s="25"/>
      <c r="I70" s="25"/>
      <c r="J70" s="26"/>
      <c r="K70" s="8"/>
      <c r="L70" s="27"/>
      <c r="M70" s="241"/>
    </row>
    <row r="71" spans="1:13" outlineLevel="1" x14ac:dyDescent="0.25">
      <c r="A71" s="54" t="s">
        <v>90</v>
      </c>
      <c r="B71" s="18" t="s">
        <v>2016</v>
      </c>
      <c r="C71" s="58"/>
      <c r="D71" s="70"/>
      <c r="E71" s="58"/>
      <c r="F71" s="61"/>
      <c r="G71" s="49">
        <f>+F72+F73</f>
        <v>8996.66</v>
      </c>
      <c r="H71" s="25">
        <f>+G71/1.16*0.16</f>
        <v>1240.9186206896552</v>
      </c>
      <c r="I71" s="25"/>
      <c r="J71" s="26"/>
      <c r="K71" s="8"/>
      <c r="L71" s="27"/>
      <c r="M71" s="241"/>
    </row>
    <row r="72" spans="1:13" outlineLevel="1" x14ac:dyDescent="0.25">
      <c r="A72" s="113"/>
      <c r="B72" s="53"/>
      <c r="C72" s="76" t="s">
        <v>2017</v>
      </c>
      <c r="D72" s="314">
        <v>42895</v>
      </c>
      <c r="E72" s="76" t="s">
        <v>2018</v>
      </c>
      <c r="F72" s="77">
        <v>1492.1</v>
      </c>
      <c r="G72" s="56"/>
      <c r="H72" s="25"/>
      <c r="I72" s="250" t="s">
        <v>2021</v>
      </c>
      <c r="J72" s="26"/>
      <c r="K72" s="8"/>
      <c r="L72" s="27"/>
      <c r="M72" s="241"/>
    </row>
    <row r="73" spans="1:13" outlineLevel="1" x14ac:dyDescent="0.25">
      <c r="A73" s="113"/>
      <c r="B73" s="53"/>
      <c r="C73" s="76" t="s">
        <v>2019</v>
      </c>
      <c r="D73" s="314">
        <v>42905</v>
      </c>
      <c r="E73" s="76" t="s">
        <v>2020</v>
      </c>
      <c r="F73" s="77">
        <v>7504.56</v>
      </c>
      <c r="G73" s="56"/>
      <c r="H73" s="25"/>
      <c r="I73" s="323" t="s">
        <v>2022</v>
      </c>
      <c r="J73" s="26"/>
      <c r="K73" s="8"/>
      <c r="L73" s="27"/>
      <c r="M73" s="241"/>
    </row>
    <row r="74" spans="1:13" ht="17.25" customHeight="1" x14ac:dyDescent="0.25">
      <c r="A74" s="18" t="s">
        <v>1339</v>
      </c>
      <c r="B74" s="18" t="s">
        <v>1340</v>
      </c>
      <c r="C74" s="28"/>
      <c r="D74" s="29"/>
      <c r="E74" s="58"/>
      <c r="F74" s="58"/>
      <c r="G74" s="20">
        <f>+F75</f>
        <v>8842.5499999999993</v>
      </c>
      <c r="H74" s="25">
        <f>+G74/1.16*0.16</f>
        <v>1219.6620689655172</v>
      </c>
      <c r="I74" s="71"/>
      <c r="J74" s="26"/>
      <c r="K74" s="8"/>
      <c r="L74" s="27"/>
      <c r="M74" s="241"/>
    </row>
    <row r="75" spans="1:13" ht="17.25" customHeight="1" x14ac:dyDescent="0.25">
      <c r="A75" s="11"/>
      <c r="B75" s="11"/>
      <c r="C75" s="325" t="s">
        <v>1341</v>
      </c>
      <c r="D75" s="46">
        <v>42855</v>
      </c>
      <c r="E75" s="29">
        <v>3443760</v>
      </c>
      <c r="F75" s="52">
        <v>8842.5499999999993</v>
      </c>
      <c r="G75" s="40"/>
      <c r="H75" s="57"/>
      <c r="I75" s="323" t="s">
        <v>1342</v>
      </c>
      <c r="J75" s="26"/>
      <c r="K75" s="8"/>
      <c r="L75" s="27"/>
      <c r="M75" s="241"/>
    </row>
    <row r="76" spans="1:13" ht="17.25" customHeight="1" x14ac:dyDescent="0.25">
      <c r="A76" s="54" t="s">
        <v>92</v>
      </c>
      <c r="B76" s="18" t="s">
        <v>93</v>
      </c>
      <c r="C76" s="58"/>
      <c r="D76" s="70"/>
      <c r="E76" s="58"/>
      <c r="F76" s="61"/>
      <c r="G76" s="49">
        <f>+SUM(F77:F80)</f>
        <v>56074.399999999994</v>
      </c>
      <c r="H76" s="25">
        <f>+G76/1.16*0.16</f>
        <v>7734.4000000000005</v>
      </c>
      <c r="I76" s="25"/>
      <c r="J76" s="26"/>
      <c r="K76" s="8"/>
      <c r="L76" s="27"/>
      <c r="M76" s="241"/>
    </row>
    <row r="77" spans="1:13" ht="17.25" customHeight="1" x14ac:dyDescent="0.25">
      <c r="A77" s="113"/>
      <c r="B77" s="53"/>
      <c r="C77" s="76" t="s">
        <v>1610</v>
      </c>
      <c r="D77" s="314">
        <v>42873</v>
      </c>
      <c r="E77" s="76" t="s">
        <v>1611</v>
      </c>
      <c r="F77" s="77">
        <v>9836.7999999999993</v>
      </c>
      <c r="G77" s="49"/>
      <c r="H77" s="25"/>
      <c r="I77" s="323" t="s">
        <v>1615</v>
      </c>
      <c r="J77" s="26"/>
      <c r="K77" s="8"/>
      <c r="L77" s="27"/>
      <c r="M77" s="241"/>
    </row>
    <row r="78" spans="1:13" ht="17.25" customHeight="1" x14ac:dyDescent="0.25">
      <c r="A78" s="113"/>
      <c r="B78" s="53"/>
      <c r="C78" s="76" t="s">
        <v>1612</v>
      </c>
      <c r="D78" s="314">
        <v>42881</v>
      </c>
      <c r="E78" s="76" t="s">
        <v>1613</v>
      </c>
      <c r="F78" s="77">
        <v>4918.3999999999996</v>
      </c>
      <c r="G78" s="49"/>
      <c r="H78" s="25"/>
      <c r="I78" s="250" t="s">
        <v>1616</v>
      </c>
      <c r="J78" s="26"/>
      <c r="K78" s="8"/>
      <c r="L78" s="27"/>
      <c r="M78" s="241"/>
    </row>
    <row r="79" spans="1:13" x14ac:dyDescent="0.25">
      <c r="A79" s="113"/>
      <c r="B79" s="53"/>
      <c r="C79" s="76" t="s">
        <v>2023</v>
      </c>
      <c r="D79" s="314">
        <v>42888</v>
      </c>
      <c r="E79" s="76" t="s">
        <v>2024</v>
      </c>
      <c r="F79" s="77">
        <v>39347.199999999997</v>
      </c>
      <c r="G79" s="49"/>
      <c r="H79" s="25"/>
      <c r="I79" s="323" t="s">
        <v>2026</v>
      </c>
      <c r="J79" s="26"/>
      <c r="K79" s="8"/>
      <c r="L79" s="27"/>
    </row>
    <row r="80" spans="1:13" outlineLevel="1" x14ac:dyDescent="0.25">
      <c r="A80" s="113"/>
      <c r="B80" s="53"/>
      <c r="C80" s="76" t="s">
        <v>1072</v>
      </c>
      <c r="D80" s="314">
        <v>42906</v>
      </c>
      <c r="E80" s="76" t="s">
        <v>2025</v>
      </c>
      <c r="F80" s="77">
        <v>1972</v>
      </c>
      <c r="G80" s="49"/>
      <c r="H80" s="25"/>
      <c r="I80" s="250" t="s">
        <v>2027</v>
      </c>
      <c r="J80" s="26"/>
      <c r="K80" s="8"/>
      <c r="L80" s="27"/>
    </row>
    <row r="81" spans="1:16" outlineLevel="1" x14ac:dyDescent="0.25">
      <c r="A81" s="42" t="s">
        <v>98</v>
      </c>
      <c r="B81" s="42" t="s">
        <v>99</v>
      </c>
      <c r="C81" s="28"/>
      <c r="D81" s="29"/>
      <c r="E81" s="46"/>
      <c r="F81" s="45"/>
      <c r="G81" s="20">
        <f>+SUM(F82:F88)</f>
        <v>8001.8600000000006</v>
      </c>
      <c r="H81" s="25">
        <f>+G81/1.16*0.16</f>
        <v>1103.7048275862071</v>
      </c>
      <c r="I81" s="71"/>
      <c r="J81" s="26"/>
      <c r="K81" s="8"/>
      <c r="L81" s="27"/>
    </row>
    <row r="82" spans="1:16" outlineLevel="1" x14ac:dyDescent="0.25">
      <c r="A82" s="11"/>
      <c r="B82" s="11"/>
      <c r="C82" s="76" t="s">
        <v>1628</v>
      </c>
      <c r="D82" s="314">
        <v>42886</v>
      </c>
      <c r="E82" s="76">
        <v>29346</v>
      </c>
      <c r="F82" s="76">
        <v>719.98</v>
      </c>
      <c r="G82" s="241"/>
      <c r="H82" s="241"/>
      <c r="I82" s="250" t="s">
        <v>1635</v>
      </c>
      <c r="J82" s="26"/>
      <c r="K82" s="8"/>
      <c r="L82" s="27"/>
    </row>
    <row r="83" spans="1:16" outlineLevel="1" x14ac:dyDescent="0.25">
      <c r="A83" s="11"/>
      <c r="B83" s="11"/>
      <c r="C83" s="76" t="s">
        <v>2028</v>
      </c>
      <c r="D83" s="314">
        <v>42895</v>
      </c>
      <c r="E83" s="76">
        <v>29549</v>
      </c>
      <c r="F83" s="77">
        <v>2645.03</v>
      </c>
      <c r="G83" s="241"/>
      <c r="H83" s="25"/>
      <c r="I83" s="250" t="s">
        <v>2033</v>
      </c>
      <c r="J83" s="26"/>
      <c r="K83" s="8"/>
      <c r="L83" s="27"/>
    </row>
    <row r="84" spans="1:16" outlineLevel="1" x14ac:dyDescent="0.25">
      <c r="A84" s="11"/>
      <c r="B84" s="11"/>
      <c r="C84" s="76" t="s">
        <v>2029</v>
      </c>
      <c r="D84" s="314">
        <v>42895</v>
      </c>
      <c r="E84" s="76">
        <v>29550</v>
      </c>
      <c r="F84" s="77">
        <v>1501.04</v>
      </c>
      <c r="G84" s="241"/>
      <c r="H84" s="25"/>
      <c r="I84" s="323" t="s">
        <v>2034</v>
      </c>
      <c r="J84" s="26"/>
      <c r="K84" s="8"/>
      <c r="L84" s="27"/>
    </row>
    <row r="85" spans="1:16" outlineLevel="1" x14ac:dyDescent="0.25">
      <c r="A85" s="11"/>
      <c r="B85" s="11"/>
      <c r="C85" s="76" t="s">
        <v>2030</v>
      </c>
      <c r="D85" s="314">
        <v>42895</v>
      </c>
      <c r="E85" s="76">
        <v>29551</v>
      </c>
      <c r="F85" s="77">
        <v>1367.3</v>
      </c>
      <c r="G85" s="241"/>
      <c r="H85" s="25"/>
      <c r="I85" s="323" t="s">
        <v>2035</v>
      </c>
      <c r="J85" s="26"/>
      <c r="K85" s="8"/>
      <c r="L85" s="27"/>
    </row>
    <row r="86" spans="1:16" x14ac:dyDescent="0.25">
      <c r="A86" s="11"/>
      <c r="B86" s="11"/>
      <c r="C86" s="76" t="s">
        <v>2031</v>
      </c>
      <c r="D86" s="314">
        <v>42895</v>
      </c>
      <c r="E86" s="76">
        <v>29552</v>
      </c>
      <c r="F86" s="76">
        <v>778.51</v>
      </c>
      <c r="G86" s="241"/>
      <c r="H86" s="25"/>
      <c r="I86" s="323" t="s">
        <v>2036</v>
      </c>
      <c r="J86" s="241"/>
      <c r="K86" s="241"/>
      <c r="L86" s="241"/>
    </row>
    <row r="87" spans="1:16" outlineLevel="1" x14ac:dyDescent="0.25">
      <c r="A87" s="11"/>
      <c r="B87" s="11"/>
      <c r="C87" s="76" t="s">
        <v>2032</v>
      </c>
      <c r="D87" s="314">
        <v>42913</v>
      </c>
      <c r="E87" s="76">
        <v>29886</v>
      </c>
      <c r="F87" s="435">
        <v>649.99</v>
      </c>
      <c r="G87" s="241"/>
      <c r="H87" s="25"/>
      <c r="I87" s="250" t="s">
        <v>2037</v>
      </c>
      <c r="J87" s="241"/>
      <c r="K87" s="241"/>
      <c r="L87" s="241"/>
    </row>
    <row r="88" spans="1:16" s="394" customFormat="1" outlineLevel="1" x14ac:dyDescent="0.25">
      <c r="A88" s="11"/>
      <c r="B88" s="11"/>
      <c r="C88" s="76" t="s">
        <v>3191</v>
      </c>
      <c r="D88" s="314">
        <v>42895</v>
      </c>
      <c r="E88" s="76">
        <v>29604</v>
      </c>
      <c r="F88" s="435">
        <v>340.01</v>
      </c>
      <c r="G88" s="241"/>
      <c r="H88" s="25"/>
      <c r="I88" s="250"/>
      <c r="J88" s="241"/>
      <c r="K88" s="241"/>
      <c r="L88" s="241"/>
    </row>
    <row r="89" spans="1:16" outlineLevel="1" x14ac:dyDescent="0.25">
      <c r="A89" s="42" t="s">
        <v>100</v>
      </c>
      <c r="B89" s="42" t="s">
        <v>101</v>
      </c>
      <c r="C89" s="58"/>
      <c r="D89" s="58"/>
      <c r="E89" s="58"/>
      <c r="F89" s="58"/>
      <c r="G89" s="20">
        <f>+SUM(F90:F91)</f>
        <v>30438.400000000001</v>
      </c>
      <c r="H89" s="25">
        <f>+G89/1.16*0.16</f>
        <v>4198.4000000000005</v>
      </c>
      <c r="I89" s="241"/>
      <c r="J89" s="241"/>
      <c r="K89" s="241"/>
      <c r="L89" s="241"/>
    </row>
    <row r="90" spans="1:16" x14ac:dyDescent="0.25">
      <c r="A90" s="11"/>
      <c r="B90" s="11"/>
      <c r="C90" s="76" t="s">
        <v>1638</v>
      </c>
      <c r="D90" s="314">
        <v>42877</v>
      </c>
      <c r="E90" s="76">
        <v>18558</v>
      </c>
      <c r="F90" s="77">
        <v>27654.400000000001</v>
      </c>
      <c r="G90" s="241"/>
      <c r="H90" s="241"/>
      <c r="I90" s="250" t="s">
        <v>1641</v>
      </c>
      <c r="J90" s="26"/>
      <c r="K90" s="8"/>
      <c r="L90" s="53"/>
    </row>
    <row r="91" spans="1:16" outlineLevel="1" x14ac:dyDescent="0.25">
      <c r="A91" s="11"/>
      <c r="B91" s="11"/>
      <c r="C91" s="76" t="s">
        <v>2038</v>
      </c>
      <c r="D91" s="314">
        <v>42902</v>
      </c>
      <c r="E91" s="76" t="s">
        <v>2039</v>
      </c>
      <c r="F91" s="77">
        <v>2784</v>
      </c>
      <c r="G91" s="241"/>
      <c r="H91" s="241"/>
      <c r="I91" s="250" t="s">
        <v>2040</v>
      </c>
      <c r="J91" s="26"/>
      <c r="K91" s="8"/>
      <c r="L91" s="27"/>
    </row>
    <row r="92" spans="1:16" outlineLevel="1" x14ac:dyDescent="0.25">
      <c r="A92" s="18" t="s">
        <v>102</v>
      </c>
      <c r="B92" s="18" t="s">
        <v>103</v>
      </c>
      <c r="C92" s="28"/>
      <c r="D92" s="29"/>
      <c r="E92" s="30"/>
      <c r="F92" s="31"/>
      <c r="G92" s="20">
        <f>+F93+F94</f>
        <v>17239.14</v>
      </c>
      <c r="H92" s="25">
        <f>+G92/1.16*0.16</f>
        <v>2377.8124137931036</v>
      </c>
      <c r="I92" s="71"/>
      <c r="J92" s="26"/>
      <c r="K92" s="8"/>
      <c r="L92" s="27"/>
    </row>
    <row r="93" spans="1:16" x14ac:dyDescent="0.25">
      <c r="A93" s="6"/>
      <c r="B93" s="6"/>
      <c r="C93" s="58" t="s">
        <v>1097</v>
      </c>
      <c r="D93" s="70">
        <v>42878</v>
      </c>
      <c r="E93" s="58" t="s">
        <v>1642</v>
      </c>
      <c r="F93" s="32">
        <v>9057.5400000000009</v>
      </c>
      <c r="G93" s="40"/>
      <c r="H93" s="59"/>
      <c r="I93" s="250" t="s">
        <v>1643</v>
      </c>
      <c r="J93" s="241"/>
      <c r="K93" s="241" t="s">
        <v>319</v>
      </c>
      <c r="L93" s="241"/>
    </row>
    <row r="94" spans="1:16" s="76" customFormat="1" x14ac:dyDescent="0.25">
      <c r="A94" s="6"/>
      <c r="B94" s="6"/>
      <c r="C94" s="58" t="s">
        <v>2041</v>
      </c>
      <c r="D94" s="70">
        <v>42913</v>
      </c>
      <c r="E94" s="58" t="s">
        <v>2042</v>
      </c>
      <c r="F94" s="32">
        <v>8181.6</v>
      </c>
      <c r="G94" s="40"/>
      <c r="H94" s="59"/>
      <c r="I94" s="250" t="s">
        <v>2043</v>
      </c>
      <c r="J94" s="58"/>
      <c r="K94" s="58"/>
      <c r="L94" s="58"/>
    </row>
    <row r="95" spans="1:16" s="76" customFormat="1" x14ac:dyDescent="0.25">
      <c r="A95" s="18" t="s">
        <v>104</v>
      </c>
      <c r="B95" s="18" t="s">
        <v>1367</v>
      </c>
      <c r="C95" s="28"/>
      <c r="D95" s="29"/>
      <c r="E95" s="52"/>
      <c r="F95" s="31"/>
      <c r="G95" s="20">
        <f>+SUM(F96:F99)</f>
        <v>62864.52</v>
      </c>
      <c r="H95" s="25">
        <f>+G95/1.16*0.16</f>
        <v>8670.9682758620693</v>
      </c>
      <c r="I95" s="71"/>
      <c r="J95" s="58"/>
      <c r="K95" s="58"/>
      <c r="L95" s="58"/>
    </row>
    <row r="96" spans="1:16" outlineLevel="1" x14ac:dyDescent="0.25">
      <c r="A96" s="53"/>
      <c r="B96" s="53"/>
      <c r="C96" s="76" t="s">
        <v>1368</v>
      </c>
      <c r="D96" s="314">
        <v>42842</v>
      </c>
      <c r="E96" s="76">
        <v>15534</v>
      </c>
      <c r="F96" s="77">
        <v>15716.13</v>
      </c>
      <c r="G96" s="20"/>
      <c r="H96" s="25"/>
      <c r="I96" s="312" t="s">
        <v>1371</v>
      </c>
      <c r="J96" s="241"/>
      <c r="K96" s="241"/>
      <c r="L96" s="241"/>
      <c r="M96" s="241"/>
      <c r="N96" s="241"/>
      <c r="O96" s="241"/>
      <c r="P96" s="241"/>
    </row>
    <row r="97" spans="1:16" x14ac:dyDescent="0.25">
      <c r="A97" s="53"/>
      <c r="B97" s="53"/>
      <c r="C97" s="76" t="s">
        <v>1369</v>
      </c>
      <c r="D97" s="314">
        <v>42842</v>
      </c>
      <c r="E97" s="76">
        <v>15535</v>
      </c>
      <c r="F97" s="77">
        <v>15716.13</v>
      </c>
      <c r="G97" s="20"/>
      <c r="H97" s="25"/>
      <c r="I97" s="311" t="s">
        <v>1372</v>
      </c>
      <c r="J97" s="26"/>
      <c r="K97" s="8"/>
      <c r="L97" s="27"/>
      <c r="M97" s="241"/>
      <c r="N97" s="241"/>
      <c r="O97" s="241"/>
      <c r="P97" s="241"/>
    </row>
    <row r="98" spans="1:16" outlineLevel="1" x14ac:dyDescent="0.25">
      <c r="A98" s="11"/>
      <c r="B98" s="436"/>
      <c r="C98" s="76" t="s">
        <v>1370</v>
      </c>
      <c r="D98" s="314">
        <v>42842</v>
      </c>
      <c r="E98" s="76">
        <v>15536</v>
      </c>
      <c r="F98" s="77">
        <v>15716.13</v>
      </c>
      <c r="G98" s="21"/>
      <c r="H98" s="25"/>
      <c r="I98" s="311" t="s">
        <v>1373</v>
      </c>
      <c r="J98" s="26"/>
      <c r="K98" s="8"/>
      <c r="L98" s="27"/>
      <c r="M98" s="241"/>
      <c r="N98" s="241"/>
      <c r="O98" s="241"/>
      <c r="P98" s="241"/>
    </row>
    <row r="99" spans="1:16" s="364" customFormat="1" outlineLevel="1" x14ac:dyDescent="0.25">
      <c r="A99" s="11"/>
      <c r="B99" s="11"/>
      <c r="C99" s="76" t="s">
        <v>2264</v>
      </c>
      <c r="D99" s="314">
        <v>42870</v>
      </c>
      <c r="E99" s="76" t="s">
        <v>1588</v>
      </c>
      <c r="F99" s="77">
        <v>15716.13</v>
      </c>
      <c r="G99" s="21"/>
      <c r="H99" s="25"/>
      <c r="I99" s="250" t="s">
        <v>1589</v>
      </c>
      <c r="J99" s="26"/>
      <c r="K99" s="8"/>
      <c r="L99" s="27"/>
      <c r="M99" s="241"/>
      <c r="N99" s="241"/>
      <c r="O99" s="241"/>
      <c r="P99" s="241"/>
    </row>
    <row r="100" spans="1:16" x14ac:dyDescent="0.25">
      <c r="A100" s="18" t="s">
        <v>106</v>
      </c>
      <c r="B100" s="18" t="s">
        <v>107</v>
      </c>
      <c r="C100" s="58"/>
      <c r="D100" s="70"/>
      <c r="E100" s="58"/>
      <c r="F100" s="58"/>
      <c r="G100" s="20">
        <f>+SUM(F101:F101)</f>
        <v>270.12</v>
      </c>
      <c r="H100" s="25">
        <f>+G100/1.16*0.16</f>
        <v>37.257931034482766</v>
      </c>
      <c r="I100" s="92"/>
      <c r="J100" s="26"/>
      <c r="K100" s="8"/>
      <c r="L100" s="27"/>
    </row>
    <row r="101" spans="1:16" x14ac:dyDescent="0.25">
      <c r="A101" s="53"/>
      <c r="B101" s="53"/>
      <c r="C101" s="58" t="s">
        <v>108</v>
      </c>
      <c r="D101" s="70">
        <v>42544</v>
      </c>
      <c r="E101" s="58" t="s">
        <v>109</v>
      </c>
      <c r="F101" s="58">
        <v>270.12</v>
      </c>
      <c r="G101" s="241"/>
      <c r="H101" s="241"/>
      <c r="I101" s="240" t="s">
        <v>820</v>
      </c>
      <c r="J101" s="26"/>
      <c r="K101" s="8"/>
      <c r="L101" s="27"/>
    </row>
    <row r="102" spans="1:16" s="488" customFormat="1" x14ac:dyDescent="0.25">
      <c r="A102" s="18" t="s">
        <v>116</v>
      </c>
      <c r="B102" s="18" t="s">
        <v>4593</v>
      </c>
      <c r="C102" s="58"/>
      <c r="D102" s="70"/>
      <c r="E102" s="58"/>
      <c r="F102" s="58"/>
      <c r="G102" s="20">
        <f>+SUM(F103:F103)</f>
        <v>-365.4</v>
      </c>
      <c r="H102" s="25">
        <f>+G102/1.16*0.16</f>
        <v>-50.4</v>
      </c>
      <c r="I102" s="240"/>
      <c r="J102" s="26"/>
      <c r="K102" s="8"/>
      <c r="L102" s="27"/>
    </row>
    <row r="103" spans="1:16" s="488" customFormat="1" x14ac:dyDescent="0.25">
      <c r="A103" s="53"/>
      <c r="B103" s="53"/>
      <c r="C103" s="58"/>
      <c r="D103" s="70"/>
      <c r="E103" s="58"/>
      <c r="F103" s="58">
        <v>-365.4</v>
      </c>
      <c r="G103" s="241"/>
      <c r="H103" s="241"/>
      <c r="I103" s="240"/>
      <c r="J103" s="26"/>
      <c r="K103" s="8"/>
      <c r="L103" s="27"/>
    </row>
    <row r="104" spans="1:16" outlineLevel="1" x14ac:dyDescent="0.25">
      <c r="A104" s="18" t="s">
        <v>121</v>
      </c>
      <c r="B104" s="18" t="s">
        <v>122</v>
      </c>
      <c r="C104" s="58"/>
      <c r="D104" s="70"/>
      <c r="E104" s="58"/>
      <c r="F104" s="61"/>
      <c r="G104" s="20">
        <f>+SUM(F105:F110)</f>
        <v>20880</v>
      </c>
      <c r="H104" s="25">
        <f>+G104/1.16*0.16</f>
        <v>2880</v>
      </c>
      <c r="I104" s="25"/>
      <c r="J104" s="26"/>
      <c r="K104" s="8"/>
      <c r="L104" s="27"/>
    </row>
    <row r="105" spans="1:16" outlineLevel="1" x14ac:dyDescent="0.25">
      <c r="A105" s="53"/>
      <c r="B105" s="53"/>
      <c r="C105" s="76" t="s">
        <v>2044</v>
      </c>
      <c r="D105" s="314">
        <v>42886</v>
      </c>
      <c r="E105" s="58" t="s">
        <v>2045</v>
      </c>
      <c r="F105" s="77">
        <v>6380</v>
      </c>
      <c r="G105" s="21"/>
      <c r="H105" s="25"/>
      <c r="I105" s="250" t="s">
        <v>2056</v>
      </c>
      <c r="J105" s="26"/>
      <c r="K105" s="8"/>
      <c r="L105" s="27"/>
    </row>
    <row r="106" spans="1:16" outlineLevel="1" x14ac:dyDescent="0.25">
      <c r="A106" s="53"/>
      <c r="B106" s="53"/>
      <c r="C106" s="76" t="s">
        <v>2046</v>
      </c>
      <c r="D106" s="314">
        <v>42907</v>
      </c>
      <c r="E106" s="76" t="s">
        <v>2047</v>
      </c>
      <c r="F106" s="77">
        <v>5220</v>
      </c>
      <c r="G106" s="21"/>
      <c r="H106" s="25"/>
      <c r="I106" s="355" t="s">
        <v>2057</v>
      </c>
      <c r="J106" s="26"/>
      <c r="K106" s="8"/>
      <c r="L106" s="27"/>
    </row>
    <row r="107" spans="1:16" outlineLevel="1" x14ac:dyDescent="0.25">
      <c r="A107" s="53"/>
      <c r="B107" s="53"/>
      <c r="C107" s="76" t="s">
        <v>2048</v>
      </c>
      <c r="D107" s="314">
        <v>42907</v>
      </c>
      <c r="E107" s="76" t="s">
        <v>2049</v>
      </c>
      <c r="F107" s="77">
        <v>2900</v>
      </c>
      <c r="G107" s="21"/>
      <c r="H107" s="25"/>
      <c r="I107" s="355" t="s">
        <v>2058</v>
      </c>
      <c r="J107" s="26"/>
      <c r="K107" s="8"/>
      <c r="L107" s="27"/>
    </row>
    <row r="108" spans="1:16" outlineLevel="1" x14ac:dyDescent="0.25">
      <c r="A108" s="53"/>
      <c r="B108" s="53"/>
      <c r="C108" s="76" t="s">
        <v>2050</v>
      </c>
      <c r="D108" s="314">
        <v>42907</v>
      </c>
      <c r="E108" s="76" t="s">
        <v>2051</v>
      </c>
      <c r="F108" s="77">
        <v>1508</v>
      </c>
      <c r="G108" s="21"/>
      <c r="H108" s="25"/>
      <c r="I108" s="323" t="s">
        <v>2059</v>
      </c>
      <c r="J108" s="26"/>
      <c r="K108" s="8"/>
      <c r="L108" s="27"/>
    </row>
    <row r="109" spans="1:16" x14ac:dyDescent="0.25">
      <c r="A109" s="53"/>
      <c r="B109" s="53"/>
      <c r="C109" s="76" t="s">
        <v>2052</v>
      </c>
      <c r="D109" s="314">
        <v>42908</v>
      </c>
      <c r="E109" s="76" t="s">
        <v>2053</v>
      </c>
      <c r="F109" s="77">
        <v>1972</v>
      </c>
      <c r="G109" s="21"/>
      <c r="H109" s="25"/>
      <c r="I109" s="355" t="s">
        <v>2060</v>
      </c>
      <c r="J109" s="26"/>
      <c r="K109" s="8"/>
      <c r="L109" s="27"/>
    </row>
    <row r="110" spans="1:16" outlineLevel="1" x14ac:dyDescent="0.25">
      <c r="A110" s="53"/>
      <c r="B110" s="53"/>
      <c r="C110" s="76" t="s">
        <v>2054</v>
      </c>
      <c r="D110" s="314">
        <v>42909</v>
      </c>
      <c r="E110" s="76" t="s">
        <v>2055</v>
      </c>
      <c r="F110" s="77">
        <v>2900</v>
      </c>
      <c r="G110" s="21"/>
      <c r="H110" s="25"/>
      <c r="I110" s="355" t="s">
        <v>2061</v>
      </c>
      <c r="J110" s="26"/>
      <c r="K110" s="8"/>
      <c r="L110" s="27"/>
    </row>
    <row r="111" spans="1:16" x14ac:dyDescent="0.25">
      <c r="A111" s="18" t="s">
        <v>630</v>
      </c>
      <c r="B111" s="18" t="s">
        <v>631</v>
      </c>
      <c r="C111" s="76"/>
      <c r="D111" s="314"/>
      <c r="E111" s="76"/>
      <c r="F111" s="77"/>
      <c r="G111" s="20">
        <f>+F112</f>
        <v>2320</v>
      </c>
      <c r="H111" s="25">
        <f>+G111/1.16*0.16</f>
        <v>320.00000000000006</v>
      </c>
      <c r="I111" s="25"/>
      <c r="J111" s="26"/>
      <c r="K111" s="8"/>
      <c r="L111" s="27"/>
    </row>
    <row r="112" spans="1:16" x14ac:dyDescent="0.25">
      <c r="A112" s="53"/>
      <c r="B112" s="53"/>
      <c r="C112" s="76" t="s">
        <v>632</v>
      </c>
      <c r="D112" s="314">
        <v>42786</v>
      </c>
      <c r="E112" s="76">
        <v>642</v>
      </c>
      <c r="F112" s="77">
        <v>2320</v>
      </c>
      <c r="H112" s="25"/>
      <c r="I112" s="312" t="s">
        <v>1674</v>
      </c>
      <c r="J112" s="26"/>
      <c r="K112" s="8"/>
      <c r="L112" s="27"/>
    </row>
    <row r="113" spans="1:12" x14ac:dyDescent="0.25">
      <c r="A113" s="18" t="s">
        <v>126</v>
      </c>
      <c r="B113" s="18" t="s">
        <v>1675</v>
      </c>
      <c r="C113" s="76"/>
      <c r="D113" s="314"/>
      <c r="E113" s="76"/>
      <c r="F113" s="77"/>
      <c r="G113" s="20">
        <f>+F114</f>
        <v>8526</v>
      </c>
      <c r="H113" s="25">
        <f>+G113/1.16*0.16</f>
        <v>1176.0000000000002</v>
      </c>
      <c r="I113" s="312"/>
      <c r="J113" s="26"/>
      <c r="K113" s="8"/>
      <c r="L113" s="27"/>
    </row>
    <row r="114" spans="1:12" x14ac:dyDescent="0.25">
      <c r="A114" s="53"/>
      <c r="B114" s="53"/>
      <c r="C114" s="76" t="s">
        <v>1676</v>
      </c>
      <c r="D114" s="314">
        <v>42886</v>
      </c>
      <c r="E114" s="76" t="s">
        <v>1677</v>
      </c>
      <c r="F114" s="77">
        <v>8526</v>
      </c>
      <c r="H114" s="25"/>
      <c r="I114" s="323" t="s">
        <v>1678</v>
      </c>
      <c r="J114" s="26"/>
      <c r="K114" s="8"/>
      <c r="L114" s="27"/>
    </row>
    <row r="115" spans="1:12" x14ac:dyDescent="0.25">
      <c r="A115" s="18" t="s">
        <v>1679</v>
      </c>
      <c r="B115" s="18" t="s">
        <v>1680</v>
      </c>
      <c r="C115" s="76"/>
      <c r="D115" s="314"/>
      <c r="E115" s="76"/>
      <c r="F115" s="77"/>
      <c r="G115" s="20">
        <f>+SUM(F116:F116)</f>
        <v>50000</v>
      </c>
      <c r="H115" s="25">
        <f>+G115/1.16*0.16</f>
        <v>6896.5517241379321</v>
      </c>
      <c r="I115" s="312"/>
      <c r="J115" s="26"/>
      <c r="K115" s="8"/>
      <c r="L115" s="27"/>
    </row>
    <row r="116" spans="1:12" outlineLevel="1" x14ac:dyDescent="0.25">
      <c r="A116" s="53"/>
      <c r="B116" s="53"/>
      <c r="C116" s="76" t="s">
        <v>2062</v>
      </c>
      <c r="D116" s="314">
        <v>42889</v>
      </c>
      <c r="E116" s="76" t="s">
        <v>2063</v>
      </c>
      <c r="F116" s="77">
        <v>50000</v>
      </c>
      <c r="H116" s="25"/>
      <c r="I116" s="323"/>
      <c r="J116" s="26"/>
      <c r="K116" s="8"/>
      <c r="L116" s="27"/>
    </row>
    <row r="117" spans="1:12" x14ac:dyDescent="0.25">
      <c r="A117" s="18" t="s">
        <v>1683</v>
      </c>
      <c r="B117" s="18" t="s">
        <v>1684</v>
      </c>
      <c r="C117" s="76"/>
      <c r="D117" s="314"/>
      <c r="E117" s="76"/>
      <c r="F117" s="77"/>
      <c r="G117" s="20">
        <f>+SUM(F118:F119)</f>
        <v>60839.68</v>
      </c>
      <c r="H117" s="25">
        <f>+G117/1.16*0.16</f>
        <v>8391.6800000000021</v>
      </c>
      <c r="I117" s="312"/>
      <c r="J117" s="26"/>
      <c r="K117" s="8"/>
      <c r="L117" s="27"/>
    </row>
    <row r="118" spans="1:12" x14ac:dyDescent="0.25">
      <c r="A118" s="53"/>
      <c r="B118" s="53"/>
      <c r="C118" s="76" t="s">
        <v>1685</v>
      </c>
      <c r="D118" s="314">
        <v>42885</v>
      </c>
      <c r="E118" s="76" t="s">
        <v>1686</v>
      </c>
      <c r="F118" s="77">
        <v>29464</v>
      </c>
      <c r="G118" s="20"/>
      <c r="H118" s="25"/>
      <c r="I118" s="250" t="s">
        <v>1689</v>
      </c>
      <c r="J118" s="241"/>
      <c r="K118" s="8"/>
      <c r="L118" s="27"/>
    </row>
    <row r="119" spans="1:12" outlineLevel="1" x14ac:dyDescent="0.25">
      <c r="A119" s="53"/>
      <c r="B119" s="53"/>
      <c r="C119" s="76" t="s">
        <v>1688</v>
      </c>
      <c r="D119" s="314">
        <v>42885</v>
      </c>
      <c r="E119" s="76" t="s">
        <v>1687</v>
      </c>
      <c r="F119" s="77">
        <v>31375.68</v>
      </c>
      <c r="H119" s="25"/>
      <c r="I119" s="323" t="s">
        <v>1690</v>
      </c>
      <c r="J119" s="241"/>
      <c r="K119" s="8"/>
      <c r="L119" s="27"/>
    </row>
    <row r="120" spans="1:12" outlineLevel="1" x14ac:dyDescent="0.25">
      <c r="A120" s="18" t="s">
        <v>130</v>
      </c>
      <c r="B120" s="18" t="s">
        <v>131</v>
      </c>
      <c r="C120" s="28"/>
      <c r="D120" s="29"/>
      <c r="E120" s="30"/>
      <c r="F120" s="31"/>
      <c r="G120" s="20">
        <f>+SUM(F121:F129)</f>
        <v>30555.410000000003</v>
      </c>
      <c r="H120" s="25">
        <f>+G120/1.16*0.16</f>
        <v>4214.5393103448287</v>
      </c>
      <c r="I120" s="25"/>
      <c r="J120" s="241"/>
      <c r="K120" s="8"/>
      <c r="L120" s="27"/>
    </row>
    <row r="121" spans="1:12" outlineLevel="1" x14ac:dyDescent="0.25">
      <c r="A121" s="53"/>
      <c r="B121" s="53"/>
      <c r="C121" s="58" t="s">
        <v>132</v>
      </c>
      <c r="D121" s="70">
        <v>42693</v>
      </c>
      <c r="E121" s="58">
        <v>15446</v>
      </c>
      <c r="F121" s="61">
        <v>3800.02</v>
      </c>
      <c r="G121" s="20"/>
      <c r="H121" s="25"/>
      <c r="I121" s="243" t="s">
        <v>836</v>
      </c>
      <c r="J121" s="241"/>
      <c r="K121" s="8"/>
      <c r="L121" s="27"/>
    </row>
    <row r="122" spans="1:12" outlineLevel="1" x14ac:dyDescent="0.25">
      <c r="A122" s="53"/>
      <c r="B122" s="53"/>
      <c r="C122" s="58" t="s">
        <v>133</v>
      </c>
      <c r="D122" s="70">
        <v>42697</v>
      </c>
      <c r="E122" s="58">
        <v>15571</v>
      </c>
      <c r="F122" s="61">
        <v>2670</v>
      </c>
      <c r="G122" s="20"/>
      <c r="H122" s="25"/>
      <c r="I122" s="243" t="s">
        <v>837</v>
      </c>
      <c r="J122" s="241"/>
      <c r="K122" s="8"/>
      <c r="L122" s="27"/>
    </row>
    <row r="123" spans="1:12" outlineLevel="1" x14ac:dyDescent="0.25">
      <c r="A123" s="53"/>
      <c r="B123" s="53"/>
      <c r="C123" s="58" t="s">
        <v>134</v>
      </c>
      <c r="D123" s="70">
        <v>42679</v>
      </c>
      <c r="E123" s="58">
        <v>15448</v>
      </c>
      <c r="F123" s="61">
        <v>304.38</v>
      </c>
      <c r="G123" s="20"/>
      <c r="H123" s="25"/>
      <c r="I123" s="244" t="s">
        <v>838</v>
      </c>
      <c r="J123" s="241"/>
      <c r="K123" s="8"/>
      <c r="L123" s="27"/>
    </row>
    <row r="124" spans="1:12" outlineLevel="1" x14ac:dyDescent="0.25">
      <c r="A124" s="53"/>
      <c r="B124" s="53"/>
      <c r="C124" s="76" t="s">
        <v>2064</v>
      </c>
      <c r="D124" s="314">
        <v>42896</v>
      </c>
      <c r="E124" s="76">
        <v>17810</v>
      </c>
      <c r="F124" s="77">
        <v>2550</v>
      </c>
      <c r="G124" s="20"/>
      <c r="H124" s="25"/>
      <c r="I124" s="323" t="s">
        <v>2068</v>
      </c>
      <c r="J124" s="241"/>
      <c r="K124" s="8"/>
      <c r="L124" s="27"/>
    </row>
    <row r="125" spans="1:12" outlineLevel="1" x14ac:dyDescent="0.25">
      <c r="A125" s="53"/>
      <c r="B125" s="53"/>
      <c r="C125" s="76" t="s">
        <v>2065</v>
      </c>
      <c r="D125" s="314">
        <v>42896</v>
      </c>
      <c r="E125" s="76">
        <v>17813</v>
      </c>
      <c r="F125" s="77">
        <v>4100</v>
      </c>
      <c r="G125" s="20"/>
      <c r="H125" s="25"/>
      <c r="I125" s="250" t="s">
        <v>2069</v>
      </c>
      <c r="J125" s="241"/>
      <c r="K125" s="8"/>
      <c r="L125" s="27"/>
    </row>
    <row r="126" spans="1:12" outlineLevel="1" x14ac:dyDescent="0.25">
      <c r="A126" s="53"/>
      <c r="B126" s="53"/>
      <c r="C126" s="76" t="s">
        <v>2066</v>
      </c>
      <c r="D126" s="314">
        <v>42902</v>
      </c>
      <c r="E126" s="76">
        <v>17885</v>
      </c>
      <c r="F126" s="77">
        <v>1000</v>
      </c>
      <c r="G126" s="20"/>
      <c r="H126" s="25"/>
      <c r="I126" s="250" t="s">
        <v>2071</v>
      </c>
      <c r="J126" s="241"/>
      <c r="K126" s="8"/>
      <c r="L126" s="27"/>
    </row>
    <row r="127" spans="1:12" outlineLevel="1" x14ac:dyDescent="0.25">
      <c r="A127" s="53"/>
      <c r="B127" s="53"/>
      <c r="C127" s="76" t="s">
        <v>743</v>
      </c>
      <c r="D127" s="314">
        <v>42908</v>
      </c>
      <c r="E127" s="76">
        <v>17926</v>
      </c>
      <c r="F127" s="77">
        <v>10434.01</v>
      </c>
      <c r="G127" s="20"/>
      <c r="H127" s="25"/>
      <c r="I127" s="250" t="s">
        <v>2072</v>
      </c>
      <c r="J127" s="241"/>
      <c r="K127" s="8"/>
      <c r="L127" s="27"/>
    </row>
    <row r="128" spans="1:12" x14ac:dyDescent="0.25">
      <c r="A128" s="53"/>
      <c r="B128" s="53"/>
      <c r="C128" s="76" t="s">
        <v>1703</v>
      </c>
      <c r="D128" s="314">
        <v>42912</v>
      </c>
      <c r="E128" s="76">
        <v>17929</v>
      </c>
      <c r="F128" s="77">
        <v>4697</v>
      </c>
      <c r="G128" s="20"/>
      <c r="H128" s="25"/>
      <c r="I128" s="250" t="s">
        <v>2073</v>
      </c>
      <c r="J128" s="241"/>
      <c r="K128" s="241" t="s">
        <v>319</v>
      </c>
      <c r="L128" s="27"/>
    </row>
    <row r="129" spans="1:12" x14ac:dyDescent="0.25">
      <c r="A129" s="53"/>
      <c r="B129" s="53"/>
      <c r="C129" s="76" t="s">
        <v>2067</v>
      </c>
      <c r="D129" s="314">
        <v>42914</v>
      </c>
      <c r="E129" s="76">
        <v>17959</v>
      </c>
      <c r="F129" s="77">
        <v>1000</v>
      </c>
      <c r="G129" s="20"/>
      <c r="H129" s="25"/>
      <c r="I129" s="250" t="s">
        <v>2070</v>
      </c>
      <c r="J129" s="241"/>
      <c r="K129" s="241"/>
      <c r="L129" s="27"/>
    </row>
    <row r="130" spans="1:12" x14ac:dyDescent="0.25">
      <c r="A130" s="18" t="s">
        <v>135</v>
      </c>
      <c r="B130" s="18" t="s">
        <v>136</v>
      </c>
      <c r="C130" s="58"/>
      <c r="D130" s="58"/>
      <c r="E130" s="58"/>
      <c r="F130" s="58"/>
      <c r="G130" s="20">
        <f>+SUM(F131:F139)</f>
        <v>42804</v>
      </c>
      <c r="H130" s="25">
        <f>+G130/1.16*0.16</f>
        <v>5904</v>
      </c>
      <c r="I130" s="71"/>
      <c r="J130" s="241"/>
      <c r="K130" s="241"/>
      <c r="L130" s="27"/>
    </row>
    <row r="131" spans="1:12" s="488" customFormat="1" x14ac:dyDescent="0.25">
      <c r="A131" s="53"/>
      <c r="B131" s="53"/>
      <c r="C131" s="488" t="s">
        <v>1697</v>
      </c>
      <c r="D131" s="490">
        <v>42864</v>
      </c>
      <c r="E131" s="488">
        <v>675</v>
      </c>
      <c r="F131" s="489">
        <v>3480</v>
      </c>
      <c r="G131" s="20"/>
      <c r="H131" s="25"/>
      <c r="I131" s="71"/>
      <c r="J131" s="241"/>
      <c r="K131" s="241"/>
      <c r="L131" s="27"/>
    </row>
    <row r="132" spans="1:12" x14ac:dyDescent="0.25">
      <c r="A132" s="53"/>
      <c r="B132" s="53"/>
      <c r="C132" s="76" t="s">
        <v>2074</v>
      </c>
      <c r="D132" s="314">
        <v>42912</v>
      </c>
      <c r="E132" s="76">
        <v>755</v>
      </c>
      <c r="F132" s="77">
        <v>3132</v>
      </c>
      <c r="G132" s="20"/>
      <c r="H132" s="25"/>
      <c r="I132" s="250" t="s">
        <v>2083</v>
      </c>
      <c r="J132" s="241"/>
      <c r="K132" s="241"/>
      <c r="L132" s="27"/>
    </row>
    <row r="133" spans="1:12" x14ac:dyDescent="0.25">
      <c r="A133" s="53"/>
      <c r="B133" s="53"/>
      <c r="C133" s="76" t="s">
        <v>2075</v>
      </c>
      <c r="D133" s="314">
        <v>42912</v>
      </c>
      <c r="E133" s="76">
        <v>753</v>
      </c>
      <c r="F133" s="77">
        <v>1624</v>
      </c>
      <c r="G133" s="20"/>
      <c r="H133" s="25"/>
      <c r="I133" s="250" t="s">
        <v>2084</v>
      </c>
      <c r="J133" s="241"/>
      <c r="K133" s="241"/>
      <c r="L133" s="27"/>
    </row>
    <row r="134" spans="1:12" x14ac:dyDescent="0.25">
      <c r="A134" s="53"/>
      <c r="B134" s="53"/>
      <c r="C134" s="76" t="s">
        <v>2076</v>
      </c>
      <c r="D134" s="314">
        <v>42912</v>
      </c>
      <c r="E134" s="76">
        <v>752</v>
      </c>
      <c r="F134" s="77">
        <v>6960</v>
      </c>
      <c r="G134" s="20"/>
      <c r="H134" s="25"/>
      <c r="I134" s="250" t="s">
        <v>2085</v>
      </c>
      <c r="J134" s="241"/>
      <c r="K134" s="241"/>
      <c r="L134" s="27"/>
    </row>
    <row r="135" spans="1:12" x14ac:dyDescent="0.25">
      <c r="A135" s="53"/>
      <c r="B135" s="53"/>
      <c r="C135" s="76" t="s">
        <v>2077</v>
      </c>
      <c r="D135" s="314">
        <v>42913</v>
      </c>
      <c r="E135" s="76">
        <v>751</v>
      </c>
      <c r="F135" s="77">
        <v>8352</v>
      </c>
      <c r="G135" s="20"/>
      <c r="H135" s="25"/>
      <c r="I135" s="250" t="s">
        <v>2086</v>
      </c>
      <c r="J135" s="241"/>
      <c r="K135" s="241"/>
      <c r="L135" s="27"/>
    </row>
    <row r="136" spans="1:12" x14ac:dyDescent="0.25">
      <c r="A136" s="53"/>
      <c r="B136" s="53"/>
      <c r="C136" s="76" t="s">
        <v>2078</v>
      </c>
      <c r="D136" s="314">
        <v>42913</v>
      </c>
      <c r="E136" s="76">
        <v>750</v>
      </c>
      <c r="F136" s="77">
        <v>4060</v>
      </c>
      <c r="G136" s="20"/>
      <c r="H136" s="25"/>
      <c r="I136" s="323" t="s">
        <v>2087</v>
      </c>
      <c r="J136" s="241"/>
      <c r="K136" s="241"/>
      <c r="L136" s="27"/>
    </row>
    <row r="137" spans="1:12" x14ac:dyDescent="0.25">
      <c r="A137" s="53"/>
      <c r="B137" s="53"/>
      <c r="C137" s="76" t="s">
        <v>2079</v>
      </c>
      <c r="D137" s="314">
        <v>42914</v>
      </c>
      <c r="E137" s="76">
        <v>754</v>
      </c>
      <c r="F137" s="77">
        <v>5220</v>
      </c>
      <c r="G137" s="20"/>
      <c r="H137" s="25"/>
      <c r="I137" s="323" t="s">
        <v>2088</v>
      </c>
      <c r="J137" s="241"/>
      <c r="K137" s="241"/>
      <c r="L137" s="27"/>
    </row>
    <row r="138" spans="1:12" x14ac:dyDescent="0.25">
      <c r="A138" s="53"/>
      <c r="B138" s="53"/>
      <c r="C138" s="76" t="s">
        <v>2080</v>
      </c>
      <c r="D138" s="314">
        <v>42915</v>
      </c>
      <c r="E138" s="76" t="s">
        <v>2081</v>
      </c>
      <c r="F138" s="77">
        <v>8352</v>
      </c>
      <c r="G138" s="20"/>
      <c r="H138" s="25"/>
      <c r="I138" s="250" t="s">
        <v>1713</v>
      </c>
      <c r="J138" s="241"/>
      <c r="K138" s="241"/>
      <c r="L138" s="241"/>
    </row>
    <row r="139" spans="1:12" outlineLevel="1" x14ac:dyDescent="0.25">
      <c r="A139" s="53"/>
      <c r="B139" s="53"/>
      <c r="C139" s="76" t="s">
        <v>2082</v>
      </c>
      <c r="D139" s="314">
        <v>42916</v>
      </c>
      <c r="E139" s="76">
        <v>764</v>
      </c>
      <c r="F139" s="77">
        <v>1624</v>
      </c>
      <c r="G139" s="20"/>
      <c r="H139" s="25"/>
      <c r="I139" s="323" t="s">
        <v>2089</v>
      </c>
      <c r="J139" s="22"/>
      <c r="K139" s="23"/>
      <c r="L139" s="22"/>
    </row>
    <row r="140" spans="1:12" outlineLevel="1" x14ac:dyDescent="0.25">
      <c r="A140" s="18" t="s">
        <v>141</v>
      </c>
      <c r="B140" s="18" t="s">
        <v>142</v>
      </c>
      <c r="C140" s="28"/>
      <c r="D140" s="29"/>
      <c r="E140" s="52"/>
      <c r="F140" s="31"/>
      <c r="G140" s="20">
        <f>+SUM(F141:F154)</f>
        <v>11476</v>
      </c>
      <c r="H140" s="25">
        <f>+G140/1.16*0.16</f>
        <v>1582.8965517241379</v>
      </c>
      <c r="I140" s="25"/>
      <c r="J140" s="22"/>
      <c r="K140" s="23"/>
      <c r="L140" s="22"/>
    </row>
    <row r="141" spans="1:12" outlineLevel="1" x14ac:dyDescent="0.25">
      <c r="A141" s="11"/>
      <c r="B141" s="11"/>
      <c r="C141" s="58" t="s">
        <v>382</v>
      </c>
      <c r="D141" s="70">
        <v>42760</v>
      </c>
      <c r="E141" s="58">
        <v>4070233</v>
      </c>
      <c r="F141" s="58">
        <v>116</v>
      </c>
      <c r="G141" s="20"/>
      <c r="H141" s="25"/>
      <c r="I141" s="349" t="s">
        <v>1738</v>
      </c>
      <c r="J141" s="22"/>
      <c r="K141" s="23"/>
      <c r="L141" s="22"/>
    </row>
    <row r="142" spans="1:12" outlineLevel="1" x14ac:dyDescent="0.25">
      <c r="A142" s="11"/>
      <c r="B142" s="11"/>
      <c r="C142" s="58" t="s">
        <v>1410</v>
      </c>
      <c r="D142" s="70">
        <v>42850</v>
      </c>
      <c r="E142" s="58">
        <v>4283655</v>
      </c>
      <c r="F142" s="58">
        <v>400</v>
      </c>
      <c r="G142" s="20"/>
      <c r="H142" s="25"/>
      <c r="I142" s="349" t="s">
        <v>1411</v>
      </c>
      <c r="J142" s="22"/>
      <c r="K142" s="23"/>
      <c r="L142" s="22"/>
    </row>
    <row r="143" spans="1:12" outlineLevel="1" x14ac:dyDescent="0.25">
      <c r="A143" s="11"/>
      <c r="B143" s="11"/>
      <c r="C143" s="76" t="s">
        <v>1723</v>
      </c>
      <c r="D143" s="314">
        <v>42884</v>
      </c>
      <c r="E143" s="76">
        <v>4358854</v>
      </c>
      <c r="F143" s="77">
        <v>3480</v>
      </c>
      <c r="G143" s="20"/>
      <c r="H143" s="25"/>
      <c r="I143" s="349" t="s">
        <v>1734</v>
      </c>
      <c r="J143" s="22"/>
      <c r="K143" s="23"/>
      <c r="L143" s="22"/>
    </row>
    <row r="144" spans="1:12" outlineLevel="1" x14ac:dyDescent="0.25">
      <c r="A144" s="11"/>
      <c r="B144" s="11"/>
      <c r="C144" s="76" t="s">
        <v>1724</v>
      </c>
      <c r="D144" s="314">
        <v>42885</v>
      </c>
      <c r="E144" s="76">
        <v>4354985</v>
      </c>
      <c r="F144" s="76">
        <v>400</v>
      </c>
      <c r="G144" s="20"/>
      <c r="H144" s="25"/>
      <c r="I144" s="343" t="s">
        <v>1733</v>
      </c>
      <c r="J144" s="22"/>
      <c r="K144" s="23"/>
      <c r="L144" s="22"/>
    </row>
    <row r="145" spans="1:12" outlineLevel="1" x14ac:dyDescent="0.25">
      <c r="A145" s="11"/>
      <c r="B145" s="11"/>
      <c r="C145" s="76" t="s">
        <v>1725</v>
      </c>
      <c r="D145" s="314">
        <v>42885</v>
      </c>
      <c r="E145" s="76">
        <v>4285344</v>
      </c>
      <c r="F145" s="76">
        <v>400</v>
      </c>
      <c r="G145" s="20"/>
      <c r="H145" s="25"/>
      <c r="I145" s="343" t="s">
        <v>1732</v>
      </c>
      <c r="J145" s="22"/>
      <c r="K145" s="23"/>
      <c r="L145" s="22"/>
    </row>
    <row r="146" spans="1:12" outlineLevel="1" x14ac:dyDescent="0.25">
      <c r="A146" s="11"/>
      <c r="B146" s="11"/>
      <c r="C146" s="76" t="s">
        <v>1726</v>
      </c>
      <c r="D146" s="314">
        <v>42885</v>
      </c>
      <c r="E146" s="76">
        <v>4331039</v>
      </c>
      <c r="F146" s="76">
        <v>400</v>
      </c>
      <c r="G146" s="20"/>
      <c r="H146" s="25"/>
      <c r="I146" s="343" t="s">
        <v>1731</v>
      </c>
      <c r="J146" s="22"/>
      <c r="K146" s="23"/>
      <c r="L146" s="22"/>
    </row>
    <row r="147" spans="1:12" outlineLevel="1" x14ac:dyDescent="0.25">
      <c r="A147" s="11"/>
      <c r="B147" s="11"/>
      <c r="C147" s="76" t="s">
        <v>1727</v>
      </c>
      <c r="D147" s="314">
        <v>42886</v>
      </c>
      <c r="E147" s="76">
        <v>4351915</v>
      </c>
      <c r="F147" s="76">
        <v>400</v>
      </c>
      <c r="G147" s="20"/>
      <c r="H147" s="25"/>
      <c r="I147" s="323" t="s">
        <v>1730</v>
      </c>
      <c r="J147" s="22"/>
      <c r="K147" s="23"/>
      <c r="L147" s="22"/>
    </row>
    <row r="148" spans="1:12" outlineLevel="1" x14ac:dyDescent="0.25">
      <c r="A148" s="11"/>
      <c r="B148" s="11"/>
      <c r="C148" s="76" t="s">
        <v>1728</v>
      </c>
      <c r="D148" s="314">
        <v>42886</v>
      </c>
      <c r="E148" s="76">
        <v>4360391</v>
      </c>
      <c r="F148" s="76">
        <v>400</v>
      </c>
      <c r="G148" s="20"/>
      <c r="H148" s="25"/>
      <c r="I148" s="250" t="s">
        <v>1729</v>
      </c>
      <c r="J148" s="22"/>
      <c r="K148" s="23"/>
      <c r="L148" s="22"/>
    </row>
    <row r="149" spans="1:12" outlineLevel="1" x14ac:dyDescent="0.25">
      <c r="A149" s="11"/>
      <c r="B149" s="11"/>
      <c r="C149" s="76" t="s">
        <v>2090</v>
      </c>
      <c r="D149" s="314">
        <v>42900</v>
      </c>
      <c r="E149" s="76">
        <v>4372023</v>
      </c>
      <c r="F149" s="76">
        <v>400</v>
      </c>
      <c r="G149" s="20"/>
      <c r="H149" s="25"/>
      <c r="I149" s="250" t="s">
        <v>2096</v>
      </c>
      <c r="J149" s="22"/>
      <c r="K149" s="23"/>
      <c r="L149" s="22"/>
    </row>
    <row r="150" spans="1:12" outlineLevel="1" x14ac:dyDescent="0.25">
      <c r="A150" s="11"/>
      <c r="B150" s="11"/>
      <c r="C150" s="76" t="s">
        <v>2091</v>
      </c>
      <c r="D150" s="314">
        <v>42905</v>
      </c>
      <c r="E150" s="76">
        <v>4340459</v>
      </c>
      <c r="F150" s="76">
        <v>400</v>
      </c>
      <c r="G150" s="20"/>
      <c r="H150" s="25"/>
      <c r="I150" s="250" t="s">
        <v>2097</v>
      </c>
      <c r="J150" s="22"/>
      <c r="K150" s="23"/>
      <c r="L150" s="22"/>
    </row>
    <row r="151" spans="1:12" outlineLevel="1" x14ac:dyDescent="0.25">
      <c r="A151" s="11"/>
      <c r="B151" s="11"/>
      <c r="C151" s="76" t="s">
        <v>2092</v>
      </c>
      <c r="D151" s="314">
        <v>42907</v>
      </c>
      <c r="E151" s="76">
        <v>4382800</v>
      </c>
      <c r="F151" s="76">
        <v>400</v>
      </c>
      <c r="G151" s="20"/>
      <c r="H151" s="25"/>
      <c r="I151" s="323" t="s">
        <v>2098</v>
      </c>
      <c r="J151" s="22"/>
      <c r="K151" s="23"/>
      <c r="L151" s="22"/>
    </row>
    <row r="152" spans="1:12" outlineLevel="1" x14ac:dyDescent="0.25">
      <c r="A152" s="11"/>
      <c r="B152" s="11"/>
      <c r="C152" s="76" t="s">
        <v>2093</v>
      </c>
      <c r="D152" s="314">
        <v>42908</v>
      </c>
      <c r="E152" s="76">
        <v>4387912</v>
      </c>
      <c r="F152" s="76">
        <v>400</v>
      </c>
      <c r="G152" s="20"/>
      <c r="H152" s="25"/>
      <c r="I152" s="250" t="s">
        <v>2099</v>
      </c>
      <c r="J152" s="22"/>
      <c r="K152" s="23"/>
      <c r="L152" s="22"/>
    </row>
    <row r="153" spans="1:12" outlineLevel="1" x14ac:dyDescent="0.25">
      <c r="A153" s="11"/>
      <c r="B153" s="11"/>
      <c r="C153" s="76" t="s">
        <v>2094</v>
      </c>
      <c r="D153" s="314">
        <v>42909</v>
      </c>
      <c r="E153" s="76">
        <v>4401906</v>
      </c>
      <c r="F153" s="77">
        <v>3480</v>
      </c>
      <c r="G153" s="20"/>
      <c r="H153" s="25"/>
      <c r="I153" s="250" t="s">
        <v>2100</v>
      </c>
      <c r="J153" s="22"/>
      <c r="K153" s="23"/>
      <c r="L153" s="22"/>
    </row>
    <row r="154" spans="1:12" x14ac:dyDescent="0.25">
      <c r="A154" s="11"/>
      <c r="B154" s="11"/>
      <c r="C154" s="76" t="s">
        <v>2095</v>
      </c>
      <c r="D154" s="314">
        <v>42913</v>
      </c>
      <c r="E154" s="76">
        <v>4402710</v>
      </c>
      <c r="F154" s="76">
        <v>400</v>
      </c>
      <c r="G154" s="20"/>
      <c r="H154" s="25"/>
      <c r="I154" s="250" t="s">
        <v>2101</v>
      </c>
      <c r="J154" s="22"/>
      <c r="K154" s="241" t="s">
        <v>319</v>
      </c>
      <c r="L154" s="22"/>
    </row>
    <row r="155" spans="1:12" x14ac:dyDescent="0.25">
      <c r="A155" s="18" t="s">
        <v>384</v>
      </c>
      <c r="B155" s="18" t="s">
        <v>385</v>
      </c>
      <c r="C155" s="58"/>
      <c r="D155" s="70"/>
      <c r="E155" s="58"/>
      <c r="F155" s="58"/>
      <c r="G155" s="20">
        <f>+SUM(F156:F156)</f>
        <v>-37931.53</v>
      </c>
      <c r="H155" s="25">
        <f>+G155/1.16*0.16</f>
        <v>-5231.9351724137932</v>
      </c>
      <c r="I155" s="71"/>
      <c r="J155" s="241"/>
      <c r="K155" s="241"/>
      <c r="L155" s="22"/>
    </row>
    <row r="156" spans="1:12" outlineLevel="1" x14ac:dyDescent="0.25">
      <c r="A156" s="11"/>
      <c r="B156" s="11"/>
      <c r="C156" s="58" t="s">
        <v>386</v>
      </c>
      <c r="D156" s="70">
        <v>42738</v>
      </c>
      <c r="E156" s="58" t="s">
        <v>387</v>
      </c>
      <c r="F156" s="58">
        <v>-37931.53</v>
      </c>
      <c r="G156" s="20"/>
      <c r="H156" s="25"/>
      <c r="I156" s="25"/>
      <c r="J156" s="241"/>
      <c r="K156" s="8"/>
      <c r="L156" s="27"/>
    </row>
    <row r="157" spans="1:12" x14ac:dyDescent="0.25">
      <c r="A157" s="18" t="s">
        <v>648</v>
      </c>
      <c r="B157" s="18" t="s">
        <v>649</v>
      </c>
      <c r="C157" s="28"/>
      <c r="D157" s="29"/>
      <c r="E157" s="52"/>
      <c r="F157" s="31"/>
      <c r="G157" s="20">
        <f>+F158</f>
        <v>26274</v>
      </c>
      <c r="H157" s="25">
        <f>+G157/1.16*0.16</f>
        <v>3624</v>
      </c>
      <c r="I157" s="71"/>
      <c r="J157" s="241"/>
      <c r="K157" s="8"/>
      <c r="L157" s="27"/>
    </row>
    <row r="158" spans="1:12" outlineLevel="1" x14ac:dyDescent="0.25">
      <c r="A158" s="11"/>
      <c r="B158" s="11"/>
      <c r="C158" s="58" t="s">
        <v>2102</v>
      </c>
      <c r="D158" s="70">
        <v>42900</v>
      </c>
      <c r="E158" s="58" t="s">
        <v>2103</v>
      </c>
      <c r="F158" s="32">
        <v>26274</v>
      </c>
      <c r="G158" s="61"/>
      <c r="H158" s="25"/>
      <c r="I158" s="250" t="s">
        <v>2104</v>
      </c>
      <c r="J158" s="241"/>
      <c r="K158" s="8"/>
      <c r="L158" s="27"/>
    </row>
    <row r="159" spans="1:12" x14ac:dyDescent="0.25">
      <c r="A159" s="18" t="s">
        <v>652</v>
      </c>
      <c r="B159" s="18" t="s">
        <v>653</v>
      </c>
      <c r="C159" s="28"/>
      <c r="D159" s="29"/>
      <c r="E159" s="52"/>
      <c r="F159" s="31"/>
      <c r="G159" s="20">
        <f>+SUM(F160:F169)</f>
        <v>40540.230000000003</v>
      </c>
      <c r="H159" s="25">
        <f>+G159/1.16*0.16</f>
        <v>5591.7558620689661</v>
      </c>
      <c r="I159" s="25"/>
      <c r="J159" s="241"/>
      <c r="K159" s="8"/>
      <c r="L159" s="27"/>
    </row>
    <row r="160" spans="1:12" x14ac:dyDescent="0.25">
      <c r="A160" s="53"/>
      <c r="B160" s="53"/>
      <c r="C160" s="76" t="s">
        <v>1744</v>
      </c>
      <c r="D160" s="314">
        <v>42870</v>
      </c>
      <c r="E160" s="76" t="s">
        <v>1745</v>
      </c>
      <c r="F160" s="77">
        <v>1290.6300000000001</v>
      </c>
      <c r="G160" s="20"/>
      <c r="H160" s="25"/>
      <c r="I160" s="250" t="s">
        <v>1419</v>
      </c>
      <c r="J160" s="241"/>
      <c r="K160" s="8"/>
      <c r="L160" s="27"/>
    </row>
    <row r="161" spans="1:19" x14ac:dyDescent="0.25">
      <c r="A161" s="53"/>
      <c r="B161" s="53"/>
      <c r="C161" s="76" t="s">
        <v>1748</v>
      </c>
      <c r="D161" s="314">
        <v>42874</v>
      </c>
      <c r="E161" s="76" t="s">
        <v>1749</v>
      </c>
      <c r="F161" s="76">
        <v>370.04</v>
      </c>
      <c r="G161" s="20"/>
      <c r="H161" s="25"/>
      <c r="I161" s="250" t="s">
        <v>1753</v>
      </c>
      <c r="J161" s="241"/>
      <c r="K161" s="8"/>
      <c r="L161" s="27"/>
    </row>
    <row r="162" spans="1:19" x14ac:dyDescent="0.25">
      <c r="A162" s="53"/>
      <c r="B162" s="53"/>
      <c r="C162" s="76" t="s">
        <v>1750</v>
      </c>
      <c r="D162" s="314">
        <v>42874</v>
      </c>
      <c r="E162" s="76" t="s">
        <v>1751</v>
      </c>
      <c r="F162" s="76">
        <v>491.1</v>
      </c>
      <c r="G162" s="20"/>
      <c r="H162" s="25"/>
      <c r="I162" s="250" t="s">
        <v>1752</v>
      </c>
      <c r="J162" s="241"/>
      <c r="K162" s="8"/>
      <c r="L162" s="27"/>
    </row>
    <row r="163" spans="1:19" x14ac:dyDescent="0.25">
      <c r="A163" s="53"/>
      <c r="B163" s="53"/>
      <c r="C163" s="76" t="s">
        <v>2105</v>
      </c>
      <c r="D163" s="314">
        <v>42895</v>
      </c>
      <c r="E163" s="76" t="s">
        <v>2106</v>
      </c>
      <c r="F163" s="77">
        <v>2858.02</v>
      </c>
      <c r="G163" s="20"/>
      <c r="H163" s="25"/>
      <c r="I163" s="250" t="s">
        <v>2117</v>
      </c>
      <c r="J163" s="241"/>
      <c r="K163" s="8"/>
      <c r="L163" s="27"/>
    </row>
    <row r="164" spans="1:19" x14ac:dyDescent="0.25">
      <c r="A164" s="53"/>
      <c r="B164" s="53"/>
      <c r="C164" s="76" t="s">
        <v>2277</v>
      </c>
      <c r="D164" s="314">
        <v>42895</v>
      </c>
      <c r="E164" s="76" t="s">
        <v>2107</v>
      </c>
      <c r="F164" s="76">
        <v>731.38</v>
      </c>
      <c r="G164" s="20"/>
      <c r="H164" s="25"/>
      <c r="I164" s="250" t="s">
        <v>2118</v>
      </c>
      <c r="J164" s="241"/>
      <c r="K164" s="8"/>
      <c r="L164" s="27"/>
    </row>
    <row r="165" spans="1:19" x14ac:dyDescent="0.25">
      <c r="A165" s="53"/>
      <c r="B165" s="53"/>
      <c r="C165" s="76" t="s">
        <v>1648</v>
      </c>
      <c r="D165" s="314">
        <v>42906</v>
      </c>
      <c r="E165" s="76" t="s">
        <v>2108</v>
      </c>
      <c r="F165" s="77">
        <v>11347.44</v>
      </c>
      <c r="G165" s="20"/>
      <c r="H165" s="25"/>
      <c r="I165" s="323" t="s">
        <v>2119</v>
      </c>
      <c r="J165" s="241"/>
      <c r="K165" s="8"/>
      <c r="L165" s="27"/>
    </row>
    <row r="166" spans="1:19" x14ac:dyDescent="0.25">
      <c r="A166" s="53"/>
      <c r="B166" s="53"/>
      <c r="C166" s="76" t="s">
        <v>2109</v>
      </c>
      <c r="D166" s="314">
        <v>42907</v>
      </c>
      <c r="E166" s="76" t="s">
        <v>2110</v>
      </c>
      <c r="F166" s="77">
        <v>1844.4</v>
      </c>
      <c r="G166" s="20"/>
      <c r="H166" s="25"/>
      <c r="I166" s="250" t="s">
        <v>2120</v>
      </c>
      <c r="J166" s="241"/>
      <c r="K166" s="8"/>
      <c r="L166" s="27"/>
    </row>
    <row r="167" spans="1:19" x14ac:dyDescent="0.25">
      <c r="A167" s="53"/>
      <c r="B167" s="53"/>
      <c r="C167" s="76" t="s">
        <v>2111</v>
      </c>
      <c r="D167" s="314">
        <v>42907</v>
      </c>
      <c r="E167" s="76" t="s">
        <v>2112</v>
      </c>
      <c r="F167" s="77">
        <v>1290.6300000000001</v>
      </c>
      <c r="G167" s="20"/>
      <c r="H167" s="25"/>
      <c r="I167" s="250" t="s">
        <v>2121</v>
      </c>
      <c r="J167" s="241"/>
      <c r="K167" s="8"/>
      <c r="L167" s="27"/>
    </row>
    <row r="168" spans="1:19" x14ac:dyDescent="0.25">
      <c r="A168" s="53"/>
      <c r="B168" s="53"/>
      <c r="C168" s="76" t="s">
        <v>2113</v>
      </c>
      <c r="D168" s="314">
        <v>42909</v>
      </c>
      <c r="E168" s="76" t="s">
        <v>2114</v>
      </c>
      <c r="F168" s="77">
        <v>18924.59</v>
      </c>
      <c r="G168" s="20"/>
      <c r="H168" s="25"/>
      <c r="I168" s="250" t="s">
        <v>2122</v>
      </c>
      <c r="J168" s="241"/>
      <c r="K168" s="8"/>
      <c r="L168" s="27"/>
    </row>
    <row r="169" spans="1:19" outlineLevel="1" x14ac:dyDescent="0.25">
      <c r="A169" s="53"/>
      <c r="B169" s="53"/>
      <c r="C169" s="76" t="s">
        <v>2115</v>
      </c>
      <c r="D169" s="314">
        <v>42912</v>
      </c>
      <c r="E169" s="76" t="s">
        <v>2116</v>
      </c>
      <c r="F169" s="77">
        <v>1392</v>
      </c>
      <c r="G169" s="20"/>
      <c r="H169" s="25"/>
      <c r="I169" s="250" t="s">
        <v>2123</v>
      </c>
      <c r="J169" s="241"/>
      <c r="K169" s="8"/>
      <c r="L169" s="27"/>
    </row>
    <row r="170" spans="1:19" x14ac:dyDescent="0.25">
      <c r="A170" s="18" t="s">
        <v>153</v>
      </c>
      <c r="B170" s="18" t="s">
        <v>154</v>
      </c>
      <c r="C170" s="28"/>
      <c r="D170" s="29"/>
      <c r="E170" s="52"/>
      <c r="F170" s="31"/>
      <c r="G170" s="20">
        <v>44800</v>
      </c>
      <c r="H170" s="25">
        <f>+G170/1.16*0.16</f>
        <v>6179.3103448275861</v>
      </c>
      <c r="I170" s="25"/>
      <c r="J170" s="241"/>
      <c r="K170" s="8"/>
      <c r="L170" s="27"/>
    </row>
    <row r="171" spans="1:19" x14ac:dyDescent="0.25">
      <c r="A171" s="11"/>
      <c r="B171" s="11"/>
      <c r="C171" s="58" t="s">
        <v>155</v>
      </c>
      <c r="D171" s="70">
        <v>42703</v>
      </c>
      <c r="E171" s="58">
        <v>377</v>
      </c>
      <c r="F171" s="61">
        <v>44800</v>
      </c>
      <c r="G171" s="50"/>
      <c r="H171" s="25"/>
      <c r="I171" s="244" t="s">
        <v>851</v>
      </c>
      <c r="J171" s="241"/>
      <c r="K171" s="8"/>
      <c r="L171" s="27"/>
    </row>
    <row r="172" spans="1:19" x14ac:dyDescent="0.25">
      <c r="A172" s="18" t="s">
        <v>1138</v>
      </c>
      <c r="B172" s="18" t="s">
        <v>1760</v>
      </c>
      <c r="C172" s="28"/>
      <c r="D172" s="29"/>
      <c r="E172" s="52"/>
      <c r="F172" s="31"/>
      <c r="G172" s="20">
        <f>+SUM(F173:F175)</f>
        <v>5684</v>
      </c>
      <c r="H172" s="25">
        <f>+G172/1.16*0.16</f>
        <v>784</v>
      </c>
      <c r="I172" s="244"/>
      <c r="J172" s="241"/>
      <c r="K172" s="8"/>
      <c r="L172" s="27"/>
    </row>
    <row r="173" spans="1:19" x14ac:dyDescent="0.25">
      <c r="A173" s="11"/>
      <c r="B173" s="11"/>
      <c r="C173" s="58" t="s">
        <v>1761</v>
      </c>
      <c r="D173" s="70">
        <v>42870</v>
      </c>
      <c r="E173" s="58">
        <v>82532</v>
      </c>
      <c r="F173" s="61">
        <v>1624</v>
      </c>
      <c r="G173" s="50"/>
      <c r="H173" s="25"/>
      <c r="I173" s="323" t="s">
        <v>1762</v>
      </c>
      <c r="J173" s="241"/>
      <c r="K173" s="8"/>
      <c r="L173" s="27"/>
    </row>
    <row r="174" spans="1:19" x14ac:dyDescent="0.25">
      <c r="A174" s="11"/>
      <c r="B174" s="11"/>
      <c r="C174" s="58" t="s">
        <v>2124</v>
      </c>
      <c r="D174" s="70">
        <v>42895</v>
      </c>
      <c r="E174" s="58">
        <v>82888</v>
      </c>
      <c r="F174" s="61">
        <v>2436</v>
      </c>
      <c r="G174" s="50"/>
      <c r="H174" s="25"/>
      <c r="I174" s="250" t="s">
        <v>2126</v>
      </c>
      <c r="J174" s="241"/>
      <c r="K174" s="8" t="s">
        <v>112</v>
      </c>
      <c r="L174" s="27"/>
      <c r="M174" s="241"/>
      <c r="N174" s="241"/>
      <c r="O174" s="241"/>
      <c r="P174" s="241"/>
      <c r="Q174" s="241"/>
      <c r="R174" s="241"/>
      <c r="S174" s="241"/>
    </row>
    <row r="175" spans="1:19" ht="15.75" customHeight="1" outlineLevel="1" x14ac:dyDescent="0.25">
      <c r="A175" s="11"/>
      <c r="B175" s="11"/>
      <c r="C175" s="58" t="s">
        <v>2125</v>
      </c>
      <c r="D175" s="70">
        <v>42898</v>
      </c>
      <c r="E175" s="58"/>
      <c r="F175" s="61">
        <v>1624</v>
      </c>
      <c r="G175" s="50"/>
      <c r="H175" s="25"/>
      <c r="I175" s="323" t="s">
        <v>2127</v>
      </c>
      <c r="J175" s="58"/>
      <c r="K175" s="8"/>
      <c r="L175" s="56"/>
      <c r="M175" s="58"/>
      <c r="N175" s="58"/>
      <c r="O175" s="58"/>
      <c r="P175" s="58"/>
      <c r="Q175" s="58"/>
      <c r="R175" s="58"/>
      <c r="S175" s="58"/>
    </row>
    <row r="176" spans="1:19" outlineLevel="1" x14ac:dyDescent="0.25">
      <c r="A176" s="18" t="s">
        <v>159</v>
      </c>
      <c r="B176" s="18" t="s">
        <v>160</v>
      </c>
      <c r="C176" s="28"/>
      <c r="D176" s="29"/>
      <c r="E176" s="52"/>
      <c r="F176" s="58"/>
      <c r="G176" s="20">
        <f>+SUM(F177:F181)</f>
        <v>-12760</v>
      </c>
      <c r="H176" s="25">
        <f>+G176/1.16*0.16</f>
        <v>-1760</v>
      </c>
      <c r="I176" s="25" t="s">
        <v>171</v>
      </c>
      <c r="J176" s="58"/>
      <c r="K176" s="8"/>
      <c r="L176" s="56"/>
      <c r="M176" s="58"/>
      <c r="N176" s="58"/>
      <c r="O176" s="58"/>
      <c r="P176" s="58"/>
      <c r="Q176" s="58"/>
      <c r="R176" s="58"/>
      <c r="S176" s="58"/>
    </row>
    <row r="177" spans="1:19" outlineLevel="1" x14ac:dyDescent="0.25">
      <c r="A177" s="53"/>
      <c r="B177" s="53"/>
      <c r="C177" s="58" t="s">
        <v>161</v>
      </c>
      <c r="D177" s="70">
        <v>42068</v>
      </c>
      <c r="E177" s="58" t="s">
        <v>162</v>
      </c>
      <c r="F177" s="32">
        <v>464</v>
      </c>
      <c r="G177" s="20"/>
      <c r="H177" s="25"/>
      <c r="I177" s="25"/>
      <c r="J177" s="58"/>
      <c r="K177" s="8"/>
      <c r="L177" s="56"/>
      <c r="M177" s="58"/>
      <c r="N177" s="58"/>
      <c r="O177" s="58"/>
      <c r="P177" s="58"/>
      <c r="Q177" s="58"/>
      <c r="R177" s="58"/>
      <c r="S177" s="58"/>
    </row>
    <row r="178" spans="1:19" outlineLevel="1" x14ac:dyDescent="0.25">
      <c r="A178" s="53"/>
      <c r="B178" s="53"/>
      <c r="C178" s="58" t="s">
        <v>163</v>
      </c>
      <c r="D178" s="70">
        <v>42172</v>
      </c>
      <c r="E178" s="58" t="s">
        <v>164</v>
      </c>
      <c r="F178" s="32">
        <v>4408</v>
      </c>
      <c r="G178" s="20"/>
      <c r="H178" s="25"/>
      <c r="I178" s="25"/>
      <c r="J178" s="58"/>
      <c r="K178" s="8"/>
      <c r="L178" s="56"/>
      <c r="M178" s="58"/>
      <c r="N178" s="58"/>
      <c r="O178" s="58"/>
      <c r="P178" s="58"/>
      <c r="Q178" s="58"/>
      <c r="R178" s="58"/>
      <c r="S178" s="58"/>
    </row>
    <row r="179" spans="1:19" outlineLevel="1" x14ac:dyDescent="0.25">
      <c r="A179" s="53"/>
      <c r="B179" s="53"/>
      <c r="C179" s="58" t="s">
        <v>165</v>
      </c>
      <c r="D179" s="70">
        <v>42247</v>
      </c>
      <c r="E179" s="58" t="s">
        <v>166</v>
      </c>
      <c r="F179" s="32">
        <v>4408</v>
      </c>
      <c r="G179" s="20"/>
      <c r="H179" s="25"/>
      <c r="I179" s="25"/>
      <c r="J179" s="58"/>
      <c r="K179" s="8"/>
      <c r="L179" s="56"/>
      <c r="M179" s="58"/>
      <c r="N179" s="58"/>
      <c r="O179" s="58"/>
      <c r="P179" s="58"/>
      <c r="Q179" s="58"/>
      <c r="R179" s="58"/>
      <c r="S179" s="58"/>
    </row>
    <row r="180" spans="1:19" x14ac:dyDescent="0.25">
      <c r="A180" s="53"/>
      <c r="B180" s="53"/>
      <c r="C180" s="58" t="s">
        <v>167</v>
      </c>
      <c r="D180" s="70">
        <v>42247</v>
      </c>
      <c r="E180" s="58" t="s">
        <v>168</v>
      </c>
      <c r="F180" s="32">
        <v>4408</v>
      </c>
      <c r="G180" s="20"/>
      <c r="H180" s="25"/>
      <c r="I180" s="25"/>
      <c r="J180" s="58"/>
      <c r="K180" s="8"/>
      <c r="L180" s="56"/>
      <c r="M180" s="58"/>
      <c r="N180" s="58"/>
      <c r="O180" s="58"/>
      <c r="P180" s="58"/>
      <c r="Q180" s="58"/>
      <c r="R180" s="58"/>
      <c r="S180" s="58"/>
    </row>
    <row r="181" spans="1:19" x14ac:dyDescent="0.25">
      <c r="A181" s="53"/>
      <c r="B181" s="53"/>
      <c r="C181" s="58" t="s">
        <v>169</v>
      </c>
      <c r="D181" s="70">
        <v>42487</v>
      </c>
      <c r="E181" s="58" t="s">
        <v>20</v>
      </c>
      <c r="F181" s="61">
        <v>-26448</v>
      </c>
      <c r="G181" s="20"/>
      <c r="H181" s="71" t="s">
        <v>170</v>
      </c>
      <c r="I181" s="71" t="s">
        <v>171</v>
      </c>
      <c r="J181" s="58"/>
      <c r="K181" s="8"/>
      <c r="L181" s="56"/>
      <c r="M181" s="58"/>
      <c r="N181" s="58"/>
      <c r="O181" s="58"/>
      <c r="P181" s="58"/>
      <c r="Q181" s="58"/>
      <c r="R181" s="58"/>
      <c r="S181" s="58"/>
    </row>
    <row r="182" spans="1:19" x14ac:dyDescent="0.25">
      <c r="A182" s="18" t="s">
        <v>172</v>
      </c>
      <c r="B182" s="18" t="s">
        <v>1763</v>
      </c>
      <c r="C182" s="28"/>
      <c r="D182" s="29"/>
      <c r="E182" s="52"/>
      <c r="F182" s="31"/>
      <c r="G182" s="20">
        <f>+F183</f>
        <v>11600</v>
      </c>
      <c r="H182" s="25">
        <f>+G182/1.16*0.16</f>
        <v>1600</v>
      </c>
      <c r="I182" s="244"/>
      <c r="J182" s="241"/>
      <c r="K182" s="8"/>
      <c r="L182" s="27"/>
    </row>
    <row r="183" spans="1:19" outlineLevel="1" x14ac:dyDescent="0.25">
      <c r="A183" s="11"/>
      <c r="B183" s="11"/>
      <c r="C183" s="58" t="s">
        <v>1764</v>
      </c>
      <c r="D183" s="70">
        <v>42872</v>
      </c>
      <c r="E183" s="58">
        <v>412</v>
      </c>
      <c r="F183" s="61">
        <v>11600</v>
      </c>
      <c r="G183" s="50"/>
      <c r="H183" s="25"/>
      <c r="I183" s="250" t="s">
        <v>1765</v>
      </c>
      <c r="J183" s="241"/>
      <c r="K183" s="8"/>
      <c r="L183" s="27"/>
    </row>
    <row r="184" spans="1:19" outlineLevel="1" x14ac:dyDescent="0.25">
      <c r="A184" s="18" t="s">
        <v>174</v>
      </c>
      <c r="B184" s="18" t="s">
        <v>175</v>
      </c>
      <c r="C184" s="58"/>
      <c r="D184" s="70"/>
      <c r="E184" s="58"/>
      <c r="F184" s="58"/>
      <c r="G184" s="20">
        <f>+SUM(F185:F189)</f>
        <v>9377.4400000000023</v>
      </c>
      <c r="H184" s="25">
        <f>+G184/1.16*0.16</f>
        <v>1293.4400000000005</v>
      </c>
      <c r="I184" s="241"/>
      <c r="J184" s="241"/>
      <c r="K184" s="8"/>
      <c r="L184" s="27"/>
    </row>
    <row r="185" spans="1:19" outlineLevel="1" x14ac:dyDescent="0.25">
      <c r="A185" s="11"/>
      <c r="B185" s="11"/>
      <c r="C185" s="76" t="s">
        <v>1767</v>
      </c>
      <c r="D185" s="314">
        <v>42886</v>
      </c>
      <c r="E185" s="76">
        <v>2734</v>
      </c>
      <c r="F185" s="77">
        <v>3688.8</v>
      </c>
      <c r="G185" s="241"/>
      <c r="H185" s="25"/>
      <c r="I185" s="323" t="s">
        <v>1769</v>
      </c>
      <c r="J185" s="241"/>
      <c r="K185" s="8"/>
      <c r="L185" s="27"/>
    </row>
    <row r="186" spans="1:19" outlineLevel="1" x14ac:dyDescent="0.25">
      <c r="A186" s="11"/>
      <c r="B186" s="11"/>
      <c r="C186" s="76" t="s">
        <v>1768</v>
      </c>
      <c r="D186" s="314">
        <v>42886</v>
      </c>
      <c r="E186" s="76">
        <v>2733</v>
      </c>
      <c r="F186" s="77">
        <v>1670.4</v>
      </c>
      <c r="G186" s="241"/>
      <c r="H186" s="25"/>
      <c r="I186" s="323" t="s">
        <v>1769</v>
      </c>
      <c r="J186" s="241"/>
      <c r="K186" s="8"/>
      <c r="L186" s="27"/>
    </row>
    <row r="187" spans="1:19" outlineLevel="1" x14ac:dyDescent="0.25">
      <c r="A187" s="11"/>
      <c r="B187" s="11"/>
      <c r="C187" s="76" t="s">
        <v>2128</v>
      </c>
      <c r="D187" s="314">
        <v>42898</v>
      </c>
      <c r="E187" s="76">
        <v>2794</v>
      </c>
      <c r="F187" s="77">
        <v>1078.8</v>
      </c>
      <c r="G187" s="241"/>
      <c r="H187" s="25"/>
      <c r="I187" s="250" t="s">
        <v>2131</v>
      </c>
      <c r="J187" s="241"/>
      <c r="K187" s="8"/>
      <c r="L187" s="27"/>
    </row>
    <row r="188" spans="1:19" x14ac:dyDescent="0.25">
      <c r="A188" s="11"/>
      <c r="B188" s="11"/>
      <c r="C188" s="76" t="s">
        <v>1693</v>
      </c>
      <c r="D188" s="314">
        <v>42898</v>
      </c>
      <c r="E188" s="76">
        <v>2793</v>
      </c>
      <c r="F188" s="76">
        <v>881.6</v>
      </c>
      <c r="G188" s="241"/>
      <c r="H188" s="25"/>
      <c r="I188" s="323" t="s">
        <v>2132</v>
      </c>
      <c r="J188" s="241"/>
      <c r="K188" s="8"/>
      <c r="L188" s="27"/>
    </row>
    <row r="189" spans="1:19" x14ac:dyDescent="0.25">
      <c r="A189" s="11"/>
      <c r="B189" s="11"/>
      <c r="C189" s="76" t="s">
        <v>2129</v>
      </c>
      <c r="D189" s="314">
        <v>42902</v>
      </c>
      <c r="E189" s="76" t="s">
        <v>2130</v>
      </c>
      <c r="F189" s="77">
        <v>2057.84</v>
      </c>
      <c r="G189" s="241"/>
      <c r="H189" s="25"/>
      <c r="I189" s="250" t="s">
        <v>2133</v>
      </c>
      <c r="J189" s="241"/>
      <c r="K189" s="8"/>
      <c r="L189" s="27"/>
    </row>
    <row r="190" spans="1:19" x14ac:dyDescent="0.25">
      <c r="A190" s="18" t="s">
        <v>1427</v>
      </c>
      <c r="B190" s="18" t="s">
        <v>1428</v>
      </c>
      <c r="C190" s="76"/>
      <c r="D190" s="314"/>
      <c r="E190" s="76"/>
      <c r="F190" s="77"/>
      <c r="G190" s="20">
        <f>+SUM(F191:F192)</f>
        <v>200</v>
      </c>
      <c r="H190" s="25">
        <f>+G190/1.16*0.16</f>
        <v>27.586206896551726</v>
      </c>
      <c r="I190" s="312"/>
      <c r="J190" s="241"/>
      <c r="K190" s="241"/>
      <c r="L190" s="241"/>
    </row>
    <row r="191" spans="1:19" outlineLevel="1" x14ac:dyDescent="0.25">
      <c r="A191" s="53"/>
      <c r="B191" s="53"/>
      <c r="C191" s="76" t="s">
        <v>1429</v>
      </c>
      <c r="D191" s="314">
        <v>42852</v>
      </c>
      <c r="E191" s="76">
        <v>6558</v>
      </c>
      <c r="F191" s="77">
        <v>200</v>
      </c>
      <c r="G191" s="241"/>
      <c r="H191" s="25"/>
      <c r="I191" s="323" t="s">
        <v>1430</v>
      </c>
      <c r="J191" s="58"/>
      <c r="K191" s="58"/>
      <c r="L191" s="58"/>
    </row>
    <row r="192" spans="1:19" outlineLevel="1" x14ac:dyDescent="0.25">
      <c r="A192" s="18" t="s">
        <v>176</v>
      </c>
      <c r="B192" s="18" t="s">
        <v>1431</v>
      </c>
      <c r="C192" s="28"/>
      <c r="D192" s="51"/>
      <c r="E192" s="28"/>
      <c r="F192" s="31"/>
      <c r="G192" s="20">
        <f>+F193</f>
        <v>2610</v>
      </c>
      <c r="H192" s="25">
        <f>+G192/1.16*0.16</f>
        <v>360</v>
      </c>
      <c r="I192" s="25"/>
      <c r="J192" s="58"/>
      <c r="K192" s="58"/>
      <c r="L192" s="58"/>
    </row>
    <row r="193" spans="1:12" outlineLevel="1" x14ac:dyDescent="0.25">
      <c r="A193" s="53"/>
      <c r="B193" s="53"/>
      <c r="C193" s="58" t="s">
        <v>1771</v>
      </c>
      <c r="D193" s="70">
        <v>42878</v>
      </c>
      <c r="E193" s="58" t="s">
        <v>1772</v>
      </c>
      <c r="F193" s="61">
        <v>2610</v>
      </c>
      <c r="G193" s="20"/>
      <c r="H193" s="25"/>
      <c r="I193" s="323" t="s">
        <v>1773</v>
      </c>
      <c r="J193" s="58"/>
      <c r="K193" s="58"/>
      <c r="L193" s="58"/>
    </row>
    <row r="194" spans="1:12" x14ac:dyDescent="0.25">
      <c r="A194" s="18" t="s">
        <v>178</v>
      </c>
      <c r="B194" s="18" t="s">
        <v>2134</v>
      </c>
      <c r="C194" s="28"/>
      <c r="D194" s="51"/>
      <c r="E194" s="28"/>
      <c r="F194" s="31"/>
      <c r="G194" s="20">
        <f>+F195</f>
        <v>5848</v>
      </c>
      <c r="H194" s="25">
        <f>+G194/1.16*0.16</f>
        <v>806.62068965517244</v>
      </c>
      <c r="I194" s="25"/>
    </row>
    <row r="195" spans="1:12" outlineLevel="1" x14ac:dyDescent="0.25">
      <c r="A195" s="53"/>
      <c r="B195" s="53"/>
      <c r="C195" s="58" t="s">
        <v>2135</v>
      </c>
      <c r="D195" s="70">
        <v>42914</v>
      </c>
      <c r="E195" s="58">
        <v>37040397</v>
      </c>
      <c r="F195" s="61">
        <v>5848</v>
      </c>
      <c r="G195" s="20"/>
      <c r="H195" s="25"/>
      <c r="I195" s="250" t="s">
        <v>2136</v>
      </c>
    </row>
    <row r="196" spans="1:12" ht="15.75" customHeight="1" outlineLevel="1" x14ac:dyDescent="0.25">
      <c r="A196" s="18" t="s">
        <v>192</v>
      </c>
      <c r="B196" s="18" t="s">
        <v>193</v>
      </c>
      <c r="C196" s="58"/>
      <c r="D196" s="70"/>
      <c r="E196" s="58"/>
      <c r="F196" s="61"/>
      <c r="G196" s="20">
        <f>+SUM(F197:F202)</f>
        <v>600000</v>
      </c>
      <c r="H196" s="25">
        <f>+G196/1.16*0.16</f>
        <v>82758.620689655174</v>
      </c>
    </row>
    <row r="197" spans="1:12" ht="15.75" customHeight="1" outlineLevel="1" x14ac:dyDescent="0.25">
      <c r="A197" s="241"/>
      <c r="B197" s="241"/>
      <c r="C197" s="387">
        <v>3561</v>
      </c>
      <c r="D197" s="314">
        <v>42736</v>
      </c>
      <c r="E197" s="76" t="s">
        <v>422</v>
      </c>
      <c r="F197" s="77">
        <v>100000</v>
      </c>
      <c r="G197" s="241"/>
      <c r="H197" s="241"/>
    </row>
    <row r="198" spans="1:12" ht="15.75" customHeight="1" outlineLevel="1" x14ac:dyDescent="0.25">
      <c r="A198" s="241"/>
      <c r="B198" s="241"/>
      <c r="C198" s="76" t="s">
        <v>672</v>
      </c>
      <c r="D198" s="314">
        <v>42767</v>
      </c>
      <c r="E198" s="76" t="s">
        <v>422</v>
      </c>
      <c r="F198" s="77">
        <v>100000</v>
      </c>
      <c r="G198" s="241"/>
      <c r="H198" s="241"/>
      <c r="I198" s="312"/>
    </row>
    <row r="199" spans="1:12" ht="15.75" customHeight="1" outlineLevel="1" x14ac:dyDescent="0.25">
      <c r="A199" s="241"/>
      <c r="B199" s="241"/>
      <c r="C199" s="76" t="s">
        <v>1167</v>
      </c>
      <c r="D199" s="314">
        <v>42795</v>
      </c>
      <c r="E199" s="76" t="s">
        <v>422</v>
      </c>
      <c r="F199" s="77">
        <v>100000</v>
      </c>
      <c r="G199" s="241"/>
      <c r="H199" s="241"/>
    </row>
    <row r="200" spans="1:12" ht="15.75" customHeight="1" outlineLevel="1" x14ac:dyDescent="0.25">
      <c r="A200" s="241"/>
      <c r="B200" s="241"/>
      <c r="C200" s="76" t="s">
        <v>1167</v>
      </c>
      <c r="D200" s="314">
        <v>42826</v>
      </c>
      <c r="E200" s="76" t="s">
        <v>422</v>
      </c>
      <c r="F200" s="77">
        <v>100000</v>
      </c>
      <c r="G200" s="241"/>
      <c r="H200" s="241"/>
    </row>
    <row r="201" spans="1:12" x14ac:dyDescent="0.25">
      <c r="A201" s="241"/>
      <c r="B201" s="241"/>
      <c r="C201" s="76" t="s">
        <v>1774</v>
      </c>
      <c r="D201" s="314">
        <v>42856</v>
      </c>
      <c r="E201" s="76" t="s">
        <v>422</v>
      </c>
      <c r="F201" s="77">
        <v>100000</v>
      </c>
      <c r="G201" s="241"/>
      <c r="H201" s="241"/>
      <c r="I201" s="312"/>
    </row>
    <row r="202" spans="1:12" outlineLevel="1" x14ac:dyDescent="0.25">
      <c r="A202" s="241"/>
      <c r="B202" s="241"/>
      <c r="C202" s="76" t="s">
        <v>1774</v>
      </c>
      <c r="D202" s="314">
        <v>42887</v>
      </c>
      <c r="E202" s="76" t="s">
        <v>422</v>
      </c>
      <c r="F202" s="77">
        <v>100000</v>
      </c>
      <c r="G202" s="241"/>
      <c r="H202" s="241"/>
      <c r="I202" s="312"/>
    </row>
    <row r="203" spans="1:12" outlineLevel="1" x14ac:dyDescent="0.25">
      <c r="A203" s="18" t="s">
        <v>194</v>
      </c>
      <c r="B203" s="18" t="s">
        <v>195</v>
      </c>
      <c r="C203" s="58"/>
      <c r="D203" s="70"/>
      <c r="E203" s="58"/>
      <c r="F203" s="61"/>
      <c r="G203" s="20">
        <f>+SUM(F204:F208)</f>
        <v>2030</v>
      </c>
      <c r="H203" s="25">
        <f>+G203/1.16*0.16</f>
        <v>280.00000000000006</v>
      </c>
    </row>
    <row r="204" spans="1:12" outlineLevel="1" x14ac:dyDescent="0.25">
      <c r="A204" s="53"/>
      <c r="B204" s="53"/>
      <c r="C204" s="114" t="s">
        <v>436</v>
      </c>
      <c r="D204" s="495">
        <v>42766</v>
      </c>
      <c r="E204" s="114" t="s">
        <v>437</v>
      </c>
      <c r="F204" s="114">
        <v>406</v>
      </c>
      <c r="G204" s="20"/>
      <c r="H204" s="25"/>
      <c r="I204" s="243"/>
    </row>
    <row r="205" spans="1:12" outlineLevel="1" x14ac:dyDescent="0.25">
      <c r="A205" s="53"/>
      <c r="B205" s="53"/>
      <c r="C205" s="488" t="s">
        <v>1172</v>
      </c>
      <c r="D205" s="490">
        <v>42823</v>
      </c>
      <c r="E205" s="488" t="s">
        <v>1173</v>
      </c>
      <c r="F205" s="488">
        <v>406</v>
      </c>
      <c r="G205" s="20"/>
      <c r="H205" s="25"/>
      <c r="I205" s="312"/>
    </row>
    <row r="206" spans="1:12" outlineLevel="1" x14ac:dyDescent="0.25">
      <c r="A206" s="53"/>
      <c r="B206" s="53"/>
      <c r="C206" s="488" t="s">
        <v>1174</v>
      </c>
      <c r="D206" s="490">
        <v>42825</v>
      </c>
      <c r="E206" s="488" t="s">
        <v>1175</v>
      </c>
      <c r="F206" s="488">
        <v>406</v>
      </c>
      <c r="G206" s="20"/>
      <c r="H206" s="25"/>
      <c r="I206" s="312"/>
    </row>
    <row r="207" spans="1:12" outlineLevel="1" x14ac:dyDescent="0.25">
      <c r="A207" s="53"/>
      <c r="B207" s="53"/>
      <c r="C207" s="488" t="s">
        <v>1439</v>
      </c>
      <c r="D207" s="490">
        <v>42832</v>
      </c>
      <c r="E207" s="488" t="s">
        <v>1440</v>
      </c>
      <c r="F207" s="488">
        <v>406</v>
      </c>
      <c r="G207" s="20"/>
      <c r="H207" s="25"/>
      <c r="I207" s="311"/>
    </row>
    <row r="208" spans="1:12" outlineLevel="1" x14ac:dyDescent="0.25">
      <c r="A208" s="53"/>
      <c r="B208" s="53"/>
      <c r="C208" s="488" t="s">
        <v>1775</v>
      </c>
      <c r="D208" s="490">
        <v>42866</v>
      </c>
      <c r="E208" s="488" t="s">
        <v>1776</v>
      </c>
      <c r="F208" s="498">
        <v>406</v>
      </c>
      <c r="G208" s="20"/>
      <c r="H208" s="25"/>
      <c r="I208" s="311"/>
    </row>
    <row r="209" spans="1:9" x14ac:dyDescent="0.25">
      <c r="A209" s="18" t="s">
        <v>1778</v>
      </c>
      <c r="B209" s="18" t="s">
        <v>1779</v>
      </c>
      <c r="C209" s="58"/>
      <c r="D209" s="70"/>
      <c r="E209" s="58"/>
      <c r="F209" s="58"/>
      <c r="G209" s="20">
        <f>+F210</f>
        <v>800</v>
      </c>
      <c r="H209" s="25">
        <f>+G209/1.16*0.16</f>
        <v>110.3448275862069</v>
      </c>
    </row>
    <row r="210" spans="1:9" outlineLevel="1" x14ac:dyDescent="0.25">
      <c r="A210" s="241"/>
      <c r="B210" s="241"/>
      <c r="C210" s="58" t="s">
        <v>1780</v>
      </c>
      <c r="D210" s="70">
        <v>42877</v>
      </c>
      <c r="E210" s="58">
        <v>533</v>
      </c>
      <c r="F210" s="58">
        <v>800</v>
      </c>
      <c r="G210" s="241"/>
      <c r="H210" s="241"/>
      <c r="I210" s="250" t="s">
        <v>1781</v>
      </c>
    </row>
    <row r="211" spans="1:9" outlineLevel="1" x14ac:dyDescent="0.25">
      <c r="A211" s="18" t="s">
        <v>2137</v>
      </c>
      <c r="B211" s="18" t="s">
        <v>2138</v>
      </c>
      <c r="C211" s="58"/>
      <c r="D211" s="70"/>
      <c r="E211" s="58"/>
      <c r="F211" s="58"/>
      <c r="G211" s="20">
        <f>+F212</f>
        <v>4575.04</v>
      </c>
      <c r="H211" s="25">
        <f>+G211/1.16*0.16</f>
        <v>631.04000000000008</v>
      </c>
    </row>
    <row r="212" spans="1:9" outlineLevel="1" x14ac:dyDescent="0.25">
      <c r="A212" s="241"/>
      <c r="B212" s="241"/>
      <c r="C212" s="58" t="s">
        <v>2139</v>
      </c>
      <c r="D212" s="70">
        <v>42900</v>
      </c>
      <c r="E212" s="58">
        <v>3258748</v>
      </c>
      <c r="F212" s="58">
        <v>4575.04</v>
      </c>
      <c r="G212" s="58"/>
      <c r="H212" s="241"/>
      <c r="I212" s="357" t="s">
        <v>2140</v>
      </c>
    </row>
    <row r="213" spans="1:9" x14ac:dyDescent="0.25">
      <c r="A213" s="18" t="s">
        <v>209</v>
      </c>
      <c r="B213" s="18" t="s">
        <v>210</v>
      </c>
      <c r="C213" s="58"/>
      <c r="D213" s="58"/>
      <c r="E213" s="58"/>
      <c r="F213" s="58"/>
      <c r="G213" s="20">
        <f>+SUM(F214:F214)</f>
        <v>120350</v>
      </c>
      <c r="H213" s="25">
        <f>+G213/1.16*0.16</f>
        <v>16600</v>
      </c>
    </row>
    <row r="214" spans="1:9" outlineLevel="1" x14ac:dyDescent="0.25">
      <c r="A214" s="53"/>
      <c r="B214" s="53"/>
      <c r="C214" s="58" t="s">
        <v>2141</v>
      </c>
      <c r="D214" s="115">
        <v>42894</v>
      </c>
      <c r="E214" s="58" t="s">
        <v>2142</v>
      </c>
      <c r="F214" s="58">
        <v>120350</v>
      </c>
      <c r="G214" s="20"/>
      <c r="H214" s="25"/>
      <c r="I214" s="323" t="s">
        <v>2143</v>
      </c>
    </row>
    <row r="215" spans="1:9" x14ac:dyDescent="0.25">
      <c r="A215" s="18" t="s">
        <v>211</v>
      </c>
      <c r="B215" s="18" t="s">
        <v>212</v>
      </c>
      <c r="C215" s="58"/>
      <c r="D215" s="58"/>
      <c r="E215" s="58"/>
      <c r="F215" s="58"/>
      <c r="G215" s="20">
        <f>+F216</f>
        <v>8107.99</v>
      </c>
      <c r="H215" s="25">
        <f>+G215/1.16*0.16</f>
        <v>1118.3434482758621</v>
      </c>
    </row>
    <row r="216" spans="1:9" outlineLevel="1" x14ac:dyDescent="0.25">
      <c r="A216" s="53"/>
      <c r="B216" s="53"/>
      <c r="C216" s="58" t="s">
        <v>213</v>
      </c>
      <c r="D216" s="70">
        <v>42597</v>
      </c>
      <c r="E216" s="58" t="s">
        <v>214</v>
      </c>
      <c r="F216" s="61">
        <v>8107.99</v>
      </c>
      <c r="G216" s="241"/>
      <c r="H216" s="241"/>
    </row>
    <row r="217" spans="1:9" outlineLevel="1" x14ac:dyDescent="0.25">
      <c r="A217" s="18" t="s">
        <v>215</v>
      </c>
      <c r="B217" s="18" t="s">
        <v>216</v>
      </c>
      <c r="C217" s="58"/>
      <c r="D217" s="70"/>
      <c r="E217" s="58"/>
      <c r="F217" s="61"/>
      <c r="G217" s="20">
        <f>+SUM(F218:F221)</f>
        <v>17788.84</v>
      </c>
      <c r="H217" s="25">
        <f>+G217/1.16*0.16</f>
        <v>2453.633103448276</v>
      </c>
    </row>
    <row r="218" spans="1:9" outlineLevel="1" x14ac:dyDescent="0.25">
      <c r="A218" s="241"/>
      <c r="B218" s="241"/>
      <c r="C218" s="76" t="s">
        <v>1791</v>
      </c>
      <c r="D218" s="314">
        <v>42870</v>
      </c>
      <c r="E218" s="76" t="s">
        <v>1792</v>
      </c>
      <c r="F218" s="77">
        <v>4840.68</v>
      </c>
      <c r="H218" s="241"/>
      <c r="I218" s="250" t="s">
        <v>1796</v>
      </c>
    </row>
    <row r="219" spans="1:9" outlineLevel="1" x14ac:dyDescent="0.25">
      <c r="A219" s="241"/>
      <c r="B219" s="241"/>
      <c r="C219" s="76" t="s">
        <v>1793</v>
      </c>
      <c r="D219" s="314">
        <v>42886</v>
      </c>
      <c r="E219" s="76" t="s">
        <v>1794</v>
      </c>
      <c r="F219" s="77">
        <v>4525.8599999999997</v>
      </c>
      <c r="H219" s="241"/>
      <c r="I219" s="323" t="s">
        <v>1797</v>
      </c>
    </row>
    <row r="220" spans="1:9" x14ac:dyDescent="0.25">
      <c r="A220" s="241"/>
      <c r="B220" s="241"/>
      <c r="C220" s="76" t="s">
        <v>2144</v>
      </c>
      <c r="D220" s="314">
        <v>42901</v>
      </c>
      <c r="E220" s="76" t="s">
        <v>2145</v>
      </c>
      <c r="F220" s="77">
        <v>4076.24</v>
      </c>
      <c r="H220" s="241"/>
      <c r="I220" s="250" t="s">
        <v>2148</v>
      </c>
    </row>
    <row r="221" spans="1:9" outlineLevel="1" x14ac:dyDescent="0.25">
      <c r="A221" s="241"/>
      <c r="B221" s="241"/>
      <c r="C221" s="76" t="s">
        <v>2146</v>
      </c>
      <c r="D221" s="314">
        <v>42912</v>
      </c>
      <c r="E221" s="76" t="s">
        <v>2147</v>
      </c>
      <c r="F221" s="77">
        <v>4346.0600000000004</v>
      </c>
      <c r="H221" s="241"/>
      <c r="I221" s="250" t="s">
        <v>2149</v>
      </c>
    </row>
    <row r="222" spans="1:9" outlineLevel="1" x14ac:dyDescent="0.25">
      <c r="A222" s="18" t="s">
        <v>217</v>
      </c>
      <c r="B222" s="18" t="s">
        <v>218</v>
      </c>
      <c r="C222" s="58"/>
      <c r="D222" s="70"/>
      <c r="E222" s="58"/>
      <c r="F222" s="61"/>
      <c r="G222" s="20">
        <f>+SUM(F223:F225)</f>
        <v>10956</v>
      </c>
      <c r="H222" s="25">
        <f>+G222/1.16*0.16</f>
        <v>1511.1724137931035</v>
      </c>
    </row>
    <row r="223" spans="1:9" outlineLevel="1" x14ac:dyDescent="0.25">
      <c r="A223" s="241"/>
      <c r="B223" s="241"/>
      <c r="C223" s="76" t="s">
        <v>1193</v>
      </c>
      <c r="D223" s="314">
        <v>42823</v>
      </c>
      <c r="E223" s="76" t="s">
        <v>1194</v>
      </c>
      <c r="F223" s="77">
        <v>4060</v>
      </c>
      <c r="G223" s="241"/>
      <c r="H223" s="241"/>
      <c r="I223" s="312" t="s">
        <v>1199</v>
      </c>
    </row>
    <row r="224" spans="1:9" x14ac:dyDescent="0.25">
      <c r="A224" s="241"/>
      <c r="B224" s="241"/>
      <c r="C224" s="76" t="s">
        <v>2150</v>
      </c>
      <c r="D224" s="314">
        <v>42914</v>
      </c>
      <c r="E224" s="76">
        <v>107</v>
      </c>
      <c r="F224" s="77">
        <v>4640</v>
      </c>
      <c r="G224" s="241"/>
      <c r="H224" s="241"/>
      <c r="I224" s="250" t="s">
        <v>2152</v>
      </c>
    </row>
    <row r="225" spans="1:9" outlineLevel="1" x14ac:dyDescent="0.25">
      <c r="A225" s="241"/>
      <c r="B225" s="241"/>
      <c r="C225" s="76" t="s">
        <v>2151</v>
      </c>
      <c r="D225" s="314">
        <v>42915</v>
      </c>
      <c r="E225" s="76">
        <v>108</v>
      </c>
      <c r="F225" s="77">
        <v>2256</v>
      </c>
      <c r="G225" s="241"/>
      <c r="H225" s="241"/>
      <c r="I225" s="323" t="s">
        <v>2153</v>
      </c>
    </row>
    <row r="226" spans="1:9" outlineLevel="1" x14ac:dyDescent="0.25">
      <c r="A226" s="18" t="s">
        <v>220</v>
      </c>
      <c r="B226" s="18" t="s">
        <v>221</v>
      </c>
      <c r="C226" s="58"/>
      <c r="D226" s="70"/>
      <c r="E226" s="58"/>
      <c r="F226" s="61"/>
      <c r="G226" s="20">
        <f>+SUM(F227:F230)</f>
        <v>39340.019999999997</v>
      </c>
      <c r="H226" s="25">
        <f>+G226/1.16*0.16</f>
        <v>5426.2096551724144</v>
      </c>
    </row>
    <row r="227" spans="1:9" outlineLevel="1" x14ac:dyDescent="0.25">
      <c r="A227" s="241"/>
      <c r="B227" s="241"/>
      <c r="C227" s="76" t="s">
        <v>725</v>
      </c>
      <c r="D227" s="314">
        <v>42879</v>
      </c>
      <c r="E227" s="76" t="s">
        <v>1808</v>
      </c>
      <c r="F227" s="77">
        <v>1740</v>
      </c>
      <c r="G227" s="241"/>
      <c r="H227" s="241"/>
      <c r="I227" s="323" t="s">
        <v>1812</v>
      </c>
    </row>
    <row r="228" spans="1:9" outlineLevel="1" x14ac:dyDescent="0.25">
      <c r="A228" s="241"/>
      <c r="B228" s="241"/>
      <c r="C228" s="76" t="s">
        <v>1809</v>
      </c>
      <c r="D228" s="314">
        <v>42881</v>
      </c>
      <c r="E228" s="76" t="s">
        <v>1810</v>
      </c>
      <c r="F228" s="77">
        <v>25500.01</v>
      </c>
      <c r="G228" s="241"/>
      <c r="H228" s="241"/>
      <c r="I228" s="250" t="s">
        <v>1813</v>
      </c>
    </row>
    <row r="229" spans="1:9" x14ac:dyDescent="0.25">
      <c r="A229" s="241"/>
      <c r="B229" s="241"/>
      <c r="C229" s="76" t="s">
        <v>2154</v>
      </c>
      <c r="D229" s="314">
        <v>42914</v>
      </c>
      <c r="E229" s="76" t="s">
        <v>2155</v>
      </c>
      <c r="F229" s="77">
        <v>3600.01</v>
      </c>
      <c r="G229" s="241"/>
      <c r="H229" s="241"/>
      <c r="I229" s="250" t="s">
        <v>2158</v>
      </c>
    </row>
    <row r="230" spans="1:9" s="76" customFormat="1" x14ac:dyDescent="0.25">
      <c r="A230" s="241"/>
      <c r="B230" s="241"/>
      <c r="C230" s="76" t="s">
        <v>2156</v>
      </c>
      <c r="D230" s="314">
        <v>42916</v>
      </c>
      <c r="E230" s="76" t="s">
        <v>2157</v>
      </c>
      <c r="F230" s="77">
        <v>8500</v>
      </c>
      <c r="G230" s="241"/>
      <c r="H230" s="241"/>
      <c r="I230" s="323" t="s">
        <v>2159</v>
      </c>
    </row>
    <row r="231" spans="1:9" outlineLevel="1" x14ac:dyDescent="0.25">
      <c r="A231" s="18" t="s">
        <v>222</v>
      </c>
      <c r="B231" s="18" t="s">
        <v>223</v>
      </c>
      <c r="C231" s="58"/>
      <c r="D231" s="70"/>
      <c r="E231" s="58"/>
      <c r="F231" s="61"/>
      <c r="G231" s="20">
        <f>+SUM(F232:F233)</f>
        <v>5359.3</v>
      </c>
      <c r="H231" s="25">
        <f>+G231/1.16*0.16</f>
        <v>739.21379310344844</v>
      </c>
    </row>
    <row r="232" spans="1:9" x14ac:dyDescent="0.25">
      <c r="A232" s="53"/>
      <c r="B232" s="53"/>
      <c r="C232" s="58" t="s">
        <v>2160</v>
      </c>
      <c r="D232" s="70">
        <v>42894</v>
      </c>
      <c r="E232" s="58" t="s">
        <v>2161</v>
      </c>
      <c r="F232" s="61">
        <v>3828</v>
      </c>
      <c r="G232" s="20"/>
      <c r="H232" s="25"/>
      <c r="I232" s="250" t="s">
        <v>2164</v>
      </c>
    </row>
    <row r="233" spans="1:9" outlineLevel="1" x14ac:dyDescent="0.25">
      <c r="A233" s="241"/>
      <c r="B233" s="241"/>
      <c r="C233" s="58" t="s">
        <v>2162</v>
      </c>
      <c r="D233" s="70">
        <v>42900</v>
      </c>
      <c r="E233" s="58" t="s">
        <v>2163</v>
      </c>
      <c r="F233" s="58">
        <v>1531.3</v>
      </c>
      <c r="G233" s="241"/>
      <c r="H233" s="241"/>
      <c r="I233" s="323" t="s">
        <v>2165</v>
      </c>
    </row>
    <row r="234" spans="1:9" x14ac:dyDescent="0.25">
      <c r="A234" s="18" t="s">
        <v>226</v>
      </c>
      <c r="B234" s="18" t="s">
        <v>227</v>
      </c>
      <c r="C234" s="58"/>
      <c r="D234" s="70"/>
      <c r="E234" s="58"/>
      <c r="F234" s="61"/>
      <c r="G234" s="20">
        <v>580</v>
      </c>
      <c r="H234" s="25">
        <f>+G234/1.16*0.16</f>
        <v>80.000000000000014</v>
      </c>
    </row>
    <row r="235" spans="1:9" ht="15.75" customHeight="1" outlineLevel="1" x14ac:dyDescent="0.25">
      <c r="A235" s="241"/>
      <c r="B235" s="241"/>
      <c r="C235" s="58" t="s">
        <v>228</v>
      </c>
      <c r="D235" s="70">
        <v>42697</v>
      </c>
      <c r="E235" s="58">
        <v>41</v>
      </c>
      <c r="F235" s="58">
        <v>580</v>
      </c>
      <c r="G235" s="241"/>
      <c r="H235" s="241"/>
      <c r="I235" s="243" t="s">
        <v>898</v>
      </c>
    </row>
    <row r="236" spans="1:9" ht="15.75" customHeight="1" outlineLevel="1" x14ac:dyDescent="0.25">
      <c r="A236" s="18" t="s">
        <v>229</v>
      </c>
      <c r="B236" s="18" t="s">
        <v>230</v>
      </c>
      <c r="C236" s="58"/>
      <c r="D236" s="70"/>
      <c r="E236" s="58"/>
      <c r="F236" s="58"/>
      <c r="G236" s="391">
        <f>+SUM(F237:F240)</f>
        <v>13572</v>
      </c>
      <c r="H236" s="25">
        <f>+G236/1.16*0.16</f>
        <v>1872</v>
      </c>
    </row>
    <row r="237" spans="1:9" ht="15.75" customHeight="1" outlineLevel="1" x14ac:dyDescent="0.25">
      <c r="A237" s="241"/>
      <c r="B237" s="241"/>
      <c r="C237" s="76" t="s">
        <v>1483</v>
      </c>
      <c r="D237" s="314">
        <v>42850</v>
      </c>
      <c r="E237" s="76">
        <v>139</v>
      </c>
      <c r="F237" s="77">
        <v>4524</v>
      </c>
      <c r="G237" s="241"/>
      <c r="H237" s="241"/>
      <c r="I237" s="312" t="s">
        <v>1496</v>
      </c>
    </row>
    <row r="238" spans="1:9" ht="15.75" customHeight="1" outlineLevel="1" x14ac:dyDescent="0.25">
      <c r="A238" s="241"/>
      <c r="B238" s="241"/>
      <c r="C238" s="76" t="s">
        <v>2166</v>
      </c>
      <c r="D238" s="314">
        <v>42893</v>
      </c>
      <c r="E238" s="76">
        <v>195</v>
      </c>
      <c r="F238" s="77">
        <v>6380</v>
      </c>
      <c r="G238" s="241"/>
      <c r="H238" s="241"/>
      <c r="I238" s="250" t="s">
        <v>2169</v>
      </c>
    </row>
    <row r="239" spans="1:9" ht="15.75" customHeight="1" x14ac:dyDescent="0.25">
      <c r="A239" s="241"/>
      <c r="B239" s="241"/>
      <c r="C239" s="76" t="s">
        <v>1721</v>
      </c>
      <c r="D239" s="314">
        <v>42913</v>
      </c>
      <c r="E239" s="76">
        <v>212</v>
      </c>
      <c r="F239" s="77">
        <v>4408</v>
      </c>
      <c r="G239" s="241"/>
      <c r="H239" s="241"/>
      <c r="I239" s="323" t="s">
        <v>2170</v>
      </c>
    </row>
    <row r="240" spans="1:9" ht="15.75" customHeight="1" x14ac:dyDescent="0.25">
      <c r="A240" s="241"/>
      <c r="B240" s="241"/>
      <c r="C240" s="76" t="s">
        <v>2167</v>
      </c>
      <c r="D240" s="314">
        <v>42901</v>
      </c>
      <c r="E240" s="76" t="s">
        <v>2168</v>
      </c>
      <c r="F240" s="77">
        <v>-1740</v>
      </c>
      <c r="G240" s="241"/>
      <c r="H240" s="241"/>
      <c r="I240" s="250" t="s">
        <v>2171</v>
      </c>
    </row>
    <row r="241" spans="1:9" x14ac:dyDescent="0.25">
      <c r="A241" s="18" t="s">
        <v>2172</v>
      </c>
      <c r="B241" s="18" t="s">
        <v>2173</v>
      </c>
      <c r="C241" s="58"/>
      <c r="D241" s="70"/>
      <c r="E241" s="58"/>
      <c r="F241" s="61"/>
      <c r="G241" s="20">
        <f>+F242</f>
        <v>12600</v>
      </c>
      <c r="H241" s="25">
        <f>+G241/1.16*0.16</f>
        <v>1737.9310344827588</v>
      </c>
      <c r="I241" s="250"/>
    </row>
    <row r="242" spans="1:9" outlineLevel="1" x14ac:dyDescent="0.25">
      <c r="A242" s="241"/>
      <c r="B242" s="241"/>
      <c r="C242" s="76" t="s">
        <v>2174</v>
      </c>
      <c r="D242" s="314">
        <v>42900</v>
      </c>
      <c r="E242" s="76" t="s">
        <v>2175</v>
      </c>
      <c r="F242" s="77">
        <v>12600</v>
      </c>
      <c r="G242" s="241"/>
      <c r="H242" s="241"/>
      <c r="I242" s="250" t="s">
        <v>2176</v>
      </c>
    </row>
    <row r="243" spans="1:9" ht="15.75" customHeight="1" outlineLevel="1" x14ac:dyDescent="0.25">
      <c r="A243" s="18" t="s">
        <v>232</v>
      </c>
      <c r="B243" s="18" t="s">
        <v>233</v>
      </c>
      <c r="C243" s="58"/>
      <c r="D243" s="70"/>
      <c r="E243" s="58"/>
      <c r="F243" s="61"/>
      <c r="G243" s="20">
        <f>+SUM(F244:F248)</f>
        <v>8758</v>
      </c>
      <c r="H243" s="25">
        <f>+G243/1.16*0.16</f>
        <v>1208.0000000000002</v>
      </c>
    </row>
    <row r="244" spans="1:9" ht="15.75" customHeight="1" outlineLevel="1" x14ac:dyDescent="0.25">
      <c r="A244" s="241"/>
      <c r="B244" s="241"/>
      <c r="C244" s="76" t="s">
        <v>2178</v>
      </c>
      <c r="D244" s="314">
        <v>42889</v>
      </c>
      <c r="E244" s="76" t="s">
        <v>2177</v>
      </c>
      <c r="F244" s="77">
        <v>3248</v>
      </c>
      <c r="H244" s="241"/>
      <c r="I244" s="250"/>
    </row>
    <row r="245" spans="1:9" ht="15.75" customHeight="1" outlineLevel="1" x14ac:dyDescent="0.25">
      <c r="A245" s="241"/>
      <c r="B245" s="241"/>
      <c r="C245" s="76" t="s">
        <v>2179</v>
      </c>
      <c r="D245" s="314">
        <v>42905</v>
      </c>
      <c r="E245" s="76" t="s">
        <v>2180</v>
      </c>
      <c r="F245" s="77">
        <v>1276</v>
      </c>
      <c r="H245" s="241"/>
      <c r="I245" s="323"/>
    </row>
    <row r="246" spans="1:9" ht="15.75" customHeight="1" outlineLevel="1" x14ac:dyDescent="0.25">
      <c r="A246" s="241"/>
      <c r="B246" s="241"/>
      <c r="C246" s="76" t="s">
        <v>2181</v>
      </c>
      <c r="D246" s="314">
        <v>42915</v>
      </c>
      <c r="E246" s="76" t="s">
        <v>2182</v>
      </c>
      <c r="F246" s="77">
        <v>1218</v>
      </c>
      <c r="H246" s="241"/>
      <c r="I246" s="323"/>
    </row>
    <row r="247" spans="1:9" x14ac:dyDescent="0.25">
      <c r="A247" s="241"/>
      <c r="B247" s="241"/>
      <c r="C247" s="76" t="s">
        <v>2183</v>
      </c>
      <c r="D247" s="314">
        <v>42916</v>
      </c>
      <c r="E247" s="76" t="s">
        <v>2184</v>
      </c>
      <c r="F247" s="77">
        <v>1508</v>
      </c>
      <c r="H247" s="241"/>
      <c r="I247" s="250"/>
    </row>
    <row r="248" spans="1:9" outlineLevel="1" x14ac:dyDescent="0.25">
      <c r="A248" s="241"/>
      <c r="B248" s="241"/>
      <c r="C248" s="76" t="s">
        <v>2185</v>
      </c>
      <c r="D248" s="314">
        <v>42916</v>
      </c>
      <c r="E248" s="76" t="s">
        <v>2186</v>
      </c>
      <c r="F248" s="77">
        <v>1508</v>
      </c>
      <c r="H248" s="241"/>
      <c r="I248" s="323"/>
    </row>
    <row r="249" spans="1:9" s="488" customFormat="1" outlineLevel="1" x14ac:dyDescent="0.25">
      <c r="A249" s="18" t="s">
        <v>4458</v>
      </c>
      <c r="B249" s="18" t="s">
        <v>4548</v>
      </c>
      <c r="C249" s="58"/>
      <c r="D249" s="70"/>
      <c r="E249" s="58"/>
      <c r="F249" s="61"/>
      <c r="G249" s="20">
        <f>+SUM(F250:F254)</f>
        <v>-16322.779999999999</v>
      </c>
      <c r="H249" s="25">
        <f>+G249/1.16*0.16</f>
        <v>-2251.4179310344825</v>
      </c>
      <c r="I249" s="323"/>
    </row>
    <row r="250" spans="1:9" s="488" customFormat="1" outlineLevel="1" x14ac:dyDescent="0.25">
      <c r="A250" s="53"/>
      <c r="B250" s="53"/>
      <c r="C250" s="58" t="s">
        <v>4561</v>
      </c>
      <c r="D250" s="70">
        <v>43167</v>
      </c>
      <c r="E250" s="58" t="s">
        <v>4562</v>
      </c>
      <c r="F250" s="61">
        <v>-1822.78</v>
      </c>
      <c r="G250" s="20"/>
      <c r="H250" s="25"/>
      <c r="I250" s="323"/>
    </row>
    <row r="251" spans="1:9" s="488" customFormat="1" outlineLevel="1" x14ac:dyDescent="0.25">
      <c r="A251" s="53"/>
      <c r="B251" s="53"/>
      <c r="C251" s="58" t="s">
        <v>4563</v>
      </c>
      <c r="D251" s="70">
        <v>43266</v>
      </c>
      <c r="E251" s="58" t="s">
        <v>4564</v>
      </c>
      <c r="F251" s="61">
        <v>-15730.8</v>
      </c>
      <c r="G251" s="20"/>
      <c r="H251" s="25"/>
      <c r="I251" s="323"/>
    </row>
    <row r="252" spans="1:9" s="488" customFormat="1" outlineLevel="1" x14ac:dyDescent="0.25">
      <c r="A252" s="53"/>
      <c r="B252" s="53"/>
      <c r="C252" s="58" t="s">
        <v>4565</v>
      </c>
      <c r="D252" s="70">
        <v>43266</v>
      </c>
      <c r="E252" s="58" t="s">
        <v>4566</v>
      </c>
      <c r="F252" s="61">
        <v>-348</v>
      </c>
      <c r="G252" s="20"/>
      <c r="H252" s="25"/>
      <c r="I252" s="323"/>
    </row>
    <row r="253" spans="1:9" s="488" customFormat="1" outlineLevel="1" x14ac:dyDescent="0.25">
      <c r="A253" s="53"/>
      <c r="B253" s="53"/>
      <c r="C253" s="58" t="s">
        <v>4567</v>
      </c>
      <c r="D253" s="70">
        <v>43267</v>
      </c>
      <c r="E253" s="58" t="s">
        <v>4568</v>
      </c>
      <c r="F253" s="61">
        <v>500</v>
      </c>
      <c r="G253" s="20"/>
      <c r="H253" s="25"/>
      <c r="I253" s="323"/>
    </row>
    <row r="254" spans="1:9" s="488" customFormat="1" outlineLevel="1" x14ac:dyDescent="0.25">
      <c r="A254" s="53"/>
      <c r="B254" s="53"/>
      <c r="C254" s="58" t="s">
        <v>4569</v>
      </c>
      <c r="D254" s="70">
        <v>43267</v>
      </c>
      <c r="E254" s="58" t="s">
        <v>4570</v>
      </c>
      <c r="F254" s="61">
        <v>1078.8</v>
      </c>
      <c r="G254" s="20"/>
      <c r="H254" s="25"/>
      <c r="I254" s="323"/>
    </row>
    <row r="255" spans="1:9" x14ac:dyDescent="0.25">
      <c r="A255" s="18" t="s">
        <v>529</v>
      </c>
      <c r="B255" s="18" t="s">
        <v>530</v>
      </c>
      <c r="C255" s="58"/>
      <c r="D255" s="70"/>
      <c r="E255" s="58"/>
      <c r="F255" s="61"/>
      <c r="G255" s="20">
        <f>+SUM(F256:F256)</f>
        <v>5250</v>
      </c>
      <c r="H255" s="25">
        <f>+G255/1.16*0.16</f>
        <v>724.13793103448279</v>
      </c>
    </row>
    <row r="256" spans="1:9" x14ac:dyDescent="0.25">
      <c r="A256" s="53"/>
      <c r="B256" s="53"/>
      <c r="C256" s="58" t="s">
        <v>2187</v>
      </c>
      <c r="D256" s="70">
        <v>42913</v>
      </c>
      <c r="E256" s="58" t="s">
        <v>2188</v>
      </c>
      <c r="F256" s="61">
        <v>5250</v>
      </c>
      <c r="G256" s="20"/>
      <c r="H256" s="25"/>
      <c r="I256" s="323" t="s">
        <v>2189</v>
      </c>
    </row>
    <row r="257" spans="1:9" x14ac:dyDescent="0.25">
      <c r="A257" s="18" t="s">
        <v>1263</v>
      </c>
      <c r="B257" s="18" t="s">
        <v>1264</v>
      </c>
      <c r="C257" s="58"/>
      <c r="D257" s="70"/>
      <c r="E257" s="58"/>
      <c r="F257" s="61"/>
      <c r="G257" s="20">
        <f>+F258</f>
        <v>3519.64</v>
      </c>
      <c r="H257" s="25">
        <f>+G257/1.16*0.16</f>
        <v>485.46758620689661</v>
      </c>
    </row>
    <row r="258" spans="1:9" x14ac:dyDescent="0.25">
      <c r="A258" s="241"/>
      <c r="B258" s="241"/>
      <c r="C258" s="58" t="s">
        <v>1265</v>
      </c>
      <c r="D258" s="70">
        <v>42825</v>
      </c>
      <c r="E258" s="58">
        <v>572</v>
      </c>
      <c r="F258" s="61">
        <v>3519.64</v>
      </c>
      <c r="G258" s="241"/>
      <c r="H258" s="241"/>
      <c r="I258" s="312" t="s">
        <v>1266</v>
      </c>
    </row>
    <row r="259" spans="1:9" x14ac:dyDescent="0.25">
      <c r="A259" s="18" t="s">
        <v>1271</v>
      </c>
      <c r="B259" s="18" t="s">
        <v>1272</v>
      </c>
      <c r="C259" s="58"/>
      <c r="D259" s="70"/>
      <c r="E259" s="58"/>
      <c r="F259" s="61"/>
      <c r="G259" s="20">
        <f>+F260</f>
        <v>-14326</v>
      </c>
      <c r="H259" s="25">
        <f>+G259/1.16*0.16</f>
        <v>-1976</v>
      </c>
    </row>
    <row r="260" spans="1:9" x14ac:dyDescent="0.25">
      <c r="A260" s="53"/>
      <c r="B260" s="53"/>
      <c r="C260" s="58" t="s">
        <v>1273</v>
      </c>
      <c r="D260" s="70">
        <v>42825</v>
      </c>
      <c r="E260" s="58" t="s">
        <v>1274</v>
      </c>
      <c r="F260" s="61">
        <v>-14326</v>
      </c>
      <c r="G260" s="20"/>
      <c r="H260" s="25"/>
    </row>
    <row r="261" spans="1:9" x14ac:dyDescent="0.25">
      <c r="A261" s="18" t="s">
        <v>1875</v>
      </c>
      <c r="B261" s="18" t="s">
        <v>1876</v>
      </c>
      <c r="C261" s="58"/>
      <c r="D261" s="70"/>
      <c r="E261" s="58"/>
      <c r="F261" s="61"/>
      <c r="G261" s="20">
        <f>+F262</f>
        <v>11600</v>
      </c>
      <c r="H261" s="25">
        <f>+G261/1.16*0.16</f>
        <v>1600</v>
      </c>
    </row>
    <row r="262" spans="1:9" x14ac:dyDescent="0.25">
      <c r="A262" s="53"/>
      <c r="B262" s="53"/>
      <c r="C262" s="58" t="s">
        <v>2190</v>
      </c>
      <c r="D262" s="70">
        <v>42913</v>
      </c>
      <c r="E262" s="58" t="s">
        <v>2191</v>
      </c>
      <c r="F262" s="61">
        <v>11600</v>
      </c>
      <c r="G262" s="20"/>
      <c r="H262" s="25"/>
      <c r="I262" s="250" t="s">
        <v>2192</v>
      </c>
    </row>
    <row r="263" spans="1:9" x14ac:dyDescent="0.25">
      <c r="A263" s="18" t="s">
        <v>1879</v>
      </c>
      <c r="B263" s="18" t="s">
        <v>1880</v>
      </c>
      <c r="C263" s="58"/>
      <c r="D263" s="70"/>
      <c r="E263" s="58"/>
      <c r="F263" s="61"/>
      <c r="G263" s="20">
        <f>+SUM(F264:F265)</f>
        <v>24653.58</v>
      </c>
      <c r="H263" s="25">
        <f>+G263/1.16*0.16</f>
        <v>3400.4937931034488</v>
      </c>
    </row>
    <row r="264" spans="1:9" x14ac:dyDescent="0.25">
      <c r="A264" s="53"/>
      <c r="B264" s="53"/>
      <c r="C264" s="58" t="s">
        <v>1881</v>
      </c>
      <c r="D264" s="70">
        <v>42867</v>
      </c>
      <c r="E264" s="58" t="s">
        <v>1882</v>
      </c>
      <c r="F264" s="61">
        <v>12326.79</v>
      </c>
      <c r="G264" s="20"/>
      <c r="H264" s="25"/>
      <c r="I264" s="312" t="s">
        <v>2195</v>
      </c>
    </row>
    <row r="265" spans="1:9" x14ac:dyDescent="0.25">
      <c r="A265" s="53"/>
      <c r="B265" s="53"/>
      <c r="C265" s="58" t="s">
        <v>2193</v>
      </c>
      <c r="D265" s="70">
        <v>42913</v>
      </c>
      <c r="E265" s="58" t="s">
        <v>2194</v>
      </c>
      <c r="F265" s="61">
        <v>12326.79</v>
      </c>
      <c r="G265" s="20"/>
      <c r="H265" s="25"/>
      <c r="I265" s="312" t="s">
        <v>2195</v>
      </c>
    </row>
    <row r="266" spans="1:9" x14ac:dyDescent="0.25">
      <c r="A266" s="18" t="s">
        <v>1891</v>
      </c>
      <c r="B266" s="18" t="s">
        <v>1892</v>
      </c>
      <c r="C266" s="58"/>
      <c r="D266" s="70"/>
      <c r="E266" s="58"/>
      <c r="F266" s="61"/>
      <c r="G266" s="20">
        <f>+SUM(F267:F267)</f>
        <v>8584</v>
      </c>
      <c r="H266" s="25">
        <f>+G266/1.16*0.16</f>
        <v>1184.0000000000002</v>
      </c>
    </row>
    <row r="267" spans="1:9" x14ac:dyDescent="0.25">
      <c r="A267" s="53"/>
      <c r="B267" s="53"/>
      <c r="C267" s="76" t="s">
        <v>2196</v>
      </c>
      <c r="D267" s="314">
        <v>42913</v>
      </c>
      <c r="E267" s="76">
        <v>80</v>
      </c>
      <c r="F267" s="77">
        <v>8584</v>
      </c>
      <c r="G267" s="20"/>
      <c r="H267" s="25"/>
      <c r="I267" s="323" t="s">
        <v>2197</v>
      </c>
    </row>
    <row r="268" spans="1:9" x14ac:dyDescent="0.25">
      <c r="A268" s="18" t="s">
        <v>1941</v>
      </c>
      <c r="B268" s="18" t="s">
        <v>1942</v>
      </c>
      <c r="C268" s="58"/>
      <c r="D268" s="70"/>
      <c r="E268" s="58"/>
      <c r="F268" s="61"/>
      <c r="G268" s="20">
        <f>+F269</f>
        <v>5382.4</v>
      </c>
      <c r="H268" s="25">
        <f>+G268/1.16*0.16</f>
        <v>742.4</v>
      </c>
    </row>
    <row r="269" spans="1:9" x14ac:dyDescent="0.25">
      <c r="A269" s="53"/>
      <c r="B269" s="53"/>
      <c r="C269" s="58" t="s">
        <v>1943</v>
      </c>
      <c r="D269" s="70">
        <v>42886</v>
      </c>
      <c r="E269" s="58">
        <v>86</v>
      </c>
      <c r="F269" s="61">
        <v>5382.4</v>
      </c>
      <c r="G269" s="20"/>
      <c r="H269" s="25"/>
      <c r="I269" s="312" t="s">
        <v>1944</v>
      </c>
    </row>
    <row r="270" spans="1:9" x14ac:dyDescent="0.25">
      <c r="A270" s="18" t="s">
        <v>2198</v>
      </c>
      <c r="B270" s="18" t="s">
        <v>2199</v>
      </c>
      <c r="C270" s="58"/>
      <c r="D270" s="70"/>
      <c r="E270" s="58"/>
      <c r="F270" s="61"/>
      <c r="G270" s="20">
        <f>+F271</f>
        <v>928</v>
      </c>
      <c r="H270" s="25">
        <f>+G270/1.16*0.16</f>
        <v>128</v>
      </c>
    </row>
    <row r="271" spans="1:9" x14ac:dyDescent="0.25">
      <c r="A271" s="53"/>
      <c r="B271" s="53"/>
      <c r="C271" s="58" t="s">
        <v>2200</v>
      </c>
      <c r="D271" s="70">
        <v>42887</v>
      </c>
      <c r="E271" s="58">
        <v>60</v>
      </c>
      <c r="F271" s="61">
        <v>928</v>
      </c>
      <c r="G271" s="20"/>
      <c r="H271" s="25"/>
      <c r="I271" s="250" t="s">
        <v>2201</v>
      </c>
    </row>
    <row r="272" spans="1:9" x14ac:dyDescent="0.25">
      <c r="A272" s="18" t="s">
        <v>2202</v>
      </c>
      <c r="B272" s="18" t="s">
        <v>2203</v>
      </c>
      <c r="C272" s="58"/>
      <c r="D272" s="70"/>
      <c r="E272" s="58"/>
      <c r="F272" s="61"/>
      <c r="G272" s="20">
        <f>+F273</f>
        <v>11000.65</v>
      </c>
      <c r="H272" s="25">
        <f>+G272/1.16*0.16</f>
        <v>1517.3310344827585</v>
      </c>
    </row>
    <row r="273" spans="1:9" x14ac:dyDescent="0.25">
      <c r="A273" s="53"/>
      <c r="B273" s="53"/>
      <c r="C273" s="58" t="s">
        <v>2196</v>
      </c>
      <c r="D273" s="70">
        <v>42891</v>
      </c>
      <c r="E273" s="58">
        <v>1566</v>
      </c>
      <c r="F273" s="61">
        <v>11000.65</v>
      </c>
      <c r="G273" s="20"/>
      <c r="H273" s="25"/>
      <c r="I273" s="323" t="s">
        <v>2204</v>
      </c>
    </row>
    <row r="274" spans="1:9" x14ac:dyDescent="0.25">
      <c r="A274" s="18" t="s">
        <v>2205</v>
      </c>
      <c r="B274" s="18" t="s">
        <v>2206</v>
      </c>
      <c r="C274" s="58"/>
      <c r="D274" s="70"/>
      <c r="E274" s="58"/>
      <c r="F274" s="61"/>
      <c r="G274" s="20">
        <f>+F275</f>
        <v>307000</v>
      </c>
      <c r="H274" s="25">
        <f>+G274/1.16*0.16</f>
        <v>42344.827586206899</v>
      </c>
    </row>
    <row r="275" spans="1:9" x14ac:dyDescent="0.25">
      <c r="A275" s="53"/>
      <c r="B275" s="53"/>
      <c r="C275" s="58" t="s">
        <v>2207</v>
      </c>
      <c r="D275" s="70">
        <v>42892</v>
      </c>
      <c r="E275" s="58" t="s">
        <v>2208</v>
      </c>
      <c r="F275" s="61">
        <v>307000</v>
      </c>
      <c r="G275" s="20"/>
      <c r="H275" s="25"/>
      <c r="I275" s="250" t="s">
        <v>2209</v>
      </c>
    </row>
    <row r="276" spans="1:9" x14ac:dyDescent="0.25">
      <c r="A276" s="18" t="s">
        <v>2210</v>
      </c>
      <c r="B276" s="18" t="s">
        <v>2211</v>
      </c>
      <c r="C276" s="58"/>
      <c r="D276" s="70"/>
      <c r="E276" s="58"/>
      <c r="F276" s="61"/>
      <c r="G276" s="20">
        <f>+F277</f>
        <v>-69.569999999999993</v>
      </c>
      <c r="H276" s="25">
        <f>+G276/1.16*0.16</f>
        <v>-9.5958620689655181</v>
      </c>
    </row>
    <row r="277" spans="1:9" x14ac:dyDescent="0.25">
      <c r="A277" s="53"/>
      <c r="B277" s="53"/>
      <c r="C277" s="58" t="s">
        <v>2212</v>
      </c>
      <c r="D277" s="70">
        <v>42901</v>
      </c>
      <c r="E277" s="58" t="s">
        <v>2213</v>
      </c>
      <c r="F277" s="61">
        <v>-69.569999999999993</v>
      </c>
      <c r="G277" s="20"/>
      <c r="H277" s="25"/>
      <c r="I277" s="312"/>
    </row>
    <row r="278" spans="1:9" x14ac:dyDescent="0.25">
      <c r="A278" s="18" t="s">
        <v>2214</v>
      </c>
      <c r="B278" s="18" t="s">
        <v>2215</v>
      </c>
      <c r="C278" s="58"/>
      <c r="D278" s="70"/>
      <c r="E278" s="58"/>
      <c r="F278" s="61"/>
      <c r="G278" s="20">
        <f>+SUM(F279:F280)</f>
        <v>6793.6900000000005</v>
      </c>
      <c r="H278" s="25">
        <f>+G278/1.16*0.16</f>
        <v>937.06068965517261</v>
      </c>
    </row>
    <row r="279" spans="1:9" x14ac:dyDescent="0.25">
      <c r="A279" s="53"/>
      <c r="B279" s="53"/>
      <c r="C279" s="58" t="s">
        <v>2216</v>
      </c>
      <c r="D279" s="70">
        <v>42900</v>
      </c>
      <c r="E279" s="58" t="s">
        <v>2217</v>
      </c>
      <c r="F279" s="61">
        <v>760.01</v>
      </c>
      <c r="G279" s="20"/>
      <c r="H279" s="25"/>
      <c r="I279" s="323" t="s">
        <v>2220</v>
      </c>
    </row>
    <row r="280" spans="1:9" x14ac:dyDescent="0.25">
      <c r="C280" s="58" t="s">
        <v>2218</v>
      </c>
      <c r="D280" s="390">
        <v>42900</v>
      </c>
      <c r="E280" s="58" t="s">
        <v>2219</v>
      </c>
      <c r="F280" s="61">
        <v>6033.68</v>
      </c>
      <c r="I280" s="250" t="s">
        <v>2221</v>
      </c>
    </row>
    <row r="281" spans="1:9" x14ac:dyDescent="0.25">
      <c r="A281" s="18" t="s">
        <v>2222</v>
      </c>
      <c r="B281" s="18" t="s">
        <v>2223</v>
      </c>
      <c r="C281" s="58"/>
      <c r="D281" s="70"/>
      <c r="E281" s="58"/>
      <c r="F281" s="61"/>
      <c r="G281" s="20">
        <f>+SUM(F282:F286)</f>
        <v>95843.260000000009</v>
      </c>
      <c r="H281" s="25">
        <f>+G281/1.16*0.16</f>
        <v>13219.760000000002</v>
      </c>
    </row>
    <row r="282" spans="1:9" x14ac:dyDescent="0.25">
      <c r="A282" s="53"/>
      <c r="B282" s="53"/>
      <c r="C282" s="76" t="s">
        <v>2224</v>
      </c>
      <c r="D282" s="314">
        <v>42905</v>
      </c>
      <c r="E282" s="76" t="s">
        <v>2225</v>
      </c>
      <c r="F282" s="77">
        <v>18674.650000000001</v>
      </c>
      <c r="G282" s="20"/>
      <c r="H282" s="25"/>
      <c r="I282" s="250" t="s">
        <v>2232</v>
      </c>
    </row>
    <row r="283" spans="1:9" x14ac:dyDescent="0.25">
      <c r="A283" s="53"/>
      <c r="B283" s="53"/>
      <c r="C283" s="76" t="s">
        <v>2226</v>
      </c>
      <c r="D283" s="314">
        <v>42905</v>
      </c>
      <c r="E283" s="76" t="s">
        <v>2227</v>
      </c>
      <c r="F283" s="77">
        <v>20249.830000000002</v>
      </c>
      <c r="G283" s="20"/>
      <c r="H283" s="25"/>
      <c r="I283" s="250" t="s">
        <v>2233</v>
      </c>
    </row>
    <row r="284" spans="1:9" x14ac:dyDescent="0.25">
      <c r="A284" s="53"/>
      <c r="B284" s="53"/>
      <c r="C284" s="76" t="s">
        <v>2228</v>
      </c>
      <c r="D284" s="314">
        <v>42907</v>
      </c>
      <c r="E284" s="76" t="s">
        <v>2229</v>
      </c>
      <c r="F284" s="77">
        <v>26028.37</v>
      </c>
      <c r="G284" s="20"/>
      <c r="H284" s="25"/>
      <c r="I284" s="323" t="s">
        <v>2234</v>
      </c>
    </row>
    <row r="285" spans="1:9" x14ac:dyDescent="0.25">
      <c r="A285" s="53"/>
      <c r="B285" s="53"/>
      <c r="C285" s="76" t="s">
        <v>2230</v>
      </c>
      <c r="D285" s="314">
        <v>42912</v>
      </c>
      <c r="E285" s="76" t="s">
        <v>2231</v>
      </c>
      <c r="F285" s="77">
        <v>30890.41</v>
      </c>
      <c r="G285" s="20"/>
      <c r="H285" s="25"/>
      <c r="I285" s="323" t="s">
        <v>2235</v>
      </c>
    </row>
    <row r="286" spans="1:9" x14ac:dyDescent="0.25">
      <c r="A286" s="18" t="s">
        <v>2236</v>
      </c>
      <c r="B286" s="18" t="s">
        <v>2237</v>
      </c>
      <c r="C286" s="58"/>
      <c r="D286" s="70"/>
      <c r="E286" s="58"/>
      <c r="F286" s="61"/>
      <c r="G286" s="20">
        <f>+F287</f>
        <v>8647.7999999999993</v>
      </c>
      <c r="H286" s="25">
        <f>+G286/1.16*0.16</f>
        <v>1192.8</v>
      </c>
    </row>
    <row r="287" spans="1:9" x14ac:dyDescent="0.25">
      <c r="A287" s="53"/>
      <c r="B287" s="53"/>
      <c r="C287" s="58" t="s">
        <v>2238</v>
      </c>
      <c r="D287" s="70">
        <v>42913</v>
      </c>
      <c r="E287" s="58">
        <v>787</v>
      </c>
      <c r="F287" s="61">
        <v>8647.7999999999993</v>
      </c>
      <c r="G287" s="20"/>
      <c r="H287" s="25"/>
      <c r="I287" s="323" t="s">
        <v>2239</v>
      </c>
    </row>
    <row r="288" spans="1:9" x14ac:dyDescent="0.25">
      <c r="A288" s="18" t="s">
        <v>2240</v>
      </c>
      <c r="B288" s="18" t="s">
        <v>2241</v>
      </c>
      <c r="C288" s="58"/>
      <c r="D288" s="70"/>
      <c r="E288" s="58"/>
      <c r="F288" s="61"/>
      <c r="G288" s="20">
        <f>+F289</f>
        <v>44862.76</v>
      </c>
      <c r="H288" s="25">
        <f>+G288/1.16*0.16</f>
        <v>6187.9668965517258</v>
      </c>
    </row>
    <row r="289" spans="1:9" x14ac:dyDescent="0.25">
      <c r="A289" s="53"/>
      <c r="B289" s="53"/>
      <c r="C289" s="58" t="s">
        <v>2242</v>
      </c>
      <c r="D289" s="70">
        <v>42913</v>
      </c>
      <c r="E289" s="58" t="s">
        <v>2243</v>
      </c>
      <c r="F289" s="61">
        <v>44862.76</v>
      </c>
      <c r="G289" s="20"/>
      <c r="H289" s="25"/>
      <c r="I289" s="323"/>
    </row>
    <row r="290" spans="1:9" x14ac:dyDescent="0.25">
      <c r="A290" s="18" t="s">
        <v>2244</v>
      </c>
      <c r="B290" s="18" t="s">
        <v>2245</v>
      </c>
      <c r="C290" s="58"/>
      <c r="D290" s="70"/>
      <c r="E290" s="58"/>
      <c r="F290" s="61"/>
      <c r="G290" s="20">
        <f>+SUM(F291:F292)</f>
        <v>320000</v>
      </c>
      <c r="H290" s="25">
        <f>+G290/1.16*0.16</f>
        <v>44137.931034482768</v>
      </c>
    </row>
    <row r="291" spans="1:9" x14ac:dyDescent="0.25">
      <c r="A291" s="53"/>
      <c r="B291" s="53"/>
      <c r="C291" s="58" t="s">
        <v>1801</v>
      </c>
      <c r="D291" s="70">
        <v>42915</v>
      </c>
      <c r="E291" s="58" t="s">
        <v>2248</v>
      </c>
      <c r="F291" s="61">
        <v>155000</v>
      </c>
      <c r="G291" s="20"/>
      <c r="H291" s="25"/>
      <c r="I291" s="323"/>
    </row>
    <row r="292" spans="1:9" x14ac:dyDescent="0.25">
      <c r="A292" s="53"/>
      <c r="B292" s="53"/>
      <c r="C292" s="58" t="s">
        <v>581</v>
      </c>
      <c r="D292" s="70">
        <v>42915</v>
      </c>
      <c r="E292" s="58" t="s">
        <v>2249</v>
      </c>
      <c r="F292" s="61">
        <v>165000</v>
      </c>
      <c r="G292" s="20"/>
      <c r="H292" s="25"/>
      <c r="I292" s="323"/>
    </row>
    <row r="293" spans="1:9" x14ac:dyDescent="0.25">
      <c r="A293" s="18" t="s">
        <v>2246</v>
      </c>
      <c r="B293" s="18" t="s">
        <v>2247</v>
      </c>
      <c r="C293" s="58"/>
      <c r="D293" s="70"/>
      <c r="E293" s="58"/>
      <c r="F293" s="61"/>
      <c r="G293" s="20">
        <f>+SUM(F294:F302)</f>
        <v>4250.01</v>
      </c>
      <c r="H293" s="25">
        <f>+G293/1.16*0.16</f>
        <v>586.20827586206906</v>
      </c>
    </row>
    <row r="294" spans="1:9" x14ac:dyDescent="0.25">
      <c r="A294" s="53"/>
      <c r="B294" s="53"/>
      <c r="C294" s="58" t="s">
        <v>2250</v>
      </c>
      <c r="D294" s="70">
        <v>42916</v>
      </c>
      <c r="E294" s="58" t="s">
        <v>2251</v>
      </c>
      <c r="F294" s="61">
        <v>4250.01</v>
      </c>
      <c r="G294" s="20"/>
      <c r="H294" s="25"/>
      <c r="I294" s="323" t="s">
        <v>2252</v>
      </c>
    </row>
    <row r="295" spans="1:9" x14ac:dyDescent="0.25">
      <c r="A295" s="53"/>
      <c r="B295" s="53"/>
      <c r="C295" s="58"/>
      <c r="D295" s="70"/>
      <c r="E295" s="58"/>
      <c r="F295" s="61"/>
      <c r="G295" s="20"/>
      <c r="H295" s="25"/>
    </row>
    <row r="296" spans="1:9" x14ac:dyDescent="0.25">
      <c r="E296" s="62" t="s">
        <v>234</v>
      </c>
      <c r="G296" s="88">
        <f>+SUM(G8:G294)</f>
        <v>4092504.3900000006</v>
      </c>
    </row>
    <row r="297" spans="1:9" x14ac:dyDescent="0.25">
      <c r="E297" s="62" t="s">
        <v>235</v>
      </c>
      <c r="G297" s="307">
        <v>-4092505.6</v>
      </c>
    </row>
    <row r="298" spans="1:9" x14ac:dyDescent="0.25">
      <c r="E298" s="62" t="s">
        <v>236</v>
      </c>
      <c r="G298" s="88">
        <f>+G296+G297</f>
        <v>-1.2099999994970858</v>
      </c>
    </row>
  </sheetData>
  <autoFilter ref="A7:I294"/>
  <conditionalFormatting sqref="I117:I119">
    <cfRule type="uniqueValues" dxfId="290" priority="166"/>
    <cfRule type="duplicateValues" priority="167"/>
    <cfRule type="uniqueValues" dxfId="289" priority="168"/>
  </conditionalFormatting>
  <conditionalFormatting sqref="I118:I119">
    <cfRule type="uniqueValues" dxfId="288" priority="163"/>
    <cfRule type="duplicateValues" priority="164"/>
    <cfRule type="uniqueValues" dxfId="287" priority="165"/>
  </conditionalFormatting>
  <conditionalFormatting sqref="I147">
    <cfRule type="uniqueValues" dxfId="286" priority="154"/>
    <cfRule type="duplicateValues" priority="155"/>
    <cfRule type="uniqueValues" dxfId="285" priority="156"/>
  </conditionalFormatting>
  <conditionalFormatting sqref="I146">
    <cfRule type="uniqueValues" dxfId="284" priority="151"/>
    <cfRule type="duplicateValues" priority="152"/>
    <cfRule type="uniqueValues" dxfId="283" priority="153"/>
  </conditionalFormatting>
  <conditionalFormatting sqref="I193:I194">
    <cfRule type="uniqueValues" dxfId="282" priority="148"/>
    <cfRule type="duplicateValues" priority="149"/>
    <cfRule type="uniqueValues" dxfId="281" priority="150"/>
  </conditionalFormatting>
  <conditionalFormatting sqref="I240">
    <cfRule type="uniqueValues" dxfId="280" priority="136"/>
    <cfRule type="duplicateValues" priority="137"/>
    <cfRule type="uniqueValues" dxfId="279" priority="138"/>
  </conditionalFormatting>
  <conditionalFormatting sqref="I27">
    <cfRule type="uniqueValues" dxfId="278" priority="109"/>
    <cfRule type="duplicateValues" priority="110"/>
    <cfRule type="uniqueValues" dxfId="277" priority="111"/>
  </conditionalFormatting>
  <conditionalFormatting sqref="I32:I34">
    <cfRule type="uniqueValues" dxfId="276" priority="106"/>
    <cfRule type="duplicateValues" priority="107"/>
    <cfRule type="uniqueValues" dxfId="275" priority="108"/>
  </conditionalFormatting>
  <conditionalFormatting sqref="I34">
    <cfRule type="uniqueValues" dxfId="274" priority="103"/>
    <cfRule type="duplicateValues" priority="104"/>
    <cfRule type="uniqueValues" dxfId="273" priority="105"/>
  </conditionalFormatting>
  <conditionalFormatting sqref="I49">
    <cfRule type="uniqueValues" dxfId="272" priority="100"/>
    <cfRule type="duplicateValues" priority="101"/>
    <cfRule type="uniqueValues" dxfId="271" priority="102"/>
  </conditionalFormatting>
  <conditionalFormatting sqref="I55">
    <cfRule type="uniqueValues" dxfId="270" priority="97"/>
    <cfRule type="duplicateValues" priority="98"/>
    <cfRule type="uniqueValues" dxfId="269" priority="99"/>
  </conditionalFormatting>
  <conditionalFormatting sqref="I57">
    <cfRule type="uniqueValues" dxfId="268" priority="94"/>
    <cfRule type="duplicateValues" priority="95"/>
    <cfRule type="uniqueValues" dxfId="267" priority="96"/>
  </conditionalFormatting>
  <conditionalFormatting sqref="I59">
    <cfRule type="uniqueValues" dxfId="266" priority="91"/>
    <cfRule type="duplicateValues" priority="92"/>
    <cfRule type="uniqueValues" dxfId="265" priority="93"/>
  </conditionalFormatting>
  <conditionalFormatting sqref="I62">
    <cfRule type="uniqueValues" dxfId="264" priority="88"/>
    <cfRule type="duplicateValues" priority="89"/>
    <cfRule type="uniqueValues" dxfId="263" priority="90"/>
  </conditionalFormatting>
  <conditionalFormatting sqref="I63">
    <cfRule type="uniqueValues" dxfId="262" priority="226"/>
    <cfRule type="duplicateValues" priority="227"/>
    <cfRule type="uniqueValues" dxfId="261" priority="228"/>
  </conditionalFormatting>
  <conditionalFormatting sqref="I72">
    <cfRule type="uniqueValues" dxfId="260" priority="82"/>
    <cfRule type="duplicateValues" priority="83"/>
    <cfRule type="uniqueValues" dxfId="259" priority="84"/>
  </conditionalFormatting>
  <conditionalFormatting sqref="I78:I79">
    <cfRule type="uniqueValues" dxfId="258" priority="79"/>
    <cfRule type="duplicateValues" priority="80"/>
    <cfRule type="uniqueValues" dxfId="257" priority="81"/>
  </conditionalFormatting>
  <conditionalFormatting sqref="I79">
    <cfRule type="uniqueValues" dxfId="256" priority="76"/>
    <cfRule type="duplicateValues" priority="77"/>
    <cfRule type="uniqueValues" dxfId="255" priority="78"/>
  </conditionalFormatting>
  <conditionalFormatting sqref="I82">
    <cfRule type="uniqueValues" dxfId="254" priority="73"/>
    <cfRule type="duplicateValues" priority="74"/>
    <cfRule type="uniqueValues" dxfId="253" priority="75"/>
  </conditionalFormatting>
  <conditionalFormatting sqref="I83">
    <cfRule type="uniqueValues" dxfId="252" priority="70"/>
    <cfRule type="duplicateValues" priority="71"/>
    <cfRule type="uniqueValues" dxfId="251" priority="72"/>
  </conditionalFormatting>
  <conditionalFormatting sqref="I84">
    <cfRule type="uniqueValues" dxfId="250" priority="64"/>
    <cfRule type="duplicateValues" priority="65"/>
    <cfRule type="uniqueValues" dxfId="249" priority="66"/>
  </conditionalFormatting>
  <conditionalFormatting sqref="I85">
    <cfRule type="uniqueValues" dxfId="248" priority="61"/>
    <cfRule type="duplicateValues" priority="62"/>
    <cfRule type="uniqueValues" dxfId="247" priority="63"/>
  </conditionalFormatting>
  <conditionalFormatting sqref="I86">
    <cfRule type="uniqueValues" dxfId="246" priority="58"/>
    <cfRule type="duplicateValues" priority="59"/>
    <cfRule type="uniqueValues" dxfId="245" priority="60"/>
  </conditionalFormatting>
  <conditionalFormatting sqref="I91">
    <cfRule type="uniqueValues" dxfId="244" priority="55"/>
    <cfRule type="duplicateValues" priority="56"/>
    <cfRule type="uniqueValues" dxfId="243" priority="57"/>
  </conditionalFormatting>
  <conditionalFormatting sqref="I105">
    <cfRule type="uniqueValues" dxfId="242" priority="52"/>
    <cfRule type="duplicateValues" priority="53"/>
    <cfRule type="uniqueValues" dxfId="241" priority="54"/>
  </conditionalFormatting>
  <conditionalFormatting sqref="I148">
    <cfRule type="uniqueValues" dxfId="240" priority="49"/>
    <cfRule type="duplicateValues" priority="50"/>
    <cfRule type="uniqueValues" dxfId="239" priority="51"/>
  </conditionalFormatting>
  <conditionalFormatting sqref="I144">
    <cfRule type="uniqueValues" dxfId="238" priority="43"/>
    <cfRule type="duplicateValues" priority="44"/>
    <cfRule type="uniqueValues" dxfId="237" priority="45"/>
  </conditionalFormatting>
  <conditionalFormatting sqref="I143">
    <cfRule type="uniqueValues" dxfId="236" priority="40"/>
    <cfRule type="duplicateValues" priority="41"/>
    <cfRule type="uniqueValues" dxfId="235" priority="42"/>
  </conditionalFormatting>
  <conditionalFormatting sqref="I149">
    <cfRule type="uniqueValues" dxfId="234" priority="37"/>
    <cfRule type="duplicateValues" priority="38"/>
    <cfRule type="uniqueValues" dxfId="233" priority="39"/>
  </conditionalFormatting>
  <conditionalFormatting sqref="I163">
    <cfRule type="uniqueValues" dxfId="232" priority="34"/>
    <cfRule type="duplicateValues" priority="35"/>
    <cfRule type="uniqueValues" dxfId="231" priority="36"/>
  </conditionalFormatting>
  <conditionalFormatting sqref="I174">
    <cfRule type="uniqueValues" dxfId="230" priority="31"/>
    <cfRule type="duplicateValues" priority="32"/>
    <cfRule type="uniqueValues" dxfId="229" priority="33"/>
  </conditionalFormatting>
  <conditionalFormatting sqref="I219">
    <cfRule type="uniqueValues" dxfId="228" priority="328"/>
    <cfRule type="duplicateValues" priority="329"/>
    <cfRule type="uniqueValues" dxfId="227" priority="330"/>
  </conditionalFormatting>
  <conditionalFormatting sqref="I227:I228">
    <cfRule type="uniqueValues" dxfId="226" priority="25"/>
    <cfRule type="duplicateValues" priority="26"/>
    <cfRule type="uniqueValues" dxfId="225" priority="27"/>
  </conditionalFormatting>
  <conditionalFormatting sqref="I228">
    <cfRule type="uniqueValues" dxfId="224" priority="22"/>
    <cfRule type="duplicateValues" priority="23"/>
    <cfRule type="uniqueValues" dxfId="223" priority="24"/>
  </conditionalFormatting>
  <conditionalFormatting sqref="I241:I242">
    <cfRule type="uniqueValues" dxfId="222" priority="358"/>
    <cfRule type="duplicateValues" priority="359"/>
    <cfRule type="uniqueValues" dxfId="221" priority="360"/>
  </conditionalFormatting>
  <conditionalFormatting sqref="I242">
    <cfRule type="uniqueValues" dxfId="220" priority="19"/>
    <cfRule type="duplicateValues" priority="20"/>
    <cfRule type="uniqueValues" dxfId="219" priority="21"/>
  </conditionalFormatting>
  <conditionalFormatting sqref="I271">
    <cfRule type="uniqueValues" dxfId="218" priority="16"/>
    <cfRule type="duplicateValues" priority="17"/>
    <cfRule type="uniqueValues" dxfId="217" priority="18"/>
  </conditionalFormatting>
  <conditionalFormatting sqref="I273">
    <cfRule type="uniqueValues" dxfId="216" priority="13"/>
    <cfRule type="duplicateValues" priority="14"/>
    <cfRule type="uniqueValues" dxfId="215" priority="15"/>
  </conditionalFormatting>
  <conditionalFormatting sqref="I279">
    <cfRule type="uniqueValues" dxfId="214" priority="10"/>
    <cfRule type="duplicateValues" priority="11"/>
    <cfRule type="uniqueValues" dxfId="213" priority="12"/>
  </conditionalFormatting>
  <conditionalFormatting sqref="I280">
    <cfRule type="uniqueValues" dxfId="212" priority="7"/>
    <cfRule type="duplicateValues" priority="8"/>
    <cfRule type="uniqueValues" dxfId="211" priority="9"/>
  </conditionalFormatting>
  <conditionalFormatting sqref="I282">
    <cfRule type="uniqueValues" dxfId="210" priority="4"/>
    <cfRule type="duplicateValues" priority="5"/>
    <cfRule type="uniqueValues" dxfId="209" priority="6"/>
  </conditionalFormatting>
  <conditionalFormatting sqref="I114:I116">
    <cfRule type="uniqueValues" dxfId="208" priority="364"/>
    <cfRule type="duplicateValues" priority="365"/>
    <cfRule type="uniqueValues" dxfId="207" priority="366"/>
  </conditionalFormatting>
  <conditionalFormatting sqref="I51">
    <cfRule type="uniqueValues" dxfId="206" priority="472"/>
    <cfRule type="duplicateValues" priority="473"/>
    <cfRule type="uniqueValues" dxfId="205" priority="474"/>
  </conditionalFormatting>
  <pageMargins left="0.70866141732283472" right="0.70866141732283472" top="0.74803149606299213" bottom="0.74803149606299213" header="0.31496062992125984" footer="0.31496062992125984"/>
  <pageSetup scale="47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9"/>
  <sheetViews>
    <sheetView topLeftCell="A275" workbookViewId="0">
      <selection activeCell="I296" sqref="I296"/>
    </sheetView>
  </sheetViews>
  <sheetFormatPr baseColWidth="10" defaultRowHeight="15" outlineLevelRow="1" x14ac:dyDescent="0.25"/>
  <cols>
    <col min="1" max="1" width="12.42578125" style="364" bestFit="1" customWidth="1"/>
    <col min="2" max="2" width="60" style="364" bestFit="1" customWidth="1"/>
    <col min="3" max="3" width="12.28515625" style="364" bestFit="1" customWidth="1"/>
    <col min="4" max="4" width="11.42578125" style="364"/>
    <col min="5" max="5" width="23.28515625" style="364" bestFit="1" customWidth="1"/>
    <col min="6" max="6" width="11.7109375" style="364" bestFit="1" customWidth="1"/>
    <col min="7" max="7" width="12.85546875" style="364" bestFit="1" customWidth="1"/>
    <col min="8" max="8" width="11.42578125" style="364"/>
    <col min="9" max="9" width="35.28515625" style="364" customWidth="1"/>
    <col min="10" max="16384" width="11.42578125" style="364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1954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x14ac:dyDescent="0.25">
      <c r="A9" s="18" t="s">
        <v>12</v>
      </c>
      <c r="B9" s="18" t="s">
        <v>13</v>
      </c>
      <c r="C9" s="241"/>
      <c r="D9" s="242"/>
      <c r="E9" s="241"/>
      <c r="F9" s="241"/>
      <c r="G9" s="20">
        <f>+SUM(F10:F12)</f>
        <v>6405.5599999999995</v>
      </c>
      <c r="H9" s="25">
        <f>+G9/1.16*0.16</f>
        <v>883.52551724137925</v>
      </c>
      <c r="I9" s="5"/>
      <c r="J9" s="58"/>
      <c r="K9" s="8"/>
      <c r="L9" s="28"/>
    </row>
    <row r="10" spans="1:12" s="76" customFormat="1" x14ac:dyDescent="0.25">
      <c r="A10" s="53"/>
      <c r="B10" s="53"/>
      <c r="C10" s="364" t="s">
        <v>1558</v>
      </c>
      <c r="D10" s="365">
        <v>42867</v>
      </c>
      <c r="E10" s="364" t="s">
        <v>1559</v>
      </c>
      <c r="F10" s="366">
        <v>1.1499999999999999</v>
      </c>
      <c r="G10" s="20"/>
      <c r="H10" s="20"/>
      <c r="I10" s="5"/>
      <c r="J10" s="58"/>
      <c r="K10" s="8"/>
      <c r="L10" s="28"/>
    </row>
    <row r="11" spans="1:12" s="76" customFormat="1" x14ac:dyDescent="0.25">
      <c r="A11" s="53"/>
      <c r="B11" s="53"/>
      <c r="C11" s="364" t="s">
        <v>1955</v>
      </c>
      <c r="D11" s="365">
        <v>42900</v>
      </c>
      <c r="E11" s="364" t="s">
        <v>1956</v>
      </c>
      <c r="F11" s="364">
        <v>4020</v>
      </c>
      <c r="G11" s="20"/>
      <c r="H11" s="20"/>
      <c r="I11" s="5"/>
      <c r="J11" s="58"/>
      <c r="K11" s="8"/>
      <c r="L11" s="28"/>
    </row>
    <row r="12" spans="1:12" s="76" customFormat="1" x14ac:dyDescent="0.25">
      <c r="A12" s="53"/>
      <c r="B12" s="53"/>
      <c r="C12" s="364" t="s">
        <v>1957</v>
      </c>
      <c r="D12" s="365">
        <v>42900</v>
      </c>
      <c r="E12" s="364" t="s">
        <v>1958</v>
      </c>
      <c r="F12" s="366">
        <v>2384.41</v>
      </c>
      <c r="G12" s="20"/>
      <c r="H12" s="20"/>
      <c r="I12" s="5"/>
      <c r="J12" s="58"/>
      <c r="K12" s="8"/>
      <c r="L12" s="28"/>
    </row>
    <row r="13" spans="1:12" x14ac:dyDescent="0.25">
      <c r="A13" s="18" t="s">
        <v>14</v>
      </c>
      <c r="B13" s="18" t="s">
        <v>15</v>
      </c>
      <c r="C13" s="116"/>
      <c r="D13" s="117"/>
      <c r="E13" s="116"/>
      <c r="F13" s="116"/>
      <c r="G13" s="20">
        <f>+SUM(F14:F19)</f>
        <v>14251.649999999998</v>
      </c>
      <c r="H13" s="25">
        <f>+G13/1.16*0.16</f>
        <v>1965.7448275862066</v>
      </c>
      <c r="I13" s="93"/>
      <c r="J13" s="241"/>
      <c r="K13" s="8"/>
      <c r="L13" s="6"/>
    </row>
    <row r="14" spans="1:12" outlineLevel="1" x14ac:dyDescent="0.25">
      <c r="A14" s="53"/>
      <c r="B14" s="64" t="s">
        <v>16</v>
      </c>
      <c r="C14" s="326" t="s">
        <v>1043</v>
      </c>
      <c r="D14" s="327">
        <v>42815</v>
      </c>
      <c r="E14" s="326">
        <v>6599778</v>
      </c>
      <c r="F14" s="328">
        <f>4676.51-4184.72</f>
        <v>491.78999999999996</v>
      </c>
      <c r="G14" s="20"/>
      <c r="H14" s="25"/>
      <c r="I14" s="312" t="s">
        <v>1048</v>
      </c>
      <c r="J14" s="241"/>
      <c r="K14" s="8"/>
      <c r="L14" s="6"/>
    </row>
    <row r="15" spans="1:12" outlineLevel="1" x14ac:dyDescent="0.25">
      <c r="A15" s="53"/>
      <c r="B15" s="64"/>
      <c r="C15" s="364" t="s">
        <v>1961</v>
      </c>
      <c r="D15" s="365">
        <v>42912</v>
      </c>
      <c r="E15" s="367" t="s">
        <v>1962</v>
      </c>
      <c r="F15" s="366">
        <v>5415</v>
      </c>
      <c r="G15" s="20"/>
      <c r="H15" s="25"/>
      <c r="I15" s="323" t="s">
        <v>1965</v>
      </c>
      <c r="J15" s="241"/>
      <c r="K15" s="8"/>
      <c r="L15" s="6"/>
    </row>
    <row r="16" spans="1:12" outlineLevel="1" x14ac:dyDescent="0.25">
      <c r="A16" s="53"/>
      <c r="B16" s="53"/>
      <c r="C16" s="364" t="s">
        <v>1174</v>
      </c>
      <c r="D16" s="365">
        <v>42915</v>
      </c>
      <c r="E16" s="364">
        <v>6873083</v>
      </c>
      <c r="F16" s="366">
        <v>1986.24</v>
      </c>
      <c r="G16" s="63"/>
      <c r="H16" s="25"/>
      <c r="I16" s="323" t="s">
        <v>1966</v>
      </c>
      <c r="J16" s="241"/>
      <c r="K16" s="8"/>
      <c r="L16" s="6"/>
    </row>
    <row r="17" spans="1:12" outlineLevel="1" x14ac:dyDescent="0.25">
      <c r="A17" s="53"/>
      <c r="B17" s="53"/>
      <c r="C17" s="364" t="s">
        <v>2278</v>
      </c>
      <c r="D17" s="365">
        <v>42936</v>
      </c>
      <c r="E17" s="364">
        <v>6927977</v>
      </c>
      <c r="F17" s="366">
        <v>2645</v>
      </c>
      <c r="G17" s="63"/>
      <c r="H17" s="25"/>
      <c r="I17" s="250" t="s">
        <v>2280</v>
      </c>
      <c r="J17" s="241"/>
      <c r="K17" s="8"/>
      <c r="L17" s="6"/>
    </row>
    <row r="18" spans="1:12" outlineLevel="1" x14ac:dyDescent="0.25">
      <c r="A18" s="53"/>
      <c r="B18" s="53"/>
      <c r="C18" s="364" t="s">
        <v>1560</v>
      </c>
      <c r="D18" s="365">
        <v>42936</v>
      </c>
      <c r="E18" s="364">
        <v>6928858</v>
      </c>
      <c r="F18" s="366">
        <v>2601.8200000000002</v>
      </c>
      <c r="G18" s="63"/>
      <c r="H18" s="25"/>
      <c r="I18" s="323" t="s">
        <v>2281</v>
      </c>
      <c r="J18" s="241"/>
      <c r="K18" s="8"/>
      <c r="L18" s="6"/>
    </row>
    <row r="19" spans="1:12" outlineLevel="1" x14ac:dyDescent="0.25">
      <c r="A19" s="53"/>
      <c r="B19" s="53"/>
      <c r="C19" s="364" t="s">
        <v>2279</v>
      </c>
      <c r="D19" s="365">
        <v>42947</v>
      </c>
      <c r="E19" s="364">
        <v>6953056</v>
      </c>
      <c r="F19" s="366">
        <v>1111.8</v>
      </c>
      <c r="G19" s="63"/>
      <c r="H19" s="25"/>
      <c r="I19" s="250" t="s">
        <v>2282</v>
      </c>
      <c r="J19" s="241"/>
      <c r="K19" s="8"/>
      <c r="L19" s="6"/>
    </row>
    <row r="20" spans="1:12" ht="17.25" customHeight="1" x14ac:dyDescent="0.25">
      <c r="A20" s="18" t="s">
        <v>23</v>
      </c>
      <c r="B20" s="18" t="s">
        <v>1051</v>
      </c>
      <c r="C20" s="28"/>
      <c r="D20" s="29"/>
      <c r="E20" s="30"/>
      <c r="F20" s="31"/>
      <c r="G20" s="20">
        <f>+F21</f>
        <v>6147</v>
      </c>
      <c r="H20" s="25">
        <f>+G20/1.16*0.16</f>
        <v>847.86206896551721</v>
      </c>
      <c r="I20" s="312"/>
      <c r="J20" s="241"/>
      <c r="K20" s="8"/>
      <c r="L20" s="6"/>
    </row>
    <row r="21" spans="1:12" ht="17.25" customHeight="1" x14ac:dyDescent="0.25">
      <c r="A21" s="53"/>
      <c r="B21" s="53"/>
      <c r="C21" s="28" t="s">
        <v>1973</v>
      </c>
      <c r="D21" s="29">
        <v>42922</v>
      </c>
      <c r="E21" s="30">
        <v>4413</v>
      </c>
      <c r="F21" s="31">
        <v>6147</v>
      </c>
      <c r="G21" s="20"/>
      <c r="H21" s="25"/>
      <c r="I21" s="323" t="s">
        <v>2283</v>
      </c>
      <c r="J21" s="241"/>
      <c r="K21" s="8"/>
      <c r="L21" s="6"/>
    </row>
    <row r="22" spans="1:12" ht="17.25" customHeight="1" x14ac:dyDescent="0.25">
      <c r="A22" s="18" t="s">
        <v>25</v>
      </c>
      <c r="B22" s="18" t="s">
        <v>2284</v>
      </c>
      <c r="C22" s="28"/>
      <c r="D22" s="29"/>
      <c r="E22" s="30"/>
      <c r="F22" s="31"/>
      <c r="G22" s="20">
        <f>+F23</f>
        <v>1830.48</v>
      </c>
      <c r="H22" s="25">
        <f>+G22/1.16*0.16</f>
        <v>252.48000000000005</v>
      </c>
      <c r="I22" s="312"/>
      <c r="J22" s="241"/>
      <c r="K22" s="8"/>
      <c r="L22" s="6"/>
    </row>
    <row r="23" spans="1:12" ht="17.25" customHeight="1" x14ac:dyDescent="0.25">
      <c r="A23" s="53"/>
      <c r="B23" s="53"/>
      <c r="C23" s="28" t="s">
        <v>2285</v>
      </c>
      <c r="D23" s="29">
        <v>42931</v>
      </c>
      <c r="E23" s="30" t="s">
        <v>2286</v>
      </c>
      <c r="F23" s="31">
        <v>1830.48</v>
      </c>
      <c r="G23" s="20"/>
      <c r="H23" s="25"/>
      <c r="I23" s="323" t="s">
        <v>2287</v>
      </c>
      <c r="J23" s="241"/>
      <c r="K23" s="8"/>
      <c r="L23" s="6"/>
    </row>
    <row r="24" spans="1:12" x14ac:dyDescent="0.25">
      <c r="A24" s="18" t="s">
        <v>27</v>
      </c>
      <c r="B24" s="18" t="s">
        <v>28</v>
      </c>
      <c r="C24" s="28"/>
      <c r="D24" s="29"/>
      <c r="E24" s="30"/>
      <c r="F24" s="31"/>
      <c r="G24" s="20">
        <f>+SUM(F25:F26)</f>
        <v>983810.08</v>
      </c>
      <c r="H24" s="25">
        <f>+G24/1.16*0.16</f>
        <v>135697.94206896552</v>
      </c>
      <c r="I24" s="25"/>
      <c r="J24" s="26"/>
      <c r="K24" s="8"/>
      <c r="L24" s="27"/>
    </row>
    <row r="25" spans="1:12" x14ac:dyDescent="0.25">
      <c r="A25" s="18"/>
      <c r="B25" s="18"/>
      <c r="C25" s="394" t="s">
        <v>2593</v>
      </c>
      <c r="D25" s="392">
        <v>42947</v>
      </c>
      <c r="E25" s="393" t="s">
        <v>2288</v>
      </c>
      <c r="F25" s="395">
        <v>194159.12</v>
      </c>
      <c r="G25" s="20"/>
      <c r="H25" s="25"/>
      <c r="I25" s="25"/>
      <c r="J25" s="26"/>
      <c r="K25" s="8"/>
      <c r="L25" s="27"/>
    </row>
    <row r="26" spans="1:12" outlineLevel="1" x14ac:dyDescent="0.25">
      <c r="A26" s="3"/>
      <c r="B26" s="3"/>
      <c r="C26" s="394" t="s">
        <v>2594</v>
      </c>
      <c r="D26" s="392">
        <v>42947</v>
      </c>
      <c r="E26" s="393" t="s">
        <v>2592</v>
      </c>
      <c r="F26" s="395">
        <v>789650.96</v>
      </c>
      <c r="G26" s="33"/>
      <c r="H26" s="72"/>
      <c r="I26" s="241"/>
      <c r="J26" s="241"/>
      <c r="K26" s="241"/>
      <c r="L26" s="241"/>
    </row>
    <row r="27" spans="1:12" x14ac:dyDescent="0.25">
      <c r="A27" s="18" t="s">
        <v>43</v>
      </c>
      <c r="B27" s="18" t="s">
        <v>44</v>
      </c>
      <c r="C27" s="241"/>
      <c r="D27" s="242"/>
      <c r="E27" s="241"/>
      <c r="F27" s="26"/>
      <c r="G27" s="20">
        <f>+SUM(F28:F29)</f>
        <v>35602.559999999998</v>
      </c>
      <c r="H27" s="25">
        <f>+G27/1.16*0.16</f>
        <v>4910.6979310344832</v>
      </c>
      <c r="I27" s="241"/>
      <c r="J27" s="242"/>
      <c r="K27" s="241"/>
      <c r="L27" s="26"/>
    </row>
    <row r="28" spans="1:12" x14ac:dyDescent="0.25">
      <c r="A28" s="53"/>
      <c r="B28" s="53"/>
      <c r="C28" s="241" t="s">
        <v>1970</v>
      </c>
      <c r="D28" s="242">
        <v>42916</v>
      </c>
      <c r="E28" s="241">
        <v>1369903</v>
      </c>
      <c r="F28" s="26">
        <v>18683.5</v>
      </c>
      <c r="G28" s="20"/>
      <c r="H28" s="25"/>
      <c r="I28" s="250" t="s">
        <v>1972</v>
      </c>
      <c r="J28" s="242"/>
      <c r="K28" s="241"/>
      <c r="L28" s="26"/>
    </row>
    <row r="29" spans="1:12" x14ac:dyDescent="0.25">
      <c r="A29" s="53"/>
      <c r="B29" s="53"/>
      <c r="C29" s="241" t="s">
        <v>2289</v>
      </c>
      <c r="D29" s="242">
        <v>42947</v>
      </c>
      <c r="E29" s="241">
        <v>1387658</v>
      </c>
      <c r="F29" s="26">
        <v>16919.060000000001</v>
      </c>
      <c r="G29" s="20"/>
      <c r="H29" s="25"/>
      <c r="I29" s="311" t="s">
        <v>2290</v>
      </c>
      <c r="J29" s="242"/>
      <c r="K29" s="241"/>
      <c r="L29" s="26"/>
    </row>
    <row r="30" spans="1:12" x14ac:dyDescent="0.25">
      <c r="A30" s="18" t="s">
        <v>2291</v>
      </c>
      <c r="B30" s="18" t="s">
        <v>2292</v>
      </c>
      <c r="C30" s="241"/>
      <c r="D30" s="242"/>
      <c r="E30" s="241"/>
      <c r="F30" s="26"/>
      <c r="G30" s="20">
        <f>+SUM(F31:F31)</f>
        <v>2410.02</v>
      </c>
      <c r="H30" s="25">
        <f>+G30/1.16*0.16</f>
        <v>332.416551724138</v>
      </c>
      <c r="I30" s="241"/>
      <c r="J30" s="242"/>
      <c r="K30" s="241"/>
      <c r="L30" s="26"/>
    </row>
    <row r="31" spans="1:12" x14ac:dyDescent="0.25">
      <c r="A31" s="53"/>
      <c r="B31" s="53"/>
      <c r="C31" s="364" t="s">
        <v>2293</v>
      </c>
      <c r="D31" s="365">
        <v>42947</v>
      </c>
      <c r="E31" s="364">
        <v>21222255</v>
      </c>
      <c r="F31" s="366">
        <v>2410.02</v>
      </c>
      <c r="G31" s="20"/>
      <c r="H31" s="25"/>
      <c r="I31" s="250" t="s">
        <v>788</v>
      </c>
      <c r="J31" s="242"/>
      <c r="K31" s="241"/>
      <c r="L31" s="26"/>
    </row>
    <row r="32" spans="1:12" x14ac:dyDescent="0.25">
      <c r="A32" s="18" t="s">
        <v>45</v>
      </c>
      <c r="B32" s="18" t="s">
        <v>46</v>
      </c>
      <c r="C32" s="22"/>
      <c r="D32" s="23"/>
      <c r="E32" s="22"/>
      <c r="F32" s="24"/>
      <c r="G32" s="20">
        <f>+SUM(F33:F35)</f>
        <v>14392.05</v>
      </c>
      <c r="H32" s="25">
        <f>+G32/1.16*0.16</f>
        <v>1985.1103448275865</v>
      </c>
      <c r="I32" s="25"/>
      <c r="J32" s="26"/>
      <c r="K32" s="8"/>
      <c r="L32" s="27"/>
    </row>
    <row r="33" spans="1:12" outlineLevel="1" x14ac:dyDescent="0.25">
      <c r="A33" s="3"/>
      <c r="B33" s="3"/>
      <c r="C33" s="364" t="s">
        <v>323</v>
      </c>
      <c r="D33" s="365">
        <v>42923</v>
      </c>
      <c r="E33" s="364" t="s">
        <v>2294</v>
      </c>
      <c r="F33" s="366">
        <v>2721.87</v>
      </c>
      <c r="H33" s="25"/>
      <c r="I33" s="250" t="s">
        <v>2299</v>
      </c>
      <c r="J33" s="26"/>
      <c r="K33" s="8"/>
      <c r="L33" s="27"/>
    </row>
    <row r="34" spans="1:12" outlineLevel="1" x14ac:dyDescent="0.25">
      <c r="A34" s="3"/>
      <c r="B34" s="3"/>
      <c r="C34" s="364" t="s">
        <v>2295</v>
      </c>
      <c r="D34" s="365">
        <v>42930</v>
      </c>
      <c r="E34" s="364" t="s">
        <v>2296</v>
      </c>
      <c r="F34" s="366">
        <v>2867.96</v>
      </c>
      <c r="H34" s="25"/>
      <c r="I34" s="250" t="s">
        <v>2300</v>
      </c>
      <c r="J34" s="26"/>
      <c r="K34" s="8"/>
      <c r="L34" s="27"/>
    </row>
    <row r="35" spans="1:12" outlineLevel="1" x14ac:dyDescent="0.25">
      <c r="A35" s="3"/>
      <c r="B35" s="3"/>
      <c r="C35" s="364" t="s">
        <v>2297</v>
      </c>
      <c r="D35" s="365">
        <v>42936</v>
      </c>
      <c r="E35" s="364" t="s">
        <v>2298</v>
      </c>
      <c r="F35" s="366">
        <v>8802.2199999999993</v>
      </c>
      <c r="H35" s="25"/>
      <c r="I35" s="250" t="s">
        <v>2301</v>
      </c>
      <c r="J35" s="26"/>
      <c r="K35" s="8"/>
      <c r="L35" s="27"/>
    </row>
    <row r="36" spans="1:12" outlineLevel="1" x14ac:dyDescent="0.25">
      <c r="A36" s="3"/>
      <c r="B36" s="3"/>
      <c r="D36" s="365"/>
      <c r="F36" s="366"/>
      <c r="H36" s="25"/>
      <c r="I36" s="323"/>
      <c r="J36" s="26"/>
      <c r="K36" s="8"/>
      <c r="L36" s="27"/>
    </row>
    <row r="37" spans="1:12" x14ac:dyDescent="0.25">
      <c r="A37" s="34" t="s">
        <v>1307</v>
      </c>
      <c r="B37" s="34" t="s">
        <v>1308</v>
      </c>
      <c r="C37" s="329"/>
      <c r="D37" s="330"/>
      <c r="E37" s="331"/>
      <c r="F37" s="332"/>
      <c r="G37" s="37">
        <f>+SUM(F38:F39)</f>
        <v>3453.4</v>
      </c>
      <c r="H37" s="25">
        <f>+G37/1.16*0.16</f>
        <v>476.3310344827587</v>
      </c>
      <c r="I37" s="25"/>
      <c r="J37" s="41"/>
      <c r="K37" s="8"/>
      <c r="L37" s="27"/>
    </row>
    <row r="38" spans="1:12" s="76" customFormat="1" x14ac:dyDescent="0.25">
      <c r="A38" s="44"/>
      <c r="B38" s="44"/>
      <c r="C38" s="329" t="s">
        <v>1309</v>
      </c>
      <c r="D38" s="330">
        <v>42833</v>
      </c>
      <c r="E38" s="331" t="s">
        <v>1310</v>
      </c>
      <c r="F38" s="332">
        <v>1689.9</v>
      </c>
      <c r="G38" s="37"/>
      <c r="H38" s="25"/>
      <c r="I38" s="311" t="s">
        <v>1313</v>
      </c>
      <c r="J38" s="324"/>
      <c r="K38" s="8"/>
      <c r="L38" s="56"/>
    </row>
    <row r="39" spans="1:12" outlineLevel="1" x14ac:dyDescent="0.25">
      <c r="A39" s="38"/>
      <c r="B39" s="38"/>
      <c r="C39" s="350" t="s">
        <v>1311</v>
      </c>
      <c r="D39" s="351">
        <v>42833</v>
      </c>
      <c r="E39" s="350" t="s">
        <v>1312</v>
      </c>
      <c r="F39" s="352">
        <v>1763.5</v>
      </c>
      <c r="G39" s="40"/>
      <c r="H39" s="41"/>
      <c r="I39" s="312" t="s">
        <v>1314</v>
      </c>
      <c r="J39" s="41"/>
      <c r="K39" s="8"/>
      <c r="L39" s="27"/>
    </row>
    <row r="40" spans="1:12" outlineLevel="1" x14ac:dyDescent="0.25">
      <c r="A40" s="34" t="s">
        <v>1976</v>
      </c>
      <c r="B40" s="34" t="s">
        <v>1977</v>
      </c>
      <c r="C40" s="368"/>
      <c r="D40" s="369"/>
      <c r="E40" s="370"/>
      <c r="F40" s="371"/>
      <c r="G40" s="37">
        <f>+F41</f>
        <v>290</v>
      </c>
      <c r="H40" s="25">
        <f>+G40/1.16*0.16</f>
        <v>40.000000000000007</v>
      </c>
      <c r="I40" s="25"/>
      <c r="J40" s="41"/>
      <c r="K40" s="8"/>
      <c r="L40" s="27"/>
    </row>
    <row r="41" spans="1:12" outlineLevel="1" x14ac:dyDescent="0.25">
      <c r="A41" s="44"/>
      <c r="B41" s="44"/>
      <c r="C41" s="28" t="s">
        <v>1978</v>
      </c>
      <c r="D41" s="29">
        <v>42888</v>
      </c>
      <c r="E41" s="52">
        <v>1892</v>
      </c>
      <c r="F41" s="31">
        <v>290</v>
      </c>
      <c r="G41" s="37"/>
      <c r="H41" s="25"/>
      <c r="I41" s="311" t="s">
        <v>1979</v>
      </c>
      <c r="J41" s="41"/>
      <c r="K41" s="8"/>
      <c r="L41" s="27"/>
    </row>
    <row r="42" spans="1:12" x14ac:dyDescent="0.25">
      <c r="A42" s="42" t="s">
        <v>56</v>
      </c>
      <c r="B42" s="42" t="s">
        <v>57</v>
      </c>
      <c r="C42" s="22"/>
      <c r="D42" s="23"/>
      <c r="E42" s="22"/>
      <c r="F42" s="24"/>
      <c r="G42" s="37">
        <f>+F43+F44</f>
        <v>476899.99</v>
      </c>
      <c r="H42" s="25">
        <f>+G42/1.16*0.16</f>
        <v>65779.308965517252</v>
      </c>
      <c r="I42" s="41"/>
      <c r="J42" s="41"/>
      <c r="K42" s="8"/>
      <c r="L42" s="27"/>
    </row>
    <row r="43" spans="1:12" outlineLevel="1" x14ac:dyDescent="0.25">
      <c r="A43" s="44"/>
      <c r="B43" s="44"/>
      <c r="C43" s="58" t="s">
        <v>58</v>
      </c>
      <c r="D43" s="70">
        <v>42730</v>
      </c>
      <c r="E43" s="58" t="s">
        <v>59</v>
      </c>
      <c r="F43" s="61">
        <v>328500</v>
      </c>
      <c r="G43" s="37"/>
      <c r="H43" s="25"/>
      <c r="I43" s="41"/>
      <c r="J43" s="41"/>
      <c r="K43" s="8"/>
      <c r="L43" s="27"/>
    </row>
    <row r="44" spans="1:12" outlineLevel="1" x14ac:dyDescent="0.25">
      <c r="A44" s="44"/>
      <c r="B44" s="44"/>
      <c r="C44" s="58" t="s">
        <v>1315</v>
      </c>
      <c r="D44" s="70">
        <v>42850</v>
      </c>
      <c r="E44" s="58" t="s">
        <v>1316</v>
      </c>
      <c r="F44" s="61">
        <v>148399.99</v>
      </c>
      <c r="G44" s="37"/>
      <c r="H44" s="25"/>
      <c r="I44" s="41"/>
      <c r="J44" s="41"/>
      <c r="K44" s="8"/>
      <c r="L44" s="27"/>
    </row>
    <row r="45" spans="1:12" x14ac:dyDescent="0.25">
      <c r="A45" s="42" t="s">
        <v>1066</v>
      </c>
      <c r="B45" s="42" t="s">
        <v>1067</v>
      </c>
      <c r="C45" s="241"/>
      <c r="D45" s="241"/>
      <c r="E45" s="241"/>
      <c r="F45" s="241"/>
      <c r="G45" s="37">
        <f>+F46</f>
        <v>4523.04</v>
      </c>
      <c r="H45" s="25">
        <f>+G45/1.16*0.16</f>
        <v>623.86758620689659</v>
      </c>
      <c r="I45" s="71"/>
      <c r="J45" s="241"/>
      <c r="K45" s="8"/>
      <c r="L45" s="27"/>
    </row>
    <row r="46" spans="1:12" x14ac:dyDescent="0.25">
      <c r="A46" s="241"/>
      <c r="B46" s="241"/>
      <c r="C46" s="58" t="s">
        <v>2302</v>
      </c>
      <c r="D46" s="70">
        <v>42947</v>
      </c>
      <c r="E46" s="58">
        <v>50671</v>
      </c>
      <c r="F46" s="61">
        <v>4523.04</v>
      </c>
      <c r="G46" s="241"/>
      <c r="H46" s="241"/>
      <c r="I46" s="311" t="s">
        <v>2303</v>
      </c>
      <c r="J46" s="241"/>
      <c r="K46" s="241"/>
      <c r="L46" s="27"/>
    </row>
    <row r="47" spans="1:12" x14ac:dyDescent="0.25">
      <c r="A47" s="18" t="s">
        <v>63</v>
      </c>
      <c r="B47" s="18" t="s">
        <v>64</v>
      </c>
      <c r="C47" s="372"/>
      <c r="D47" s="373"/>
      <c r="E47" s="372"/>
      <c r="F47" s="374"/>
      <c r="G47" s="37">
        <f>+SUM(F48:F48)</f>
        <v>100.02</v>
      </c>
      <c r="H47" s="25">
        <f>+G47/1.16*0.16</f>
        <v>13.795862068965519</v>
      </c>
      <c r="I47" s="48"/>
      <c r="J47" s="68"/>
      <c r="K47" s="8"/>
      <c r="L47" s="67"/>
    </row>
    <row r="48" spans="1:12" outlineLevel="1" x14ac:dyDescent="0.25">
      <c r="A48" s="53"/>
      <c r="B48" s="53"/>
      <c r="C48" s="375" t="s">
        <v>1069</v>
      </c>
      <c r="D48" s="376">
        <v>42795</v>
      </c>
      <c r="E48" s="375">
        <v>147542</v>
      </c>
      <c r="F48" s="375">
        <v>100.02</v>
      </c>
      <c r="G48" s="47"/>
      <c r="H48" s="47"/>
      <c r="I48" s="311" t="s">
        <v>1070</v>
      </c>
      <c r="J48" s="68"/>
      <c r="K48" s="8"/>
      <c r="L48" s="67"/>
    </row>
    <row r="49" spans="1:12" outlineLevel="1" x14ac:dyDescent="0.25">
      <c r="A49" s="18" t="s">
        <v>65</v>
      </c>
      <c r="B49" s="18" t="s">
        <v>2304</v>
      </c>
      <c r="C49" s="318"/>
      <c r="D49" s="319"/>
      <c r="E49" s="318"/>
      <c r="F49" s="320"/>
      <c r="G49" s="37">
        <f>+SUM(F50:F50)</f>
        <v>0</v>
      </c>
      <c r="H49" s="25">
        <f>+G49/1.16*0.16</f>
        <v>0</v>
      </c>
      <c r="I49" s="48"/>
      <c r="J49" s="68"/>
      <c r="K49" s="8"/>
      <c r="L49" s="67"/>
    </row>
    <row r="50" spans="1:12" outlineLevel="1" x14ac:dyDescent="0.25">
      <c r="A50" s="53"/>
      <c r="B50" s="53"/>
      <c r="C50" s="58"/>
      <c r="D50" s="70"/>
      <c r="E50" s="58"/>
      <c r="F50" s="58"/>
      <c r="G50" s="47"/>
      <c r="H50" s="47"/>
      <c r="I50" s="311"/>
      <c r="J50" s="68"/>
      <c r="K50" s="8"/>
      <c r="L50" s="67"/>
    </row>
    <row r="51" spans="1:12" s="394" customFormat="1" outlineLevel="1" x14ac:dyDescent="0.25">
      <c r="A51" s="18" t="s">
        <v>67</v>
      </c>
      <c r="B51" s="18" t="s">
        <v>3634</v>
      </c>
      <c r="C51" s="28"/>
      <c r="D51" s="29"/>
      <c r="E51" s="52"/>
      <c r="F51" s="31"/>
      <c r="G51" s="37">
        <f>+SUM(F52:F55)</f>
        <v>70454.92</v>
      </c>
      <c r="H51" s="25">
        <f>+G51/1.16*0.16</f>
        <v>9717.92</v>
      </c>
      <c r="I51" s="311"/>
      <c r="J51" s="68"/>
      <c r="K51" s="8"/>
      <c r="L51" s="67"/>
    </row>
    <row r="52" spans="1:12" s="394" customFormat="1" outlineLevel="1" x14ac:dyDescent="0.25">
      <c r="A52" s="3"/>
      <c r="B52" s="3"/>
      <c r="C52" s="58" t="s">
        <v>3632</v>
      </c>
      <c r="D52" s="70">
        <v>42824</v>
      </c>
      <c r="E52" s="58" t="s">
        <v>3633</v>
      </c>
      <c r="F52" s="58">
        <v>9788.08</v>
      </c>
      <c r="G52" s="50"/>
      <c r="H52" s="25"/>
      <c r="I52" s="311"/>
      <c r="J52" s="68"/>
      <c r="K52" s="8"/>
      <c r="L52" s="67"/>
    </row>
    <row r="53" spans="1:12" s="394" customFormat="1" outlineLevel="1" x14ac:dyDescent="0.25">
      <c r="A53" s="241"/>
      <c r="B53" s="241"/>
      <c r="C53" s="58" t="s">
        <v>3635</v>
      </c>
      <c r="D53" s="70">
        <v>42824</v>
      </c>
      <c r="E53" s="58" t="s">
        <v>3636</v>
      </c>
      <c r="F53" s="61">
        <v>21175.8</v>
      </c>
      <c r="G53" s="241"/>
      <c r="H53" s="241"/>
      <c r="I53" s="311"/>
      <c r="J53" s="68"/>
      <c r="K53" s="8"/>
      <c r="L53" s="67"/>
    </row>
    <row r="54" spans="1:12" s="394" customFormat="1" outlineLevel="1" x14ac:dyDescent="0.25">
      <c r="A54" s="241"/>
      <c r="B54" s="241"/>
      <c r="C54" s="58" t="s">
        <v>3637</v>
      </c>
      <c r="D54" s="70">
        <v>42871</v>
      </c>
      <c r="E54" s="58" t="s">
        <v>3638</v>
      </c>
      <c r="F54" s="61">
        <v>23732.44</v>
      </c>
      <c r="G54" s="241"/>
      <c r="H54" s="241"/>
      <c r="I54" s="311"/>
      <c r="J54" s="68"/>
      <c r="K54" s="8"/>
      <c r="L54" s="67"/>
    </row>
    <row r="55" spans="1:12" s="394" customFormat="1" outlineLevel="1" x14ac:dyDescent="0.25">
      <c r="A55" s="241"/>
      <c r="B55" s="241"/>
      <c r="C55" s="58" t="s">
        <v>3370</v>
      </c>
      <c r="D55" s="70">
        <v>42927</v>
      </c>
      <c r="E55" s="58" t="s">
        <v>3639</v>
      </c>
      <c r="F55" s="61">
        <v>15758.6</v>
      </c>
      <c r="G55" s="241"/>
      <c r="H55" s="241"/>
      <c r="I55" s="311"/>
      <c r="J55" s="68"/>
      <c r="K55" s="8"/>
      <c r="L55" s="67"/>
    </row>
    <row r="56" spans="1:12" ht="12.75" customHeight="1" outlineLevel="1" x14ac:dyDescent="0.25">
      <c r="A56" s="18" t="s">
        <v>71</v>
      </c>
      <c r="B56" s="18" t="s">
        <v>72</v>
      </c>
      <c r="C56" s="318"/>
      <c r="D56" s="319"/>
      <c r="E56" s="318"/>
      <c r="F56" s="320"/>
      <c r="G56" s="37">
        <f>+SUM(F57:F57)</f>
        <v>200</v>
      </c>
      <c r="H56" s="25">
        <f>+G56/1.16*0.16</f>
        <v>27.586206896551726</v>
      </c>
      <c r="I56" s="311"/>
      <c r="J56" s="68"/>
      <c r="K56" s="8"/>
      <c r="L56" s="67"/>
    </row>
    <row r="57" spans="1:12" ht="12.75" customHeight="1" outlineLevel="1" x14ac:dyDescent="0.25">
      <c r="A57" s="53"/>
      <c r="B57" s="53"/>
      <c r="C57" s="58" t="s">
        <v>2306</v>
      </c>
      <c r="D57" s="70">
        <v>42942</v>
      </c>
      <c r="E57" s="58">
        <v>663</v>
      </c>
      <c r="F57" s="58">
        <v>200</v>
      </c>
      <c r="G57" s="47"/>
      <c r="H57" s="47"/>
      <c r="I57" s="323" t="s">
        <v>2307</v>
      </c>
      <c r="J57" s="68"/>
      <c r="K57" s="8"/>
      <c r="L57" s="67"/>
    </row>
    <row r="58" spans="1:12" ht="12.75" customHeight="1" x14ac:dyDescent="0.25">
      <c r="A58" s="18" t="s">
        <v>76</v>
      </c>
      <c r="B58" s="18" t="s">
        <v>77</v>
      </c>
      <c r="C58" s="51"/>
      <c r="D58" s="29"/>
      <c r="E58" s="52"/>
      <c r="F58" s="31"/>
      <c r="G58" s="37">
        <f>+SUM(F59:F59)</f>
        <v>500</v>
      </c>
      <c r="H58" s="25">
        <f>+G58/1.16*0.16</f>
        <v>68.965517241379317</v>
      </c>
      <c r="I58" s="25"/>
      <c r="J58" s="241"/>
      <c r="K58" s="8"/>
      <c r="L58" s="27"/>
    </row>
    <row r="59" spans="1:12" outlineLevel="1" x14ac:dyDescent="0.25">
      <c r="A59" s="3"/>
      <c r="B59" s="11"/>
      <c r="C59" s="58" t="s">
        <v>1989</v>
      </c>
      <c r="D59" s="70">
        <v>42922</v>
      </c>
      <c r="E59" s="58" t="s">
        <v>1990</v>
      </c>
      <c r="F59" s="58">
        <v>500</v>
      </c>
      <c r="G59" s="37"/>
      <c r="H59" s="25"/>
      <c r="I59" s="312" t="s">
        <v>1991</v>
      </c>
      <c r="J59" s="241"/>
      <c r="K59" s="8"/>
      <c r="L59" s="27"/>
    </row>
    <row r="60" spans="1:12" x14ac:dyDescent="0.25">
      <c r="A60" s="18" t="s">
        <v>1587</v>
      </c>
      <c r="B60" s="18" t="s">
        <v>2308</v>
      </c>
      <c r="C60" s="51"/>
      <c r="D60" s="29"/>
      <c r="E60" s="52"/>
      <c r="F60" s="31"/>
      <c r="G60" s="37">
        <f>+SUM(F61:F62)</f>
        <v>31432.26</v>
      </c>
      <c r="H60" s="25">
        <f>+G60/1.16*0.16</f>
        <v>4335.4841379310346</v>
      </c>
      <c r="I60" s="25"/>
      <c r="J60" s="241"/>
      <c r="K60" s="8"/>
      <c r="L60" s="27"/>
    </row>
    <row r="61" spans="1:12" x14ac:dyDescent="0.25">
      <c r="A61" s="3"/>
      <c r="B61" s="11"/>
      <c r="C61" s="58" t="s">
        <v>2309</v>
      </c>
      <c r="D61" s="70">
        <v>42947</v>
      </c>
      <c r="E61" s="58">
        <v>250888</v>
      </c>
      <c r="F61" s="58">
        <v>15716.13</v>
      </c>
      <c r="G61" s="37"/>
      <c r="H61" s="25"/>
      <c r="I61" s="312" t="s">
        <v>2311</v>
      </c>
      <c r="J61" s="241"/>
      <c r="K61" s="8"/>
      <c r="L61" s="27"/>
    </row>
    <row r="62" spans="1:12" x14ac:dyDescent="0.25">
      <c r="A62" s="3"/>
      <c r="B62" s="11"/>
      <c r="C62" s="58" t="s">
        <v>2310</v>
      </c>
      <c r="D62" s="70">
        <v>42947</v>
      </c>
      <c r="E62" s="58">
        <v>250889</v>
      </c>
      <c r="F62" s="58">
        <v>15716.13</v>
      </c>
      <c r="G62" s="37"/>
      <c r="H62" s="25"/>
      <c r="I62" s="312" t="s">
        <v>2312</v>
      </c>
      <c r="J62" s="241"/>
      <c r="K62" s="8"/>
      <c r="L62" s="27"/>
    </row>
    <row r="63" spans="1:12" x14ac:dyDescent="0.25">
      <c r="A63" s="18" t="s">
        <v>1322</v>
      </c>
      <c r="B63" s="18" t="s">
        <v>1995</v>
      </c>
      <c r="C63" s="51"/>
      <c r="D63" s="29"/>
      <c r="E63" s="52"/>
      <c r="F63" s="31"/>
      <c r="G63" s="37">
        <f>+F64</f>
        <v>474.01</v>
      </c>
      <c r="H63" s="25">
        <f>+G63/1.16*0.16</f>
        <v>65.380689655172418</v>
      </c>
      <c r="I63" s="250"/>
      <c r="J63" s="241"/>
      <c r="K63" s="8"/>
      <c r="L63" s="27"/>
    </row>
    <row r="64" spans="1:12" x14ac:dyDescent="0.25">
      <c r="A64" s="3"/>
      <c r="B64" s="11"/>
      <c r="C64" s="58" t="s">
        <v>2313</v>
      </c>
      <c r="D64" s="70">
        <v>42947</v>
      </c>
      <c r="E64" s="58">
        <v>7218</v>
      </c>
      <c r="F64" s="58">
        <v>474.01</v>
      </c>
      <c r="G64" s="37"/>
      <c r="H64" s="25"/>
      <c r="I64" s="311" t="s">
        <v>2314</v>
      </c>
      <c r="J64" s="241"/>
      <c r="K64" s="8"/>
      <c r="L64" s="27"/>
    </row>
    <row r="65" spans="1:13" x14ac:dyDescent="0.25">
      <c r="A65" s="18" t="s">
        <v>82</v>
      </c>
      <c r="B65" s="18" t="s">
        <v>83</v>
      </c>
      <c r="C65" s="241"/>
      <c r="D65" s="242"/>
      <c r="E65" s="241"/>
      <c r="F65" s="26"/>
      <c r="G65" s="20">
        <f>+SUM(F66:F67)</f>
        <v>3900</v>
      </c>
      <c r="H65" s="25">
        <f>+G65/1.16*0.16</f>
        <v>537.93103448275861</v>
      </c>
      <c r="I65" s="25"/>
      <c r="J65" s="26"/>
      <c r="K65" s="22"/>
      <c r="L65" s="23"/>
      <c r="M65" s="22"/>
    </row>
    <row r="66" spans="1:13" outlineLevel="1" x14ac:dyDescent="0.25">
      <c r="A66" s="53"/>
      <c r="B66" s="53"/>
      <c r="C66" s="364" t="s">
        <v>2315</v>
      </c>
      <c r="D66" s="365">
        <v>42942</v>
      </c>
      <c r="E66" s="364">
        <v>1987</v>
      </c>
      <c r="F66" s="366">
        <v>1400</v>
      </c>
      <c r="G66" s="20"/>
      <c r="H66" s="25"/>
      <c r="I66" s="323" t="s">
        <v>2317</v>
      </c>
      <c r="J66" s="26"/>
      <c r="K66" s="22"/>
      <c r="L66" s="23"/>
      <c r="M66" s="22"/>
    </row>
    <row r="67" spans="1:13" outlineLevel="1" x14ac:dyDescent="0.25">
      <c r="A67" s="53"/>
      <c r="B67" s="53"/>
      <c r="C67" s="364" t="s">
        <v>2316</v>
      </c>
      <c r="D67" s="365">
        <v>42942</v>
      </c>
      <c r="E67" s="364">
        <v>1959</v>
      </c>
      <c r="F67" s="366">
        <v>2500</v>
      </c>
      <c r="G67" s="20"/>
      <c r="H67" s="25"/>
      <c r="I67" s="250" t="s">
        <v>2318</v>
      </c>
      <c r="J67" s="26"/>
      <c r="K67" s="22"/>
      <c r="L67" s="23"/>
      <c r="M67" s="22"/>
    </row>
    <row r="68" spans="1:13" outlineLevel="1" x14ac:dyDescent="0.25">
      <c r="A68" s="54" t="s">
        <v>84</v>
      </c>
      <c r="B68" s="18" t="s">
        <v>85</v>
      </c>
      <c r="C68" s="6"/>
      <c r="D68" s="35"/>
      <c r="E68" s="43"/>
      <c r="F68" s="7"/>
      <c r="G68" s="49">
        <v>237588.72</v>
      </c>
      <c r="H68" s="25">
        <f>+G68/1.16*0.16</f>
        <v>32770.857931034487</v>
      </c>
      <c r="I68" s="94"/>
      <c r="J68" s="26"/>
      <c r="K68" s="8"/>
      <c r="L68" s="27"/>
      <c r="M68" s="241"/>
    </row>
    <row r="69" spans="1:13" outlineLevel="1" x14ac:dyDescent="0.25">
      <c r="A69" s="55"/>
      <c r="B69" s="3"/>
      <c r="C69" s="119" t="s">
        <v>86</v>
      </c>
      <c r="D69" s="121">
        <v>42412</v>
      </c>
      <c r="E69" s="119" t="s">
        <v>87</v>
      </c>
      <c r="F69" s="122">
        <v>241933.04</v>
      </c>
      <c r="G69" s="49"/>
      <c r="H69" s="25"/>
      <c r="I69" s="25"/>
      <c r="J69" s="26"/>
      <c r="K69" s="8"/>
      <c r="L69" s="27"/>
      <c r="M69" s="241"/>
    </row>
    <row r="70" spans="1:13" outlineLevel="1" x14ac:dyDescent="0.25">
      <c r="A70" s="55"/>
      <c r="B70" s="3"/>
      <c r="C70" s="119" t="s">
        <v>88</v>
      </c>
      <c r="D70" s="121">
        <v>42426</v>
      </c>
      <c r="E70" s="119" t="s">
        <v>20</v>
      </c>
      <c r="F70" s="122">
        <v>-4344.32</v>
      </c>
      <c r="G70" s="49"/>
      <c r="H70" s="25"/>
      <c r="I70" s="25"/>
      <c r="J70" s="26"/>
      <c r="K70" s="8"/>
      <c r="L70" s="27"/>
      <c r="M70" s="241"/>
    </row>
    <row r="71" spans="1:13" outlineLevel="1" x14ac:dyDescent="0.25">
      <c r="A71" s="54" t="s">
        <v>90</v>
      </c>
      <c r="B71" s="18" t="s">
        <v>2016</v>
      </c>
      <c r="C71" s="241"/>
      <c r="D71" s="242"/>
      <c r="E71" s="241"/>
      <c r="F71" s="26"/>
      <c r="G71" s="49">
        <f>+F72</f>
        <v>535.26</v>
      </c>
      <c r="H71" s="25">
        <f>+G71/1.16*0.16</f>
        <v>73.828965517241386</v>
      </c>
      <c r="I71" s="25"/>
      <c r="J71" s="26"/>
      <c r="K71" s="8"/>
      <c r="L71" s="27"/>
      <c r="M71" s="241"/>
    </row>
    <row r="72" spans="1:13" outlineLevel="1" x14ac:dyDescent="0.25">
      <c r="A72" s="113"/>
      <c r="B72" s="53"/>
      <c r="C72" s="364" t="s">
        <v>2537</v>
      </c>
      <c r="D72" s="365">
        <v>42923</v>
      </c>
      <c r="E72" s="364" t="s">
        <v>2538</v>
      </c>
      <c r="F72" s="366">
        <v>535.26</v>
      </c>
      <c r="G72" s="56"/>
      <c r="H72" s="25"/>
      <c r="I72" s="250"/>
      <c r="J72" s="26"/>
      <c r="K72" s="8"/>
      <c r="L72" s="27"/>
      <c r="M72" s="241"/>
    </row>
    <row r="73" spans="1:13" ht="17.25" customHeight="1" x14ac:dyDescent="0.25">
      <c r="A73" s="18" t="s">
        <v>1339</v>
      </c>
      <c r="B73" s="18" t="s">
        <v>1340</v>
      </c>
      <c r="C73" s="329"/>
      <c r="D73" s="330"/>
      <c r="E73" s="116"/>
      <c r="F73" s="116"/>
      <c r="G73" s="20">
        <f>+F74</f>
        <v>8842.5499999999993</v>
      </c>
      <c r="H73" s="25">
        <f>+G73/1.16*0.16</f>
        <v>1219.6620689655172</v>
      </c>
      <c r="I73" s="71"/>
      <c r="J73" s="26"/>
      <c r="K73" s="8"/>
      <c r="L73" s="27"/>
      <c r="M73" s="241"/>
    </row>
    <row r="74" spans="1:13" ht="17.25" customHeight="1" x14ac:dyDescent="0.25">
      <c r="A74" s="11"/>
      <c r="B74" s="11"/>
      <c r="C74" s="354" t="s">
        <v>1341</v>
      </c>
      <c r="D74" s="351">
        <v>42855</v>
      </c>
      <c r="E74" s="330">
        <v>3443760</v>
      </c>
      <c r="F74" s="331">
        <v>8842.5499999999993</v>
      </c>
      <c r="G74" s="40"/>
      <c r="H74" s="57"/>
      <c r="I74" s="323" t="s">
        <v>1342</v>
      </c>
      <c r="J74" s="26"/>
      <c r="K74" s="8"/>
      <c r="L74" s="27"/>
      <c r="M74" s="241"/>
    </row>
    <row r="75" spans="1:13" ht="17.25" customHeight="1" x14ac:dyDescent="0.25">
      <c r="A75" s="54" t="s">
        <v>92</v>
      </c>
      <c r="B75" s="18" t="s">
        <v>93</v>
      </c>
      <c r="C75" s="241"/>
      <c r="D75" s="242"/>
      <c r="E75" s="241"/>
      <c r="F75" s="26"/>
      <c r="G75" s="49">
        <f>+SUM(F76:F76)</f>
        <v>24592</v>
      </c>
      <c r="H75" s="25">
        <f>+G75/1.16*0.16</f>
        <v>3392</v>
      </c>
      <c r="I75" s="25"/>
      <c r="J75" s="26"/>
      <c r="K75" s="8"/>
      <c r="L75" s="27"/>
      <c r="M75" s="241"/>
    </row>
    <row r="76" spans="1:13" ht="17.25" customHeight="1" x14ac:dyDescent="0.25">
      <c r="A76" s="113"/>
      <c r="B76" s="53"/>
      <c r="C76" s="364" t="s">
        <v>2319</v>
      </c>
      <c r="D76" s="365">
        <v>42924</v>
      </c>
      <c r="E76" s="364" t="s">
        <v>2320</v>
      </c>
      <c r="F76" s="366">
        <v>24592</v>
      </c>
      <c r="G76" s="49"/>
      <c r="H76" s="25"/>
      <c r="I76" s="250" t="s">
        <v>2321</v>
      </c>
      <c r="J76" s="26"/>
      <c r="K76" s="8"/>
      <c r="L76" s="27"/>
      <c r="M76" s="241"/>
    </row>
    <row r="77" spans="1:13" outlineLevel="1" x14ac:dyDescent="0.25">
      <c r="A77" s="42" t="s">
        <v>98</v>
      </c>
      <c r="B77" s="42" t="s">
        <v>99</v>
      </c>
      <c r="C77" s="329"/>
      <c r="D77" s="330"/>
      <c r="E77" s="351"/>
      <c r="F77" s="356"/>
      <c r="G77" s="20">
        <f>+SUM(F78:F86)</f>
        <v>10263.209999999999</v>
      </c>
      <c r="H77" s="25">
        <f>+G77/1.16*0.16</f>
        <v>1415.6151724137931</v>
      </c>
      <c r="I77" s="71"/>
      <c r="J77" s="26"/>
      <c r="K77" s="8"/>
      <c r="L77" s="27"/>
    </row>
    <row r="78" spans="1:13" outlineLevel="1" x14ac:dyDescent="0.25">
      <c r="A78" s="11"/>
      <c r="B78" s="11"/>
      <c r="C78" s="364" t="s">
        <v>2322</v>
      </c>
      <c r="D78" s="365">
        <v>42922</v>
      </c>
      <c r="E78" s="364">
        <v>30131</v>
      </c>
      <c r="F78" s="435">
        <v>235.02</v>
      </c>
      <c r="G78" s="241"/>
      <c r="H78" s="241"/>
      <c r="I78" s="250" t="s">
        <v>2331</v>
      </c>
      <c r="J78" s="26"/>
      <c r="K78" s="8"/>
      <c r="L78" s="27"/>
    </row>
    <row r="79" spans="1:13" outlineLevel="1" x14ac:dyDescent="0.25">
      <c r="A79" s="11"/>
      <c r="B79" s="11"/>
      <c r="C79" s="364" t="s">
        <v>2323</v>
      </c>
      <c r="D79" s="365">
        <v>42922</v>
      </c>
      <c r="E79" s="364">
        <v>30128</v>
      </c>
      <c r="F79" s="434">
        <v>1916.89</v>
      </c>
      <c r="G79" s="26"/>
      <c r="H79" s="25"/>
      <c r="I79" s="250" t="s">
        <v>2332</v>
      </c>
      <c r="J79" s="26"/>
      <c r="K79" s="8"/>
      <c r="L79" s="27"/>
    </row>
    <row r="80" spans="1:13" outlineLevel="1" x14ac:dyDescent="0.25">
      <c r="A80" s="11"/>
      <c r="B80" s="11"/>
      <c r="C80" s="364" t="s">
        <v>2324</v>
      </c>
      <c r="D80" s="365">
        <v>42922</v>
      </c>
      <c r="E80" s="364">
        <v>30094</v>
      </c>
      <c r="F80" s="434">
        <v>1060.81</v>
      </c>
      <c r="G80" s="241"/>
      <c r="H80" s="25"/>
      <c r="I80" s="323" t="s">
        <v>2333</v>
      </c>
      <c r="J80" s="26"/>
      <c r="K80" s="8"/>
      <c r="L80" s="27"/>
    </row>
    <row r="81" spans="1:12" outlineLevel="1" x14ac:dyDescent="0.25">
      <c r="A81" s="11"/>
      <c r="B81" s="11"/>
      <c r="C81" s="364" t="s">
        <v>2325</v>
      </c>
      <c r="D81" s="365">
        <v>42922</v>
      </c>
      <c r="E81" s="364">
        <v>30091</v>
      </c>
      <c r="F81" s="434">
        <v>1966.04</v>
      </c>
      <c r="G81" s="241"/>
      <c r="H81" s="25"/>
      <c r="I81" s="250" t="s">
        <v>2334</v>
      </c>
      <c r="J81" s="26"/>
      <c r="K81" s="8"/>
      <c r="L81" s="27"/>
    </row>
    <row r="82" spans="1:12" x14ac:dyDescent="0.25">
      <c r="A82" s="11"/>
      <c r="B82" s="11"/>
      <c r="C82" s="364" t="s">
        <v>2326</v>
      </c>
      <c r="D82" s="365">
        <v>42922</v>
      </c>
      <c r="E82" s="364">
        <v>30093</v>
      </c>
      <c r="F82" s="434">
        <v>1991.42</v>
      </c>
      <c r="G82" s="241"/>
      <c r="H82" s="25"/>
      <c r="I82" s="355" t="s">
        <v>2335</v>
      </c>
      <c r="J82" s="241"/>
      <c r="K82" s="241"/>
      <c r="L82" s="241"/>
    </row>
    <row r="83" spans="1:12" outlineLevel="1" x14ac:dyDescent="0.25">
      <c r="A83" s="11"/>
      <c r="B83" s="11"/>
      <c r="C83" s="364" t="s">
        <v>2327</v>
      </c>
      <c r="D83" s="365">
        <v>42922</v>
      </c>
      <c r="E83" s="364">
        <v>30090</v>
      </c>
      <c r="F83" s="434">
        <v>1994.12</v>
      </c>
      <c r="G83" s="241"/>
      <c r="H83" s="25"/>
      <c r="I83" s="323" t="s">
        <v>2336</v>
      </c>
      <c r="J83" s="241"/>
      <c r="K83" s="241"/>
      <c r="L83" s="241"/>
    </row>
    <row r="84" spans="1:12" outlineLevel="1" x14ac:dyDescent="0.25">
      <c r="A84" s="11"/>
      <c r="B84" s="11"/>
      <c r="C84" s="364" t="s">
        <v>2328</v>
      </c>
      <c r="D84" s="365">
        <v>42928</v>
      </c>
      <c r="E84" s="364">
        <v>30234</v>
      </c>
      <c r="F84" s="435">
        <v>251.06</v>
      </c>
      <c r="G84" s="241"/>
      <c r="H84" s="25"/>
      <c r="I84" s="250" t="s">
        <v>2337</v>
      </c>
      <c r="J84" s="241"/>
      <c r="K84" s="241"/>
      <c r="L84" s="241"/>
    </row>
    <row r="85" spans="1:12" outlineLevel="1" x14ac:dyDescent="0.25">
      <c r="A85" s="11"/>
      <c r="B85" s="11"/>
      <c r="C85" s="364" t="s">
        <v>2329</v>
      </c>
      <c r="D85" s="365">
        <v>42928</v>
      </c>
      <c r="F85" s="435">
        <v>707.83</v>
      </c>
      <c r="G85" s="241"/>
      <c r="H85" s="25"/>
      <c r="I85" s="250" t="s">
        <v>2338</v>
      </c>
      <c r="J85" s="241"/>
      <c r="K85" s="241"/>
      <c r="L85" s="241"/>
    </row>
    <row r="86" spans="1:12" outlineLevel="1" x14ac:dyDescent="0.25">
      <c r="A86" s="11"/>
      <c r="B86" s="11"/>
      <c r="C86" s="364" t="s">
        <v>2330</v>
      </c>
      <c r="D86" s="365">
        <v>42936</v>
      </c>
      <c r="E86" s="364">
        <v>30378</v>
      </c>
      <c r="F86" s="435">
        <v>140.02000000000001</v>
      </c>
      <c r="G86" s="241"/>
      <c r="H86" s="25"/>
      <c r="I86" s="250" t="s">
        <v>2339</v>
      </c>
      <c r="J86" s="241"/>
      <c r="K86" s="241"/>
      <c r="L86" s="241"/>
    </row>
    <row r="87" spans="1:12" outlineLevel="1" x14ac:dyDescent="0.25">
      <c r="A87" s="42" t="s">
        <v>100</v>
      </c>
      <c r="B87" s="42" t="s">
        <v>101</v>
      </c>
      <c r="C87" s="241"/>
      <c r="D87" s="241"/>
      <c r="E87" s="241"/>
      <c r="F87" s="241"/>
      <c r="G87" s="20">
        <f>+SUM(F88:F92)</f>
        <v>11347.699999999999</v>
      </c>
      <c r="H87" s="25">
        <f>+G87/1.16*0.16</f>
        <v>1565.2</v>
      </c>
      <c r="I87" s="241"/>
      <c r="J87" s="241"/>
      <c r="K87" s="241"/>
      <c r="L87" s="241"/>
    </row>
    <row r="88" spans="1:12" x14ac:dyDescent="0.25">
      <c r="A88" s="11"/>
      <c r="B88" s="11"/>
      <c r="C88" s="364" t="s">
        <v>2340</v>
      </c>
      <c r="D88" s="365">
        <v>42924</v>
      </c>
      <c r="E88" s="364">
        <v>18966</v>
      </c>
      <c r="F88" s="366">
        <v>3337.32</v>
      </c>
      <c r="G88" s="241"/>
      <c r="H88" s="241"/>
      <c r="I88" s="343" t="s">
        <v>2344</v>
      </c>
      <c r="J88" s="26"/>
      <c r="K88" s="8"/>
      <c r="L88" s="53"/>
    </row>
    <row r="89" spans="1:12" outlineLevel="1" x14ac:dyDescent="0.25">
      <c r="A89" s="11"/>
      <c r="B89" s="11"/>
      <c r="C89" s="364" t="s">
        <v>2341</v>
      </c>
      <c r="D89" s="365">
        <v>42929</v>
      </c>
      <c r="E89" s="364">
        <v>19009</v>
      </c>
      <c r="F89" s="366">
        <v>1335.74</v>
      </c>
      <c r="G89" s="241"/>
      <c r="H89" s="241"/>
      <c r="I89" s="323" t="s">
        <v>2345</v>
      </c>
      <c r="J89" s="26"/>
      <c r="K89" s="8"/>
      <c r="L89" s="27"/>
    </row>
    <row r="90" spans="1:12" outlineLevel="1" x14ac:dyDescent="0.25">
      <c r="A90" s="11"/>
      <c r="B90" s="11"/>
      <c r="C90" s="364" t="s">
        <v>2342</v>
      </c>
      <c r="D90" s="365">
        <v>42935</v>
      </c>
      <c r="E90" s="364">
        <v>18978</v>
      </c>
      <c r="F90" s="366">
        <v>1335.74</v>
      </c>
      <c r="G90" s="241"/>
      <c r="H90" s="241"/>
      <c r="I90" s="250" t="s">
        <v>2346</v>
      </c>
      <c r="J90" s="26"/>
      <c r="K90" s="8"/>
      <c r="L90" s="27"/>
    </row>
    <row r="91" spans="1:12" outlineLevel="1" x14ac:dyDescent="0.25">
      <c r="A91" s="11"/>
      <c r="B91" s="11"/>
      <c r="C91" s="364" t="s">
        <v>2343</v>
      </c>
      <c r="D91" s="365">
        <v>42936</v>
      </c>
      <c r="E91" s="364">
        <v>19043</v>
      </c>
      <c r="F91" s="366">
        <v>4003.16</v>
      </c>
      <c r="G91" s="241"/>
      <c r="H91" s="241"/>
      <c r="I91" s="323" t="s">
        <v>2347</v>
      </c>
      <c r="J91" s="26"/>
      <c r="K91" s="8"/>
      <c r="L91" s="27"/>
    </row>
    <row r="92" spans="1:12" outlineLevel="1" x14ac:dyDescent="0.25">
      <c r="A92" s="11"/>
      <c r="B92" s="11"/>
      <c r="C92" s="364" t="s">
        <v>1404</v>
      </c>
      <c r="D92" s="365">
        <v>42940</v>
      </c>
      <c r="E92" s="364">
        <v>19084</v>
      </c>
      <c r="F92" s="366">
        <v>1335.74</v>
      </c>
      <c r="G92" s="241"/>
      <c r="H92" s="241"/>
      <c r="I92" s="250" t="s">
        <v>2348</v>
      </c>
      <c r="J92" s="26"/>
      <c r="K92" s="8"/>
      <c r="L92" s="27"/>
    </row>
    <row r="93" spans="1:12" outlineLevel="1" x14ac:dyDescent="0.25">
      <c r="A93" s="18" t="s">
        <v>102</v>
      </c>
      <c r="B93" s="18" t="s">
        <v>103</v>
      </c>
      <c r="C93" s="6"/>
      <c r="D93" s="35"/>
      <c r="E93" s="43"/>
      <c r="F93" s="7"/>
      <c r="G93" s="20">
        <f>+F94</f>
        <v>10431.58</v>
      </c>
      <c r="H93" s="25">
        <f>+G93/1.16*0.16</f>
        <v>1438.8386206896555</v>
      </c>
      <c r="I93" s="71"/>
      <c r="J93" s="26"/>
      <c r="K93" s="8"/>
      <c r="L93" s="27"/>
    </row>
    <row r="94" spans="1:12" x14ac:dyDescent="0.25">
      <c r="A94" s="6"/>
      <c r="B94" s="6"/>
      <c r="C94" s="58" t="s">
        <v>2349</v>
      </c>
      <c r="D94" s="70">
        <v>42942</v>
      </c>
      <c r="E94" s="58" t="s">
        <v>2350</v>
      </c>
      <c r="F94" s="32">
        <v>10431.58</v>
      </c>
      <c r="G94" s="40"/>
      <c r="H94" s="59"/>
      <c r="I94" s="323" t="s">
        <v>2351</v>
      </c>
      <c r="J94" s="241"/>
      <c r="K94" s="241" t="s">
        <v>319</v>
      </c>
      <c r="L94" s="241"/>
    </row>
    <row r="95" spans="1:12" x14ac:dyDescent="0.25">
      <c r="A95" s="18" t="s">
        <v>106</v>
      </c>
      <c r="B95" s="18" t="s">
        <v>107</v>
      </c>
      <c r="C95" s="375"/>
      <c r="D95" s="376"/>
      <c r="E95" s="375"/>
      <c r="F95" s="375"/>
      <c r="G95" s="20">
        <f>+SUM(F96:F96)</f>
        <v>270.12</v>
      </c>
      <c r="H95" s="25">
        <f>+G95/1.16*0.16</f>
        <v>37.257931034482766</v>
      </c>
      <c r="I95" s="92"/>
      <c r="J95" s="26"/>
      <c r="K95" s="8"/>
      <c r="L95" s="27"/>
    </row>
    <row r="96" spans="1:12" x14ac:dyDescent="0.25">
      <c r="A96" s="53"/>
      <c r="B96" s="53"/>
      <c r="C96" s="375" t="s">
        <v>108</v>
      </c>
      <c r="D96" s="376">
        <v>42544</v>
      </c>
      <c r="E96" s="375" t="s">
        <v>109</v>
      </c>
      <c r="F96" s="375">
        <v>270.12</v>
      </c>
      <c r="G96" s="241"/>
      <c r="H96" s="241"/>
      <c r="I96" s="240" t="s">
        <v>820</v>
      </c>
      <c r="J96" s="26"/>
      <c r="K96" s="8"/>
      <c r="L96" s="27"/>
    </row>
    <row r="97" spans="1:12" x14ac:dyDescent="0.25">
      <c r="A97" s="18" t="s">
        <v>116</v>
      </c>
      <c r="B97" s="18" t="s">
        <v>2352</v>
      </c>
      <c r="C97" s="6"/>
      <c r="D97" s="35"/>
      <c r="E97" s="43"/>
      <c r="F97" s="7"/>
      <c r="G97" s="20">
        <f>+F99+F100+F98</f>
        <v>5808.1200000000008</v>
      </c>
      <c r="H97" s="25">
        <f>+G97/1.16*0.16</f>
        <v>801.12000000000012</v>
      </c>
      <c r="I97" s="71"/>
      <c r="J97" s="26"/>
      <c r="K97" s="8"/>
      <c r="L97" s="27"/>
    </row>
    <row r="98" spans="1:12" s="76" customFormat="1" x14ac:dyDescent="0.25">
      <c r="A98" s="53"/>
      <c r="B98" s="53"/>
      <c r="C98" s="28"/>
      <c r="D98" s="29"/>
      <c r="E98" s="30"/>
      <c r="F98" s="31">
        <v>-365.4</v>
      </c>
      <c r="G98" s="20"/>
      <c r="H98" s="25"/>
      <c r="I98" s="71"/>
      <c r="J98" s="61"/>
      <c r="K98" s="8"/>
      <c r="L98" s="56"/>
    </row>
    <row r="99" spans="1:12" x14ac:dyDescent="0.25">
      <c r="A99" s="6"/>
      <c r="B99" s="6"/>
      <c r="C99" s="58" t="s">
        <v>2353</v>
      </c>
      <c r="D99" s="70">
        <v>42923</v>
      </c>
      <c r="E99" s="58" t="s">
        <v>2354</v>
      </c>
      <c r="F99" s="32">
        <v>3132</v>
      </c>
      <c r="G99" s="40"/>
      <c r="H99" s="59"/>
      <c r="I99" s="250" t="s">
        <v>2357</v>
      </c>
      <c r="J99" s="26"/>
      <c r="K99" s="8"/>
      <c r="L99" s="27"/>
    </row>
    <row r="100" spans="1:12" x14ac:dyDescent="0.25">
      <c r="A100" s="53"/>
      <c r="B100" s="53"/>
      <c r="C100" s="375" t="s">
        <v>2355</v>
      </c>
      <c r="D100" s="376">
        <v>42947</v>
      </c>
      <c r="E100" s="375" t="s">
        <v>2356</v>
      </c>
      <c r="F100" s="375">
        <v>3041.52</v>
      </c>
      <c r="G100" s="241"/>
      <c r="H100" s="241"/>
      <c r="I100" s="250" t="s">
        <v>2358</v>
      </c>
      <c r="J100" s="26"/>
      <c r="K100" s="8"/>
      <c r="L100" s="27"/>
    </row>
    <row r="101" spans="1:12" x14ac:dyDescent="0.25">
      <c r="A101" s="18" t="s">
        <v>2359</v>
      </c>
      <c r="B101" s="18" t="s">
        <v>2360</v>
      </c>
      <c r="C101" s="6"/>
      <c r="D101" s="35"/>
      <c r="E101" s="43"/>
      <c r="F101" s="7"/>
      <c r="G101" s="20">
        <f>+SUM(F102:F106)</f>
        <v>25926</v>
      </c>
      <c r="H101" s="25">
        <f>+G101/1.16*0.16</f>
        <v>3576</v>
      </c>
      <c r="I101" s="71"/>
      <c r="J101" s="26"/>
      <c r="K101" s="8"/>
      <c r="L101" s="27"/>
    </row>
    <row r="102" spans="1:12" x14ac:dyDescent="0.25">
      <c r="A102" s="6"/>
      <c r="B102" s="6"/>
      <c r="C102" s="364" t="s">
        <v>2361</v>
      </c>
      <c r="D102" s="365">
        <v>42936</v>
      </c>
      <c r="E102" s="364" t="s">
        <v>2362</v>
      </c>
      <c r="F102" s="366">
        <v>11310</v>
      </c>
      <c r="G102" s="40"/>
      <c r="H102" s="59"/>
      <c r="I102" s="323" t="s">
        <v>2539</v>
      </c>
      <c r="J102" s="26"/>
      <c r="K102" s="8"/>
      <c r="L102" s="27"/>
    </row>
    <row r="103" spans="1:12" x14ac:dyDescent="0.25">
      <c r="A103" s="6"/>
      <c r="B103" s="6"/>
      <c r="C103" s="364" t="s">
        <v>2363</v>
      </c>
      <c r="D103" s="365">
        <v>42936</v>
      </c>
      <c r="E103" s="364" t="s">
        <v>2364</v>
      </c>
      <c r="F103" s="366">
        <v>8120</v>
      </c>
      <c r="G103" s="40"/>
      <c r="H103" s="59"/>
      <c r="I103" s="250" t="s">
        <v>2540</v>
      </c>
      <c r="J103" s="26"/>
      <c r="K103" s="8"/>
      <c r="L103" s="27"/>
    </row>
    <row r="104" spans="1:12" x14ac:dyDescent="0.25">
      <c r="A104" s="6"/>
      <c r="B104" s="6"/>
      <c r="C104" s="364" t="s">
        <v>2365</v>
      </c>
      <c r="D104" s="365">
        <v>42937</v>
      </c>
      <c r="E104" s="364" t="s">
        <v>2366</v>
      </c>
      <c r="F104" s="366">
        <v>1740</v>
      </c>
      <c r="G104" s="40"/>
      <c r="H104" s="59"/>
      <c r="I104" s="250" t="s">
        <v>2541</v>
      </c>
      <c r="J104" s="26"/>
      <c r="K104" s="8"/>
      <c r="L104" s="27"/>
    </row>
    <row r="105" spans="1:12" x14ac:dyDescent="0.25">
      <c r="A105" s="6"/>
      <c r="B105" s="6"/>
      <c r="C105" s="364" t="s">
        <v>2367</v>
      </c>
      <c r="D105" s="365">
        <v>42944</v>
      </c>
      <c r="E105" s="364" t="s">
        <v>2368</v>
      </c>
      <c r="F105" s="366">
        <v>2900</v>
      </c>
      <c r="G105" s="40"/>
      <c r="H105" s="59"/>
      <c r="I105" s="250" t="s">
        <v>2542</v>
      </c>
      <c r="J105" s="26"/>
      <c r="K105" s="8"/>
      <c r="L105" s="27"/>
    </row>
    <row r="106" spans="1:12" x14ac:dyDescent="0.25">
      <c r="A106" s="6"/>
      <c r="B106" s="6"/>
      <c r="C106" s="364" t="s">
        <v>2369</v>
      </c>
      <c r="D106" s="365">
        <v>42945</v>
      </c>
      <c r="E106" s="364" t="s">
        <v>2370</v>
      </c>
      <c r="F106" s="366">
        <v>1856</v>
      </c>
      <c r="G106" s="40"/>
      <c r="H106" s="59"/>
      <c r="I106" s="250" t="s">
        <v>2543</v>
      </c>
      <c r="J106" s="26"/>
      <c r="K106" s="8"/>
      <c r="L106" s="27"/>
    </row>
    <row r="107" spans="1:12" x14ac:dyDescent="0.25">
      <c r="A107" s="18" t="s">
        <v>630</v>
      </c>
      <c r="B107" s="18" t="s">
        <v>631</v>
      </c>
      <c r="C107" s="326"/>
      <c r="D107" s="327"/>
      <c r="E107" s="326"/>
      <c r="F107" s="328"/>
      <c r="G107" s="20">
        <f>+F108</f>
        <v>2320</v>
      </c>
      <c r="H107" s="25">
        <f>+G107/1.16*0.16</f>
        <v>320.00000000000006</v>
      </c>
      <c r="I107" s="25"/>
      <c r="J107" s="26"/>
      <c r="K107" s="8"/>
      <c r="L107" s="27"/>
    </row>
    <row r="108" spans="1:12" x14ac:dyDescent="0.25">
      <c r="A108" s="53"/>
      <c r="B108" s="53"/>
      <c r="C108" s="326" t="s">
        <v>632</v>
      </c>
      <c r="D108" s="327">
        <v>42786</v>
      </c>
      <c r="E108" s="326">
        <v>642</v>
      </c>
      <c r="F108" s="328">
        <v>2320</v>
      </c>
      <c r="H108" s="25"/>
      <c r="I108" s="312" t="s">
        <v>1674</v>
      </c>
      <c r="J108" s="26"/>
      <c r="K108" s="8"/>
      <c r="L108" s="27"/>
    </row>
    <row r="109" spans="1:12" x14ac:dyDescent="0.25">
      <c r="A109" s="18" t="s">
        <v>126</v>
      </c>
      <c r="B109" s="18" t="s">
        <v>1675</v>
      </c>
      <c r="C109" s="76"/>
      <c r="D109" s="314"/>
      <c r="E109" s="76"/>
      <c r="F109" s="77"/>
      <c r="G109" s="20">
        <f>+F110</f>
        <v>8526</v>
      </c>
      <c r="H109" s="25">
        <f>+G109/1.16*0.16</f>
        <v>1176.0000000000002</v>
      </c>
      <c r="I109" s="312"/>
      <c r="J109" s="26"/>
      <c r="K109" s="8"/>
      <c r="L109" s="27"/>
    </row>
    <row r="110" spans="1:12" x14ac:dyDescent="0.25">
      <c r="A110" s="53"/>
      <c r="B110" s="53"/>
      <c r="C110" s="76" t="s">
        <v>2371</v>
      </c>
      <c r="D110" s="314">
        <v>42947</v>
      </c>
      <c r="E110" s="76" t="s">
        <v>2372</v>
      </c>
      <c r="F110" s="77">
        <v>8526</v>
      </c>
      <c r="H110" s="25"/>
      <c r="I110" s="311" t="s">
        <v>2373</v>
      </c>
      <c r="J110" s="26"/>
      <c r="K110" s="8"/>
      <c r="L110" s="27"/>
    </row>
    <row r="111" spans="1:12" x14ac:dyDescent="0.25">
      <c r="A111" s="18" t="s">
        <v>2374</v>
      </c>
      <c r="B111" s="18" t="s">
        <v>2375</v>
      </c>
      <c r="C111" s="377"/>
      <c r="D111" s="378"/>
      <c r="E111" s="377"/>
      <c r="F111" s="379"/>
      <c r="G111" s="20">
        <f>+SUM(F112:F112)</f>
        <v>1850.2</v>
      </c>
      <c r="H111" s="25">
        <f>+G111/1.16*0.16</f>
        <v>255.20000000000005</v>
      </c>
      <c r="I111" s="312"/>
      <c r="J111" s="26"/>
      <c r="K111" s="8"/>
      <c r="L111" s="27"/>
    </row>
    <row r="112" spans="1:12" x14ac:dyDescent="0.25">
      <c r="A112" s="53"/>
      <c r="B112" s="53"/>
      <c r="C112" s="377" t="s">
        <v>2376</v>
      </c>
      <c r="D112" s="378">
        <v>42942</v>
      </c>
      <c r="E112" s="377">
        <v>2130</v>
      </c>
      <c r="F112" s="379">
        <v>1850.2</v>
      </c>
      <c r="G112" s="20"/>
      <c r="H112" s="25"/>
      <c r="I112" s="323" t="s">
        <v>2377</v>
      </c>
      <c r="J112" s="241"/>
      <c r="K112" s="8"/>
      <c r="L112" s="27"/>
    </row>
    <row r="113" spans="1:12" outlineLevel="1" x14ac:dyDescent="0.25">
      <c r="A113" s="18" t="s">
        <v>130</v>
      </c>
      <c r="B113" s="18" t="s">
        <v>131</v>
      </c>
      <c r="C113" s="329"/>
      <c r="D113" s="330"/>
      <c r="E113" s="333"/>
      <c r="F113" s="332"/>
      <c r="G113" s="20">
        <f>+SUM(F114:F123)</f>
        <v>35284.410000000003</v>
      </c>
      <c r="H113" s="25">
        <f>+G113/1.16*0.16</f>
        <v>4866.8151724137942</v>
      </c>
      <c r="I113" s="25"/>
      <c r="J113" s="241"/>
      <c r="K113" s="8"/>
      <c r="L113" s="27"/>
    </row>
    <row r="114" spans="1:12" outlineLevel="1" x14ac:dyDescent="0.25">
      <c r="A114" s="53"/>
      <c r="B114" s="53"/>
      <c r="C114" s="116" t="s">
        <v>132</v>
      </c>
      <c r="D114" s="117">
        <v>42693</v>
      </c>
      <c r="E114" s="116">
        <v>15446</v>
      </c>
      <c r="F114" s="118">
        <v>3800.02</v>
      </c>
      <c r="G114" s="20"/>
      <c r="H114" s="25"/>
      <c r="I114" s="243" t="s">
        <v>836</v>
      </c>
      <c r="J114" s="241"/>
      <c r="K114" s="8"/>
      <c r="L114" s="27"/>
    </row>
    <row r="115" spans="1:12" outlineLevel="1" x14ac:dyDescent="0.25">
      <c r="A115" s="53"/>
      <c r="B115" s="53"/>
      <c r="C115" s="116" t="s">
        <v>133</v>
      </c>
      <c r="D115" s="117">
        <v>42697</v>
      </c>
      <c r="E115" s="116">
        <v>15571</v>
      </c>
      <c r="F115" s="118">
        <v>2670</v>
      </c>
      <c r="G115" s="20"/>
      <c r="H115" s="25"/>
      <c r="I115" s="243" t="s">
        <v>837</v>
      </c>
      <c r="J115" s="241"/>
      <c r="K115" s="8"/>
      <c r="L115" s="27"/>
    </row>
    <row r="116" spans="1:12" outlineLevel="1" x14ac:dyDescent="0.25">
      <c r="A116" s="53"/>
      <c r="B116" s="53"/>
      <c r="C116" s="116" t="s">
        <v>134</v>
      </c>
      <c r="D116" s="117">
        <v>42679</v>
      </c>
      <c r="E116" s="116">
        <v>15448</v>
      </c>
      <c r="F116" s="118">
        <v>304.38</v>
      </c>
      <c r="G116" s="20"/>
      <c r="H116" s="25"/>
      <c r="I116" s="244" t="s">
        <v>838</v>
      </c>
      <c r="J116" s="241"/>
      <c r="K116" s="8"/>
      <c r="L116" s="27"/>
    </row>
    <row r="117" spans="1:12" outlineLevel="1" x14ac:dyDescent="0.25">
      <c r="A117" s="53"/>
      <c r="B117" s="53"/>
      <c r="C117" s="364" t="s">
        <v>2378</v>
      </c>
      <c r="D117" s="365">
        <v>42920</v>
      </c>
      <c r="E117" s="364">
        <v>18043</v>
      </c>
      <c r="F117" s="366">
        <v>3299.99</v>
      </c>
      <c r="G117" s="20"/>
      <c r="H117" s="25"/>
      <c r="I117" s="250" t="s">
        <v>2384</v>
      </c>
      <c r="J117" s="241"/>
      <c r="K117" s="8"/>
      <c r="L117" s="27"/>
    </row>
    <row r="118" spans="1:12" outlineLevel="1" x14ac:dyDescent="0.25">
      <c r="A118" s="53"/>
      <c r="B118" s="53"/>
      <c r="C118" s="364" t="s">
        <v>2379</v>
      </c>
      <c r="D118" s="365">
        <v>42933</v>
      </c>
      <c r="E118" s="364">
        <v>18125</v>
      </c>
      <c r="F118" s="366">
        <v>1000</v>
      </c>
      <c r="G118" s="20"/>
      <c r="H118" s="25"/>
      <c r="I118" s="250" t="s">
        <v>2385</v>
      </c>
      <c r="J118" s="241"/>
      <c r="K118" s="8"/>
      <c r="L118" s="27"/>
    </row>
    <row r="119" spans="1:12" outlineLevel="1" x14ac:dyDescent="0.25">
      <c r="A119" s="53"/>
      <c r="B119" s="53"/>
      <c r="C119" s="364" t="s">
        <v>2380</v>
      </c>
      <c r="D119" s="365">
        <v>42935</v>
      </c>
      <c r="E119" s="364">
        <v>18227</v>
      </c>
      <c r="F119" s="366">
        <v>5560.02</v>
      </c>
      <c r="G119" s="20"/>
      <c r="H119" s="25"/>
      <c r="I119" s="323" t="s">
        <v>2386</v>
      </c>
      <c r="J119" s="241"/>
      <c r="K119" s="8"/>
      <c r="L119" s="27"/>
    </row>
    <row r="120" spans="1:12" outlineLevel="1" x14ac:dyDescent="0.25">
      <c r="A120" s="53"/>
      <c r="B120" s="53"/>
      <c r="C120" s="364" t="s">
        <v>2381</v>
      </c>
      <c r="D120" s="365">
        <v>42937</v>
      </c>
      <c r="E120" s="364">
        <v>18264</v>
      </c>
      <c r="F120" s="366">
        <v>4000</v>
      </c>
      <c r="G120" s="20"/>
      <c r="H120" s="25"/>
      <c r="I120" s="250" t="s">
        <v>2387</v>
      </c>
      <c r="J120" s="241"/>
      <c r="K120" s="8"/>
      <c r="L120" s="27"/>
    </row>
    <row r="121" spans="1:12" outlineLevel="1" x14ac:dyDescent="0.25">
      <c r="A121" s="53"/>
      <c r="B121" s="53"/>
      <c r="C121" s="364" t="s">
        <v>2382</v>
      </c>
      <c r="D121" s="365">
        <v>42937</v>
      </c>
      <c r="E121" s="364">
        <v>18262</v>
      </c>
      <c r="F121" s="366">
        <v>4999.99</v>
      </c>
      <c r="G121" s="20"/>
      <c r="H121" s="25"/>
      <c r="I121" s="323" t="s">
        <v>2388</v>
      </c>
      <c r="J121" s="241"/>
      <c r="K121" s="8"/>
      <c r="L121" s="27"/>
    </row>
    <row r="122" spans="1:12" outlineLevel="1" x14ac:dyDescent="0.25">
      <c r="A122" s="53"/>
      <c r="B122" s="53"/>
      <c r="C122" s="364" t="s">
        <v>1120</v>
      </c>
      <c r="D122" s="365">
        <v>42943</v>
      </c>
      <c r="E122" s="364">
        <v>18305</v>
      </c>
      <c r="F122" s="366">
        <v>8000.01</v>
      </c>
      <c r="G122" s="20"/>
      <c r="H122" s="25"/>
      <c r="I122" s="250" t="s">
        <v>2389</v>
      </c>
      <c r="J122" s="241"/>
      <c r="K122" s="8"/>
      <c r="L122" s="27"/>
    </row>
    <row r="123" spans="1:12" outlineLevel="1" x14ac:dyDescent="0.25">
      <c r="A123" s="53"/>
      <c r="B123" s="53"/>
      <c r="C123" s="364" t="s">
        <v>2383</v>
      </c>
      <c r="D123" s="365">
        <v>42944</v>
      </c>
      <c r="E123" s="364">
        <v>18303</v>
      </c>
      <c r="F123" s="366">
        <v>1650</v>
      </c>
      <c r="G123" s="20"/>
      <c r="H123" s="25"/>
      <c r="I123" s="250" t="s">
        <v>2390</v>
      </c>
      <c r="J123" s="241"/>
      <c r="K123" s="8"/>
      <c r="L123" s="27"/>
    </row>
    <row r="124" spans="1:12" x14ac:dyDescent="0.25">
      <c r="A124" s="18" t="s">
        <v>135</v>
      </c>
      <c r="B124" s="18" t="s">
        <v>136</v>
      </c>
      <c r="C124" s="116"/>
      <c r="D124" s="116"/>
      <c r="E124" s="116"/>
      <c r="F124" s="116"/>
      <c r="G124" s="20">
        <f>+SUM(F125:F138)</f>
        <v>51736</v>
      </c>
      <c r="H124" s="25">
        <f>+G124/1.16*0.16</f>
        <v>7136</v>
      </c>
      <c r="I124" s="71"/>
      <c r="J124" s="241"/>
      <c r="K124" s="241"/>
      <c r="L124" s="27"/>
    </row>
    <row r="125" spans="1:12" x14ac:dyDescent="0.25">
      <c r="A125" s="53"/>
      <c r="B125" s="53"/>
      <c r="C125" s="364" t="s">
        <v>1697</v>
      </c>
      <c r="D125" s="365">
        <v>42864</v>
      </c>
      <c r="E125" s="364">
        <v>675</v>
      </c>
      <c r="F125" s="366">
        <v>3480</v>
      </c>
      <c r="G125" s="20"/>
      <c r="H125" s="25"/>
      <c r="I125" s="312" t="s">
        <v>1719</v>
      </c>
      <c r="J125" s="241"/>
      <c r="K125" s="241"/>
      <c r="L125" s="27"/>
    </row>
    <row r="126" spans="1:12" x14ac:dyDescent="0.25">
      <c r="A126" s="53"/>
      <c r="B126" s="53"/>
      <c r="C126" s="364" t="s">
        <v>2074</v>
      </c>
      <c r="D126" s="365">
        <v>42912</v>
      </c>
      <c r="E126" s="364">
        <v>755</v>
      </c>
      <c r="F126" s="366">
        <v>3132</v>
      </c>
      <c r="G126" s="20"/>
      <c r="H126" s="25"/>
      <c r="I126" s="250" t="s">
        <v>2083</v>
      </c>
      <c r="J126" s="241"/>
      <c r="K126" s="241"/>
      <c r="L126" s="27"/>
    </row>
    <row r="127" spans="1:12" x14ac:dyDescent="0.25">
      <c r="A127" s="53"/>
      <c r="B127" s="53"/>
      <c r="C127" s="364" t="s">
        <v>2391</v>
      </c>
      <c r="D127" s="365">
        <v>42934</v>
      </c>
      <c r="E127" s="364">
        <v>767</v>
      </c>
      <c r="F127" s="366">
        <v>2784</v>
      </c>
      <c r="G127" s="20"/>
      <c r="H127" s="25"/>
      <c r="I127" s="250" t="s">
        <v>2399</v>
      </c>
      <c r="J127" s="241"/>
      <c r="K127" s="241"/>
      <c r="L127" s="27"/>
    </row>
    <row r="128" spans="1:12" x14ac:dyDescent="0.25">
      <c r="A128" s="53"/>
      <c r="B128" s="53"/>
      <c r="C128" s="364" t="s">
        <v>641</v>
      </c>
      <c r="D128" s="365">
        <v>42934</v>
      </c>
      <c r="E128" s="364">
        <v>768</v>
      </c>
      <c r="F128" s="366">
        <v>7540</v>
      </c>
      <c r="G128" s="20"/>
      <c r="H128" s="25"/>
      <c r="I128" s="250" t="s">
        <v>2400</v>
      </c>
      <c r="J128" s="241"/>
      <c r="K128" s="241"/>
      <c r="L128" s="27"/>
    </row>
    <row r="129" spans="1:12" x14ac:dyDescent="0.25">
      <c r="A129" s="53"/>
      <c r="B129" s="53"/>
      <c r="C129" s="364" t="s">
        <v>2392</v>
      </c>
      <c r="D129" s="365">
        <v>42935</v>
      </c>
      <c r="E129" s="364">
        <v>33379</v>
      </c>
      <c r="F129" s="364">
        <v>580</v>
      </c>
      <c r="G129" s="20"/>
      <c r="H129" s="25"/>
      <c r="I129" s="323" t="s">
        <v>2401</v>
      </c>
      <c r="J129" s="241"/>
      <c r="K129" s="241"/>
      <c r="L129" s="27"/>
    </row>
    <row r="130" spans="1:12" x14ac:dyDescent="0.25">
      <c r="A130" s="53"/>
      <c r="B130" s="53"/>
      <c r="C130" s="364" t="s">
        <v>614</v>
      </c>
      <c r="D130" s="365">
        <v>42935</v>
      </c>
      <c r="E130" s="364">
        <v>775</v>
      </c>
      <c r="F130" s="366">
        <v>6380</v>
      </c>
      <c r="G130" s="20"/>
      <c r="H130" s="25"/>
      <c r="I130" s="323" t="s">
        <v>2402</v>
      </c>
      <c r="J130" s="241"/>
      <c r="K130" s="241"/>
      <c r="L130" s="27"/>
    </row>
    <row r="131" spans="1:12" x14ac:dyDescent="0.25">
      <c r="A131" s="53"/>
      <c r="B131" s="53"/>
      <c r="C131" s="364" t="s">
        <v>2393</v>
      </c>
      <c r="D131" s="365">
        <v>42937</v>
      </c>
      <c r="E131" s="364">
        <v>756</v>
      </c>
      <c r="F131" s="366">
        <v>6960</v>
      </c>
      <c r="G131" s="20"/>
      <c r="H131" s="25"/>
      <c r="I131" s="323" t="s">
        <v>2402</v>
      </c>
      <c r="J131" s="241"/>
      <c r="K131" s="241"/>
      <c r="L131" s="27"/>
    </row>
    <row r="132" spans="1:12" x14ac:dyDescent="0.25">
      <c r="A132" s="53"/>
      <c r="B132" s="53"/>
      <c r="C132" s="364" t="s">
        <v>1700</v>
      </c>
      <c r="D132" s="365">
        <v>42937</v>
      </c>
      <c r="E132" s="364">
        <v>401033379</v>
      </c>
      <c r="F132" s="366">
        <v>3016</v>
      </c>
      <c r="G132" s="20"/>
      <c r="H132" s="25"/>
      <c r="I132" s="323" t="s">
        <v>2403</v>
      </c>
      <c r="J132" s="241"/>
      <c r="K132" s="241"/>
      <c r="L132" s="27"/>
    </row>
    <row r="133" spans="1:12" x14ac:dyDescent="0.25">
      <c r="A133" s="53"/>
      <c r="B133" s="53"/>
      <c r="C133" s="364" t="s">
        <v>2394</v>
      </c>
      <c r="D133" s="365">
        <v>42943</v>
      </c>
      <c r="E133" s="364">
        <v>777</v>
      </c>
      <c r="F133" s="366">
        <v>3480</v>
      </c>
      <c r="G133" s="20"/>
      <c r="H133" s="25"/>
      <c r="I133" s="323" t="s">
        <v>2404</v>
      </c>
      <c r="J133" s="241"/>
      <c r="K133" s="241"/>
      <c r="L133" s="27"/>
    </row>
    <row r="134" spans="1:12" x14ac:dyDescent="0.25">
      <c r="A134" s="53"/>
      <c r="B134" s="53"/>
      <c r="C134" s="364" t="s">
        <v>2395</v>
      </c>
      <c r="D134" s="365">
        <v>42945</v>
      </c>
      <c r="E134" s="364">
        <v>783</v>
      </c>
      <c r="F134" s="366">
        <v>1392</v>
      </c>
      <c r="G134" s="20"/>
      <c r="H134" s="25"/>
      <c r="I134" s="250" t="s">
        <v>2405</v>
      </c>
      <c r="J134" s="241"/>
      <c r="K134" s="241"/>
      <c r="L134" s="27"/>
    </row>
    <row r="135" spans="1:12" x14ac:dyDescent="0.25">
      <c r="A135" s="53"/>
      <c r="B135" s="53"/>
      <c r="C135" s="364" t="s">
        <v>1562</v>
      </c>
      <c r="D135" s="365">
        <v>42947</v>
      </c>
      <c r="E135" s="364">
        <v>776</v>
      </c>
      <c r="F135" s="366">
        <v>1740</v>
      </c>
      <c r="G135" s="20"/>
      <c r="H135" s="25"/>
      <c r="I135" s="323" t="s">
        <v>2406</v>
      </c>
      <c r="J135" s="241"/>
      <c r="K135" s="241"/>
      <c r="L135" s="27"/>
    </row>
    <row r="136" spans="1:12" x14ac:dyDescent="0.25">
      <c r="A136" s="53"/>
      <c r="B136" s="53"/>
      <c r="C136" s="364" t="s">
        <v>2396</v>
      </c>
      <c r="D136" s="365">
        <v>42947</v>
      </c>
      <c r="E136" s="364">
        <v>791</v>
      </c>
      <c r="F136" s="366">
        <v>3480</v>
      </c>
      <c r="G136" s="20"/>
      <c r="H136" s="25"/>
      <c r="I136" s="323" t="s">
        <v>2407</v>
      </c>
      <c r="J136" s="241"/>
      <c r="K136" s="241"/>
      <c r="L136" s="27"/>
    </row>
    <row r="137" spans="1:12" x14ac:dyDescent="0.25">
      <c r="A137" s="53"/>
      <c r="B137" s="53"/>
      <c r="C137" s="364" t="s">
        <v>2397</v>
      </c>
      <c r="D137" s="365">
        <v>42947</v>
      </c>
      <c r="E137" s="364">
        <v>792</v>
      </c>
      <c r="F137" s="366">
        <v>2900</v>
      </c>
      <c r="G137" s="20"/>
      <c r="H137" s="25"/>
      <c r="I137" s="250" t="s">
        <v>2408</v>
      </c>
      <c r="J137" s="241"/>
      <c r="K137" s="241"/>
      <c r="L137" s="27"/>
    </row>
    <row r="138" spans="1:12" x14ac:dyDescent="0.25">
      <c r="A138" s="53"/>
      <c r="B138" s="53"/>
      <c r="C138" s="364" t="s">
        <v>2398</v>
      </c>
      <c r="D138" s="365">
        <v>42947</v>
      </c>
      <c r="E138" s="364">
        <v>784</v>
      </c>
      <c r="F138" s="366">
        <v>4872</v>
      </c>
      <c r="G138" s="20"/>
      <c r="H138" s="25"/>
      <c r="I138" s="323" t="s">
        <v>2409</v>
      </c>
      <c r="J138" s="241"/>
      <c r="K138" s="241"/>
      <c r="L138" s="27"/>
    </row>
    <row r="139" spans="1:12" outlineLevel="1" x14ac:dyDescent="0.25">
      <c r="A139" s="18" t="s">
        <v>141</v>
      </c>
      <c r="B139" s="18" t="s">
        <v>142</v>
      </c>
      <c r="C139" s="329"/>
      <c r="D139" s="330"/>
      <c r="E139" s="331"/>
      <c r="F139" s="332"/>
      <c r="G139" s="20">
        <f>+SUM(F140:F148)</f>
        <v>3316</v>
      </c>
      <c r="H139" s="25">
        <f>+G139/1.16*0.16</f>
        <v>457.37931034482762</v>
      </c>
      <c r="I139" s="25"/>
      <c r="J139" s="22"/>
      <c r="K139" s="23"/>
      <c r="L139" s="22"/>
    </row>
    <row r="140" spans="1:12" outlineLevel="1" x14ac:dyDescent="0.25">
      <c r="A140" s="11"/>
      <c r="B140" s="11"/>
      <c r="C140" s="116" t="s">
        <v>382</v>
      </c>
      <c r="D140" s="117">
        <v>42760</v>
      </c>
      <c r="E140" s="116">
        <v>4070233</v>
      </c>
      <c r="F140" s="116">
        <v>116</v>
      </c>
      <c r="G140" s="20"/>
      <c r="H140" s="25"/>
      <c r="I140" s="349" t="s">
        <v>1738</v>
      </c>
      <c r="J140" s="22"/>
      <c r="K140" s="23"/>
      <c r="L140" s="22"/>
    </row>
    <row r="141" spans="1:12" outlineLevel="1" x14ac:dyDescent="0.25">
      <c r="A141" s="11"/>
      <c r="B141" s="11"/>
      <c r="C141" s="116" t="s">
        <v>1410</v>
      </c>
      <c r="D141" s="117">
        <v>42850</v>
      </c>
      <c r="E141" s="116">
        <v>4283655</v>
      </c>
      <c r="F141" s="116">
        <v>400</v>
      </c>
      <c r="G141" s="20"/>
      <c r="H141" s="25"/>
      <c r="I141" s="349" t="s">
        <v>1411</v>
      </c>
      <c r="J141" s="22"/>
      <c r="K141" s="23"/>
      <c r="L141" s="22"/>
    </row>
    <row r="142" spans="1:12" outlineLevel="1" x14ac:dyDescent="0.25">
      <c r="A142" s="11"/>
      <c r="B142" s="11"/>
      <c r="C142" s="364" t="s">
        <v>2166</v>
      </c>
      <c r="D142" s="365">
        <v>42922</v>
      </c>
      <c r="E142" s="364">
        <v>4417861</v>
      </c>
      <c r="F142" s="364">
        <v>400</v>
      </c>
      <c r="G142" s="20"/>
      <c r="H142" s="25"/>
      <c r="I142" s="250" t="s">
        <v>2414</v>
      </c>
      <c r="J142" s="22"/>
      <c r="K142" s="23"/>
      <c r="L142" s="22"/>
    </row>
    <row r="143" spans="1:12" outlineLevel="1" x14ac:dyDescent="0.25">
      <c r="A143" s="11"/>
      <c r="B143" s="11"/>
      <c r="C143" s="364" t="s">
        <v>2410</v>
      </c>
      <c r="D143" s="365">
        <v>42930</v>
      </c>
      <c r="E143" s="364">
        <v>4411995</v>
      </c>
      <c r="F143" s="364">
        <v>400</v>
      </c>
      <c r="G143" s="20"/>
      <c r="H143" s="25"/>
      <c r="I143" s="323" t="s">
        <v>2415</v>
      </c>
      <c r="J143" s="22"/>
      <c r="K143" s="23"/>
      <c r="L143" s="22"/>
    </row>
    <row r="144" spans="1:12" outlineLevel="1" x14ac:dyDescent="0.25">
      <c r="A144" s="11"/>
      <c r="B144" s="11"/>
      <c r="C144" s="364" t="s">
        <v>2411</v>
      </c>
      <c r="D144" s="365">
        <v>42930</v>
      </c>
      <c r="E144" s="364">
        <v>4412916</v>
      </c>
      <c r="F144" s="364">
        <v>400</v>
      </c>
      <c r="G144" s="20"/>
      <c r="H144" s="25"/>
      <c r="I144" s="323" t="s">
        <v>2416</v>
      </c>
      <c r="J144" s="22"/>
      <c r="K144" s="23"/>
      <c r="L144" s="22"/>
    </row>
    <row r="145" spans="1:19" outlineLevel="1" x14ac:dyDescent="0.25">
      <c r="A145" s="11"/>
      <c r="B145" s="11"/>
      <c r="C145" s="364" t="s">
        <v>2412</v>
      </c>
      <c r="D145" s="365">
        <v>42930</v>
      </c>
      <c r="E145" s="364">
        <v>4411986</v>
      </c>
      <c r="F145" s="364">
        <v>400</v>
      </c>
      <c r="G145" s="20"/>
      <c r="H145" s="25"/>
      <c r="I145" s="250" t="s">
        <v>2417</v>
      </c>
      <c r="J145" s="22"/>
      <c r="K145" s="23"/>
      <c r="L145" s="22"/>
    </row>
    <row r="146" spans="1:19" outlineLevel="1" x14ac:dyDescent="0.25">
      <c r="A146" s="11"/>
      <c r="B146" s="11"/>
      <c r="C146" s="364" t="s">
        <v>1326</v>
      </c>
      <c r="D146" s="365">
        <v>42934</v>
      </c>
      <c r="E146" s="364">
        <v>4403919</v>
      </c>
      <c r="F146" s="364">
        <v>400</v>
      </c>
      <c r="G146" s="20"/>
      <c r="H146" s="25"/>
      <c r="I146" s="250" t="s">
        <v>2418</v>
      </c>
      <c r="J146" s="22"/>
      <c r="K146" s="23"/>
      <c r="L146" s="22"/>
    </row>
    <row r="147" spans="1:19" outlineLevel="1" x14ac:dyDescent="0.25">
      <c r="A147" s="11"/>
      <c r="B147" s="11"/>
      <c r="C147" s="364" t="s">
        <v>443</v>
      </c>
      <c r="D147" s="365">
        <v>42934</v>
      </c>
      <c r="E147" s="364">
        <v>4415095</v>
      </c>
      <c r="F147" s="364">
        <v>400</v>
      </c>
      <c r="G147" s="20"/>
      <c r="H147" s="25"/>
      <c r="I147" s="250" t="s">
        <v>2419</v>
      </c>
      <c r="J147" s="22"/>
      <c r="K147" s="23"/>
      <c r="L147" s="22"/>
    </row>
    <row r="148" spans="1:19" outlineLevel="1" x14ac:dyDescent="0.25">
      <c r="A148" s="11"/>
      <c r="B148" s="11"/>
      <c r="C148" s="364" t="s">
        <v>2413</v>
      </c>
      <c r="D148" s="365">
        <v>42937</v>
      </c>
      <c r="E148" s="364">
        <v>4437273</v>
      </c>
      <c r="F148" s="364">
        <v>400</v>
      </c>
      <c r="G148" s="20"/>
      <c r="H148" s="25"/>
      <c r="I148" s="250" t="s">
        <v>2420</v>
      </c>
      <c r="J148" s="22"/>
      <c r="K148" s="23"/>
      <c r="L148" s="22"/>
    </row>
    <row r="149" spans="1:19" x14ac:dyDescent="0.25">
      <c r="A149" s="18" t="s">
        <v>384</v>
      </c>
      <c r="B149" s="18" t="s">
        <v>385</v>
      </c>
      <c r="C149" s="241"/>
      <c r="D149" s="242"/>
      <c r="E149" s="241"/>
      <c r="F149" s="241"/>
      <c r="G149" s="20">
        <f>+SUM(F150:F150)</f>
        <v>-37931.53</v>
      </c>
      <c r="H149" s="25">
        <f>+G149/1.16*0.16</f>
        <v>-5231.9351724137932</v>
      </c>
      <c r="I149" s="71"/>
      <c r="J149" s="241"/>
      <c r="K149" s="241"/>
      <c r="L149" s="22"/>
    </row>
    <row r="150" spans="1:19" outlineLevel="1" x14ac:dyDescent="0.25">
      <c r="A150" s="11"/>
      <c r="B150" s="11"/>
      <c r="C150" s="268" t="s">
        <v>386</v>
      </c>
      <c r="D150" s="263">
        <v>42738</v>
      </c>
      <c r="E150" s="268" t="s">
        <v>387</v>
      </c>
      <c r="F150" s="268">
        <v>-37931.53</v>
      </c>
      <c r="G150" s="20"/>
      <c r="H150" s="25"/>
      <c r="I150" s="25"/>
      <c r="J150" s="241"/>
      <c r="K150" s="8"/>
      <c r="L150" s="27"/>
    </row>
    <row r="151" spans="1:19" x14ac:dyDescent="0.25">
      <c r="A151" s="18" t="s">
        <v>648</v>
      </c>
      <c r="B151" s="18" t="s">
        <v>649</v>
      </c>
      <c r="C151" s="6"/>
      <c r="D151" s="35"/>
      <c r="E151" s="36"/>
      <c r="F151" s="7"/>
      <c r="G151" s="20">
        <f>+F152</f>
        <v>21054</v>
      </c>
      <c r="H151" s="25">
        <f>+G151/1.16*0.16</f>
        <v>2904</v>
      </c>
      <c r="I151" s="71"/>
      <c r="J151" s="241"/>
      <c r="K151" s="8"/>
      <c r="L151" s="27"/>
    </row>
    <row r="152" spans="1:19" outlineLevel="1" x14ac:dyDescent="0.25">
      <c r="A152" s="11"/>
      <c r="B152" s="11"/>
      <c r="C152" s="58" t="s">
        <v>2421</v>
      </c>
      <c r="D152" s="70">
        <v>42947</v>
      </c>
      <c r="E152" s="58" t="s">
        <v>2422</v>
      </c>
      <c r="F152" s="32">
        <v>21054</v>
      </c>
      <c r="G152" s="61"/>
      <c r="H152" s="25"/>
      <c r="I152" s="323" t="s">
        <v>2423</v>
      </c>
      <c r="J152" s="241"/>
      <c r="K152" s="8"/>
      <c r="L152" s="27"/>
    </row>
    <row r="153" spans="1:19" x14ac:dyDescent="0.25">
      <c r="A153" s="18" t="s">
        <v>652</v>
      </c>
      <c r="B153" s="18" t="s">
        <v>653</v>
      </c>
      <c r="C153" s="6"/>
      <c r="D153" s="35"/>
      <c r="E153" s="36"/>
      <c r="F153" s="7"/>
      <c r="G153" s="20">
        <f>+SUM(F154:F155)</f>
        <v>9930.0499999999993</v>
      </c>
      <c r="H153" s="25">
        <f>+G153/1.16*0.16</f>
        <v>1369.6620689655172</v>
      </c>
      <c r="I153" s="25"/>
      <c r="J153" s="241"/>
      <c r="K153" s="8"/>
      <c r="L153" s="27"/>
    </row>
    <row r="154" spans="1:19" x14ac:dyDescent="0.25">
      <c r="A154" s="53"/>
      <c r="B154" s="53"/>
      <c r="C154" s="76" t="s">
        <v>2424</v>
      </c>
      <c r="D154" s="314">
        <v>42919</v>
      </c>
      <c r="E154" s="76" t="s">
        <v>2425</v>
      </c>
      <c r="F154" s="76">
        <v>8259.4599999999991</v>
      </c>
      <c r="G154" s="20"/>
      <c r="H154" s="25"/>
      <c r="I154" s="250" t="s">
        <v>2428</v>
      </c>
      <c r="J154" s="241"/>
      <c r="K154" s="8"/>
      <c r="L154" s="27"/>
    </row>
    <row r="155" spans="1:19" x14ac:dyDescent="0.25">
      <c r="A155" s="53"/>
      <c r="B155" s="53"/>
      <c r="C155" s="76" t="s">
        <v>2427</v>
      </c>
      <c r="D155" s="314">
        <v>42928</v>
      </c>
      <c r="E155" s="76" t="s">
        <v>2426</v>
      </c>
      <c r="F155" s="76">
        <v>1670.59</v>
      </c>
      <c r="G155" s="20"/>
      <c r="H155" s="25"/>
      <c r="I155" s="250" t="s">
        <v>2429</v>
      </c>
      <c r="J155" s="241"/>
      <c r="K155" s="8"/>
      <c r="L155" s="27"/>
    </row>
    <row r="156" spans="1:19" x14ac:dyDescent="0.25">
      <c r="A156" s="18" t="s">
        <v>153</v>
      </c>
      <c r="B156" s="18" t="s">
        <v>154</v>
      </c>
      <c r="C156" s="329"/>
      <c r="D156" s="330"/>
      <c r="E156" s="331"/>
      <c r="F156" s="332"/>
      <c r="G156" s="20">
        <v>44800</v>
      </c>
      <c r="H156" s="25">
        <f>+G156/1.16*0.16</f>
        <v>6179.3103448275861</v>
      </c>
      <c r="I156" s="25"/>
      <c r="J156" s="241"/>
      <c r="K156" s="8"/>
      <c r="L156" s="27"/>
    </row>
    <row r="157" spans="1:19" x14ac:dyDescent="0.25">
      <c r="A157" s="11"/>
      <c r="B157" s="11"/>
      <c r="C157" s="116" t="s">
        <v>155</v>
      </c>
      <c r="D157" s="117">
        <v>42703</v>
      </c>
      <c r="E157" s="116">
        <v>377</v>
      </c>
      <c r="F157" s="118">
        <v>44800</v>
      </c>
      <c r="G157" s="50"/>
      <c r="H157" s="25"/>
      <c r="I157" s="244" t="s">
        <v>851</v>
      </c>
      <c r="J157" s="241"/>
      <c r="K157" s="8"/>
      <c r="L157" s="27"/>
    </row>
    <row r="158" spans="1:19" x14ac:dyDescent="0.25">
      <c r="A158" s="18" t="s">
        <v>1138</v>
      </c>
      <c r="B158" s="18" t="s">
        <v>1760</v>
      </c>
      <c r="C158" s="329"/>
      <c r="D158" s="330"/>
      <c r="E158" s="331"/>
      <c r="F158" s="332"/>
      <c r="G158" s="20">
        <f>+SUM(F159:F160)</f>
        <v>2807.2</v>
      </c>
      <c r="H158" s="25">
        <f>+G158/1.16*0.16</f>
        <v>387.2</v>
      </c>
      <c r="I158" s="244"/>
      <c r="J158" s="241"/>
      <c r="K158" s="8"/>
      <c r="L158" s="27"/>
    </row>
    <row r="159" spans="1:19" x14ac:dyDescent="0.25">
      <c r="A159" s="11"/>
      <c r="B159" s="11"/>
      <c r="C159" s="58" t="s">
        <v>2430</v>
      </c>
      <c r="D159" s="70">
        <v>42944</v>
      </c>
      <c r="E159" s="58">
        <v>83546</v>
      </c>
      <c r="F159" s="61">
        <v>1183.2</v>
      </c>
      <c r="G159" s="50"/>
      <c r="H159" s="25"/>
      <c r="I159" s="250" t="s">
        <v>2432</v>
      </c>
      <c r="J159" s="241"/>
      <c r="K159" s="8"/>
      <c r="L159" s="27"/>
    </row>
    <row r="160" spans="1:19" x14ac:dyDescent="0.25">
      <c r="A160" s="11"/>
      <c r="B160" s="11"/>
      <c r="C160" s="58" t="s">
        <v>2431</v>
      </c>
      <c r="D160" s="70">
        <v>42944</v>
      </c>
      <c r="E160" s="58">
        <v>83545</v>
      </c>
      <c r="F160" s="61">
        <v>1624</v>
      </c>
      <c r="G160" s="50"/>
      <c r="H160" s="25"/>
      <c r="I160" s="250" t="s">
        <v>2433</v>
      </c>
      <c r="J160" s="241"/>
      <c r="K160" s="8" t="s">
        <v>112</v>
      </c>
      <c r="L160" s="27"/>
      <c r="M160" s="241"/>
      <c r="N160" s="241"/>
      <c r="O160" s="241"/>
      <c r="P160" s="241"/>
      <c r="Q160" s="241"/>
      <c r="R160" s="241"/>
      <c r="S160" s="241"/>
    </row>
    <row r="161" spans="1:19" outlineLevel="1" x14ac:dyDescent="0.25">
      <c r="A161" s="18" t="s">
        <v>159</v>
      </c>
      <c r="B161" s="18" t="s">
        <v>160</v>
      </c>
      <c r="C161" s="329"/>
      <c r="D161" s="330"/>
      <c r="E161" s="331"/>
      <c r="F161" s="116"/>
      <c r="G161" s="20">
        <f>+SUM(F162:F166)</f>
        <v>-12760</v>
      </c>
      <c r="H161" s="25">
        <f>+G161/1.16*0.16</f>
        <v>-1760</v>
      </c>
      <c r="I161" s="25" t="s">
        <v>171</v>
      </c>
      <c r="J161" s="58"/>
      <c r="K161" s="8"/>
      <c r="L161" s="56"/>
      <c r="M161" s="58"/>
      <c r="N161" s="58"/>
      <c r="O161" s="58"/>
      <c r="P161" s="58"/>
      <c r="Q161" s="58"/>
      <c r="R161" s="58"/>
      <c r="S161" s="58"/>
    </row>
    <row r="162" spans="1:19" outlineLevel="1" x14ac:dyDescent="0.25">
      <c r="A162" s="53"/>
      <c r="B162" s="53"/>
      <c r="C162" s="116" t="s">
        <v>161</v>
      </c>
      <c r="D162" s="117">
        <v>42068</v>
      </c>
      <c r="E162" s="116" t="s">
        <v>162</v>
      </c>
      <c r="F162" s="352">
        <v>464</v>
      </c>
      <c r="G162" s="20"/>
      <c r="H162" s="25"/>
      <c r="I162" s="25"/>
      <c r="J162" s="58"/>
      <c r="K162" s="8"/>
      <c r="L162" s="56"/>
      <c r="M162" s="58"/>
      <c r="N162" s="58"/>
      <c r="O162" s="58"/>
      <c r="P162" s="58"/>
      <c r="Q162" s="58"/>
      <c r="R162" s="58"/>
      <c r="S162" s="58"/>
    </row>
    <row r="163" spans="1:19" outlineLevel="1" x14ac:dyDescent="0.25">
      <c r="A163" s="53"/>
      <c r="B163" s="53"/>
      <c r="C163" s="116" t="s">
        <v>163</v>
      </c>
      <c r="D163" s="117">
        <v>42172</v>
      </c>
      <c r="E163" s="116" t="s">
        <v>164</v>
      </c>
      <c r="F163" s="352">
        <v>4408</v>
      </c>
      <c r="G163" s="20"/>
      <c r="H163" s="25"/>
      <c r="I163" s="25"/>
      <c r="J163" s="58"/>
      <c r="K163" s="8"/>
      <c r="L163" s="56"/>
      <c r="M163" s="58"/>
      <c r="N163" s="58"/>
      <c r="O163" s="58"/>
      <c r="P163" s="58"/>
      <c r="Q163" s="58"/>
      <c r="R163" s="58"/>
      <c r="S163" s="58"/>
    </row>
    <row r="164" spans="1:19" outlineLevel="1" x14ac:dyDescent="0.25">
      <c r="A164" s="53"/>
      <c r="B164" s="53"/>
      <c r="C164" s="116" t="s">
        <v>165</v>
      </c>
      <c r="D164" s="117">
        <v>42247</v>
      </c>
      <c r="E164" s="116" t="s">
        <v>166</v>
      </c>
      <c r="F164" s="352">
        <v>4408</v>
      </c>
      <c r="G164" s="20"/>
      <c r="H164" s="25"/>
      <c r="I164" s="25"/>
      <c r="J164" s="58"/>
      <c r="K164" s="8"/>
      <c r="L164" s="56"/>
      <c r="M164" s="58"/>
      <c r="N164" s="58"/>
      <c r="O164" s="58"/>
      <c r="P164" s="58"/>
      <c r="Q164" s="58"/>
      <c r="R164" s="58"/>
      <c r="S164" s="58"/>
    </row>
    <row r="165" spans="1:19" x14ac:dyDescent="0.25">
      <c r="A165" s="53"/>
      <c r="B165" s="53"/>
      <c r="C165" s="116" t="s">
        <v>167</v>
      </c>
      <c r="D165" s="117">
        <v>42247</v>
      </c>
      <c r="E165" s="116" t="s">
        <v>168</v>
      </c>
      <c r="F165" s="352">
        <v>4408</v>
      </c>
      <c r="G165" s="20"/>
      <c r="H165" s="25"/>
      <c r="I165" s="25"/>
      <c r="J165" s="58"/>
      <c r="K165" s="8"/>
      <c r="L165" s="56"/>
      <c r="M165" s="58"/>
      <c r="N165" s="58"/>
      <c r="O165" s="58"/>
      <c r="P165" s="58"/>
      <c r="Q165" s="58"/>
      <c r="R165" s="58"/>
      <c r="S165" s="58"/>
    </row>
    <row r="166" spans="1:19" x14ac:dyDescent="0.25">
      <c r="A166" s="53"/>
      <c r="B166" s="53"/>
      <c r="C166" s="116" t="s">
        <v>169</v>
      </c>
      <c r="D166" s="117">
        <v>42487</v>
      </c>
      <c r="E166" s="116" t="s">
        <v>20</v>
      </c>
      <c r="F166" s="118">
        <v>-26448</v>
      </c>
      <c r="G166" s="20"/>
      <c r="H166" s="71" t="s">
        <v>170</v>
      </c>
      <c r="I166" s="71" t="s">
        <v>171</v>
      </c>
      <c r="J166" s="58"/>
      <c r="K166" s="8"/>
      <c r="L166" s="56"/>
      <c r="M166" s="58"/>
      <c r="N166" s="58"/>
      <c r="O166" s="58"/>
      <c r="P166" s="58"/>
      <c r="Q166" s="58"/>
      <c r="R166" s="58"/>
      <c r="S166" s="58"/>
    </row>
    <row r="167" spans="1:19" outlineLevel="1" x14ac:dyDescent="0.25">
      <c r="A167" s="18" t="s">
        <v>174</v>
      </c>
      <c r="B167" s="18" t="s">
        <v>175</v>
      </c>
      <c r="C167" s="116"/>
      <c r="D167" s="117"/>
      <c r="E167" s="116"/>
      <c r="F167" s="116"/>
      <c r="G167" s="20">
        <f>+SUM(F168:F169)</f>
        <v>4593.6000000000004</v>
      </c>
      <c r="H167" s="25">
        <f>+G167/1.16*0.16</f>
        <v>633.60000000000014</v>
      </c>
      <c r="I167" s="241"/>
      <c r="J167" s="241"/>
      <c r="K167" s="8"/>
      <c r="L167" s="27"/>
    </row>
    <row r="168" spans="1:19" outlineLevel="1" x14ac:dyDescent="0.25">
      <c r="A168" s="11"/>
      <c r="B168" s="11"/>
      <c r="C168" s="326" t="s">
        <v>1767</v>
      </c>
      <c r="D168" s="327">
        <v>42886</v>
      </c>
      <c r="E168" s="326">
        <v>2734</v>
      </c>
      <c r="F168" s="328">
        <v>3688.8</v>
      </c>
      <c r="G168" s="241"/>
      <c r="H168" s="25"/>
      <c r="I168" s="323" t="s">
        <v>1769</v>
      </c>
      <c r="J168" s="241"/>
      <c r="K168" s="8"/>
      <c r="L168" s="27"/>
    </row>
    <row r="169" spans="1:19" outlineLevel="1" x14ac:dyDescent="0.25">
      <c r="A169" s="11"/>
      <c r="B169" s="11"/>
      <c r="C169" s="76" t="s">
        <v>2434</v>
      </c>
      <c r="D169" s="314">
        <v>42936</v>
      </c>
      <c r="E169" s="76">
        <v>2878</v>
      </c>
      <c r="F169" s="77">
        <v>904.8</v>
      </c>
      <c r="G169" s="241"/>
      <c r="H169" s="25"/>
      <c r="I169" s="250" t="s">
        <v>2544</v>
      </c>
      <c r="J169" s="241"/>
      <c r="K169" s="8"/>
      <c r="L169" s="27"/>
    </row>
    <row r="170" spans="1:19" x14ac:dyDescent="0.25">
      <c r="A170" s="18" t="s">
        <v>1427</v>
      </c>
      <c r="B170" s="18" t="s">
        <v>1428</v>
      </c>
      <c r="D170" s="365"/>
      <c r="F170" s="366"/>
      <c r="G170" s="20">
        <f>+SUM(F171:F172)</f>
        <v>200</v>
      </c>
      <c r="H170" s="25">
        <f>+G170/1.16*0.16</f>
        <v>27.586206896551726</v>
      </c>
      <c r="I170" s="312"/>
      <c r="J170" s="241"/>
      <c r="K170" s="241"/>
      <c r="L170" s="241"/>
    </row>
    <row r="171" spans="1:19" outlineLevel="1" x14ac:dyDescent="0.25">
      <c r="A171" s="53"/>
      <c r="B171" s="53"/>
      <c r="C171" s="76" t="s">
        <v>2435</v>
      </c>
      <c r="D171" s="314">
        <v>42942</v>
      </c>
      <c r="E171" s="76">
        <v>7144</v>
      </c>
      <c r="F171" s="77">
        <v>200</v>
      </c>
      <c r="G171" s="241"/>
      <c r="H171" s="25"/>
      <c r="I171" s="323" t="s">
        <v>2545</v>
      </c>
      <c r="J171" s="58"/>
      <c r="K171" s="58"/>
      <c r="L171" s="58"/>
    </row>
    <row r="172" spans="1:19" outlineLevel="1" x14ac:dyDescent="0.25">
      <c r="A172" s="18" t="s">
        <v>176</v>
      </c>
      <c r="B172" s="18" t="s">
        <v>1431</v>
      </c>
      <c r="C172" s="28"/>
      <c r="D172" s="51"/>
      <c r="E172" s="28"/>
      <c r="F172" s="31"/>
      <c r="G172" s="20">
        <f>+F173</f>
        <v>2610</v>
      </c>
      <c r="H172" s="25">
        <f>+G172/1.16*0.16</f>
        <v>360</v>
      </c>
      <c r="I172" s="25"/>
      <c r="J172" s="58"/>
      <c r="K172" s="58"/>
      <c r="L172" s="58"/>
    </row>
    <row r="173" spans="1:19" outlineLevel="1" x14ac:dyDescent="0.25">
      <c r="A173" s="53"/>
      <c r="B173" s="53"/>
      <c r="C173" s="58" t="s">
        <v>2436</v>
      </c>
      <c r="D173" s="70">
        <v>42931</v>
      </c>
      <c r="E173" s="58" t="s">
        <v>2437</v>
      </c>
      <c r="F173" s="61">
        <v>2610</v>
      </c>
      <c r="G173" s="20"/>
      <c r="H173" s="25"/>
      <c r="I173" s="323" t="s">
        <v>2546</v>
      </c>
      <c r="J173" s="58"/>
      <c r="K173" s="58"/>
      <c r="L173" s="58"/>
    </row>
    <row r="174" spans="1:19" x14ac:dyDescent="0.25">
      <c r="A174" s="18" t="s">
        <v>178</v>
      </c>
      <c r="B174" s="18" t="s">
        <v>2134</v>
      </c>
      <c r="C174" s="28"/>
      <c r="D174" s="51"/>
      <c r="E174" s="28"/>
      <c r="F174" s="31"/>
      <c r="G174" s="20">
        <f>+F175</f>
        <v>5848</v>
      </c>
      <c r="H174" s="25">
        <f>+G174/1.16*0.16</f>
        <v>806.62068965517244</v>
      </c>
      <c r="I174" s="25"/>
    </row>
    <row r="175" spans="1:19" outlineLevel="1" x14ac:dyDescent="0.25">
      <c r="A175" s="53"/>
      <c r="B175" s="53"/>
      <c r="C175" s="58" t="s">
        <v>2135</v>
      </c>
      <c r="D175" s="70">
        <v>42914</v>
      </c>
      <c r="E175" s="58">
        <v>37040397</v>
      </c>
      <c r="F175" s="61">
        <v>5848</v>
      </c>
      <c r="G175" s="20"/>
      <c r="H175" s="25"/>
      <c r="I175" s="250" t="s">
        <v>2136</v>
      </c>
    </row>
    <row r="176" spans="1:19" x14ac:dyDescent="0.25">
      <c r="A176" s="18" t="s">
        <v>183</v>
      </c>
      <c r="B176" s="18" t="s">
        <v>2438</v>
      </c>
      <c r="C176" s="28"/>
      <c r="D176" s="51"/>
      <c r="E176" s="28"/>
      <c r="F176" s="31"/>
      <c r="G176" s="20">
        <f>+F177</f>
        <v>35962</v>
      </c>
      <c r="H176" s="25">
        <f>+G176/1.16*0.16</f>
        <v>4960.2758620689656</v>
      </c>
      <c r="I176" s="25"/>
    </row>
    <row r="177" spans="1:9" x14ac:dyDescent="0.25">
      <c r="A177" s="53"/>
      <c r="B177" s="53"/>
      <c r="C177" s="58" t="s">
        <v>2439</v>
      </c>
      <c r="D177" s="70">
        <v>42922</v>
      </c>
      <c r="E177" s="58">
        <v>2096</v>
      </c>
      <c r="F177" s="61">
        <v>35962</v>
      </c>
      <c r="G177" s="20"/>
      <c r="H177" s="25"/>
      <c r="I177" s="312" t="s">
        <v>2547</v>
      </c>
    </row>
    <row r="178" spans="1:9" ht="15.75" customHeight="1" outlineLevel="1" x14ac:dyDescent="0.25">
      <c r="A178" s="18" t="s">
        <v>192</v>
      </c>
      <c r="B178" s="18" t="s">
        <v>193</v>
      </c>
      <c r="C178" s="241"/>
      <c r="D178" s="242"/>
      <c r="E178" s="241"/>
      <c r="F178" s="26"/>
      <c r="G178" s="20">
        <f>+SUM(F179:F186)</f>
        <v>860999.64</v>
      </c>
      <c r="H178" s="25">
        <f>+G178/1.16*0.16</f>
        <v>118758.57103448278</v>
      </c>
    </row>
    <row r="179" spans="1:9" ht="15.75" customHeight="1" outlineLevel="1" x14ac:dyDescent="0.25">
      <c r="A179" s="241"/>
      <c r="B179" s="241"/>
      <c r="C179" s="97">
        <v>3561</v>
      </c>
      <c r="D179" s="365">
        <v>42736</v>
      </c>
      <c r="E179" s="364" t="s">
        <v>422</v>
      </c>
      <c r="F179" s="366">
        <v>100000</v>
      </c>
      <c r="G179" s="241"/>
      <c r="H179" s="241"/>
    </row>
    <row r="180" spans="1:9" ht="15.75" customHeight="1" outlineLevel="1" x14ac:dyDescent="0.25">
      <c r="A180" s="241"/>
      <c r="B180" s="241"/>
      <c r="C180" s="364" t="s">
        <v>672</v>
      </c>
      <c r="D180" s="365">
        <v>42767</v>
      </c>
      <c r="E180" s="364" t="s">
        <v>422</v>
      </c>
      <c r="F180" s="77">
        <v>100000</v>
      </c>
      <c r="G180" s="241"/>
      <c r="H180" s="241"/>
      <c r="I180" s="312"/>
    </row>
    <row r="181" spans="1:9" ht="15.75" customHeight="1" outlineLevel="1" x14ac:dyDescent="0.25">
      <c r="A181" s="241"/>
      <c r="B181" s="241"/>
      <c r="C181" s="364" t="s">
        <v>1167</v>
      </c>
      <c r="D181" s="365">
        <v>42795</v>
      </c>
      <c r="E181" s="364" t="s">
        <v>422</v>
      </c>
      <c r="F181" s="77">
        <v>100000</v>
      </c>
      <c r="G181" s="241"/>
      <c r="H181" s="241"/>
    </row>
    <row r="182" spans="1:9" ht="15.75" customHeight="1" outlineLevel="1" x14ac:dyDescent="0.25">
      <c r="A182" s="241"/>
      <c r="B182" s="241"/>
      <c r="C182" s="364" t="s">
        <v>1167</v>
      </c>
      <c r="D182" s="365">
        <v>42826</v>
      </c>
      <c r="E182" s="364" t="s">
        <v>422</v>
      </c>
      <c r="F182" s="366">
        <v>100000</v>
      </c>
      <c r="G182" s="241"/>
      <c r="H182" s="241"/>
    </row>
    <row r="183" spans="1:9" x14ac:dyDescent="0.25">
      <c r="A183" s="241"/>
      <c r="B183" s="241"/>
      <c r="C183" s="364" t="s">
        <v>1774</v>
      </c>
      <c r="D183" s="365">
        <v>42856</v>
      </c>
      <c r="E183" s="364" t="s">
        <v>422</v>
      </c>
      <c r="F183" s="366">
        <v>100000</v>
      </c>
      <c r="G183" s="241"/>
      <c r="H183" s="241"/>
      <c r="I183" s="312"/>
    </row>
    <row r="184" spans="1:9" outlineLevel="1" x14ac:dyDescent="0.25">
      <c r="A184" s="241"/>
      <c r="B184" s="241"/>
      <c r="C184" s="364" t="s">
        <v>1774</v>
      </c>
      <c r="D184" s="365">
        <v>42887</v>
      </c>
      <c r="E184" s="364" t="s">
        <v>422</v>
      </c>
      <c r="F184" s="366">
        <v>100000</v>
      </c>
      <c r="G184" s="241"/>
      <c r="H184" s="241"/>
      <c r="I184" s="312"/>
    </row>
    <row r="185" spans="1:9" outlineLevel="1" x14ac:dyDescent="0.25">
      <c r="A185" s="241"/>
      <c r="B185" s="241"/>
      <c r="C185" s="364" t="s">
        <v>1774</v>
      </c>
      <c r="D185" s="365">
        <v>42917</v>
      </c>
      <c r="E185" s="364" t="s">
        <v>422</v>
      </c>
      <c r="F185" s="366">
        <v>100000</v>
      </c>
      <c r="G185" s="241"/>
      <c r="H185" s="241"/>
      <c r="I185" s="312"/>
    </row>
    <row r="186" spans="1:9" outlineLevel="1" x14ac:dyDescent="0.25">
      <c r="A186" s="241"/>
      <c r="B186" s="241"/>
      <c r="C186" s="364" t="s">
        <v>2440</v>
      </c>
      <c r="D186" s="365">
        <v>42947</v>
      </c>
      <c r="E186" s="364" t="s">
        <v>2441</v>
      </c>
      <c r="F186" s="366">
        <v>160999.64000000001</v>
      </c>
      <c r="G186" s="241"/>
      <c r="H186" s="241"/>
      <c r="I186" s="312"/>
    </row>
    <row r="187" spans="1:9" outlineLevel="1" x14ac:dyDescent="0.25">
      <c r="A187" s="18" t="s">
        <v>194</v>
      </c>
      <c r="B187" s="18" t="s">
        <v>195</v>
      </c>
      <c r="C187" s="58"/>
      <c r="D187" s="70"/>
      <c r="E187" s="58"/>
      <c r="F187" s="61"/>
      <c r="G187" s="20">
        <f>+SUM(F188:F191)</f>
        <v>1624</v>
      </c>
      <c r="H187" s="25">
        <f>+G187/1.16*0.16</f>
        <v>224</v>
      </c>
    </row>
    <row r="188" spans="1:9" s="488" customFormat="1" outlineLevel="1" x14ac:dyDescent="0.25">
      <c r="A188" s="53"/>
      <c r="B188" s="53"/>
      <c r="C188" s="499" t="s">
        <v>436</v>
      </c>
      <c r="D188" s="500">
        <v>42766</v>
      </c>
      <c r="E188" s="499" t="s">
        <v>437</v>
      </c>
      <c r="F188" s="499">
        <v>406</v>
      </c>
      <c r="G188" s="20"/>
      <c r="H188" s="25"/>
      <c r="I188" s="240"/>
    </row>
    <row r="189" spans="1:9" s="488" customFormat="1" outlineLevel="1" x14ac:dyDescent="0.25">
      <c r="A189" s="53"/>
      <c r="B189" s="53"/>
      <c r="C189" s="76" t="s">
        <v>1172</v>
      </c>
      <c r="D189" s="314">
        <v>42823</v>
      </c>
      <c r="E189" s="76" t="s">
        <v>1173</v>
      </c>
      <c r="F189" s="76">
        <v>406</v>
      </c>
      <c r="G189" s="20"/>
      <c r="H189" s="25"/>
      <c r="I189" s="240"/>
    </row>
    <row r="190" spans="1:9" s="488" customFormat="1" outlineLevel="1" x14ac:dyDescent="0.25">
      <c r="A190" s="53"/>
      <c r="B190" s="53"/>
      <c r="C190" s="76" t="s">
        <v>1174</v>
      </c>
      <c r="D190" s="314">
        <v>42825</v>
      </c>
      <c r="E190" s="76" t="s">
        <v>1175</v>
      </c>
      <c r="F190" s="76">
        <v>406</v>
      </c>
      <c r="G190" s="20"/>
      <c r="H190" s="25"/>
      <c r="I190" s="240"/>
    </row>
    <row r="191" spans="1:9" s="488" customFormat="1" outlineLevel="1" x14ac:dyDescent="0.25">
      <c r="A191" s="53"/>
      <c r="B191" s="53"/>
      <c r="C191" s="76" t="s">
        <v>1439</v>
      </c>
      <c r="D191" s="314">
        <v>42832</v>
      </c>
      <c r="E191" s="76" t="s">
        <v>1440</v>
      </c>
      <c r="F191" s="76">
        <v>406</v>
      </c>
      <c r="G191" s="20"/>
      <c r="H191" s="25"/>
      <c r="I191" s="240"/>
    </row>
    <row r="192" spans="1:9" x14ac:dyDescent="0.25">
      <c r="A192" s="18" t="s">
        <v>1778</v>
      </c>
      <c r="B192" s="18" t="s">
        <v>1779</v>
      </c>
      <c r="C192" s="375"/>
      <c r="D192" s="376"/>
      <c r="E192" s="375"/>
      <c r="F192" s="375"/>
      <c r="G192" s="20">
        <f>+F193</f>
        <v>800</v>
      </c>
      <c r="H192" s="25">
        <f>+G192/1.16*0.16</f>
        <v>110.3448275862069</v>
      </c>
    </row>
    <row r="193" spans="1:9" outlineLevel="1" x14ac:dyDescent="0.25">
      <c r="A193" s="241"/>
      <c r="B193" s="241"/>
      <c r="C193" s="375" t="s">
        <v>1780</v>
      </c>
      <c r="D193" s="376">
        <v>42877</v>
      </c>
      <c r="E193" s="375">
        <v>533</v>
      </c>
      <c r="F193" s="375">
        <v>800</v>
      </c>
      <c r="G193" s="241"/>
      <c r="H193" s="241"/>
      <c r="I193" s="250" t="s">
        <v>1781</v>
      </c>
    </row>
    <row r="194" spans="1:9" x14ac:dyDescent="0.25">
      <c r="A194" s="18" t="s">
        <v>204</v>
      </c>
      <c r="B194" s="18" t="s">
        <v>205</v>
      </c>
      <c r="C194" s="58"/>
      <c r="D194" s="70"/>
      <c r="E194" s="58"/>
      <c r="F194" s="58"/>
      <c r="G194" s="20">
        <f>+SUM(F195:F201)</f>
        <v>8348</v>
      </c>
      <c r="H194" s="25">
        <f>+G194/1.16*0.16</f>
        <v>1151.4482758620691</v>
      </c>
    </row>
    <row r="195" spans="1:9" x14ac:dyDescent="0.25">
      <c r="A195" s="241"/>
      <c r="B195" s="241"/>
      <c r="C195" s="364" t="s">
        <v>2442</v>
      </c>
      <c r="D195" s="365">
        <v>42922</v>
      </c>
      <c r="E195" s="364">
        <v>1362</v>
      </c>
      <c r="F195" s="366">
        <v>1100</v>
      </c>
      <c r="G195" s="58"/>
      <c r="H195" s="241"/>
      <c r="I195" s="355" t="s">
        <v>2548</v>
      </c>
    </row>
    <row r="196" spans="1:9" x14ac:dyDescent="0.25">
      <c r="A196" s="241"/>
      <c r="B196" s="241"/>
      <c r="C196" s="364" t="s">
        <v>2443</v>
      </c>
      <c r="D196" s="365">
        <v>42922</v>
      </c>
      <c r="E196" s="364">
        <v>1361</v>
      </c>
      <c r="F196" s="366">
        <v>1276</v>
      </c>
      <c r="G196" s="58"/>
      <c r="H196" s="241"/>
      <c r="I196" s="355" t="s">
        <v>2549</v>
      </c>
    </row>
    <row r="197" spans="1:9" x14ac:dyDescent="0.25">
      <c r="A197" s="241"/>
      <c r="B197" s="241"/>
      <c r="C197" s="364" t="s">
        <v>2444</v>
      </c>
      <c r="D197" s="365">
        <v>42922</v>
      </c>
      <c r="E197" s="364">
        <v>1359</v>
      </c>
      <c r="F197" s="366">
        <v>1276</v>
      </c>
      <c r="G197" s="58"/>
      <c r="H197" s="241"/>
      <c r="I197" s="355" t="s">
        <v>2550</v>
      </c>
    </row>
    <row r="198" spans="1:9" x14ac:dyDescent="0.25">
      <c r="A198" s="241"/>
      <c r="B198" s="241"/>
      <c r="C198" s="364" t="s">
        <v>2445</v>
      </c>
      <c r="D198" s="365">
        <v>42922</v>
      </c>
      <c r="E198" s="364">
        <v>1360</v>
      </c>
      <c r="F198" s="366">
        <v>1276</v>
      </c>
      <c r="G198" s="58"/>
      <c r="H198" s="241"/>
      <c r="I198" s="355" t="s">
        <v>2551</v>
      </c>
    </row>
    <row r="199" spans="1:9" x14ac:dyDescent="0.25">
      <c r="A199" s="241"/>
      <c r="B199" s="241"/>
      <c r="C199" s="364" t="s">
        <v>2446</v>
      </c>
      <c r="D199" s="365">
        <v>42923</v>
      </c>
      <c r="E199" s="364">
        <v>1358</v>
      </c>
      <c r="F199" s="366">
        <v>1100</v>
      </c>
      <c r="G199" s="58"/>
      <c r="H199" s="241"/>
      <c r="I199" s="355" t="s">
        <v>2552</v>
      </c>
    </row>
    <row r="200" spans="1:9" x14ac:dyDescent="0.25">
      <c r="A200" s="241"/>
      <c r="B200" s="241"/>
      <c r="C200" s="364" t="s">
        <v>2447</v>
      </c>
      <c r="D200" s="365">
        <v>42943</v>
      </c>
      <c r="E200" s="364">
        <v>1393</v>
      </c>
      <c r="F200" s="366">
        <v>1276</v>
      </c>
      <c r="G200" s="58"/>
      <c r="H200" s="241"/>
      <c r="I200" s="380" t="s">
        <v>2553</v>
      </c>
    </row>
    <row r="201" spans="1:9" x14ac:dyDescent="0.25">
      <c r="A201" s="241"/>
      <c r="B201" s="241"/>
      <c r="C201" s="364" t="s">
        <v>2448</v>
      </c>
      <c r="D201" s="365">
        <v>42944</v>
      </c>
      <c r="E201" s="364">
        <v>1394</v>
      </c>
      <c r="F201" s="366">
        <v>1044</v>
      </c>
      <c r="G201" s="58"/>
      <c r="H201" s="241"/>
      <c r="I201" s="380" t="s">
        <v>2554</v>
      </c>
    </row>
    <row r="202" spans="1:9" x14ac:dyDescent="0.25">
      <c r="A202" s="18" t="s">
        <v>207</v>
      </c>
      <c r="B202" s="18" t="s">
        <v>208</v>
      </c>
      <c r="C202" s="241"/>
      <c r="D202" s="241"/>
      <c r="E202" s="241"/>
      <c r="F202" s="241"/>
      <c r="G202" s="20">
        <v>-871.24</v>
      </c>
      <c r="H202" s="25">
        <f>+G202/1.16*0.16</f>
        <v>-120.17103448275863</v>
      </c>
    </row>
    <row r="203" spans="1:9" x14ac:dyDescent="0.25">
      <c r="A203" s="53"/>
      <c r="B203" s="53"/>
      <c r="C203" s="241"/>
      <c r="D203" s="89"/>
      <c r="E203" s="241"/>
      <c r="F203" s="241"/>
      <c r="G203" s="20"/>
      <c r="H203" s="25"/>
    </row>
    <row r="204" spans="1:9" x14ac:dyDescent="0.25">
      <c r="A204" s="18" t="s">
        <v>211</v>
      </c>
      <c r="B204" s="18" t="s">
        <v>212</v>
      </c>
      <c r="C204" s="116"/>
      <c r="D204" s="116"/>
      <c r="E204" s="116"/>
      <c r="F204" s="116"/>
      <c r="G204" s="20">
        <f>+F205</f>
        <v>8107.99</v>
      </c>
      <c r="H204" s="25">
        <f>+G204/1.16*0.16</f>
        <v>1118.3434482758621</v>
      </c>
    </row>
    <row r="205" spans="1:9" outlineLevel="1" x14ac:dyDescent="0.25">
      <c r="A205" s="53"/>
      <c r="B205" s="53"/>
      <c r="C205" s="116" t="s">
        <v>213</v>
      </c>
      <c r="D205" s="117">
        <v>42597</v>
      </c>
      <c r="E205" s="116" t="s">
        <v>214</v>
      </c>
      <c r="F205" s="118">
        <v>8107.99</v>
      </c>
      <c r="G205" s="241"/>
      <c r="H205" s="241"/>
    </row>
    <row r="206" spans="1:9" outlineLevel="1" x14ac:dyDescent="0.25">
      <c r="A206" s="18" t="s">
        <v>215</v>
      </c>
      <c r="B206" s="18" t="s">
        <v>216</v>
      </c>
      <c r="C206" s="241"/>
      <c r="D206" s="242"/>
      <c r="E206" s="58"/>
      <c r="F206" s="26"/>
      <c r="G206" s="20">
        <f>+SUM(F207:F209)</f>
        <v>11293.74</v>
      </c>
      <c r="H206" s="25">
        <f>+G206/1.16*0.16</f>
        <v>1557.7572413793105</v>
      </c>
    </row>
    <row r="207" spans="1:9" outlineLevel="1" x14ac:dyDescent="0.25">
      <c r="A207" s="241"/>
      <c r="B207" s="241"/>
      <c r="C207" s="364" t="s">
        <v>2449</v>
      </c>
      <c r="D207" s="365">
        <v>42928</v>
      </c>
      <c r="E207" s="364" t="s">
        <v>2450</v>
      </c>
      <c r="F207" s="366">
        <v>4484.08</v>
      </c>
      <c r="H207" s="241"/>
      <c r="I207" s="323" t="s">
        <v>2555</v>
      </c>
    </row>
    <row r="208" spans="1:9" outlineLevel="1" x14ac:dyDescent="0.25">
      <c r="A208" s="241"/>
      <c r="B208" s="241"/>
      <c r="C208" s="364" t="s">
        <v>2451</v>
      </c>
      <c r="D208" s="365">
        <v>42931</v>
      </c>
      <c r="E208" s="364" t="s">
        <v>2452</v>
      </c>
      <c r="F208" s="366">
        <v>3404.83</v>
      </c>
      <c r="H208" s="241"/>
      <c r="I208" s="323"/>
    </row>
    <row r="209" spans="1:9" x14ac:dyDescent="0.25">
      <c r="A209" s="241"/>
      <c r="B209" s="241"/>
      <c r="C209" s="364" t="s">
        <v>2453</v>
      </c>
      <c r="D209" s="365">
        <v>42943</v>
      </c>
      <c r="E209" s="364" t="s">
        <v>2454</v>
      </c>
      <c r="F209" s="366">
        <v>3404.83</v>
      </c>
      <c r="H209" s="241"/>
      <c r="I209" s="323" t="s">
        <v>2556</v>
      </c>
    </row>
    <row r="210" spans="1:9" x14ac:dyDescent="0.25">
      <c r="A210" s="18" t="s">
        <v>2455</v>
      </c>
      <c r="B210" s="18" t="s">
        <v>2456</v>
      </c>
      <c r="C210" s="241"/>
      <c r="D210" s="242"/>
      <c r="E210" s="58"/>
      <c r="F210" s="26"/>
      <c r="G210" s="20">
        <f>+SUM(F211:F213)</f>
        <v>800000</v>
      </c>
      <c r="H210" s="25">
        <f>+G210/1.16*0.16</f>
        <v>110344.82758620691</v>
      </c>
      <c r="I210" s="250"/>
    </row>
    <row r="211" spans="1:9" x14ac:dyDescent="0.25">
      <c r="A211" s="241"/>
      <c r="B211" s="241"/>
      <c r="C211" s="364" t="s">
        <v>2457</v>
      </c>
      <c r="D211" s="365">
        <v>42942</v>
      </c>
      <c r="E211" s="364" t="s">
        <v>2147</v>
      </c>
      <c r="F211" s="366">
        <v>800000</v>
      </c>
      <c r="H211" s="241"/>
      <c r="I211" s="312" t="s">
        <v>2557</v>
      </c>
    </row>
    <row r="212" spans="1:9" x14ac:dyDescent="0.25">
      <c r="A212" s="241"/>
      <c r="B212" s="241"/>
      <c r="D212" s="365"/>
      <c r="F212" s="366"/>
      <c r="H212" s="241"/>
      <c r="I212" s="250"/>
    </row>
    <row r="213" spans="1:9" outlineLevel="1" x14ac:dyDescent="0.25">
      <c r="A213" s="18" t="s">
        <v>217</v>
      </c>
      <c r="B213" s="18" t="s">
        <v>218</v>
      </c>
      <c r="C213" s="116"/>
      <c r="D213" s="117"/>
      <c r="E213" s="116"/>
      <c r="F213" s="118"/>
      <c r="G213" s="20">
        <f>+SUM(F214:F214)</f>
        <v>4060</v>
      </c>
      <c r="H213" s="25">
        <f>+G213/1.16*0.16</f>
        <v>560.00000000000011</v>
      </c>
    </row>
    <row r="214" spans="1:9" outlineLevel="1" x14ac:dyDescent="0.25">
      <c r="A214" s="241"/>
      <c r="B214" s="241"/>
      <c r="C214" s="326" t="s">
        <v>1193</v>
      </c>
      <c r="D214" s="327">
        <v>42823</v>
      </c>
      <c r="E214" s="326" t="s">
        <v>1194</v>
      </c>
      <c r="F214" s="328">
        <v>4060</v>
      </c>
      <c r="G214" s="241"/>
      <c r="H214" s="241"/>
      <c r="I214" s="312" t="s">
        <v>1199</v>
      </c>
    </row>
    <row r="215" spans="1:9" outlineLevel="1" x14ac:dyDescent="0.25">
      <c r="A215" s="18" t="s">
        <v>220</v>
      </c>
      <c r="B215" s="18" t="s">
        <v>221</v>
      </c>
      <c r="C215" s="58"/>
      <c r="D215" s="70"/>
      <c r="E215" s="58"/>
      <c r="F215" s="61"/>
      <c r="G215" s="20">
        <f>+SUM(F216:F220)</f>
        <v>43100.009999999995</v>
      </c>
      <c r="H215" s="25">
        <f>+G215/1.16*0.16</f>
        <v>5944.8289655172402</v>
      </c>
      <c r="I215" s="323"/>
    </row>
    <row r="216" spans="1:9" outlineLevel="1" x14ac:dyDescent="0.25">
      <c r="A216" s="241"/>
      <c r="B216" s="241"/>
      <c r="C216" s="76" t="s">
        <v>1441</v>
      </c>
      <c r="D216" s="314">
        <v>42924</v>
      </c>
      <c r="E216" s="76" t="s">
        <v>2458</v>
      </c>
      <c r="F216" s="77">
        <v>25500.01</v>
      </c>
      <c r="G216" s="241"/>
      <c r="H216" s="241"/>
      <c r="I216" s="323" t="s">
        <v>2558</v>
      </c>
    </row>
    <row r="217" spans="1:9" outlineLevel="1" x14ac:dyDescent="0.25">
      <c r="A217" s="241"/>
      <c r="B217" s="241"/>
      <c r="C217" s="364" t="s">
        <v>2459</v>
      </c>
      <c r="D217" s="365">
        <v>42930</v>
      </c>
      <c r="E217" s="364" t="s">
        <v>2460</v>
      </c>
      <c r="F217" s="366">
        <v>3500</v>
      </c>
      <c r="G217" s="241"/>
      <c r="H217" s="241"/>
      <c r="I217" s="250" t="s">
        <v>2559</v>
      </c>
    </row>
    <row r="218" spans="1:9" outlineLevel="1" x14ac:dyDescent="0.25">
      <c r="A218" s="241"/>
      <c r="B218" s="241"/>
      <c r="C218" s="364" t="s">
        <v>2461</v>
      </c>
      <c r="D218" s="365">
        <v>42935</v>
      </c>
      <c r="E218" s="364" t="s">
        <v>2462</v>
      </c>
      <c r="F218" s="366">
        <v>6000</v>
      </c>
      <c r="G218" s="241"/>
      <c r="H218" s="241"/>
      <c r="I218" s="250" t="s">
        <v>2560</v>
      </c>
    </row>
    <row r="219" spans="1:9" outlineLevel="1" x14ac:dyDescent="0.25">
      <c r="A219" s="241"/>
      <c r="B219" s="241"/>
      <c r="C219" s="364" t="s">
        <v>505</v>
      </c>
      <c r="D219" s="365">
        <v>42936</v>
      </c>
      <c r="E219" s="364" t="s">
        <v>2463</v>
      </c>
      <c r="F219" s="366">
        <v>4600</v>
      </c>
      <c r="G219" s="241"/>
      <c r="H219" s="241"/>
      <c r="I219" s="323" t="s">
        <v>2561</v>
      </c>
    </row>
    <row r="220" spans="1:9" outlineLevel="1" x14ac:dyDescent="0.25">
      <c r="A220" s="241"/>
      <c r="B220" s="241"/>
      <c r="C220" s="364" t="s">
        <v>2464</v>
      </c>
      <c r="D220" s="365">
        <v>42936</v>
      </c>
      <c r="E220" s="364" t="s">
        <v>2465</v>
      </c>
      <c r="F220" s="366">
        <v>3500</v>
      </c>
      <c r="G220" s="241"/>
      <c r="H220" s="241"/>
      <c r="I220" s="250" t="s">
        <v>2562</v>
      </c>
    </row>
    <row r="221" spans="1:9" ht="15.75" customHeight="1" outlineLevel="1" x14ac:dyDescent="0.25">
      <c r="A221" s="18" t="s">
        <v>229</v>
      </c>
      <c r="B221" s="18" t="s">
        <v>230</v>
      </c>
      <c r="C221" s="116"/>
      <c r="D221" s="117"/>
      <c r="E221" s="116"/>
      <c r="F221" s="116"/>
      <c r="G221" s="391">
        <f>+SUM(F222:F229)</f>
        <v>20416</v>
      </c>
      <c r="H221" s="25">
        <f>+G221/1.16*0.16</f>
        <v>2816</v>
      </c>
    </row>
    <row r="222" spans="1:9" ht="15.75" customHeight="1" outlineLevel="1" x14ac:dyDescent="0.25">
      <c r="A222" s="241"/>
      <c r="B222" s="241"/>
      <c r="C222" s="326" t="s">
        <v>1483</v>
      </c>
      <c r="D222" s="327">
        <v>42850</v>
      </c>
      <c r="E222" s="326">
        <v>139</v>
      </c>
      <c r="F222" s="328">
        <v>4524</v>
      </c>
      <c r="G222" s="241"/>
      <c r="H222" s="241"/>
      <c r="I222" s="312" t="s">
        <v>1496</v>
      </c>
    </row>
    <row r="223" spans="1:9" ht="15.75" customHeight="1" x14ac:dyDescent="0.25">
      <c r="A223" s="241"/>
      <c r="B223" s="241"/>
      <c r="C223" s="364" t="s">
        <v>1292</v>
      </c>
      <c r="D223" s="365">
        <v>42937</v>
      </c>
      <c r="E223" s="364">
        <v>249</v>
      </c>
      <c r="F223" s="366">
        <v>1392</v>
      </c>
      <c r="G223" s="241"/>
      <c r="H223" s="241"/>
      <c r="I223" s="323" t="s">
        <v>2563</v>
      </c>
    </row>
    <row r="224" spans="1:9" ht="15.75" customHeight="1" x14ac:dyDescent="0.25">
      <c r="A224" s="241"/>
      <c r="B224" s="241"/>
      <c r="C224" s="364" t="s">
        <v>2466</v>
      </c>
      <c r="D224" s="365">
        <v>42938</v>
      </c>
      <c r="E224" s="364">
        <v>250</v>
      </c>
      <c r="F224" s="366">
        <v>2784</v>
      </c>
      <c r="G224" s="241"/>
      <c r="H224" s="241"/>
      <c r="I224" s="323" t="s">
        <v>2564</v>
      </c>
    </row>
    <row r="225" spans="1:9" ht="15.75" customHeight="1" x14ac:dyDescent="0.25">
      <c r="A225" s="241"/>
      <c r="B225" s="241"/>
      <c r="C225" s="364" t="s">
        <v>2467</v>
      </c>
      <c r="D225" s="365">
        <v>42940</v>
      </c>
      <c r="E225" s="364">
        <v>240</v>
      </c>
      <c r="F225" s="366">
        <v>3480</v>
      </c>
      <c r="G225" s="241"/>
      <c r="H225" s="241"/>
      <c r="I225" s="250" t="s">
        <v>2566</v>
      </c>
    </row>
    <row r="226" spans="1:9" ht="15.75" customHeight="1" x14ac:dyDescent="0.25">
      <c r="A226" s="241"/>
      <c r="B226" s="241"/>
      <c r="C226" s="364" t="s">
        <v>1521</v>
      </c>
      <c r="D226" s="365">
        <v>42942</v>
      </c>
      <c r="E226" s="364">
        <v>252</v>
      </c>
      <c r="F226" s="366">
        <v>5220</v>
      </c>
      <c r="G226" s="241"/>
      <c r="H226" s="241"/>
      <c r="I226" s="323" t="s">
        <v>2565</v>
      </c>
    </row>
    <row r="227" spans="1:9" ht="15.75" customHeight="1" x14ac:dyDescent="0.25">
      <c r="A227" s="241"/>
      <c r="B227" s="241"/>
      <c r="C227" s="364" t="s">
        <v>2468</v>
      </c>
      <c r="D227" s="365">
        <v>42943</v>
      </c>
      <c r="E227" s="364">
        <v>251</v>
      </c>
      <c r="F227" s="366">
        <v>1276</v>
      </c>
      <c r="G227" s="241"/>
      <c r="H227" s="241"/>
      <c r="I227" s="250" t="s">
        <v>2567</v>
      </c>
    </row>
    <row r="228" spans="1:9" ht="15.75" customHeight="1" x14ac:dyDescent="0.25">
      <c r="A228" s="241"/>
      <c r="B228" s="241"/>
      <c r="C228" s="364" t="s">
        <v>256</v>
      </c>
      <c r="D228" s="365">
        <v>42947</v>
      </c>
      <c r="E228" s="364">
        <v>204</v>
      </c>
      <c r="F228" s="366">
        <v>1160</v>
      </c>
      <c r="G228" s="241"/>
      <c r="H228" s="241"/>
      <c r="I228" s="250" t="s">
        <v>2568</v>
      </c>
    </row>
    <row r="229" spans="1:9" ht="15.75" customHeight="1" x14ac:dyDescent="0.25">
      <c r="A229" s="241"/>
      <c r="B229" s="241"/>
      <c r="C229" s="364" t="s">
        <v>2469</v>
      </c>
      <c r="D229" s="365">
        <v>42928</v>
      </c>
      <c r="E229" s="364">
        <v>226</v>
      </c>
      <c r="F229" s="366">
        <f>2320-1740</f>
        <v>580</v>
      </c>
      <c r="G229" s="241"/>
      <c r="H229" s="241"/>
      <c r="I229" s="323" t="s">
        <v>2569</v>
      </c>
    </row>
    <row r="230" spans="1:9" ht="15.75" customHeight="1" outlineLevel="1" x14ac:dyDescent="0.25">
      <c r="A230" s="18" t="s">
        <v>232</v>
      </c>
      <c r="B230" s="18" t="s">
        <v>233</v>
      </c>
      <c r="C230" s="241"/>
      <c r="D230" s="242"/>
      <c r="E230" s="241"/>
      <c r="F230" s="26"/>
      <c r="G230" s="20">
        <f>+SUM(F231:F243)</f>
        <v>28594</v>
      </c>
      <c r="H230" s="25">
        <f>+G230/1.16*0.16</f>
        <v>3944</v>
      </c>
    </row>
    <row r="231" spans="1:9" ht="15.75" customHeight="1" outlineLevel="1" x14ac:dyDescent="0.25">
      <c r="A231" s="241"/>
      <c r="B231" s="241"/>
      <c r="C231" s="364" t="s">
        <v>2470</v>
      </c>
      <c r="D231" s="365">
        <v>42919</v>
      </c>
      <c r="E231" s="364" t="s">
        <v>686</v>
      </c>
      <c r="F231" s="366">
        <v>3248</v>
      </c>
      <c r="H231" s="241"/>
      <c r="I231" s="250" t="s">
        <v>2570</v>
      </c>
    </row>
    <row r="232" spans="1:9" ht="15.75" customHeight="1" outlineLevel="1" x14ac:dyDescent="0.25">
      <c r="A232" s="241"/>
      <c r="B232" s="241"/>
      <c r="C232" s="364" t="s">
        <v>2471</v>
      </c>
      <c r="D232" s="365">
        <v>42920</v>
      </c>
      <c r="E232" s="364" t="s">
        <v>1169</v>
      </c>
      <c r="F232" s="366">
        <v>3016</v>
      </c>
      <c r="H232" s="241"/>
      <c r="I232" s="323" t="s">
        <v>2571</v>
      </c>
    </row>
    <row r="233" spans="1:9" ht="15.75" customHeight="1" outlineLevel="1" x14ac:dyDescent="0.25">
      <c r="A233" s="241"/>
      <c r="B233" s="241"/>
      <c r="C233" s="364" t="s">
        <v>2472</v>
      </c>
      <c r="D233" s="365">
        <v>42922</v>
      </c>
      <c r="E233" s="364" t="s">
        <v>2473</v>
      </c>
      <c r="F233" s="366">
        <v>1740</v>
      </c>
      <c r="H233" s="241"/>
      <c r="I233" s="250" t="s">
        <v>2572</v>
      </c>
    </row>
    <row r="234" spans="1:9" ht="15.75" customHeight="1" outlineLevel="1" x14ac:dyDescent="0.25">
      <c r="A234" s="241"/>
      <c r="B234" s="241"/>
      <c r="C234" s="364" t="s">
        <v>2474</v>
      </c>
      <c r="D234" s="365">
        <v>42922</v>
      </c>
      <c r="E234" s="364" t="s">
        <v>1173</v>
      </c>
      <c r="F234" s="366">
        <v>1740</v>
      </c>
      <c r="H234" s="241"/>
      <c r="I234" s="250" t="s">
        <v>2573</v>
      </c>
    </row>
    <row r="235" spans="1:9" ht="15.75" customHeight="1" outlineLevel="1" x14ac:dyDescent="0.25">
      <c r="A235" s="241"/>
      <c r="B235" s="241"/>
      <c r="C235" s="364" t="s">
        <v>2475</v>
      </c>
      <c r="D235" s="365">
        <v>42927</v>
      </c>
      <c r="E235" s="364" t="s">
        <v>2476</v>
      </c>
      <c r="F235" s="366">
        <v>6380</v>
      </c>
      <c r="H235" s="241"/>
      <c r="I235" s="250" t="s">
        <v>2574</v>
      </c>
    </row>
    <row r="236" spans="1:9" ht="15.75" customHeight="1" outlineLevel="1" x14ac:dyDescent="0.25">
      <c r="A236" s="241"/>
      <c r="B236" s="241"/>
      <c r="C236" s="364" t="s">
        <v>2477</v>
      </c>
      <c r="D236" s="365">
        <v>42930</v>
      </c>
      <c r="E236" s="364" t="s">
        <v>2478</v>
      </c>
      <c r="F236" s="364">
        <v>638</v>
      </c>
      <c r="H236" s="241"/>
      <c r="I236" s="323" t="s">
        <v>2575</v>
      </c>
    </row>
    <row r="237" spans="1:9" ht="15.75" customHeight="1" outlineLevel="1" x14ac:dyDescent="0.25">
      <c r="A237" s="241"/>
      <c r="B237" s="241"/>
      <c r="C237" s="364" t="s">
        <v>2479</v>
      </c>
      <c r="D237" s="365">
        <v>42930</v>
      </c>
      <c r="E237" s="364" t="s">
        <v>2480</v>
      </c>
      <c r="F237" s="366">
        <v>6380</v>
      </c>
      <c r="H237" s="241"/>
      <c r="I237" s="323" t="s">
        <v>2576</v>
      </c>
    </row>
    <row r="238" spans="1:9" ht="15.75" customHeight="1" outlineLevel="1" x14ac:dyDescent="0.25">
      <c r="A238" s="241"/>
      <c r="B238" s="241"/>
      <c r="C238" s="364" t="s">
        <v>2481</v>
      </c>
      <c r="D238" s="365">
        <v>42933</v>
      </c>
      <c r="E238" s="364" t="s">
        <v>2482</v>
      </c>
      <c r="F238" s="364">
        <v>870</v>
      </c>
      <c r="H238" s="241"/>
      <c r="I238" s="250" t="s">
        <v>2577</v>
      </c>
    </row>
    <row r="239" spans="1:9" ht="15.75" customHeight="1" outlineLevel="1" x14ac:dyDescent="0.25">
      <c r="A239" s="241"/>
      <c r="B239" s="241"/>
      <c r="C239" s="364" t="s">
        <v>2483</v>
      </c>
      <c r="D239" s="365">
        <v>42935</v>
      </c>
      <c r="E239" s="364" t="s">
        <v>2484</v>
      </c>
      <c r="F239" s="364">
        <v>464</v>
      </c>
      <c r="H239" s="241"/>
      <c r="I239" s="250" t="s">
        <v>2578</v>
      </c>
    </row>
    <row r="240" spans="1:9" ht="15.75" customHeight="1" outlineLevel="1" x14ac:dyDescent="0.25">
      <c r="A240" s="241"/>
      <c r="B240" s="241"/>
      <c r="C240" s="364" t="s">
        <v>2485</v>
      </c>
      <c r="D240" s="365">
        <v>42935</v>
      </c>
      <c r="E240" s="364" t="s">
        <v>2486</v>
      </c>
      <c r="F240" s="366">
        <v>1218</v>
      </c>
      <c r="H240" s="241"/>
      <c r="I240" s="323" t="s">
        <v>2579</v>
      </c>
    </row>
    <row r="241" spans="1:9" ht="15.75" customHeight="1" outlineLevel="1" x14ac:dyDescent="0.25">
      <c r="A241" s="241"/>
      <c r="B241" s="241"/>
      <c r="C241" s="364" t="s">
        <v>2487</v>
      </c>
      <c r="D241" s="365">
        <v>42935</v>
      </c>
      <c r="E241" s="364" t="s">
        <v>1444</v>
      </c>
      <c r="F241" s="366">
        <v>1218</v>
      </c>
      <c r="H241" s="241"/>
      <c r="I241" s="323" t="s">
        <v>2580</v>
      </c>
    </row>
    <row r="242" spans="1:9" ht="15.75" customHeight="1" outlineLevel="1" x14ac:dyDescent="0.25">
      <c r="A242" s="241"/>
      <c r="B242" s="241"/>
      <c r="C242" s="364" t="s">
        <v>2488</v>
      </c>
      <c r="D242" s="365">
        <v>42935</v>
      </c>
      <c r="E242" s="364" t="s">
        <v>2489</v>
      </c>
      <c r="F242" s="366">
        <v>1218</v>
      </c>
      <c r="H242" s="241"/>
      <c r="I242" s="250" t="s">
        <v>2581</v>
      </c>
    </row>
    <row r="243" spans="1:9" ht="15.75" customHeight="1" outlineLevel="1" x14ac:dyDescent="0.25">
      <c r="A243" s="241"/>
      <c r="B243" s="241"/>
      <c r="C243" s="364" t="s">
        <v>298</v>
      </c>
      <c r="D243" s="365">
        <v>42936</v>
      </c>
      <c r="E243" s="364" t="s">
        <v>2490</v>
      </c>
      <c r="F243" s="364">
        <v>464</v>
      </c>
      <c r="H243" s="241"/>
      <c r="I243" s="250" t="s">
        <v>2582</v>
      </c>
    </row>
    <row r="244" spans="1:9" ht="15.75" customHeight="1" outlineLevel="1" x14ac:dyDescent="0.25">
      <c r="A244" s="18" t="s">
        <v>2491</v>
      </c>
      <c r="B244" s="18" t="s">
        <v>2492</v>
      </c>
      <c r="C244" s="116"/>
      <c r="D244" s="117"/>
      <c r="E244" s="116"/>
      <c r="F244" s="118"/>
      <c r="G244" s="20">
        <f>+F245</f>
        <v>-5370.38</v>
      </c>
      <c r="H244" s="25">
        <f>+G244/1.16*0.16</f>
        <v>-740.74206896551721</v>
      </c>
      <c r="I244" s="323"/>
    </row>
    <row r="245" spans="1:9" ht="15.75" customHeight="1" outlineLevel="1" x14ac:dyDescent="0.25">
      <c r="A245" s="241"/>
      <c r="B245" s="241"/>
      <c r="C245" s="326" t="s">
        <v>2493</v>
      </c>
      <c r="D245" s="327">
        <v>42947</v>
      </c>
      <c r="E245" s="326" t="s">
        <v>2494</v>
      </c>
      <c r="F245" s="328">
        <v>-5370.38</v>
      </c>
      <c r="G245" s="364" t="s">
        <v>2591</v>
      </c>
      <c r="H245" s="241"/>
      <c r="I245" s="323"/>
    </row>
    <row r="246" spans="1:9" s="488" customFormat="1" ht="15.75" customHeight="1" outlineLevel="1" x14ac:dyDescent="0.25">
      <c r="A246" s="241"/>
      <c r="B246" s="241"/>
      <c r="C246" s="326"/>
      <c r="D246" s="327"/>
      <c r="E246" s="326"/>
      <c r="F246" s="328"/>
      <c r="H246" s="241"/>
      <c r="I246" s="323"/>
    </row>
    <row r="247" spans="1:9" s="488" customFormat="1" ht="15.75" customHeight="1" outlineLevel="1" x14ac:dyDescent="0.25">
      <c r="A247" s="18" t="s">
        <v>4458</v>
      </c>
      <c r="B247" s="18" t="s">
        <v>4548</v>
      </c>
      <c r="C247" s="58"/>
      <c r="D247" s="70"/>
      <c r="E247" s="58"/>
      <c r="F247" s="61"/>
      <c r="G247" s="20">
        <f>+SUM(F248:F254)</f>
        <v>-53027.979999999996</v>
      </c>
      <c r="H247" s="25">
        <f>+G247/1.16*0.16</f>
        <v>-7314.204137931034</v>
      </c>
      <c r="I247" s="323"/>
    </row>
    <row r="248" spans="1:9" s="488" customFormat="1" ht="15.75" customHeight="1" outlineLevel="1" x14ac:dyDescent="0.25">
      <c r="A248" s="53"/>
      <c r="B248" s="53"/>
      <c r="C248" s="58" t="s">
        <v>4561</v>
      </c>
      <c r="D248" s="70">
        <v>42802</v>
      </c>
      <c r="E248" s="58" t="s">
        <v>4562</v>
      </c>
      <c r="F248" s="61">
        <v>-1822.78</v>
      </c>
      <c r="G248" s="20"/>
      <c r="H248" s="25"/>
      <c r="I248" s="323"/>
    </row>
    <row r="249" spans="1:9" s="488" customFormat="1" ht="15.75" customHeight="1" outlineLevel="1" x14ac:dyDescent="0.25">
      <c r="A249" s="53"/>
      <c r="B249" s="53"/>
      <c r="C249" s="58" t="s">
        <v>4563</v>
      </c>
      <c r="D249" s="70">
        <v>42901</v>
      </c>
      <c r="E249" s="58" t="s">
        <v>4564</v>
      </c>
      <c r="F249" s="61">
        <v>-15730.8</v>
      </c>
      <c r="G249" s="20"/>
      <c r="H249" s="25"/>
      <c r="I249" s="323"/>
    </row>
    <row r="250" spans="1:9" s="488" customFormat="1" ht="15.75" customHeight="1" outlineLevel="1" x14ac:dyDescent="0.25">
      <c r="A250" s="53"/>
      <c r="B250" s="53"/>
      <c r="C250" s="58" t="s">
        <v>4565</v>
      </c>
      <c r="D250" s="70">
        <v>42901</v>
      </c>
      <c r="E250" s="58" t="s">
        <v>4566</v>
      </c>
      <c r="F250" s="61">
        <v>-348</v>
      </c>
      <c r="G250" s="20"/>
      <c r="H250" s="25"/>
      <c r="I250" s="323"/>
    </row>
    <row r="251" spans="1:9" s="488" customFormat="1" ht="15.75" customHeight="1" outlineLevel="1" x14ac:dyDescent="0.25">
      <c r="A251" s="53"/>
      <c r="B251" s="53"/>
      <c r="C251" s="58" t="s">
        <v>4567</v>
      </c>
      <c r="D251" s="70">
        <v>42902</v>
      </c>
      <c r="E251" s="58" t="s">
        <v>4568</v>
      </c>
      <c r="F251" s="61">
        <v>500</v>
      </c>
      <c r="G251" s="20"/>
      <c r="H251" s="25"/>
      <c r="I251" s="323"/>
    </row>
    <row r="252" spans="1:9" s="488" customFormat="1" ht="15.75" customHeight="1" outlineLevel="1" x14ac:dyDescent="0.25">
      <c r="A252" s="53"/>
      <c r="B252" s="53"/>
      <c r="C252" s="58" t="s">
        <v>4569</v>
      </c>
      <c r="D252" s="70">
        <v>42902</v>
      </c>
      <c r="E252" s="58" t="s">
        <v>4570</v>
      </c>
      <c r="F252" s="61">
        <v>1078.8</v>
      </c>
      <c r="G252" s="20"/>
      <c r="H252" s="25"/>
      <c r="I252" s="323"/>
    </row>
    <row r="253" spans="1:9" s="488" customFormat="1" ht="15.75" customHeight="1" outlineLevel="1" x14ac:dyDescent="0.25">
      <c r="A253" s="241"/>
      <c r="B253" s="241"/>
      <c r="C253" s="76" t="s">
        <v>4571</v>
      </c>
      <c r="D253" s="314">
        <v>42926</v>
      </c>
      <c r="E253" s="76" t="s">
        <v>4572</v>
      </c>
      <c r="F253" s="77">
        <v>-20974.400000000001</v>
      </c>
      <c r="H253" s="241"/>
      <c r="I253" s="323"/>
    </row>
    <row r="254" spans="1:9" s="488" customFormat="1" ht="15.75" customHeight="1" outlineLevel="1" x14ac:dyDescent="0.25">
      <c r="A254" s="241"/>
      <c r="B254" s="241"/>
      <c r="C254" s="76" t="s">
        <v>4573</v>
      </c>
      <c r="D254" s="314">
        <v>42942</v>
      </c>
      <c r="E254" s="76" t="s">
        <v>4574</v>
      </c>
      <c r="F254" s="77">
        <v>-15730.8</v>
      </c>
      <c r="H254" s="241"/>
      <c r="I254" s="323"/>
    </row>
    <row r="255" spans="1:9" x14ac:dyDescent="0.25">
      <c r="A255" s="18" t="s">
        <v>525</v>
      </c>
      <c r="B255" s="18" t="s">
        <v>1252</v>
      </c>
      <c r="C255" s="241"/>
      <c r="D255" s="242"/>
      <c r="E255" s="241"/>
      <c r="F255" s="26"/>
      <c r="G255" s="20">
        <f>+F256</f>
        <v>283800</v>
      </c>
      <c r="H255" s="25">
        <f>+G255/1.16*0.16</f>
        <v>39144.827586206899</v>
      </c>
    </row>
    <row r="256" spans="1:9" x14ac:dyDescent="0.25">
      <c r="A256" s="241"/>
      <c r="B256" s="241"/>
      <c r="C256" s="58" t="s">
        <v>2495</v>
      </c>
      <c r="D256" s="70">
        <v>42927</v>
      </c>
      <c r="E256" s="58" t="s">
        <v>2496</v>
      </c>
      <c r="F256" s="61">
        <v>283800</v>
      </c>
      <c r="G256" s="241"/>
      <c r="H256" s="241"/>
    </row>
    <row r="257" spans="1:9" x14ac:dyDescent="0.25">
      <c r="A257" s="18" t="s">
        <v>529</v>
      </c>
      <c r="B257" s="18" t="s">
        <v>530</v>
      </c>
      <c r="C257" s="241"/>
      <c r="D257" s="242"/>
      <c r="E257" s="241"/>
      <c r="F257" s="26"/>
      <c r="G257" s="20">
        <f>+SUM(F258:F258)</f>
        <v>2100.0500000000002</v>
      </c>
      <c r="H257" s="25">
        <f>+G257/1.16*0.16</f>
        <v>289.66206896551728</v>
      </c>
    </row>
    <row r="258" spans="1:9" x14ac:dyDescent="0.25">
      <c r="A258" s="53"/>
      <c r="B258" s="53"/>
      <c r="C258" s="58" t="s">
        <v>581</v>
      </c>
      <c r="D258" s="70">
        <v>42947</v>
      </c>
      <c r="E258" s="58">
        <v>128</v>
      </c>
      <c r="F258" s="61">
        <v>2100.0500000000002</v>
      </c>
      <c r="G258" s="20"/>
      <c r="H258" s="25"/>
      <c r="I258" s="323" t="s">
        <v>2583</v>
      </c>
    </row>
    <row r="259" spans="1:9" x14ac:dyDescent="0.25">
      <c r="A259" s="18" t="s">
        <v>1537</v>
      </c>
      <c r="B259" s="18" t="s">
        <v>1538</v>
      </c>
      <c r="C259" s="241"/>
      <c r="D259" s="242"/>
      <c r="E259" s="241"/>
      <c r="F259" s="26"/>
      <c r="G259" s="20">
        <f>+SUM(F260:F260)</f>
        <v>12320.78</v>
      </c>
      <c r="H259" s="25">
        <f>+G259/1.16*0.16</f>
        <v>1699.417931034483</v>
      </c>
      <c r="I259" s="323"/>
    </row>
    <row r="260" spans="1:9" x14ac:dyDescent="0.25">
      <c r="A260" s="53"/>
      <c r="B260" s="53"/>
      <c r="C260" s="58" t="s">
        <v>2497</v>
      </c>
      <c r="D260" s="70">
        <v>42947</v>
      </c>
      <c r="E260" s="58">
        <v>1204</v>
      </c>
      <c r="F260" s="61">
        <v>12320.78</v>
      </c>
      <c r="G260" s="20"/>
      <c r="H260" s="25"/>
      <c r="I260" s="311" t="s">
        <v>2584</v>
      </c>
    </row>
    <row r="261" spans="1:9" x14ac:dyDescent="0.25">
      <c r="A261" s="18" t="s">
        <v>1263</v>
      </c>
      <c r="B261" s="18" t="s">
        <v>1264</v>
      </c>
      <c r="C261" s="116"/>
      <c r="D261" s="117"/>
      <c r="E261" s="116"/>
      <c r="F261" s="118"/>
      <c r="G261" s="20">
        <f>+F262</f>
        <v>3519.64</v>
      </c>
      <c r="H261" s="25">
        <f>+G261/1.16*0.16</f>
        <v>485.46758620689661</v>
      </c>
    </row>
    <row r="262" spans="1:9" x14ac:dyDescent="0.25">
      <c r="A262" s="241"/>
      <c r="B262" s="241"/>
      <c r="C262" s="116" t="s">
        <v>1265</v>
      </c>
      <c r="D262" s="117">
        <v>42825</v>
      </c>
      <c r="E262" s="116">
        <v>572</v>
      </c>
      <c r="F262" s="118">
        <v>3519.64</v>
      </c>
      <c r="G262" s="241"/>
      <c r="H262" s="241"/>
      <c r="I262" s="312" t="s">
        <v>1266</v>
      </c>
    </row>
    <row r="263" spans="1:9" x14ac:dyDescent="0.25">
      <c r="A263" s="18" t="s">
        <v>1271</v>
      </c>
      <c r="B263" s="18" t="s">
        <v>1272</v>
      </c>
      <c r="C263" s="116"/>
      <c r="D263" s="117"/>
      <c r="E263" s="116"/>
      <c r="F263" s="118"/>
      <c r="G263" s="20">
        <f>+F264</f>
        <v>-14326</v>
      </c>
      <c r="H263" s="25">
        <f>+G263/1.16*0.16</f>
        <v>-1976</v>
      </c>
    </row>
    <row r="264" spans="1:9" x14ac:dyDescent="0.25">
      <c r="A264" s="53"/>
      <c r="B264" s="53"/>
      <c r="C264" s="116" t="s">
        <v>1273</v>
      </c>
      <c r="D264" s="117">
        <v>42825</v>
      </c>
      <c r="E264" s="116" t="s">
        <v>1274</v>
      </c>
      <c r="F264" s="118">
        <v>-14326</v>
      </c>
      <c r="G264" s="20"/>
      <c r="H264" s="25"/>
    </row>
    <row r="265" spans="1:9" x14ac:dyDescent="0.25">
      <c r="A265" s="18" t="s">
        <v>1879</v>
      </c>
      <c r="B265" s="18" t="s">
        <v>1880</v>
      </c>
      <c r="C265" s="58"/>
      <c r="D265" s="70"/>
      <c r="E265" s="58"/>
      <c r="F265" s="61"/>
      <c r="G265" s="20">
        <f>+SUM(F266:F268)</f>
        <v>11099.23</v>
      </c>
      <c r="H265" s="25">
        <f>+G265/1.16*0.16</f>
        <v>1530.9282758620691</v>
      </c>
    </row>
    <row r="266" spans="1:9" x14ac:dyDescent="0.25">
      <c r="A266" s="53"/>
      <c r="B266" s="53"/>
      <c r="C266" s="58" t="s">
        <v>2498</v>
      </c>
      <c r="D266" s="70">
        <v>42923</v>
      </c>
      <c r="E266" s="58" t="s">
        <v>2499</v>
      </c>
      <c r="F266" s="61">
        <v>5864.96</v>
      </c>
      <c r="G266" s="20"/>
      <c r="H266" s="25"/>
      <c r="I266" s="250" t="s">
        <v>2586</v>
      </c>
    </row>
    <row r="267" spans="1:9" x14ac:dyDescent="0.25">
      <c r="A267" s="53"/>
      <c r="B267" s="53"/>
      <c r="C267" s="58" t="s">
        <v>2500</v>
      </c>
      <c r="D267" s="70">
        <v>42942</v>
      </c>
      <c r="E267" s="58">
        <v>47</v>
      </c>
      <c r="F267" s="61">
        <v>5181.84</v>
      </c>
      <c r="G267" s="20"/>
      <c r="H267" s="25"/>
      <c r="I267" s="323" t="s">
        <v>2585</v>
      </c>
    </row>
    <row r="268" spans="1:9" x14ac:dyDescent="0.25">
      <c r="A268" s="53"/>
      <c r="B268" s="53"/>
      <c r="C268" s="58" t="s">
        <v>2501</v>
      </c>
      <c r="D268" s="70">
        <v>42945</v>
      </c>
      <c r="E268" s="58">
        <v>49</v>
      </c>
      <c r="F268" s="61">
        <v>52.43</v>
      </c>
      <c r="G268" s="20"/>
      <c r="H268" s="25"/>
      <c r="I268" s="250" t="s">
        <v>2587</v>
      </c>
    </row>
    <row r="269" spans="1:9" x14ac:dyDescent="0.25">
      <c r="A269" s="18" t="s">
        <v>1891</v>
      </c>
      <c r="B269" s="18" t="s">
        <v>1892</v>
      </c>
      <c r="C269" s="58"/>
      <c r="D269" s="70"/>
      <c r="E269" s="58"/>
      <c r="F269" s="61"/>
      <c r="G269" s="20">
        <f>+SUM(F270:F270)</f>
        <v>15080</v>
      </c>
      <c r="H269" s="25">
        <f>+G269/1.16*0.16</f>
        <v>2080</v>
      </c>
    </row>
    <row r="270" spans="1:9" x14ac:dyDescent="0.25">
      <c r="A270" s="53"/>
      <c r="B270" s="53"/>
      <c r="C270" s="364" t="s">
        <v>2502</v>
      </c>
      <c r="D270" s="365">
        <v>42931</v>
      </c>
      <c r="E270" s="364">
        <v>95</v>
      </c>
      <c r="F270" s="366">
        <v>15080</v>
      </c>
      <c r="G270" s="20"/>
      <c r="H270" s="25"/>
      <c r="I270" s="250" t="s">
        <v>2588</v>
      </c>
    </row>
    <row r="271" spans="1:9" x14ac:dyDescent="0.25">
      <c r="A271" s="18" t="s">
        <v>2198</v>
      </c>
      <c r="B271" s="18" t="s">
        <v>2199</v>
      </c>
      <c r="C271" s="58"/>
      <c r="D271" s="70"/>
      <c r="E271" s="58"/>
      <c r="F271" s="61"/>
      <c r="G271" s="20">
        <f>+F272</f>
        <v>928</v>
      </c>
      <c r="H271" s="25">
        <f>+G271/1.16*0.16</f>
        <v>128</v>
      </c>
    </row>
    <row r="272" spans="1:9" x14ac:dyDescent="0.25">
      <c r="A272" s="53"/>
      <c r="B272" s="53"/>
      <c r="C272" s="58" t="s">
        <v>2200</v>
      </c>
      <c r="D272" s="70">
        <v>42887</v>
      </c>
      <c r="E272" s="58">
        <v>60</v>
      </c>
      <c r="F272" s="61">
        <v>928</v>
      </c>
      <c r="G272" s="20"/>
      <c r="H272" s="25"/>
      <c r="I272" s="250" t="s">
        <v>2201</v>
      </c>
    </row>
    <row r="273" spans="1:9" x14ac:dyDescent="0.25">
      <c r="A273" s="18" t="s">
        <v>2202</v>
      </c>
      <c r="B273" s="18" t="s">
        <v>2203</v>
      </c>
      <c r="C273" s="58"/>
      <c r="D273" s="70"/>
      <c r="E273" s="58"/>
      <c r="F273" s="61"/>
      <c r="G273" s="20">
        <f>+F274</f>
        <v>11000.65</v>
      </c>
      <c r="H273" s="25">
        <f>+G273/1.16*0.16</f>
        <v>1517.3310344827585</v>
      </c>
    </row>
    <row r="274" spans="1:9" x14ac:dyDescent="0.25">
      <c r="A274" s="53"/>
      <c r="B274" s="53"/>
      <c r="C274" s="58" t="s">
        <v>2196</v>
      </c>
      <c r="D274" s="70">
        <v>42891</v>
      </c>
      <c r="E274" s="58">
        <v>1566</v>
      </c>
      <c r="F274" s="61">
        <v>11000.65</v>
      </c>
      <c r="G274" s="20"/>
      <c r="H274" s="25"/>
      <c r="I274" s="323" t="s">
        <v>2204</v>
      </c>
    </row>
    <row r="275" spans="1:9" x14ac:dyDescent="0.25">
      <c r="A275" s="18" t="s">
        <v>2210</v>
      </c>
      <c r="B275" s="18" t="s">
        <v>2211</v>
      </c>
      <c r="C275" s="58"/>
      <c r="D275" s="70"/>
      <c r="E275" s="58"/>
      <c r="F275" s="61"/>
      <c r="G275" s="20">
        <f>+F276</f>
        <v>-69.569999999999993</v>
      </c>
      <c r="H275" s="25">
        <f>+G275/1.16*0.16</f>
        <v>-9.5958620689655181</v>
      </c>
    </row>
    <row r="276" spans="1:9" x14ac:dyDescent="0.25">
      <c r="A276" s="53"/>
      <c r="B276" s="53"/>
      <c r="C276" s="58" t="s">
        <v>2212</v>
      </c>
      <c r="D276" s="70">
        <v>42901</v>
      </c>
      <c r="E276" s="58" t="s">
        <v>2213</v>
      </c>
      <c r="F276" s="61">
        <v>-69.569999999999993</v>
      </c>
      <c r="G276" s="20"/>
      <c r="H276" s="25"/>
      <c r="I276" s="312"/>
    </row>
    <row r="277" spans="1:9" x14ac:dyDescent="0.25">
      <c r="A277" s="18" t="s">
        <v>2222</v>
      </c>
      <c r="B277" s="18" t="s">
        <v>2223</v>
      </c>
      <c r="C277" s="58"/>
      <c r="D277" s="70"/>
      <c r="E277" s="58"/>
      <c r="F277" s="61"/>
      <c r="G277" s="20">
        <f>+SUM(F278:F280)</f>
        <v>59236.08</v>
      </c>
      <c r="H277" s="25">
        <f>+G277/1.16*0.16</f>
        <v>8170.4937931034492</v>
      </c>
    </row>
    <row r="278" spans="1:9" x14ac:dyDescent="0.25">
      <c r="A278" s="53"/>
      <c r="B278" s="53"/>
      <c r="C278" s="364" t="s">
        <v>2503</v>
      </c>
      <c r="D278" s="365">
        <v>42936</v>
      </c>
      <c r="E278" s="364" t="s">
        <v>2504</v>
      </c>
      <c r="F278" s="366">
        <v>28266.98</v>
      </c>
      <c r="G278" s="20"/>
      <c r="H278" s="25"/>
      <c r="I278" s="250" t="s">
        <v>2589</v>
      </c>
    </row>
    <row r="279" spans="1:9" x14ac:dyDescent="0.25">
      <c r="A279" s="53"/>
      <c r="B279" s="53"/>
      <c r="C279" s="364" t="s">
        <v>2505</v>
      </c>
      <c r="D279" s="365">
        <v>42943</v>
      </c>
      <c r="E279" s="364" t="s">
        <v>2506</v>
      </c>
      <c r="F279" s="366">
        <v>30969.1</v>
      </c>
      <c r="G279" s="20"/>
      <c r="H279" s="25"/>
      <c r="I279" s="250" t="s">
        <v>2590</v>
      </c>
    </row>
    <row r="280" spans="1:9" x14ac:dyDescent="0.25">
      <c r="A280" s="18" t="s">
        <v>2507</v>
      </c>
      <c r="B280" s="18" t="s">
        <v>2508</v>
      </c>
      <c r="C280" s="58"/>
      <c r="D280" s="70"/>
      <c r="E280" s="58"/>
      <c r="F280" s="61"/>
      <c r="G280" s="20">
        <f>+F281</f>
        <v>290000</v>
      </c>
      <c r="H280" s="25">
        <f>+G280/1.16*0.16</f>
        <v>40000.000000000007</v>
      </c>
    </row>
    <row r="281" spans="1:9" x14ac:dyDescent="0.25">
      <c r="A281" s="53"/>
      <c r="B281" s="53"/>
      <c r="C281" s="58" t="s">
        <v>2509</v>
      </c>
      <c r="D281" s="70">
        <v>42931</v>
      </c>
      <c r="E281" s="58" t="s">
        <v>2510</v>
      </c>
      <c r="F281" s="61">
        <v>290000</v>
      </c>
      <c r="G281" s="20"/>
      <c r="H281" s="25"/>
      <c r="I281" s="323"/>
    </row>
    <row r="282" spans="1:9" x14ac:dyDescent="0.25">
      <c r="A282" s="18" t="s">
        <v>2511</v>
      </c>
      <c r="B282" s="18" t="s">
        <v>2512</v>
      </c>
      <c r="C282" s="58"/>
      <c r="D282" s="70"/>
      <c r="E282" s="58"/>
      <c r="F282" s="61"/>
      <c r="G282" s="20">
        <f>+F283</f>
        <v>105000</v>
      </c>
      <c r="H282" s="25">
        <f>+G282/1.16*0.16</f>
        <v>14482.758620689656</v>
      </c>
    </row>
    <row r="283" spans="1:9" x14ac:dyDescent="0.25">
      <c r="A283" s="53"/>
      <c r="B283" s="53"/>
      <c r="C283" s="58" t="s">
        <v>2513</v>
      </c>
      <c r="D283" s="70">
        <v>42934</v>
      </c>
      <c r="E283" s="58" t="s">
        <v>2514</v>
      </c>
      <c r="F283" s="61">
        <v>105000</v>
      </c>
      <c r="G283" s="20"/>
      <c r="H283" s="25"/>
      <c r="I283" s="323"/>
    </row>
    <row r="284" spans="1:9" x14ac:dyDescent="0.25">
      <c r="A284" s="18" t="s">
        <v>2515</v>
      </c>
      <c r="B284" s="18" t="s">
        <v>2516</v>
      </c>
      <c r="C284" s="58"/>
      <c r="D284" s="70"/>
      <c r="E284" s="58"/>
      <c r="F284" s="61"/>
      <c r="G284" s="20">
        <f>+SUM(F285:F285)</f>
        <v>165000</v>
      </c>
      <c r="H284" s="25">
        <f>+G284/1.16*0.16</f>
        <v>22758.620689655174</v>
      </c>
    </row>
    <row r="285" spans="1:9" x14ac:dyDescent="0.25">
      <c r="A285" s="53"/>
      <c r="B285" s="53"/>
      <c r="C285" s="58" t="s">
        <v>2517</v>
      </c>
      <c r="D285" s="70">
        <v>42936</v>
      </c>
      <c r="E285" s="58" t="s">
        <v>2518</v>
      </c>
      <c r="F285" s="61">
        <v>165000</v>
      </c>
      <c r="G285" s="20"/>
      <c r="H285" s="25"/>
      <c r="I285" s="323"/>
    </row>
    <row r="286" spans="1:9" x14ac:dyDescent="0.25">
      <c r="A286" s="18" t="s">
        <v>2519</v>
      </c>
      <c r="B286" s="18" t="s">
        <v>2520</v>
      </c>
      <c r="C286" s="58"/>
      <c r="D286" s="70"/>
      <c r="E286" s="58"/>
      <c r="F286" s="61"/>
      <c r="G286" s="20">
        <f>+F287</f>
        <v>363000</v>
      </c>
      <c r="H286" s="25">
        <f>+G286/1.16*0.16</f>
        <v>50068.965517241391</v>
      </c>
    </row>
    <row r="287" spans="1:9" x14ac:dyDescent="0.25">
      <c r="A287" s="53"/>
      <c r="B287" s="53"/>
      <c r="C287" s="58" t="s">
        <v>2521</v>
      </c>
      <c r="D287" s="70">
        <v>42941</v>
      </c>
      <c r="E287" s="58" t="s">
        <v>2522</v>
      </c>
      <c r="F287" s="61">
        <v>363000</v>
      </c>
      <c r="G287" s="20"/>
      <c r="H287" s="25"/>
      <c r="I287" s="323"/>
    </row>
    <row r="288" spans="1:9" x14ac:dyDescent="0.25">
      <c r="A288" s="18" t="s">
        <v>2523</v>
      </c>
      <c r="B288" s="18" t="s">
        <v>2524</v>
      </c>
      <c r="C288" s="58"/>
      <c r="D288" s="70"/>
      <c r="E288" s="58"/>
      <c r="F288" s="61"/>
      <c r="G288" s="20">
        <f>+F289</f>
        <v>49349.3</v>
      </c>
      <c r="H288" s="25">
        <f>+G288/1.16*0.16</f>
        <v>6806.8000000000011</v>
      </c>
    </row>
    <row r="289" spans="1:8" x14ac:dyDescent="0.25">
      <c r="A289" s="53"/>
      <c r="B289" s="53"/>
      <c r="C289" s="58" t="s">
        <v>2525</v>
      </c>
      <c r="D289" s="70">
        <v>42945</v>
      </c>
      <c r="E289" s="58">
        <v>5</v>
      </c>
      <c r="F289" s="61">
        <v>49349.3</v>
      </c>
      <c r="G289" s="20"/>
      <c r="H289" s="25"/>
    </row>
    <row r="290" spans="1:8" x14ac:dyDescent="0.25">
      <c r="A290" s="18" t="s">
        <v>2526</v>
      </c>
      <c r="B290" s="18" t="s">
        <v>1938</v>
      </c>
      <c r="C290" s="58"/>
      <c r="D290" s="70"/>
      <c r="E290" s="58"/>
      <c r="F290" s="61"/>
      <c r="G290" s="20">
        <f>+F291</f>
        <v>122500</v>
      </c>
      <c r="H290" s="25">
        <f>+G290/1.16*0.16</f>
        <v>16896.551724137931</v>
      </c>
    </row>
    <row r="291" spans="1:8" x14ac:dyDescent="0.25">
      <c r="A291" s="53"/>
      <c r="B291" s="53"/>
      <c r="C291" s="58" t="s">
        <v>2527</v>
      </c>
      <c r="D291" s="70">
        <v>42942</v>
      </c>
      <c r="E291" s="58" t="s">
        <v>2528</v>
      </c>
      <c r="F291" s="61">
        <v>122500</v>
      </c>
      <c r="G291" s="20"/>
      <c r="H291" s="25"/>
    </row>
    <row r="292" spans="1:8" x14ac:dyDescent="0.25">
      <c r="A292" s="18" t="s">
        <v>2529</v>
      </c>
      <c r="B292" s="18" t="s">
        <v>2530</v>
      </c>
      <c r="C292" s="58"/>
      <c r="D292" s="70"/>
      <c r="E292" s="58"/>
      <c r="F292" s="61"/>
      <c r="G292" s="20">
        <f>+F293</f>
        <v>127000</v>
      </c>
      <c r="H292" s="25">
        <f>+G292/1.16*0.16</f>
        <v>17517.241379310348</v>
      </c>
    </row>
    <row r="293" spans="1:8" x14ac:dyDescent="0.25">
      <c r="A293" s="53"/>
      <c r="B293" s="53"/>
      <c r="C293" s="58" t="s">
        <v>2531</v>
      </c>
      <c r="D293" s="70">
        <v>42943</v>
      </c>
      <c r="E293" s="58" t="s">
        <v>2532</v>
      </c>
      <c r="F293" s="61">
        <v>127000</v>
      </c>
      <c r="G293" s="20"/>
      <c r="H293" s="25"/>
    </row>
    <row r="294" spans="1:8" x14ac:dyDescent="0.25">
      <c r="A294" s="18" t="s">
        <v>2533</v>
      </c>
      <c r="B294" s="18" t="s">
        <v>2534</v>
      </c>
      <c r="C294" s="58"/>
      <c r="D294" s="70"/>
      <c r="E294" s="58"/>
      <c r="F294" s="61"/>
      <c r="G294" s="20">
        <f>+F295</f>
        <v>73000</v>
      </c>
      <c r="H294" s="25">
        <f>+G294/1.16*0.16</f>
        <v>10068.96551724138</v>
      </c>
    </row>
    <row r="295" spans="1:8" x14ac:dyDescent="0.25">
      <c r="A295" s="53"/>
      <c r="B295" s="53"/>
      <c r="C295" s="58" t="s">
        <v>2535</v>
      </c>
      <c r="D295" s="70">
        <v>42947</v>
      </c>
      <c r="E295" s="58" t="s">
        <v>2536</v>
      </c>
      <c r="F295" s="61">
        <v>73000</v>
      </c>
      <c r="G295" s="20"/>
      <c r="H295" s="25"/>
    </row>
    <row r="296" spans="1:8" x14ac:dyDescent="0.25">
      <c r="A296" s="53"/>
      <c r="B296" s="53"/>
      <c r="C296" s="58"/>
      <c r="D296" s="70"/>
      <c r="E296" s="58"/>
      <c r="F296" s="61"/>
      <c r="G296" s="20"/>
      <c r="H296" s="25"/>
    </row>
    <row r="297" spans="1:8" x14ac:dyDescent="0.25">
      <c r="E297" s="62" t="s">
        <v>234</v>
      </c>
      <c r="G297" s="366">
        <f>+SUM(G8:G295)</f>
        <v>5580440.1699999999</v>
      </c>
    </row>
    <row r="298" spans="1:8" x14ac:dyDescent="0.25">
      <c r="E298" s="62" t="s">
        <v>235</v>
      </c>
      <c r="G298" s="364">
        <v>-5580439.5</v>
      </c>
    </row>
    <row r="299" spans="1:8" x14ac:dyDescent="0.25">
      <c r="E299" s="62" t="s">
        <v>236</v>
      </c>
      <c r="G299" s="366">
        <f>+G297+G298</f>
        <v>0.66999999992549419</v>
      </c>
    </row>
  </sheetData>
  <autoFilter ref="A7:I295"/>
  <conditionalFormatting sqref="I173:I174">
    <cfRule type="uniqueValues" dxfId="204" priority="115"/>
    <cfRule type="duplicateValues" priority="116"/>
    <cfRule type="uniqueValues" dxfId="203" priority="117"/>
  </conditionalFormatting>
  <conditionalFormatting sqref="I33:I36">
    <cfRule type="uniqueValues" dxfId="202" priority="109"/>
    <cfRule type="duplicateValues" priority="110"/>
    <cfRule type="uniqueValues" dxfId="201" priority="111"/>
  </conditionalFormatting>
  <conditionalFormatting sqref="I67">
    <cfRule type="uniqueValues" dxfId="200" priority="88"/>
    <cfRule type="duplicateValues" priority="89"/>
    <cfRule type="uniqueValues" dxfId="199" priority="90"/>
  </conditionalFormatting>
  <conditionalFormatting sqref="I72">
    <cfRule type="uniqueValues" dxfId="198" priority="82"/>
    <cfRule type="duplicateValues" priority="83"/>
    <cfRule type="uniqueValues" dxfId="197" priority="84"/>
  </conditionalFormatting>
  <conditionalFormatting sqref="I78">
    <cfRule type="uniqueValues" dxfId="196" priority="73"/>
    <cfRule type="duplicateValues" priority="74"/>
    <cfRule type="uniqueValues" dxfId="195" priority="75"/>
  </conditionalFormatting>
  <conditionalFormatting sqref="I79">
    <cfRule type="uniqueValues" dxfId="194" priority="70"/>
    <cfRule type="duplicateValues" priority="71"/>
    <cfRule type="uniqueValues" dxfId="193" priority="72"/>
  </conditionalFormatting>
  <conditionalFormatting sqref="I80">
    <cfRule type="uniqueValues" dxfId="192" priority="67"/>
    <cfRule type="duplicateValues" priority="68"/>
    <cfRule type="uniqueValues" dxfId="191" priority="69"/>
  </conditionalFormatting>
  <conditionalFormatting sqref="I81">
    <cfRule type="uniqueValues" dxfId="190" priority="64"/>
    <cfRule type="duplicateValues" priority="65"/>
    <cfRule type="uniqueValues" dxfId="189" priority="66"/>
  </conditionalFormatting>
  <conditionalFormatting sqref="I82">
    <cfRule type="uniqueValues" dxfId="188" priority="61"/>
    <cfRule type="duplicateValues" priority="62"/>
    <cfRule type="uniqueValues" dxfId="187" priority="63"/>
  </conditionalFormatting>
  <conditionalFormatting sqref="I160">
    <cfRule type="uniqueValues" dxfId="186" priority="37"/>
    <cfRule type="duplicateValues" priority="38"/>
    <cfRule type="uniqueValues" dxfId="185" priority="39"/>
  </conditionalFormatting>
  <conditionalFormatting sqref="I208">
    <cfRule type="uniqueValues" dxfId="184" priority="34"/>
    <cfRule type="duplicateValues" priority="35"/>
    <cfRule type="uniqueValues" dxfId="183" priority="36"/>
  </conditionalFormatting>
  <conditionalFormatting sqref="I272">
    <cfRule type="uniqueValues" dxfId="182" priority="19"/>
    <cfRule type="duplicateValues" priority="20"/>
    <cfRule type="uniqueValues" dxfId="181" priority="21"/>
  </conditionalFormatting>
  <conditionalFormatting sqref="I274">
    <cfRule type="uniqueValues" dxfId="180" priority="16"/>
    <cfRule type="duplicateValues" priority="17"/>
    <cfRule type="uniqueValues" dxfId="179" priority="18"/>
  </conditionalFormatting>
  <conditionalFormatting sqref="I278">
    <cfRule type="uniqueValues" dxfId="178" priority="7"/>
    <cfRule type="duplicateValues" priority="8"/>
    <cfRule type="uniqueValues" dxfId="177" priority="9"/>
  </conditionalFormatting>
  <conditionalFormatting sqref="I89:I92">
    <cfRule type="uniqueValues" dxfId="176" priority="172"/>
    <cfRule type="duplicateValues" priority="173"/>
    <cfRule type="uniqueValues" dxfId="175" priority="174"/>
  </conditionalFormatting>
  <conditionalFormatting sqref="I111:I112">
    <cfRule type="uniqueValues" dxfId="174" priority="184"/>
    <cfRule type="duplicateValues" priority="185"/>
    <cfRule type="uniqueValues" dxfId="173" priority="186"/>
  </conditionalFormatting>
  <conditionalFormatting sqref="I112">
    <cfRule type="uniqueValues" dxfId="172" priority="187"/>
    <cfRule type="duplicateValues" priority="188"/>
    <cfRule type="uniqueValues" dxfId="171" priority="189"/>
  </conditionalFormatting>
  <conditionalFormatting sqref="I176">
    <cfRule type="uniqueValues" dxfId="170" priority="1"/>
    <cfRule type="duplicateValues" priority="2"/>
    <cfRule type="uniqueValues" dxfId="169" priority="3"/>
  </conditionalFormatting>
  <conditionalFormatting sqref="I216:I220">
    <cfRule type="uniqueValues" dxfId="168" priority="232"/>
    <cfRule type="duplicateValues" priority="233"/>
    <cfRule type="uniqueValues" dxfId="167" priority="234"/>
  </conditionalFormatting>
  <conditionalFormatting sqref="I223:I229">
    <cfRule type="uniqueValues" dxfId="166" priority="307"/>
    <cfRule type="duplicateValues" priority="308"/>
    <cfRule type="uniqueValues" dxfId="165" priority="309"/>
  </conditionalFormatting>
  <conditionalFormatting sqref="I41">
    <cfRule type="uniqueValues" dxfId="164" priority="313"/>
    <cfRule type="duplicateValues" priority="314"/>
    <cfRule type="uniqueValues" dxfId="163" priority="315"/>
  </conditionalFormatting>
  <conditionalFormatting sqref="I110">
    <cfRule type="uniqueValues" dxfId="162" priority="349"/>
    <cfRule type="duplicateValues" priority="350"/>
    <cfRule type="uniqueValues" dxfId="161" priority="351"/>
  </conditionalFormatting>
  <conditionalFormatting sqref="I63">
    <cfRule type="uniqueValues" dxfId="160" priority="478"/>
    <cfRule type="duplicateValues" priority="479"/>
    <cfRule type="uniqueValues" dxfId="159" priority="480"/>
  </conditionalFormatting>
  <conditionalFormatting sqref="I142:I148">
    <cfRule type="uniqueValues" dxfId="158" priority="658"/>
    <cfRule type="duplicateValues" priority="659"/>
    <cfRule type="uniqueValues" dxfId="157" priority="660"/>
  </conditionalFormatting>
  <pageMargins left="0.70866141732283472" right="0.70866141732283472" top="0.74803149606299213" bottom="0.74803149606299213" header="0.31496062992125984" footer="0.31496062992125984"/>
  <pageSetup scale="21" fitToHeight="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0"/>
  <sheetViews>
    <sheetView topLeftCell="A257" zoomScale="80" zoomScaleNormal="80" workbookViewId="0">
      <selection activeCell="E269" sqref="E269"/>
    </sheetView>
  </sheetViews>
  <sheetFormatPr baseColWidth="10" defaultRowHeight="15" outlineLevelRow="2" x14ac:dyDescent="0.25"/>
  <cols>
    <col min="1" max="1" width="12.42578125" style="394" bestFit="1" customWidth="1"/>
    <col min="2" max="2" width="60" style="394" bestFit="1" customWidth="1"/>
    <col min="3" max="3" width="12.28515625" style="394" bestFit="1" customWidth="1"/>
    <col min="4" max="4" width="11.5703125" style="394" bestFit="1" customWidth="1"/>
    <col min="5" max="5" width="23.28515625" style="394" bestFit="1" customWidth="1"/>
    <col min="6" max="6" width="11.7109375" style="394" bestFit="1" customWidth="1"/>
    <col min="7" max="7" width="12.85546875" style="394" bestFit="1" customWidth="1"/>
    <col min="8" max="8" width="11.42578125" style="394"/>
    <col min="9" max="9" width="35.28515625" style="394" customWidth="1"/>
    <col min="10" max="16384" width="11.42578125" style="394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2595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x14ac:dyDescent="0.25">
      <c r="A9" s="18" t="s">
        <v>12</v>
      </c>
      <c r="B9" s="18" t="s">
        <v>13</v>
      </c>
      <c r="C9" s="241"/>
      <c r="D9" s="242"/>
      <c r="E9" s="241"/>
      <c r="F9" s="241"/>
      <c r="G9" s="20">
        <f>+SUM(F10:F12)</f>
        <v>6405.5599999999995</v>
      </c>
      <c r="H9" s="25">
        <f>+G9/1.16*0.16</f>
        <v>883.52551724137925</v>
      </c>
      <c r="I9" s="5"/>
      <c r="J9" s="58"/>
      <c r="K9" s="8"/>
      <c r="L9" s="28"/>
    </row>
    <row r="10" spans="1:12" s="76" customFormat="1" outlineLevel="1" x14ac:dyDescent="0.25">
      <c r="A10" s="53"/>
      <c r="B10" s="53"/>
      <c r="C10" s="394" t="s">
        <v>1558</v>
      </c>
      <c r="D10" s="392">
        <v>42867</v>
      </c>
      <c r="E10" s="394" t="s">
        <v>1559</v>
      </c>
      <c r="F10" s="395">
        <v>1.1499999999999999</v>
      </c>
      <c r="G10" s="20"/>
      <c r="H10" s="20"/>
      <c r="I10" s="5"/>
      <c r="J10" s="58"/>
      <c r="K10" s="8"/>
      <c r="L10" s="28"/>
    </row>
    <row r="11" spans="1:12" s="76" customFormat="1" outlineLevel="1" x14ac:dyDescent="0.25">
      <c r="A11" s="53"/>
      <c r="B11" s="53"/>
      <c r="C11" s="394" t="s">
        <v>1955</v>
      </c>
      <c r="D11" s="392">
        <v>42900</v>
      </c>
      <c r="E11" s="394" t="s">
        <v>1956</v>
      </c>
      <c r="F11" s="394">
        <v>4020</v>
      </c>
      <c r="G11" s="20"/>
      <c r="H11" s="20"/>
      <c r="I11" s="5"/>
      <c r="J11" s="58"/>
      <c r="K11" s="8"/>
      <c r="L11" s="28"/>
    </row>
    <row r="12" spans="1:12" s="76" customFormat="1" outlineLevel="1" x14ac:dyDescent="0.25">
      <c r="A12" s="53"/>
      <c r="B12" s="53"/>
      <c r="C12" s="394" t="s">
        <v>1957</v>
      </c>
      <c r="D12" s="392">
        <v>42900</v>
      </c>
      <c r="E12" s="394" t="s">
        <v>1958</v>
      </c>
      <c r="F12" s="395">
        <v>2384.41</v>
      </c>
      <c r="G12" s="20"/>
      <c r="H12" s="20"/>
      <c r="I12" s="5"/>
      <c r="J12" s="58"/>
      <c r="K12" s="8"/>
      <c r="L12" s="28"/>
    </row>
    <row r="13" spans="1:12" x14ac:dyDescent="0.25">
      <c r="A13" s="18" t="s">
        <v>14</v>
      </c>
      <c r="B13" s="18" t="s">
        <v>15</v>
      </c>
      <c r="C13" s="116"/>
      <c r="D13" s="117"/>
      <c r="E13" s="116"/>
      <c r="F13" s="116"/>
      <c r="G13" s="20">
        <f>+SUM(F14:F19)</f>
        <v>8976.82</v>
      </c>
      <c r="H13" s="25">
        <f>+G13/1.16*0.16</f>
        <v>1238.1820689655174</v>
      </c>
      <c r="I13" s="93"/>
      <c r="J13" s="241"/>
      <c r="K13" s="8"/>
      <c r="L13" s="6"/>
    </row>
    <row r="14" spans="1:12" outlineLevel="1" x14ac:dyDescent="0.25">
      <c r="A14" s="53"/>
      <c r="B14" s="64" t="s">
        <v>16</v>
      </c>
      <c r="C14" s="326" t="s">
        <v>1043</v>
      </c>
      <c r="D14" s="327">
        <v>42815</v>
      </c>
      <c r="E14" s="326">
        <v>6599778</v>
      </c>
      <c r="F14" s="328">
        <f>4676.51-4184.72</f>
        <v>491.78999999999996</v>
      </c>
      <c r="G14" s="20"/>
      <c r="H14" s="25"/>
      <c r="I14" s="312" t="s">
        <v>1048</v>
      </c>
      <c r="J14" s="241"/>
      <c r="K14" s="8"/>
      <c r="L14" s="6"/>
    </row>
    <row r="15" spans="1:12" outlineLevel="1" x14ac:dyDescent="0.25">
      <c r="A15" s="53"/>
      <c r="B15" s="64"/>
      <c r="C15" s="394" t="s">
        <v>2596</v>
      </c>
      <c r="D15" s="392">
        <v>42958</v>
      </c>
      <c r="E15" s="394">
        <v>6979641</v>
      </c>
      <c r="F15" s="395">
        <v>2645</v>
      </c>
      <c r="G15" s="20"/>
      <c r="H15" s="25"/>
      <c r="I15" s="250" t="s">
        <v>2600</v>
      </c>
      <c r="J15" s="241"/>
      <c r="K15" s="8"/>
      <c r="L15" s="6"/>
    </row>
    <row r="16" spans="1:12" outlineLevel="1" x14ac:dyDescent="0.25">
      <c r="A16" s="53"/>
      <c r="B16" s="53"/>
      <c r="C16" s="394" t="s">
        <v>2597</v>
      </c>
      <c r="D16" s="392">
        <v>42958</v>
      </c>
      <c r="E16" s="394">
        <v>6979650</v>
      </c>
      <c r="F16" s="395">
        <v>2972.5</v>
      </c>
      <c r="G16" s="63"/>
      <c r="H16" s="25"/>
      <c r="I16" s="250" t="s">
        <v>2601</v>
      </c>
      <c r="J16" s="241"/>
      <c r="K16" s="8"/>
      <c r="L16" s="6"/>
    </row>
    <row r="17" spans="1:12" outlineLevel="1" x14ac:dyDescent="0.25">
      <c r="A17" s="53"/>
      <c r="B17" s="53"/>
      <c r="C17" s="394" t="s">
        <v>2598</v>
      </c>
      <c r="D17" s="392">
        <v>42972</v>
      </c>
      <c r="E17" s="394">
        <v>7011198</v>
      </c>
      <c r="F17" s="395">
        <v>1131.53</v>
      </c>
      <c r="G17" s="63"/>
      <c r="H17" s="25"/>
      <c r="I17" s="323" t="s">
        <v>2602</v>
      </c>
      <c r="J17" s="241"/>
      <c r="K17" s="8"/>
      <c r="L17" s="6"/>
    </row>
    <row r="18" spans="1:12" outlineLevel="1" x14ac:dyDescent="0.25">
      <c r="A18" s="53"/>
      <c r="B18" s="53"/>
      <c r="C18" s="394" t="s">
        <v>2599</v>
      </c>
      <c r="D18" s="392">
        <v>42977</v>
      </c>
      <c r="E18" s="394">
        <v>7034495</v>
      </c>
      <c r="F18" s="395">
        <v>1736</v>
      </c>
      <c r="G18" s="63"/>
      <c r="H18" s="25"/>
      <c r="I18" s="323" t="s">
        <v>2603</v>
      </c>
      <c r="J18" s="241"/>
      <c r="K18" s="8"/>
      <c r="L18" s="6"/>
    </row>
    <row r="19" spans="1:12" outlineLevel="1" x14ac:dyDescent="0.25">
      <c r="A19" s="53"/>
      <c r="B19" s="53"/>
      <c r="D19" s="392"/>
      <c r="F19" s="77"/>
      <c r="G19" s="63"/>
      <c r="H19" s="25"/>
      <c r="I19" s="250"/>
      <c r="J19" s="241"/>
      <c r="K19" s="8"/>
      <c r="L19" s="6"/>
    </row>
    <row r="20" spans="1:12" ht="17.25" customHeight="1" x14ac:dyDescent="0.25">
      <c r="A20" s="18" t="s">
        <v>25</v>
      </c>
      <c r="B20" s="18" t="s">
        <v>2284</v>
      </c>
      <c r="C20" s="28"/>
      <c r="D20" s="29"/>
      <c r="E20" s="30"/>
      <c r="F20" s="31"/>
      <c r="G20" s="20">
        <f>+SUM(F21:F23)</f>
        <v>13112.64</v>
      </c>
      <c r="H20" s="25">
        <f>+G20/1.16*0.16</f>
        <v>1808.64</v>
      </c>
      <c r="I20" s="312"/>
      <c r="J20" s="241"/>
      <c r="K20" s="8"/>
      <c r="L20" s="6"/>
    </row>
    <row r="21" spans="1:12" ht="17.25" customHeight="1" outlineLevel="1" x14ac:dyDescent="0.25">
      <c r="A21" s="53"/>
      <c r="B21" s="53"/>
      <c r="C21" s="394" t="s">
        <v>2604</v>
      </c>
      <c r="D21" s="392">
        <v>42972</v>
      </c>
      <c r="E21" s="394">
        <v>1</v>
      </c>
      <c r="F21" s="394">
        <v>915.24</v>
      </c>
      <c r="G21" s="20"/>
      <c r="H21" s="25"/>
      <c r="I21" s="323" t="s">
        <v>2607</v>
      </c>
      <c r="J21" s="241"/>
      <c r="K21" s="8"/>
      <c r="L21" s="6"/>
    </row>
    <row r="22" spans="1:12" ht="17.25" customHeight="1" outlineLevel="1" x14ac:dyDescent="0.25">
      <c r="A22" s="53"/>
      <c r="B22" s="53"/>
      <c r="C22" s="394" t="s">
        <v>2605</v>
      </c>
      <c r="D22" s="392">
        <v>42975</v>
      </c>
      <c r="E22" s="394">
        <v>331178482</v>
      </c>
      <c r="F22" s="395">
        <v>9430.7999999999993</v>
      </c>
      <c r="G22" s="20"/>
      <c r="H22" s="25"/>
      <c r="I22" s="323" t="s">
        <v>2608</v>
      </c>
      <c r="J22" s="241"/>
      <c r="K22" s="8"/>
      <c r="L22" s="6"/>
    </row>
    <row r="23" spans="1:12" ht="17.25" customHeight="1" outlineLevel="1" x14ac:dyDescent="0.25">
      <c r="A23" s="53"/>
      <c r="B23" s="53"/>
      <c r="C23" s="394" t="s">
        <v>2606</v>
      </c>
      <c r="D23" s="392">
        <v>42977</v>
      </c>
      <c r="E23" s="394">
        <v>331178595</v>
      </c>
      <c r="F23" s="395">
        <v>2766.6</v>
      </c>
      <c r="G23" s="20"/>
      <c r="H23" s="25"/>
      <c r="I23" s="323" t="s">
        <v>2609</v>
      </c>
      <c r="J23" s="241"/>
      <c r="K23" s="8"/>
      <c r="L23" s="6"/>
    </row>
    <row r="24" spans="1:12" x14ac:dyDescent="0.25">
      <c r="A24" s="18" t="s">
        <v>27</v>
      </c>
      <c r="B24" s="18" t="s">
        <v>28</v>
      </c>
      <c r="C24" s="28"/>
      <c r="D24" s="29"/>
      <c r="E24" s="30"/>
      <c r="F24" s="31"/>
      <c r="G24" s="20">
        <f>+SUM(F25:F27)</f>
        <v>1036108.5399999999</v>
      </c>
      <c r="H24" s="25">
        <f>+G24/1.16*0.16</f>
        <v>142911.52275862067</v>
      </c>
      <c r="I24" s="25"/>
      <c r="J24" s="26"/>
      <c r="K24" s="8"/>
      <c r="L24" s="27"/>
    </row>
    <row r="25" spans="1:12" outlineLevel="2" x14ac:dyDescent="0.25">
      <c r="A25" s="53"/>
      <c r="B25" s="53"/>
      <c r="C25" s="394" t="s">
        <v>2610</v>
      </c>
      <c r="D25" s="392">
        <v>42977</v>
      </c>
      <c r="E25" s="394" t="s">
        <v>2611</v>
      </c>
      <c r="F25" s="395">
        <v>1322.33</v>
      </c>
      <c r="G25" s="20"/>
      <c r="H25" s="25"/>
      <c r="I25" s="25"/>
      <c r="J25" s="26"/>
      <c r="K25" s="8"/>
      <c r="L25" s="27"/>
    </row>
    <row r="26" spans="1:12" outlineLevel="1" x14ac:dyDescent="0.25">
      <c r="A26" s="3"/>
      <c r="B26" s="3"/>
      <c r="C26" s="394" t="s">
        <v>2612</v>
      </c>
      <c r="D26" s="392">
        <v>42977</v>
      </c>
      <c r="E26" s="394" t="s">
        <v>2613</v>
      </c>
      <c r="F26" s="395">
        <v>194159.12</v>
      </c>
      <c r="G26" s="33"/>
      <c r="H26" s="72"/>
      <c r="I26" s="241"/>
      <c r="J26" s="241"/>
      <c r="K26" s="241"/>
      <c r="L26" s="241"/>
    </row>
    <row r="27" spans="1:12" outlineLevel="1" x14ac:dyDescent="0.25">
      <c r="A27" s="3"/>
      <c r="B27" s="3"/>
      <c r="C27" s="394" t="s">
        <v>2614</v>
      </c>
      <c r="D27" s="392">
        <v>42977</v>
      </c>
      <c r="E27" s="394" t="s">
        <v>2615</v>
      </c>
      <c r="F27" s="395">
        <v>840627.09</v>
      </c>
      <c r="G27" s="33"/>
      <c r="H27" s="72"/>
      <c r="I27" s="241"/>
      <c r="J27" s="241"/>
      <c r="K27" s="241"/>
      <c r="L27" s="241"/>
    </row>
    <row r="28" spans="1:12" x14ac:dyDescent="0.25">
      <c r="A28" s="18" t="s">
        <v>43</v>
      </c>
      <c r="B28" s="18" t="s">
        <v>44</v>
      </c>
      <c r="C28" s="241"/>
      <c r="D28" s="242"/>
      <c r="E28" s="241"/>
      <c r="F28" s="26"/>
      <c r="G28" s="20">
        <f>+SUM(F29:F29)</f>
        <v>12252.52</v>
      </c>
      <c r="H28" s="25">
        <f>+G28/1.16*0.16</f>
        <v>1690.00275862069</v>
      </c>
      <c r="I28" s="241"/>
      <c r="J28" s="242"/>
      <c r="K28" s="241"/>
      <c r="L28" s="26"/>
    </row>
    <row r="29" spans="1:12" outlineLevel="1" x14ac:dyDescent="0.25">
      <c r="A29" s="53"/>
      <c r="B29" s="53"/>
      <c r="C29" s="241" t="s">
        <v>2616</v>
      </c>
      <c r="D29" s="242">
        <v>42977</v>
      </c>
      <c r="E29" s="241">
        <v>1398342</v>
      </c>
      <c r="F29" s="26">
        <v>12252.52</v>
      </c>
      <c r="G29" s="20"/>
      <c r="H29" s="25"/>
      <c r="I29" s="323" t="s">
        <v>2617</v>
      </c>
      <c r="J29" s="242"/>
      <c r="K29" s="241"/>
      <c r="L29" s="26"/>
    </row>
    <row r="30" spans="1:12" x14ac:dyDescent="0.25">
      <c r="A30" s="18" t="s">
        <v>2291</v>
      </c>
      <c r="B30" s="18" t="s">
        <v>2292</v>
      </c>
      <c r="C30" s="241"/>
      <c r="D30" s="242"/>
      <c r="E30" s="241"/>
      <c r="F30" s="26"/>
      <c r="G30" s="20">
        <f>+SUM(F31:F33)</f>
        <v>2836</v>
      </c>
      <c r="H30" s="25">
        <f>+G30/1.16*0.16</f>
        <v>391.17241379310349</v>
      </c>
      <c r="I30" s="241"/>
      <c r="J30" s="242"/>
      <c r="K30" s="241"/>
      <c r="L30" s="26"/>
    </row>
    <row r="31" spans="1:12" ht="13.5" customHeight="1" outlineLevel="1" x14ac:dyDescent="0.25">
      <c r="A31" s="53"/>
      <c r="B31" s="53"/>
      <c r="C31" s="394" t="s">
        <v>2618</v>
      </c>
      <c r="D31" s="392">
        <v>42977</v>
      </c>
      <c r="E31" s="394">
        <v>21360418</v>
      </c>
      <c r="F31" s="394">
        <v>200</v>
      </c>
      <c r="G31" s="20"/>
      <c r="H31" s="25"/>
      <c r="I31" s="323" t="s">
        <v>2620</v>
      </c>
      <c r="J31" s="242"/>
      <c r="K31" s="241"/>
      <c r="L31" s="26"/>
    </row>
    <row r="32" spans="1:12" outlineLevel="1" x14ac:dyDescent="0.25">
      <c r="A32" s="53"/>
      <c r="B32" s="53"/>
      <c r="C32" s="394" t="s">
        <v>479</v>
      </c>
      <c r="D32" s="392">
        <v>42977</v>
      </c>
      <c r="E32" s="394">
        <v>21360420</v>
      </c>
      <c r="F32" s="394">
        <v>246</v>
      </c>
      <c r="G32" s="20"/>
      <c r="H32" s="25"/>
      <c r="I32" s="323" t="s">
        <v>2621</v>
      </c>
      <c r="J32" s="242"/>
      <c r="K32" s="241"/>
      <c r="L32" s="26"/>
    </row>
    <row r="33" spans="1:12" outlineLevel="1" x14ac:dyDescent="0.25">
      <c r="A33" s="53"/>
      <c r="B33" s="53"/>
      <c r="C33" s="394" t="s">
        <v>2619</v>
      </c>
      <c r="D33" s="392">
        <v>42977</v>
      </c>
      <c r="E33" s="394">
        <v>21360417</v>
      </c>
      <c r="F33" s="395">
        <v>2390</v>
      </c>
      <c r="G33" s="20"/>
      <c r="H33" s="25"/>
      <c r="I33" s="323" t="s">
        <v>2622</v>
      </c>
      <c r="J33" s="242"/>
      <c r="K33" s="241"/>
      <c r="L33" s="26"/>
    </row>
    <row r="34" spans="1:12" x14ac:dyDescent="0.25">
      <c r="A34" s="18" t="s">
        <v>45</v>
      </c>
      <c r="B34" s="18" t="s">
        <v>46</v>
      </c>
      <c r="C34" s="22"/>
      <c r="D34" s="23"/>
      <c r="E34" s="22"/>
      <c r="F34" s="24"/>
      <c r="G34" s="20">
        <f>+SUM(F35:F36)</f>
        <v>6879.2</v>
      </c>
      <c r="H34" s="25">
        <f>+G34/1.16*0.16</f>
        <v>948.85517241379318</v>
      </c>
      <c r="I34" s="25"/>
      <c r="J34" s="26"/>
      <c r="K34" s="8"/>
      <c r="L34" s="27"/>
    </row>
    <row r="35" spans="1:12" outlineLevel="1" x14ac:dyDescent="0.25">
      <c r="A35" s="3"/>
      <c r="B35" s="3"/>
      <c r="C35" s="394" t="s">
        <v>2623</v>
      </c>
      <c r="D35" s="392">
        <v>42966</v>
      </c>
      <c r="E35" s="394" t="s">
        <v>2624</v>
      </c>
      <c r="F35" s="395">
        <v>3434.93</v>
      </c>
      <c r="H35" s="25"/>
      <c r="I35" s="323" t="s">
        <v>2627</v>
      </c>
      <c r="J35" s="26"/>
      <c r="K35" s="8"/>
      <c r="L35" s="27"/>
    </row>
    <row r="36" spans="1:12" outlineLevel="1" x14ac:dyDescent="0.25">
      <c r="A36" s="3"/>
      <c r="B36" s="3"/>
      <c r="C36" s="394" t="s">
        <v>2625</v>
      </c>
      <c r="D36" s="392">
        <v>42972</v>
      </c>
      <c r="E36" s="394" t="s">
        <v>2626</v>
      </c>
      <c r="F36" s="395">
        <v>3444.27</v>
      </c>
      <c r="H36" s="25"/>
      <c r="I36" s="323" t="s">
        <v>2628</v>
      </c>
      <c r="J36" s="26"/>
      <c r="K36" s="8"/>
      <c r="L36" s="27"/>
    </row>
    <row r="37" spans="1:12" x14ac:dyDescent="0.25">
      <c r="A37" s="34" t="s">
        <v>1307</v>
      </c>
      <c r="B37" s="34" t="s">
        <v>1308</v>
      </c>
      <c r="C37" s="329"/>
      <c r="D37" s="330"/>
      <c r="E37" s="331"/>
      <c r="F37" s="332"/>
      <c r="G37" s="37">
        <f>+SUM(F38:F39)</f>
        <v>3453.4</v>
      </c>
      <c r="H37" s="25">
        <f>+G37/1.16*0.16</f>
        <v>476.3310344827587</v>
      </c>
      <c r="I37" s="25"/>
      <c r="J37" s="41"/>
      <c r="K37" s="8"/>
      <c r="L37" s="27"/>
    </row>
    <row r="38" spans="1:12" s="76" customFormat="1" outlineLevel="1" x14ac:dyDescent="0.25">
      <c r="A38" s="44"/>
      <c r="B38" s="44"/>
      <c r="C38" s="329" t="s">
        <v>1309</v>
      </c>
      <c r="D38" s="330">
        <v>42833</v>
      </c>
      <c r="E38" s="331" t="s">
        <v>1310</v>
      </c>
      <c r="F38" s="332">
        <v>1689.9</v>
      </c>
      <c r="G38" s="37"/>
      <c r="H38" s="25"/>
      <c r="I38" s="311" t="s">
        <v>1313</v>
      </c>
      <c r="J38" s="324"/>
      <c r="K38" s="8"/>
      <c r="L38" s="56"/>
    </row>
    <row r="39" spans="1:12" outlineLevel="1" x14ac:dyDescent="0.25">
      <c r="A39" s="38"/>
      <c r="B39" s="38"/>
      <c r="C39" s="350" t="s">
        <v>1311</v>
      </c>
      <c r="D39" s="351">
        <v>42833</v>
      </c>
      <c r="E39" s="350" t="s">
        <v>1312</v>
      </c>
      <c r="F39" s="352">
        <v>1763.5</v>
      </c>
      <c r="G39" s="40"/>
      <c r="H39" s="41"/>
      <c r="I39" s="312" t="s">
        <v>1314</v>
      </c>
      <c r="J39" s="41"/>
      <c r="K39" s="8"/>
      <c r="L39" s="27"/>
    </row>
    <row r="40" spans="1:12" x14ac:dyDescent="0.25">
      <c r="A40" s="34" t="s">
        <v>1976</v>
      </c>
      <c r="B40" s="34" t="s">
        <v>1977</v>
      </c>
      <c r="C40" s="396"/>
      <c r="D40" s="398"/>
      <c r="E40" s="399"/>
      <c r="F40" s="400"/>
      <c r="G40" s="37">
        <f>+F41</f>
        <v>290</v>
      </c>
      <c r="H40" s="25">
        <f>+G40/1.16*0.16</f>
        <v>40.000000000000007</v>
      </c>
      <c r="I40" s="25"/>
      <c r="J40" s="41"/>
      <c r="K40" s="8"/>
      <c r="L40" s="27"/>
    </row>
    <row r="41" spans="1:12" outlineLevel="1" x14ac:dyDescent="0.25">
      <c r="A41" s="44"/>
      <c r="B41" s="44"/>
      <c r="C41" s="28" t="s">
        <v>1978</v>
      </c>
      <c r="D41" s="29">
        <v>42888</v>
      </c>
      <c r="E41" s="52">
        <v>1892</v>
      </c>
      <c r="F41" s="31">
        <v>290</v>
      </c>
      <c r="G41" s="37"/>
      <c r="H41" s="25"/>
      <c r="I41" s="311" t="s">
        <v>1979</v>
      </c>
      <c r="J41" s="41"/>
      <c r="K41" s="8"/>
      <c r="L41" s="27"/>
    </row>
    <row r="42" spans="1:12" x14ac:dyDescent="0.25">
      <c r="A42" s="34" t="s">
        <v>1980</v>
      </c>
      <c r="B42" s="34" t="s">
        <v>2629</v>
      </c>
      <c r="C42" s="28"/>
      <c r="D42" s="29"/>
      <c r="E42" s="52"/>
      <c r="F42" s="31"/>
      <c r="G42" s="37">
        <f>+F43</f>
        <v>1000</v>
      </c>
      <c r="H42" s="25">
        <f>+G42/1.16*0.16</f>
        <v>137.93103448275863</v>
      </c>
      <c r="I42" s="323"/>
      <c r="J42" s="41"/>
      <c r="K42" s="8"/>
      <c r="L42" s="27"/>
    </row>
    <row r="43" spans="1:12" outlineLevel="1" x14ac:dyDescent="0.25">
      <c r="A43" s="44"/>
      <c r="B43" s="44"/>
      <c r="C43" s="28" t="s">
        <v>2630</v>
      </c>
      <c r="D43" s="29">
        <v>42977</v>
      </c>
      <c r="E43" s="52">
        <v>4078</v>
      </c>
      <c r="F43" s="31">
        <v>1000</v>
      </c>
      <c r="G43" s="37"/>
      <c r="H43" s="25"/>
      <c r="I43" s="250" t="s">
        <v>2631</v>
      </c>
      <c r="J43" s="41"/>
      <c r="K43" s="8"/>
      <c r="L43" s="27"/>
    </row>
    <row r="44" spans="1:12" x14ac:dyDescent="0.25">
      <c r="A44" s="42" t="s">
        <v>56</v>
      </c>
      <c r="B44" s="42" t="s">
        <v>57</v>
      </c>
      <c r="C44" s="22"/>
      <c r="D44" s="23"/>
      <c r="E44" s="22"/>
      <c r="F44" s="24"/>
      <c r="G44" s="37">
        <f>+F45+F46</f>
        <v>476899.99</v>
      </c>
      <c r="H44" s="25">
        <f>+G44/1.16*0.16</f>
        <v>65779.308965517252</v>
      </c>
      <c r="I44" s="41"/>
      <c r="J44" s="41"/>
      <c r="K44" s="8"/>
      <c r="L44" s="27"/>
    </row>
    <row r="45" spans="1:12" outlineLevel="1" x14ac:dyDescent="0.25">
      <c r="A45" s="44"/>
      <c r="B45" s="44"/>
      <c r="C45" s="58" t="s">
        <v>58</v>
      </c>
      <c r="D45" s="70">
        <v>42730</v>
      </c>
      <c r="E45" s="58" t="s">
        <v>59</v>
      </c>
      <c r="F45" s="61">
        <v>328500</v>
      </c>
      <c r="G45" s="37"/>
      <c r="H45" s="25"/>
      <c r="I45" s="41"/>
      <c r="J45" s="41"/>
      <c r="K45" s="8"/>
      <c r="L45" s="27"/>
    </row>
    <row r="46" spans="1:12" outlineLevel="1" x14ac:dyDescent="0.25">
      <c r="A46" s="44"/>
      <c r="B46" s="44"/>
      <c r="C46" s="58" t="s">
        <v>1315</v>
      </c>
      <c r="D46" s="70">
        <v>42850</v>
      </c>
      <c r="E46" s="58" t="s">
        <v>1316</v>
      </c>
      <c r="F46" s="61">
        <v>148399.99</v>
      </c>
      <c r="G46" s="37"/>
      <c r="H46" s="25"/>
      <c r="I46" s="41"/>
      <c r="J46" s="41"/>
      <c r="K46" s="8"/>
      <c r="L46" s="27"/>
    </row>
    <row r="47" spans="1:12" x14ac:dyDescent="0.25">
      <c r="A47" s="42" t="s">
        <v>1066</v>
      </c>
      <c r="B47" s="42" t="s">
        <v>1067</v>
      </c>
      <c r="C47" s="241"/>
      <c r="D47" s="241"/>
      <c r="E47" s="241"/>
      <c r="F47" s="241"/>
      <c r="G47" s="37">
        <f>+F48</f>
        <v>4523.04</v>
      </c>
      <c r="H47" s="25">
        <f>+G47/1.16*0.16</f>
        <v>623.86758620689659</v>
      </c>
      <c r="I47" s="71"/>
      <c r="J47" s="241"/>
      <c r="K47" s="8"/>
      <c r="L47" s="27"/>
    </row>
    <row r="48" spans="1:12" outlineLevel="1" x14ac:dyDescent="0.25">
      <c r="A48" s="241"/>
      <c r="B48" s="241"/>
      <c r="C48" s="58" t="s">
        <v>2632</v>
      </c>
      <c r="D48" s="70">
        <v>42969</v>
      </c>
      <c r="E48" s="58">
        <v>50975</v>
      </c>
      <c r="F48" s="61">
        <v>4523.04</v>
      </c>
      <c r="G48" s="241"/>
      <c r="H48" s="241"/>
      <c r="I48" s="323" t="s">
        <v>2633</v>
      </c>
      <c r="J48" s="241"/>
      <c r="K48" s="241"/>
      <c r="L48" s="27"/>
    </row>
    <row r="49" spans="1:13" x14ac:dyDescent="0.25">
      <c r="A49" s="18" t="s">
        <v>63</v>
      </c>
      <c r="B49" s="18" t="s">
        <v>64</v>
      </c>
      <c r="C49" s="401"/>
      <c r="D49" s="402"/>
      <c r="E49" s="401"/>
      <c r="F49" s="403"/>
      <c r="G49" s="37">
        <f>+SUM(F50:F50)</f>
        <v>100.02</v>
      </c>
      <c r="H49" s="25">
        <f>+G49/1.16*0.16</f>
        <v>13.795862068965519</v>
      </c>
      <c r="I49" s="48"/>
      <c r="J49" s="68"/>
      <c r="K49" s="8"/>
      <c r="L49" s="67"/>
    </row>
    <row r="50" spans="1:13" outlineLevel="1" x14ac:dyDescent="0.25">
      <c r="A50" s="53"/>
      <c r="B50" s="53"/>
      <c r="C50" s="404" t="s">
        <v>1069</v>
      </c>
      <c r="D50" s="405">
        <v>42795</v>
      </c>
      <c r="E50" s="404">
        <v>147542</v>
      </c>
      <c r="F50" s="404">
        <v>100.02</v>
      </c>
      <c r="G50" s="47"/>
      <c r="H50" s="47"/>
      <c r="I50" s="311" t="s">
        <v>1070</v>
      </c>
      <c r="J50" s="68"/>
      <c r="K50" s="8"/>
      <c r="L50" s="67"/>
    </row>
    <row r="51" spans="1:13" outlineLevel="1" x14ac:dyDescent="0.25">
      <c r="A51" s="18" t="s">
        <v>67</v>
      </c>
      <c r="B51" s="18" t="s">
        <v>3634</v>
      </c>
      <c r="C51" s="28"/>
      <c r="D51" s="29"/>
      <c r="E51" s="52"/>
      <c r="F51" s="31"/>
      <c r="G51" s="37">
        <f>+SUM(F52:F56)</f>
        <v>78249.959999999992</v>
      </c>
      <c r="H51" s="25">
        <f>+G51/1.16*0.16</f>
        <v>10793.097931034483</v>
      </c>
      <c r="I51" s="311"/>
      <c r="J51" s="68"/>
      <c r="K51" s="8"/>
      <c r="L51" s="67"/>
    </row>
    <row r="52" spans="1:13" outlineLevel="1" x14ac:dyDescent="0.25">
      <c r="A52" s="3"/>
      <c r="B52" s="3"/>
      <c r="C52" s="58" t="s">
        <v>3632</v>
      </c>
      <c r="D52" s="70">
        <v>42824</v>
      </c>
      <c r="E52" s="58" t="s">
        <v>3633</v>
      </c>
      <c r="F52" s="58">
        <v>9788.08</v>
      </c>
      <c r="G52" s="50"/>
      <c r="H52" s="25"/>
      <c r="I52" s="311"/>
      <c r="J52" s="68"/>
      <c r="K52" s="8"/>
      <c r="L52" s="67"/>
    </row>
    <row r="53" spans="1:13" outlineLevel="1" x14ac:dyDescent="0.25">
      <c r="A53" s="241"/>
      <c r="B53" s="241"/>
      <c r="C53" s="58" t="s">
        <v>3635</v>
      </c>
      <c r="D53" s="70">
        <v>42824</v>
      </c>
      <c r="E53" s="58" t="s">
        <v>3636</v>
      </c>
      <c r="F53" s="61">
        <v>21175.8</v>
      </c>
      <c r="G53" s="241"/>
      <c r="H53" s="241"/>
      <c r="I53" s="311"/>
      <c r="J53" s="68"/>
      <c r="K53" s="8"/>
      <c r="L53" s="67"/>
    </row>
    <row r="54" spans="1:13" outlineLevel="1" x14ac:dyDescent="0.25">
      <c r="A54" s="241"/>
      <c r="B54" s="241"/>
      <c r="C54" s="58" t="s">
        <v>3637</v>
      </c>
      <c r="D54" s="70">
        <v>42871</v>
      </c>
      <c r="E54" s="58" t="s">
        <v>3638</v>
      </c>
      <c r="F54" s="61">
        <v>23732.44</v>
      </c>
      <c r="G54" s="241"/>
      <c r="H54" s="241"/>
      <c r="I54" s="311"/>
      <c r="J54" s="68"/>
      <c r="K54" s="8"/>
      <c r="L54" s="67"/>
    </row>
    <row r="55" spans="1:13" outlineLevel="1" x14ac:dyDescent="0.25">
      <c r="A55" s="241"/>
      <c r="B55" s="241"/>
      <c r="C55" s="58" t="s">
        <v>3370</v>
      </c>
      <c r="D55" s="70">
        <v>42927</v>
      </c>
      <c r="E55" s="58" t="s">
        <v>3639</v>
      </c>
      <c r="F55" s="61">
        <v>15758.6</v>
      </c>
      <c r="G55" s="241"/>
      <c r="H55" s="241"/>
      <c r="I55" s="311"/>
      <c r="J55" s="68"/>
      <c r="K55" s="8"/>
      <c r="L55" s="67"/>
    </row>
    <row r="56" spans="1:13" outlineLevel="1" x14ac:dyDescent="0.25">
      <c r="A56" s="241"/>
      <c r="B56" s="241"/>
      <c r="C56" s="58" t="s">
        <v>3640</v>
      </c>
      <c r="D56" s="70">
        <v>42964</v>
      </c>
      <c r="E56" s="58" t="s">
        <v>3641</v>
      </c>
      <c r="F56" s="61">
        <v>7795.04</v>
      </c>
      <c r="G56" s="241"/>
      <c r="H56" s="241"/>
      <c r="I56" s="311"/>
      <c r="J56" s="68"/>
      <c r="K56" s="8"/>
      <c r="L56" s="67"/>
    </row>
    <row r="57" spans="1:13" x14ac:dyDescent="0.25">
      <c r="A57" s="18" t="s">
        <v>71</v>
      </c>
      <c r="B57" s="18" t="s">
        <v>72</v>
      </c>
      <c r="C57" s="318"/>
      <c r="D57" s="319"/>
      <c r="E57" s="318"/>
      <c r="F57" s="320"/>
      <c r="G57" s="37">
        <f>+SUM(F58:F58)</f>
        <v>200</v>
      </c>
      <c r="H57" s="25">
        <f>+G57/1.16*0.16</f>
        <v>27.586206896551726</v>
      </c>
      <c r="I57" s="311"/>
      <c r="J57" s="68"/>
      <c r="K57" s="8"/>
      <c r="L57" s="67"/>
    </row>
    <row r="58" spans="1:13" outlineLevel="1" x14ac:dyDescent="0.25">
      <c r="A58" s="53"/>
      <c r="B58" s="53"/>
      <c r="C58" s="58" t="s">
        <v>2634</v>
      </c>
      <c r="D58" s="70">
        <v>42969</v>
      </c>
      <c r="E58" s="58">
        <v>679</v>
      </c>
      <c r="F58" s="58">
        <v>200</v>
      </c>
      <c r="G58" s="47"/>
      <c r="H58" s="47"/>
      <c r="I58" s="349" t="s">
        <v>2635</v>
      </c>
      <c r="J58" s="68"/>
      <c r="K58" s="8"/>
      <c r="L58" s="67"/>
    </row>
    <row r="59" spans="1:13" x14ac:dyDescent="0.25">
      <c r="A59" s="18" t="s">
        <v>76</v>
      </c>
      <c r="B59" s="18" t="s">
        <v>77</v>
      </c>
      <c r="C59" s="51"/>
      <c r="D59" s="29"/>
      <c r="E59" s="52"/>
      <c r="F59" s="31"/>
      <c r="G59" s="37">
        <f>+SUM(F60:F60)</f>
        <v>500</v>
      </c>
      <c r="H59" s="25">
        <f>+G59/1.16*0.16</f>
        <v>68.965517241379317</v>
      </c>
      <c r="I59" s="25"/>
      <c r="J59" s="241"/>
      <c r="K59" s="8"/>
      <c r="L59" s="27"/>
    </row>
    <row r="60" spans="1:13" outlineLevel="1" x14ac:dyDescent="0.25">
      <c r="A60" s="3"/>
      <c r="B60" s="11"/>
      <c r="C60" s="58" t="s">
        <v>2636</v>
      </c>
      <c r="D60" s="70">
        <v>42949</v>
      </c>
      <c r="E60" s="58" t="s">
        <v>2637</v>
      </c>
      <c r="F60" s="58">
        <v>500</v>
      </c>
      <c r="G60" s="37"/>
      <c r="H60" s="25"/>
      <c r="I60" s="250" t="s">
        <v>2638</v>
      </c>
      <c r="J60" s="241"/>
      <c r="K60" s="8"/>
      <c r="L60" s="27"/>
    </row>
    <row r="61" spans="1:13" x14ac:dyDescent="0.25">
      <c r="A61" s="18" t="s">
        <v>82</v>
      </c>
      <c r="B61" s="18" t="s">
        <v>83</v>
      </c>
      <c r="C61" s="241"/>
      <c r="D61" s="242"/>
      <c r="E61" s="241"/>
      <c r="F61" s="26"/>
      <c r="G61" s="20">
        <f>+SUM(F62:F65)</f>
        <v>9316.44</v>
      </c>
      <c r="H61" s="25">
        <f>+G61/1.16*0.16</f>
        <v>1285.0262068965519</v>
      </c>
      <c r="I61" s="25"/>
      <c r="J61" s="26"/>
      <c r="K61" s="22"/>
      <c r="L61" s="23"/>
      <c r="M61" s="22"/>
    </row>
    <row r="62" spans="1:13" outlineLevel="1" x14ac:dyDescent="0.25">
      <c r="A62" s="53"/>
      <c r="B62" s="53"/>
      <c r="C62" s="394" t="s">
        <v>2639</v>
      </c>
      <c r="D62" s="392">
        <v>42958</v>
      </c>
      <c r="E62" s="394">
        <v>2037</v>
      </c>
      <c r="F62" s="394">
        <v>600</v>
      </c>
      <c r="G62" s="20"/>
      <c r="H62" s="25"/>
      <c r="I62" s="323" t="s">
        <v>2642</v>
      </c>
      <c r="J62" s="26"/>
      <c r="K62" s="22"/>
      <c r="L62" s="23"/>
      <c r="M62" s="22"/>
    </row>
    <row r="63" spans="1:13" outlineLevel="1" x14ac:dyDescent="0.25">
      <c r="A63" s="53"/>
      <c r="B63" s="53"/>
      <c r="C63" s="394" t="s">
        <v>300</v>
      </c>
      <c r="D63" s="392">
        <v>42969</v>
      </c>
      <c r="E63" s="394">
        <v>2060</v>
      </c>
      <c r="F63" s="395">
        <v>2436.1</v>
      </c>
      <c r="G63" s="20"/>
      <c r="H63" s="25"/>
      <c r="I63" s="323" t="s">
        <v>2643</v>
      </c>
      <c r="J63" s="26"/>
      <c r="K63" s="22"/>
      <c r="L63" s="23"/>
      <c r="M63" s="22"/>
    </row>
    <row r="64" spans="1:13" outlineLevel="1" x14ac:dyDescent="0.25">
      <c r="A64" s="53"/>
      <c r="B64" s="53"/>
      <c r="C64" s="394" t="s">
        <v>2640</v>
      </c>
      <c r="D64" s="392">
        <v>42976</v>
      </c>
      <c r="E64" s="394">
        <v>2083</v>
      </c>
      <c r="F64" s="395">
        <v>1979.24</v>
      </c>
      <c r="G64" s="20"/>
      <c r="H64" s="25"/>
      <c r="I64" s="323" t="s">
        <v>2644</v>
      </c>
      <c r="J64" s="26"/>
      <c r="K64" s="22"/>
      <c r="L64" s="23"/>
      <c r="M64" s="22"/>
    </row>
    <row r="65" spans="1:13" outlineLevel="1" x14ac:dyDescent="0.25">
      <c r="A65" s="53"/>
      <c r="B65" s="53"/>
      <c r="C65" s="394" t="s">
        <v>2641</v>
      </c>
      <c r="D65" s="392">
        <v>42977</v>
      </c>
      <c r="E65" s="394">
        <v>2105</v>
      </c>
      <c r="F65" s="395">
        <v>4301.1000000000004</v>
      </c>
      <c r="G65" s="20"/>
      <c r="H65" s="25"/>
      <c r="I65" s="323" t="s">
        <v>2645</v>
      </c>
      <c r="J65" s="26"/>
      <c r="K65" s="22"/>
      <c r="L65" s="23"/>
      <c r="M65" s="22"/>
    </row>
    <row r="66" spans="1:13" x14ac:dyDescent="0.25">
      <c r="A66" s="54" t="s">
        <v>84</v>
      </c>
      <c r="B66" s="18" t="s">
        <v>85</v>
      </c>
      <c r="C66" s="28"/>
      <c r="D66" s="29"/>
      <c r="E66" s="30"/>
      <c r="F66" s="31"/>
      <c r="G66" s="49">
        <v>237588.72</v>
      </c>
      <c r="H66" s="25">
        <f>+G66/1.16*0.16</f>
        <v>32770.857931034487</v>
      </c>
      <c r="I66" s="94"/>
      <c r="J66" s="26"/>
      <c r="K66" s="8"/>
      <c r="L66" s="27"/>
      <c r="M66" s="241"/>
    </row>
    <row r="67" spans="1:13" outlineLevel="1" x14ac:dyDescent="0.25">
      <c r="A67" s="55"/>
      <c r="B67" s="3"/>
      <c r="C67" s="58" t="s">
        <v>86</v>
      </c>
      <c r="D67" s="70">
        <v>42412</v>
      </c>
      <c r="E67" s="58" t="s">
        <v>87</v>
      </c>
      <c r="F67" s="61">
        <v>241933.04</v>
      </c>
      <c r="G67" s="49"/>
      <c r="H67" s="25"/>
      <c r="I67" s="25"/>
      <c r="J67" s="26"/>
      <c r="K67" s="8"/>
      <c r="L67" s="27"/>
      <c r="M67" s="241"/>
    </row>
    <row r="68" spans="1:13" outlineLevel="1" x14ac:dyDescent="0.25">
      <c r="A68" s="55"/>
      <c r="B68" s="3"/>
      <c r="C68" s="58" t="s">
        <v>88</v>
      </c>
      <c r="D68" s="70">
        <v>42426</v>
      </c>
      <c r="E68" s="58" t="s">
        <v>20</v>
      </c>
      <c r="F68" s="61">
        <v>-4344.32</v>
      </c>
      <c r="G68" s="49"/>
      <c r="H68" s="25"/>
      <c r="I68" s="25"/>
      <c r="J68" s="26"/>
      <c r="K68" s="8"/>
      <c r="L68" s="27"/>
      <c r="M68" s="241"/>
    </row>
    <row r="69" spans="1:13" x14ac:dyDescent="0.25">
      <c r="A69" s="54" t="s">
        <v>90</v>
      </c>
      <c r="B69" s="18" t="s">
        <v>2016</v>
      </c>
      <c r="C69" s="241"/>
      <c r="D69" s="242"/>
      <c r="E69" s="241"/>
      <c r="F69" s="26"/>
      <c r="G69" s="49">
        <f>+SUM(F70:F71)</f>
        <v>8341.82</v>
      </c>
      <c r="H69" s="25">
        <f>+G69/1.16*0.16</f>
        <v>1150.5958620689655</v>
      </c>
      <c r="I69" s="25"/>
      <c r="J69" s="26"/>
      <c r="K69" s="8"/>
      <c r="L69" s="27"/>
      <c r="M69" s="241"/>
    </row>
    <row r="70" spans="1:13" outlineLevel="1" x14ac:dyDescent="0.25">
      <c r="A70" s="113"/>
      <c r="B70" s="53"/>
      <c r="C70" s="394" t="s">
        <v>2646</v>
      </c>
      <c r="D70" s="392">
        <v>42958</v>
      </c>
      <c r="E70" s="394" t="s">
        <v>2647</v>
      </c>
      <c r="F70" s="395">
        <v>854.92</v>
      </c>
      <c r="G70" s="56"/>
      <c r="H70" s="25"/>
      <c r="I70" s="312" t="s">
        <v>2650</v>
      </c>
      <c r="J70" s="26"/>
      <c r="K70" s="8"/>
      <c r="L70" s="27"/>
      <c r="M70" s="241"/>
    </row>
    <row r="71" spans="1:13" outlineLevel="1" x14ac:dyDescent="0.25">
      <c r="A71" s="113"/>
      <c r="B71" s="53"/>
      <c r="C71" s="394" t="s">
        <v>2648</v>
      </c>
      <c r="D71" s="392">
        <v>42977</v>
      </c>
      <c r="E71" s="394" t="s">
        <v>2649</v>
      </c>
      <c r="F71" s="395">
        <v>7486.9</v>
      </c>
      <c r="G71" s="56"/>
      <c r="H71" s="25"/>
      <c r="I71" s="323" t="s">
        <v>2651</v>
      </c>
      <c r="J71" s="26"/>
      <c r="K71" s="8"/>
      <c r="L71" s="27"/>
      <c r="M71" s="241"/>
    </row>
    <row r="72" spans="1:13" ht="17.25" customHeight="1" x14ac:dyDescent="0.25">
      <c r="A72" s="18" t="s">
        <v>1339</v>
      </c>
      <c r="B72" s="18" t="s">
        <v>1340</v>
      </c>
      <c r="C72" s="329"/>
      <c r="D72" s="330"/>
      <c r="E72" s="116"/>
      <c r="F72" s="116"/>
      <c r="G72" s="20">
        <f>+F73</f>
        <v>8842.5499999999993</v>
      </c>
      <c r="H72" s="25">
        <f>+G72/1.16*0.16</f>
        <v>1219.6620689655172</v>
      </c>
      <c r="I72" s="71"/>
      <c r="J72" s="26"/>
      <c r="K72" s="8"/>
      <c r="L72" s="27"/>
      <c r="M72" s="241"/>
    </row>
    <row r="73" spans="1:13" ht="17.25" customHeight="1" outlineLevel="1" x14ac:dyDescent="0.25">
      <c r="A73" s="11"/>
      <c r="B73" s="11"/>
      <c r="C73" s="354" t="s">
        <v>1341</v>
      </c>
      <c r="D73" s="351">
        <v>42855</v>
      </c>
      <c r="E73" s="330">
        <v>3443760</v>
      </c>
      <c r="F73" s="331">
        <v>8842.5499999999993</v>
      </c>
      <c r="G73" s="40"/>
      <c r="H73" s="57"/>
      <c r="I73" s="323" t="s">
        <v>1342</v>
      </c>
      <c r="J73" s="26"/>
      <c r="K73" s="8"/>
      <c r="L73" s="27"/>
      <c r="M73" s="241"/>
    </row>
    <row r="74" spans="1:13" x14ac:dyDescent="0.25">
      <c r="A74" s="42" t="s">
        <v>98</v>
      </c>
      <c r="B74" s="42" t="s">
        <v>99</v>
      </c>
      <c r="C74" s="28"/>
      <c r="D74" s="29"/>
      <c r="E74" s="46"/>
      <c r="F74" s="45"/>
      <c r="G74" s="20">
        <f>+SUM(F75:F79)</f>
        <v>7764.67</v>
      </c>
      <c r="H74" s="25">
        <f>+G74/1.16*0.16</f>
        <v>1070.9889655172415</v>
      </c>
      <c r="I74" s="71"/>
      <c r="J74" s="26"/>
      <c r="K74" s="8"/>
      <c r="L74" s="27"/>
    </row>
    <row r="75" spans="1:13" outlineLevel="1" x14ac:dyDescent="0.25">
      <c r="A75" s="11"/>
      <c r="B75" s="11"/>
      <c r="C75" s="394" t="s">
        <v>2445</v>
      </c>
      <c r="D75" s="392">
        <v>42952</v>
      </c>
      <c r="E75" s="394">
        <v>30711</v>
      </c>
      <c r="F75" s="395">
        <v>3958.34</v>
      </c>
      <c r="G75" s="241"/>
      <c r="H75" s="25"/>
      <c r="I75" s="250" t="s">
        <v>2656</v>
      </c>
      <c r="J75" s="26"/>
      <c r="K75" s="8"/>
      <c r="L75" s="27"/>
    </row>
    <row r="76" spans="1:13" outlineLevel="1" x14ac:dyDescent="0.25">
      <c r="A76" s="11"/>
      <c r="B76" s="11"/>
      <c r="C76" s="394" t="s">
        <v>2652</v>
      </c>
      <c r="D76" s="392">
        <v>42952</v>
      </c>
      <c r="E76" s="394">
        <v>30715</v>
      </c>
      <c r="F76" s="394">
        <v>926.61</v>
      </c>
      <c r="G76" s="241"/>
      <c r="H76" s="25"/>
      <c r="I76" s="323" t="s">
        <v>2657</v>
      </c>
      <c r="J76" s="26"/>
      <c r="K76" s="8"/>
      <c r="L76" s="27"/>
    </row>
    <row r="77" spans="1:13" outlineLevel="1" x14ac:dyDescent="0.25">
      <c r="A77" s="11"/>
      <c r="B77" s="11"/>
      <c r="C77" s="394" t="s">
        <v>2653</v>
      </c>
      <c r="D77" s="392">
        <v>42952</v>
      </c>
      <c r="E77" s="394">
        <v>30712</v>
      </c>
      <c r="F77" s="395">
        <v>1576.04</v>
      </c>
      <c r="G77" s="241"/>
      <c r="H77" s="25"/>
      <c r="I77" s="250" t="s">
        <v>2658</v>
      </c>
      <c r="J77" s="26"/>
      <c r="K77" s="8"/>
      <c r="L77" s="27"/>
    </row>
    <row r="78" spans="1:13" outlineLevel="1" x14ac:dyDescent="0.25">
      <c r="A78" s="11"/>
      <c r="B78" s="11"/>
      <c r="C78" s="394" t="s">
        <v>2654</v>
      </c>
      <c r="D78" s="392">
        <v>42954</v>
      </c>
      <c r="E78" s="394">
        <v>30713</v>
      </c>
      <c r="F78" s="394">
        <v>823.67</v>
      </c>
      <c r="G78" s="241"/>
      <c r="H78" s="25"/>
      <c r="I78" s="250" t="s">
        <v>2659</v>
      </c>
      <c r="J78" s="26"/>
      <c r="K78" s="8"/>
      <c r="L78" s="27"/>
    </row>
    <row r="79" spans="1:13" outlineLevel="1" x14ac:dyDescent="0.25">
      <c r="A79" s="11"/>
      <c r="B79" s="11"/>
      <c r="C79" s="394" t="s">
        <v>2655</v>
      </c>
      <c r="D79" s="392">
        <v>42962</v>
      </c>
      <c r="E79" s="394">
        <v>30881</v>
      </c>
      <c r="F79" s="394">
        <v>480.01</v>
      </c>
      <c r="G79" s="241"/>
      <c r="H79" s="25"/>
      <c r="I79" s="323" t="s">
        <v>2660</v>
      </c>
      <c r="J79" s="26"/>
      <c r="K79" s="8"/>
      <c r="L79" s="27"/>
    </row>
    <row r="80" spans="1:13" x14ac:dyDescent="0.25">
      <c r="A80" s="42" t="s">
        <v>100</v>
      </c>
      <c r="B80" s="42" t="s">
        <v>101</v>
      </c>
      <c r="C80" s="241"/>
      <c r="D80" s="241"/>
      <c r="E80" s="241"/>
      <c r="F80" s="241"/>
      <c r="G80" s="20">
        <f>+SUM(F81:F86)</f>
        <v>12090.679999999998</v>
      </c>
      <c r="H80" s="25">
        <f>+G80/1.16*0.16</f>
        <v>1667.68</v>
      </c>
      <c r="I80" s="241"/>
      <c r="J80" s="241"/>
      <c r="K80" s="241"/>
      <c r="L80" s="241"/>
    </row>
    <row r="81" spans="1:12" ht="13.5" customHeight="1" outlineLevel="1" x14ac:dyDescent="0.25">
      <c r="A81" s="11"/>
      <c r="B81" s="11"/>
      <c r="C81" s="394" t="s">
        <v>2661</v>
      </c>
      <c r="D81" s="392">
        <v>42957</v>
      </c>
      <c r="E81" s="394">
        <v>19234</v>
      </c>
      <c r="F81" s="328">
        <v>2155.86</v>
      </c>
      <c r="G81" s="241"/>
      <c r="H81" s="241"/>
      <c r="I81" s="323" t="s">
        <v>2664</v>
      </c>
      <c r="J81" s="26"/>
      <c r="K81" s="8"/>
      <c r="L81" s="53"/>
    </row>
    <row r="82" spans="1:12" outlineLevel="1" x14ac:dyDescent="0.25">
      <c r="A82" s="11"/>
      <c r="B82" s="11"/>
      <c r="C82" s="394" t="s">
        <v>2662</v>
      </c>
      <c r="D82" s="392">
        <v>42959</v>
      </c>
      <c r="E82" s="394">
        <v>19195</v>
      </c>
      <c r="F82" s="328">
        <v>3686.48</v>
      </c>
      <c r="G82" s="241"/>
      <c r="H82" s="241"/>
      <c r="I82" s="250" t="s">
        <v>2665</v>
      </c>
      <c r="J82" s="26"/>
      <c r="K82" s="8"/>
      <c r="L82" s="27"/>
    </row>
    <row r="83" spans="1:12" outlineLevel="1" x14ac:dyDescent="0.25">
      <c r="A83" s="11"/>
      <c r="B83" s="11"/>
      <c r="C83" s="394" t="s">
        <v>2663</v>
      </c>
      <c r="D83" s="392">
        <v>42963</v>
      </c>
      <c r="E83" s="394">
        <v>19266</v>
      </c>
      <c r="F83" s="395">
        <v>2001.58</v>
      </c>
      <c r="G83" s="241"/>
      <c r="H83" s="241"/>
      <c r="I83" s="323" t="s">
        <v>2666</v>
      </c>
      <c r="J83" s="26"/>
      <c r="K83" s="8"/>
      <c r="L83" s="27"/>
    </row>
    <row r="84" spans="1:12" outlineLevel="1" x14ac:dyDescent="0.25">
      <c r="A84" s="11"/>
      <c r="B84" s="11"/>
      <c r="C84" s="394" t="s">
        <v>642</v>
      </c>
      <c r="D84" s="392">
        <v>42965</v>
      </c>
      <c r="E84" s="394">
        <v>19307</v>
      </c>
      <c r="F84" s="395">
        <v>1295.1400000000001</v>
      </c>
      <c r="G84" s="241"/>
      <c r="H84" s="241"/>
      <c r="I84" s="323" t="s">
        <v>2667</v>
      </c>
      <c r="J84" s="26"/>
      <c r="K84" s="8"/>
      <c r="L84" s="27"/>
    </row>
    <row r="85" spans="1:12" outlineLevel="1" x14ac:dyDescent="0.25">
      <c r="A85" s="11"/>
      <c r="B85" s="11"/>
      <c r="C85" s="394" t="s">
        <v>750</v>
      </c>
      <c r="D85" s="392">
        <v>42972</v>
      </c>
      <c r="E85" s="394">
        <v>19341</v>
      </c>
      <c r="F85" s="395">
        <v>1977.22</v>
      </c>
      <c r="G85" s="241"/>
      <c r="H85" s="241"/>
      <c r="I85" s="323" t="s">
        <v>2668</v>
      </c>
      <c r="J85" s="26"/>
      <c r="K85" s="8"/>
      <c r="L85" s="27"/>
    </row>
    <row r="86" spans="1:12" outlineLevel="1" x14ac:dyDescent="0.25">
      <c r="A86" s="11"/>
      <c r="B86" s="11"/>
      <c r="C86" s="394" t="s">
        <v>3190</v>
      </c>
      <c r="D86" s="392">
        <v>42975</v>
      </c>
      <c r="E86" s="394">
        <v>19372</v>
      </c>
      <c r="F86" s="397">
        <v>974.4</v>
      </c>
      <c r="G86" s="241"/>
      <c r="H86" s="241"/>
      <c r="I86" s="323"/>
      <c r="J86" s="26"/>
      <c r="K86" s="8"/>
      <c r="L86" s="27"/>
    </row>
    <row r="87" spans="1:12" x14ac:dyDescent="0.25">
      <c r="A87" s="18" t="s">
        <v>106</v>
      </c>
      <c r="B87" s="18" t="s">
        <v>107</v>
      </c>
      <c r="C87" s="404"/>
      <c r="D87" s="405"/>
      <c r="E87" s="404"/>
      <c r="F87" s="404"/>
      <c r="G87" s="20">
        <f>+SUM(F88:F88)</f>
        <v>270.12</v>
      </c>
      <c r="H87" s="25">
        <f>+G87/1.16*0.16</f>
        <v>37.257931034482766</v>
      </c>
      <c r="I87" s="92"/>
      <c r="J87" s="26"/>
      <c r="K87" s="8"/>
      <c r="L87" s="27"/>
    </row>
    <row r="88" spans="1:12" outlineLevel="1" x14ac:dyDescent="0.25">
      <c r="A88" s="53"/>
      <c r="B88" s="53"/>
      <c r="C88" s="404" t="s">
        <v>108</v>
      </c>
      <c r="D88" s="405">
        <v>42544</v>
      </c>
      <c r="E88" s="404" t="s">
        <v>109</v>
      </c>
      <c r="F88" s="404">
        <v>270.12</v>
      </c>
      <c r="G88" s="241"/>
      <c r="H88" s="241"/>
      <c r="I88" s="240" t="s">
        <v>820</v>
      </c>
      <c r="J88" s="26"/>
      <c r="K88" s="8"/>
      <c r="L88" s="27"/>
    </row>
    <row r="89" spans="1:12" x14ac:dyDescent="0.25">
      <c r="A89" s="18" t="s">
        <v>116</v>
      </c>
      <c r="B89" s="18" t="s">
        <v>2352</v>
      </c>
      <c r="C89" s="6"/>
      <c r="D89" s="35"/>
      <c r="E89" s="43"/>
      <c r="F89" s="7"/>
      <c r="G89" s="20">
        <f>+F91+F92+F90</f>
        <v>5728.08</v>
      </c>
      <c r="H89" s="25">
        <f>+G89/1.16*0.16</f>
        <v>790.08</v>
      </c>
      <c r="I89" s="71"/>
      <c r="J89" s="26"/>
      <c r="K89" s="8"/>
      <c r="L89" s="27"/>
    </row>
    <row r="90" spans="1:12" s="76" customFormat="1" x14ac:dyDescent="0.25">
      <c r="A90" s="53"/>
      <c r="B90" s="53"/>
      <c r="C90" s="28"/>
      <c r="D90" s="29"/>
      <c r="E90" s="30"/>
      <c r="F90" s="31">
        <v>-365.4</v>
      </c>
      <c r="G90" s="20"/>
      <c r="H90" s="25"/>
      <c r="I90" s="71"/>
      <c r="J90" s="61"/>
      <c r="K90" s="8"/>
      <c r="L90" s="56"/>
    </row>
    <row r="91" spans="1:12" outlineLevel="1" x14ac:dyDescent="0.25">
      <c r="A91" s="6"/>
      <c r="B91" s="6"/>
      <c r="C91" s="58" t="s">
        <v>2353</v>
      </c>
      <c r="D91" s="70">
        <v>42923</v>
      </c>
      <c r="E91" s="58" t="s">
        <v>2354</v>
      </c>
      <c r="F91" s="32">
        <v>3132</v>
      </c>
      <c r="G91" s="40"/>
      <c r="H91" s="59"/>
      <c r="I91" s="250" t="s">
        <v>2357</v>
      </c>
      <c r="J91" s="26"/>
      <c r="K91" s="8"/>
      <c r="L91" s="27"/>
    </row>
    <row r="92" spans="1:12" outlineLevel="1" x14ac:dyDescent="0.25">
      <c r="A92" s="53"/>
      <c r="B92" s="53"/>
      <c r="C92" s="58" t="s">
        <v>1155</v>
      </c>
      <c r="D92" s="70">
        <v>42977</v>
      </c>
      <c r="E92" s="58" t="s">
        <v>2669</v>
      </c>
      <c r="F92" s="58">
        <v>2961.48</v>
      </c>
      <c r="G92" s="241"/>
      <c r="H92" s="241"/>
      <c r="I92" s="311" t="s">
        <v>2670</v>
      </c>
      <c r="J92" s="26"/>
      <c r="K92" s="8"/>
      <c r="L92" s="27"/>
    </row>
    <row r="93" spans="1:12" x14ac:dyDescent="0.25">
      <c r="A93" s="18" t="s">
        <v>2359</v>
      </c>
      <c r="B93" s="18" t="s">
        <v>2360</v>
      </c>
      <c r="C93" s="6"/>
      <c r="D93" s="35"/>
      <c r="E93" s="43"/>
      <c r="F93" s="7"/>
      <c r="G93" s="20">
        <f>+SUM(F94:F94)</f>
        <v>5568</v>
      </c>
      <c r="H93" s="25">
        <f>+G93/1.16*0.16</f>
        <v>768</v>
      </c>
      <c r="I93" s="71"/>
      <c r="J93" s="26"/>
      <c r="K93" s="8"/>
      <c r="L93" s="27"/>
    </row>
    <row r="94" spans="1:12" outlineLevel="1" x14ac:dyDescent="0.25">
      <c r="A94" s="6"/>
      <c r="B94" s="6"/>
      <c r="C94" s="394" t="s">
        <v>1240</v>
      </c>
      <c r="D94" s="392">
        <v>42977</v>
      </c>
      <c r="E94" s="394" t="s">
        <v>2671</v>
      </c>
      <c r="F94" s="395">
        <v>5568</v>
      </c>
      <c r="G94" s="40"/>
      <c r="H94" s="59"/>
      <c r="I94" s="323" t="s">
        <v>2672</v>
      </c>
      <c r="J94" s="26"/>
      <c r="K94" s="8"/>
      <c r="L94" s="27"/>
    </row>
    <row r="95" spans="1:12" x14ac:dyDescent="0.25">
      <c r="A95" s="18" t="s">
        <v>630</v>
      </c>
      <c r="B95" s="18" t="s">
        <v>631</v>
      </c>
      <c r="C95" s="326"/>
      <c r="D95" s="327"/>
      <c r="E95" s="326"/>
      <c r="F95" s="328"/>
      <c r="G95" s="20">
        <f>+F96</f>
        <v>2320</v>
      </c>
      <c r="H95" s="25">
        <f>+G95/1.16*0.16</f>
        <v>320.00000000000006</v>
      </c>
      <c r="I95" s="25"/>
      <c r="J95" s="26"/>
      <c r="K95" s="8"/>
      <c r="L95" s="27"/>
    </row>
    <row r="96" spans="1:12" outlineLevel="1" x14ac:dyDescent="0.25">
      <c r="A96" s="53"/>
      <c r="B96" s="53"/>
      <c r="C96" s="326" t="s">
        <v>632</v>
      </c>
      <c r="D96" s="327">
        <v>42786</v>
      </c>
      <c r="E96" s="326">
        <v>642</v>
      </c>
      <c r="F96" s="328">
        <v>2320</v>
      </c>
      <c r="H96" s="25"/>
      <c r="I96" s="312" t="s">
        <v>1674</v>
      </c>
      <c r="J96" s="26"/>
      <c r="K96" s="8"/>
      <c r="L96" s="27"/>
    </row>
    <row r="97" spans="1:12" x14ac:dyDescent="0.25">
      <c r="A97" s="18" t="s">
        <v>126</v>
      </c>
      <c r="B97" s="18" t="s">
        <v>1675</v>
      </c>
      <c r="C97" s="76"/>
      <c r="D97" s="314"/>
      <c r="E97" s="76"/>
      <c r="F97" s="77"/>
      <c r="G97" s="20">
        <f>+F98</f>
        <v>8526</v>
      </c>
      <c r="H97" s="25">
        <f>+G97/1.16*0.16</f>
        <v>1176.0000000000002</v>
      </c>
      <c r="I97" s="312"/>
      <c r="J97" s="26"/>
      <c r="K97" s="8"/>
      <c r="L97" s="27"/>
    </row>
    <row r="98" spans="1:12" outlineLevel="1" x14ac:dyDescent="0.25">
      <c r="A98" s="53"/>
      <c r="B98" s="53"/>
      <c r="C98" s="76" t="s">
        <v>2371</v>
      </c>
      <c r="D98" s="314">
        <v>42947</v>
      </c>
      <c r="E98" s="76" t="s">
        <v>2372</v>
      </c>
      <c r="F98" s="77">
        <v>8526</v>
      </c>
      <c r="H98" s="25"/>
      <c r="I98" s="311" t="s">
        <v>2373</v>
      </c>
      <c r="J98" s="26"/>
      <c r="K98" s="8"/>
      <c r="L98" s="27"/>
    </row>
    <row r="99" spans="1:12" x14ac:dyDescent="0.25">
      <c r="A99" s="18" t="s">
        <v>2673</v>
      </c>
      <c r="B99" s="18" t="s">
        <v>2674</v>
      </c>
      <c r="C99" s="76"/>
      <c r="D99" s="314"/>
      <c r="E99" s="76"/>
      <c r="F99" s="77"/>
      <c r="G99" s="397">
        <v>2614.0500000000002</v>
      </c>
      <c r="H99" s="25">
        <f>+G99/1.16*0.16</f>
        <v>360.55862068965524</v>
      </c>
      <c r="I99" s="323"/>
      <c r="J99" s="26"/>
      <c r="K99" s="8"/>
      <c r="L99" s="27"/>
    </row>
    <row r="100" spans="1:12" x14ac:dyDescent="0.25">
      <c r="A100" s="18" t="s">
        <v>130</v>
      </c>
      <c r="B100" s="18" t="s">
        <v>131</v>
      </c>
      <c r="C100" s="329"/>
      <c r="D100" s="330"/>
      <c r="E100" s="333"/>
      <c r="F100" s="332"/>
      <c r="G100" s="20">
        <f>+SUM(F101:F104)</f>
        <v>8418.4000000000015</v>
      </c>
      <c r="H100" s="25">
        <f>+G100/1.16*0.16</f>
        <v>1161.1586206896554</v>
      </c>
      <c r="I100" s="25"/>
      <c r="J100" s="241"/>
      <c r="K100" s="8"/>
      <c r="L100" s="27"/>
    </row>
    <row r="101" spans="1:12" outlineLevel="1" x14ac:dyDescent="0.25">
      <c r="A101" s="53"/>
      <c r="B101" s="53"/>
      <c r="C101" s="116" t="s">
        <v>132</v>
      </c>
      <c r="D101" s="117">
        <v>42693</v>
      </c>
      <c r="E101" s="116">
        <v>15446</v>
      </c>
      <c r="F101" s="118">
        <v>3800.02</v>
      </c>
      <c r="G101" s="20"/>
      <c r="H101" s="25"/>
      <c r="I101" s="243" t="s">
        <v>836</v>
      </c>
      <c r="J101" s="241"/>
      <c r="K101" s="8"/>
      <c r="L101" s="27"/>
    </row>
    <row r="102" spans="1:12" outlineLevel="1" x14ac:dyDescent="0.25">
      <c r="A102" s="53"/>
      <c r="B102" s="53"/>
      <c r="C102" s="116" t="s">
        <v>133</v>
      </c>
      <c r="D102" s="117">
        <v>42697</v>
      </c>
      <c r="E102" s="116">
        <v>15571</v>
      </c>
      <c r="F102" s="118">
        <v>2670</v>
      </c>
      <c r="G102" s="20"/>
      <c r="H102" s="25"/>
      <c r="I102" s="243" t="s">
        <v>837</v>
      </c>
      <c r="J102" s="241"/>
      <c r="K102" s="8"/>
      <c r="L102" s="27"/>
    </row>
    <row r="103" spans="1:12" outlineLevel="1" x14ac:dyDescent="0.25">
      <c r="A103" s="53"/>
      <c r="B103" s="53"/>
      <c r="C103" s="116" t="s">
        <v>134</v>
      </c>
      <c r="D103" s="117">
        <v>42679</v>
      </c>
      <c r="E103" s="116">
        <v>15448</v>
      </c>
      <c r="F103" s="118">
        <v>304.38</v>
      </c>
      <c r="G103" s="20"/>
      <c r="H103" s="25"/>
      <c r="I103" s="244" t="s">
        <v>838</v>
      </c>
      <c r="J103" s="241"/>
      <c r="K103" s="8"/>
      <c r="L103" s="27"/>
    </row>
    <row r="104" spans="1:12" outlineLevel="1" x14ac:dyDescent="0.25">
      <c r="A104" s="53"/>
      <c r="B104" s="53"/>
      <c r="C104" s="58" t="s">
        <v>2675</v>
      </c>
      <c r="D104" s="314">
        <v>42961</v>
      </c>
      <c r="E104" s="58">
        <v>18475</v>
      </c>
      <c r="F104" s="77">
        <v>1644</v>
      </c>
      <c r="G104" s="20"/>
      <c r="H104" s="25"/>
      <c r="I104" s="250" t="s">
        <v>2390</v>
      </c>
      <c r="J104" s="241"/>
      <c r="K104" s="8"/>
      <c r="L104" s="27"/>
    </row>
    <row r="105" spans="1:12" ht="15.75" customHeight="1" x14ac:dyDescent="0.25">
      <c r="A105" s="18" t="s">
        <v>135</v>
      </c>
      <c r="B105" s="18" t="s">
        <v>136</v>
      </c>
      <c r="C105" s="116"/>
      <c r="D105" s="116"/>
      <c r="E105" s="116"/>
      <c r="F105" s="116"/>
      <c r="G105" s="20">
        <f>+SUM(F106:F111)</f>
        <v>19952</v>
      </c>
      <c r="H105" s="25">
        <f>+G105/1.16*0.16</f>
        <v>2752</v>
      </c>
      <c r="I105" s="71"/>
      <c r="J105" s="241"/>
      <c r="K105" s="241"/>
      <c r="L105" s="27"/>
    </row>
    <row r="106" spans="1:12" outlineLevel="1" x14ac:dyDescent="0.25">
      <c r="A106" s="53"/>
      <c r="B106" s="53"/>
      <c r="C106" s="394" t="s">
        <v>1697</v>
      </c>
      <c r="D106" s="392">
        <v>42864</v>
      </c>
      <c r="E106" s="394">
        <v>675</v>
      </c>
      <c r="F106" s="395">
        <v>3480</v>
      </c>
      <c r="G106" s="20"/>
      <c r="H106" s="25"/>
      <c r="I106" s="312" t="s">
        <v>1719</v>
      </c>
      <c r="J106" s="241"/>
      <c r="K106" s="241"/>
      <c r="L106" s="27"/>
    </row>
    <row r="107" spans="1:12" outlineLevel="1" x14ac:dyDescent="0.25">
      <c r="A107" s="53"/>
      <c r="B107" s="53"/>
      <c r="C107" s="394" t="s">
        <v>2074</v>
      </c>
      <c r="D107" s="392">
        <v>42912</v>
      </c>
      <c r="E107" s="394">
        <v>755</v>
      </c>
      <c r="F107" s="395">
        <v>3132</v>
      </c>
      <c r="G107" s="20"/>
      <c r="H107" s="25"/>
      <c r="I107" s="250" t="s">
        <v>2083</v>
      </c>
      <c r="J107" s="241"/>
      <c r="K107" s="241"/>
      <c r="L107" s="27"/>
    </row>
    <row r="108" spans="1:12" outlineLevel="1" x14ac:dyDescent="0.25">
      <c r="A108" s="53"/>
      <c r="B108" s="53"/>
      <c r="C108" s="394" t="s">
        <v>2676</v>
      </c>
      <c r="D108" s="392">
        <v>42968</v>
      </c>
      <c r="E108" s="394">
        <v>822</v>
      </c>
      <c r="F108" s="395">
        <v>6380</v>
      </c>
      <c r="G108" s="20"/>
      <c r="H108" s="25"/>
      <c r="I108" s="250" t="s">
        <v>2680</v>
      </c>
      <c r="J108" s="241"/>
      <c r="K108" s="241"/>
      <c r="L108" s="27"/>
    </row>
    <row r="109" spans="1:12" outlineLevel="1" x14ac:dyDescent="0.25">
      <c r="A109" s="53"/>
      <c r="B109" s="53"/>
      <c r="C109" s="394" t="s">
        <v>2677</v>
      </c>
      <c r="D109" s="392">
        <v>42978</v>
      </c>
      <c r="E109" s="394">
        <v>827</v>
      </c>
      <c r="F109" s="394">
        <v>580</v>
      </c>
      <c r="G109" s="20"/>
      <c r="H109" s="25"/>
      <c r="I109" s="323" t="s">
        <v>2681</v>
      </c>
      <c r="J109" s="241"/>
      <c r="K109" s="241"/>
      <c r="L109" s="27"/>
    </row>
    <row r="110" spans="1:12" outlineLevel="1" x14ac:dyDescent="0.25">
      <c r="A110" s="53"/>
      <c r="B110" s="53"/>
      <c r="C110" s="394" t="s">
        <v>2678</v>
      </c>
      <c r="D110" s="392">
        <v>42978</v>
      </c>
      <c r="E110" s="394">
        <v>814</v>
      </c>
      <c r="F110" s="395">
        <v>2900</v>
      </c>
      <c r="G110" s="20"/>
      <c r="H110" s="25"/>
      <c r="I110" s="323" t="s">
        <v>2682</v>
      </c>
      <c r="J110" s="241"/>
      <c r="K110" s="241"/>
      <c r="L110" s="27"/>
    </row>
    <row r="111" spans="1:12" outlineLevel="1" x14ac:dyDescent="0.25">
      <c r="A111" s="53"/>
      <c r="B111" s="53"/>
      <c r="C111" s="394" t="s">
        <v>2679</v>
      </c>
      <c r="D111" s="392">
        <v>42978</v>
      </c>
      <c r="E111" s="394">
        <v>830</v>
      </c>
      <c r="F111" s="395">
        <v>3480</v>
      </c>
      <c r="G111" s="20"/>
      <c r="H111" s="25"/>
      <c r="I111" s="323" t="s">
        <v>2683</v>
      </c>
      <c r="J111" s="241"/>
      <c r="K111" s="241"/>
      <c r="L111" s="27"/>
    </row>
    <row r="112" spans="1:12" x14ac:dyDescent="0.25">
      <c r="A112" s="18" t="s">
        <v>141</v>
      </c>
      <c r="B112" s="18" t="s">
        <v>142</v>
      </c>
      <c r="C112" s="329"/>
      <c r="D112" s="330"/>
      <c r="E112" s="331"/>
      <c r="F112" s="332"/>
      <c r="G112" s="20">
        <f>+SUM(F113:F115)</f>
        <v>816</v>
      </c>
      <c r="H112" s="25">
        <f>+G112/1.16*0.16</f>
        <v>112.55172413793105</v>
      </c>
      <c r="I112" s="25"/>
      <c r="J112" s="22"/>
      <c r="K112" s="23"/>
      <c r="L112" s="22"/>
    </row>
    <row r="113" spans="1:19" outlineLevel="1" x14ac:dyDescent="0.25">
      <c r="A113" s="11"/>
      <c r="B113" s="11"/>
      <c r="C113" s="116" t="s">
        <v>382</v>
      </c>
      <c r="D113" s="117">
        <v>42760</v>
      </c>
      <c r="E113" s="116">
        <v>4070233</v>
      </c>
      <c r="F113" s="116">
        <v>116</v>
      </c>
      <c r="G113" s="20"/>
      <c r="H113" s="25"/>
      <c r="I113" s="349" t="s">
        <v>1738</v>
      </c>
      <c r="J113" s="22"/>
      <c r="K113" s="23"/>
      <c r="L113" s="22"/>
    </row>
    <row r="114" spans="1:19" outlineLevel="1" x14ac:dyDescent="0.25">
      <c r="A114" s="11"/>
      <c r="B114" s="11"/>
      <c r="C114" s="116" t="s">
        <v>1410</v>
      </c>
      <c r="D114" s="117">
        <v>42850</v>
      </c>
      <c r="E114" s="116">
        <v>4283655</v>
      </c>
      <c r="F114" s="116">
        <v>400</v>
      </c>
      <c r="G114" s="20"/>
      <c r="H114" s="25"/>
      <c r="I114" s="349" t="s">
        <v>1411</v>
      </c>
      <c r="J114" s="22"/>
      <c r="K114" s="23"/>
      <c r="L114" s="22"/>
    </row>
    <row r="115" spans="1:19" ht="14.25" customHeight="1" outlineLevel="1" x14ac:dyDescent="0.25">
      <c r="A115" s="11"/>
      <c r="B115" s="11"/>
      <c r="C115" s="394" t="s">
        <v>2684</v>
      </c>
      <c r="D115" s="392">
        <v>42956</v>
      </c>
      <c r="E115" s="394">
        <v>4477887</v>
      </c>
      <c r="F115" s="76">
        <v>300</v>
      </c>
      <c r="G115" s="20"/>
      <c r="H115" s="25"/>
      <c r="I115" s="323" t="s">
        <v>2685</v>
      </c>
      <c r="J115" s="22"/>
      <c r="K115" s="23"/>
      <c r="L115" s="22"/>
    </row>
    <row r="116" spans="1:19" x14ac:dyDescent="0.25">
      <c r="A116" s="18" t="s">
        <v>384</v>
      </c>
      <c r="B116" s="18" t="s">
        <v>385</v>
      </c>
      <c r="C116" s="241"/>
      <c r="D116" s="242"/>
      <c r="E116" s="241"/>
      <c r="F116" s="241"/>
      <c r="G116" s="20">
        <f>+SUM(F117:F117)</f>
        <v>-37931.53</v>
      </c>
      <c r="H116" s="25">
        <f>+G116/1.16*0.16</f>
        <v>-5231.9351724137932</v>
      </c>
      <c r="I116" s="71"/>
      <c r="J116" s="241"/>
      <c r="K116" s="241"/>
      <c r="L116" s="22"/>
    </row>
    <row r="117" spans="1:19" outlineLevel="1" x14ac:dyDescent="0.25">
      <c r="A117" s="11"/>
      <c r="B117" s="11"/>
      <c r="C117" s="268" t="s">
        <v>386</v>
      </c>
      <c r="D117" s="263">
        <v>42738</v>
      </c>
      <c r="E117" s="268" t="s">
        <v>387</v>
      </c>
      <c r="F117" s="268">
        <v>-37931.53</v>
      </c>
      <c r="G117" s="20"/>
      <c r="H117" s="25"/>
      <c r="I117" s="25"/>
      <c r="J117" s="241"/>
      <c r="K117" s="8"/>
      <c r="L117" s="27"/>
    </row>
    <row r="118" spans="1:19" x14ac:dyDescent="0.25">
      <c r="A118" s="18" t="s">
        <v>652</v>
      </c>
      <c r="B118" s="18" t="s">
        <v>653</v>
      </c>
      <c r="C118" s="6"/>
      <c r="D118" s="35"/>
      <c r="E118" s="36"/>
      <c r="F118" s="7"/>
      <c r="G118" s="20">
        <f>+SUM(F119:F121)</f>
        <v>5205.63</v>
      </c>
      <c r="H118" s="25">
        <f>+G118/1.16*0.16</f>
        <v>718.01793103448279</v>
      </c>
      <c r="I118" s="25"/>
      <c r="J118" s="241"/>
      <c r="K118" s="8"/>
      <c r="L118" s="27"/>
    </row>
    <row r="119" spans="1:19" outlineLevel="1" x14ac:dyDescent="0.25">
      <c r="A119" s="53"/>
      <c r="B119" s="53"/>
      <c r="C119" s="394" t="s">
        <v>2686</v>
      </c>
      <c r="D119" s="392">
        <v>42962</v>
      </c>
      <c r="E119" s="394" t="s">
        <v>2687</v>
      </c>
      <c r="F119" s="395">
        <v>2523</v>
      </c>
      <c r="G119" s="20"/>
      <c r="H119" s="25"/>
      <c r="I119" s="323" t="s">
        <v>2692</v>
      </c>
      <c r="J119" s="241"/>
      <c r="K119" s="8"/>
      <c r="L119" s="27"/>
    </row>
    <row r="120" spans="1:19" outlineLevel="1" x14ac:dyDescent="0.25">
      <c r="A120" s="53"/>
      <c r="B120" s="53"/>
      <c r="C120" s="394" t="s">
        <v>2688</v>
      </c>
      <c r="D120" s="392">
        <v>42972</v>
      </c>
      <c r="E120" s="394" t="s">
        <v>2689</v>
      </c>
      <c r="F120" s="395">
        <v>1392</v>
      </c>
      <c r="G120" s="20"/>
      <c r="H120" s="25"/>
      <c r="I120" s="323" t="s">
        <v>2693</v>
      </c>
      <c r="J120" s="241"/>
      <c r="K120" s="8"/>
      <c r="L120" s="27"/>
    </row>
    <row r="121" spans="1:19" outlineLevel="1" x14ac:dyDescent="0.25">
      <c r="A121" s="53"/>
      <c r="B121" s="53"/>
      <c r="C121" s="394" t="s">
        <v>2690</v>
      </c>
      <c r="D121" s="392">
        <v>42972</v>
      </c>
      <c r="E121" s="394" t="s">
        <v>2691</v>
      </c>
      <c r="F121" s="395">
        <v>1290.6300000000001</v>
      </c>
      <c r="G121" s="20"/>
      <c r="H121" s="25"/>
      <c r="I121" s="250" t="s">
        <v>2694</v>
      </c>
      <c r="J121" s="241"/>
      <c r="K121" s="8"/>
      <c r="L121" s="27"/>
    </row>
    <row r="122" spans="1:19" x14ac:dyDescent="0.25">
      <c r="A122" s="18" t="s">
        <v>153</v>
      </c>
      <c r="B122" s="18" t="s">
        <v>154</v>
      </c>
      <c r="C122" s="329"/>
      <c r="D122" s="330"/>
      <c r="E122" s="331"/>
      <c r="F122" s="332"/>
      <c r="G122" s="20">
        <v>44800</v>
      </c>
      <c r="H122" s="25">
        <f>+G122/1.16*0.16</f>
        <v>6179.3103448275861</v>
      </c>
      <c r="I122" s="25"/>
      <c r="J122" s="241"/>
      <c r="K122" s="8"/>
      <c r="L122" s="27"/>
    </row>
    <row r="123" spans="1:19" outlineLevel="1" x14ac:dyDescent="0.25">
      <c r="A123" s="11"/>
      <c r="B123" s="11"/>
      <c r="C123" s="116" t="s">
        <v>155</v>
      </c>
      <c r="D123" s="117">
        <v>42703</v>
      </c>
      <c r="E123" s="116">
        <v>377</v>
      </c>
      <c r="F123" s="118">
        <v>44800</v>
      </c>
      <c r="G123" s="50"/>
      <c r="H123" s="25"/>
      <c r="I123" s="244" t="s">
        <v>851</v>
      </c>
      <c r="J123" s="241"/>
      <c r="K123" s="8"/>
      <c r="L123" s="27"/>
    </row>
    <row r="124" spans="1:19" x14ac:dyDescent="0.25">
      <c r="A124" s="18" t="s">
        <v>1138</v>
      </c>
      <c r="B124" s="18" t="s">
        <v>1760</v>
      </c>
      <c r="C124" s="28"/>
      <c r="D124" s="29"/>
      <c r="E124" s="52"/>
      <c r="F124" s="31"/>
      <c r="G124" s="20">
        <f>+SUM(F125:F126)</f>
        <v>5800</v>
      </c>
      <c r="H124" s="25">
        <f>+G124/1.16*0.16</f>
        <v>800</v>
      </c>
      <c r="I124" s="244"/>
      <c r="J124" s="241"/>
      <c r="K124" s="8"/>
      <c r="L124" s="27"/>
    </row>
    <row r="125" spans="1:19" outlineLevel="1" x14ac:dyDescent="0.25">
      <c r="A125" s="11"/>
      <c r="B125" s="11"/>
      <c r="C125" s="58" t="s">
        <v>2695</v>
      </c>
      <c r="D125" s="70">
        <v>42952</v>
      </c>
      <c r="E125" s="58">
        <v>83791</v>
      </c>
      <c r="F125" s="61">
        <v>2992.8</v>
      </c>
      <c r="G125" s="50"/>
      <c r="H125" s="25"/>
      <c r="I125" s="250" t="s">
        <v>2696</v>
      </c>
      <c r="J125" s="241"/>
      <c r="K125" s="8"/>
      <c r="L125" s="27"/>
    </row>
    <row r="126" spans="1:19" outlineLevel="1" x14ac:dyDescent="0.25">
      <c r="A126" s="11"/>
      <c r="B126" s="11"/>
      <c r="C126" s="58" t="s">
        <v>381</v>
      </c>
      <c r="D126" s="70">
        <v>42972</v>
      </c>
      <c r="E126" s="58">
        <v>84312</v>
      </c>
      <c r="F126" s="61">
        <v>2807.2</v>
      </c>
      <c r="G126" s="50"/>
      <c r="H126" s="25"/>
      <c r="I126" s="323" t="s">
        <v>2697</v>
      </c>
      <c r="J126" s="241"/>
      <c r="K126" s="8"/>
      <c r="L126" s="27"/>
      <c r="M126" s="241"/>
      <c r="N126" s="241"/>
      <c r="O126" s="241"/>
      <c r="P126" s="241"/>
      <c r="Q126" s="241"/>
      <c r="R126" s="241"/>
      <c r="S126" s="241"/>
    </row>
    <row r="127" spans="1:19" x14ac:dyDescent="0.25">
      <c r="A127" s="18" t="s">
        <v>159</v>
      </c>
      <c r="B127" s="18" t="s">
        <v>160</v>
      </c>
      <c r="C127" s="329"/>
      <c r="D127" s="330"/>
      <c r="E127" s="331"/>
      <c r="F127" s="116"/>
      <c r="G127" s="20">
        <f>+SUM(F128:F132)</f>
        <v>-12760</v>
      </c>
      <c r="H127" s="25">
        <f>+G127/1.16*0.16</f>
        <v>-1760</v>
      </c>
      <c r="I127" s="25" t="s">
        <v>171</v>
      </c>
      <c r="J127" s="58"/>
      <c r="K127" s="8"/>
      <c r="L127" s="56"/>
      <c r="M127" s="58"/>
      <c r="N127" s="58"/>
      <c r="O127" s="58"/>
      <c r="P127" s="58"/>
      <c r="Q127" s="58"/>
      <c r="R127" s="58"/>
      <c r="S127" s="58"/>
    </row>
    <row r="128" spans="1:19" outlineLevel="1" x14ac:dyDescent="0.25">
      <c r="A128" s="53"/>
      <c r="B128" s="53"/>
      <c r="C128" s="116" t="s">
        <v>161</v>
      </c>
      <c r="D128" s="117">
        <v>42068</v>
      </c>
      <c r="E128" s="116" t="s">
        <v>162</v>
      </c>
      <c r="F128" s="352">
        <v>464</v>
      </c>
      <c r="G128" s="20"/>
      <c r="H128" s="25"/>
      <c r="I128" s="25"/>
      <c r="J128" s="58"/>
      <c r="K128" s="8"/>
      <c r="L128" s="56"/>
      <c r="M128" s="58"/>
      <c r="N128" s="58"/>
      <c r="O128" s="58"/>
      <c r="P128" s="58"/>
      <c r="Q128" s="58"/>
      <c r="R128" s="58"/>
      <c r="S128" s="58"/>
    </row>
    <row r="129" spans="1:19" outlineLevel="1" x14ac:dyDescent="0.25">
      <c r="A129" s="53"/>
      <c r="B129" s="53"/>
      <c r="C129" s="116" t="s">
        <v>163</v>
      </c>
      <c r="D129" s="117">
        <v>42172</v>
      </c>
      <c r="E129" s="116" t="s">
        <v>164</v>
      </c>
      <c r="F129" s="352">
        <v>4408</v>
      </c>
      <c r="G129" s="20"/>
      <c r="H129" s="25"/>
      <c r="I129" s="25"/>
      <c r="J129" s="58"/>
      <c r="K129" s="8"/>
      <c r="L129" s="56"/>
      <c r="M129" s="58"/>
      <c r="N129" s="58"/>
      <c r="O129" s="58"/>
      <c r="P129" s="58"/>
      <c r="Q129" s="58"/>
      <c r="R129" s="58"/>
      <c r="S129" s="58"/>
    </row>
    <row r="130" spans="1:19" outlineLevel="1" x14ac:dyDescent="0.25">
      <c r="A130" s="53"/>
      <c r="B130" s="53"/>
      <c r="C130" s="116" t="s">
        <v>165</v>
      </c>
      <c r="D130" s="117">
        <v>42247</v>
      </c>
      <c r="E130" s="116" t="s">
        <v>166</v>
      </c>
      <c r="F130" s="352">
        <v>4408</v>
      </c>
      <c r="G130" s="20"/>
      <c r="H130" s="25"/>
      <c r="I130" s="25"/>
      <c r="J130" s="58"/>
      <c r="K130" s="8"/>
      <c r="L130" s="56"/>
      <c r="M130" s="58"/>
      <c r="N130" s="58"/>
      <c r="O130" s="58"/>
      <c r="P130" s="58"/>
      <c r="Q130" s="58"/>
      <c r="R130" s="58"/>
      <c r="S130" s="58"/>
    </row>
    <row r="131" spans="1:19" outlineLevel="1" x14ac:dyDescent="0.25">
      <c r="A131" s="53"/>
      <c r="B131" s="53"/>
      <c r="C131" s="116" t="s">
        <v>167</v>
      </c>
      <c r="D131" s="117">
        <v>42247</v>
      </c>
      <c r="E131" s="116" t="s">
        <v>168</v>
      </c>
      <c r="F131" s="352">
        <v>4408</v>
      </c>
      <c r="G131" s="20"/>
      <c r="H131" s="25"/>
      <c r="I131" s="25"/>
      <c r="J131" s="58"/>
      <c r="K131" s="8"/>
      <c r="L131" s="56"/>
      <c r="M131" s="58"/>
      <c r="N131" s="58"/>
      <c r="O131" s="58"/>
      <c r="P131" s="58"/>
      <c r="Q131" s="58"/>
      <c r="R131" s="58"/>
      <c r="S131" s="58"/>
    </row>
    <row r="132" spans="1:19" outlineLevel="1" x14ac:dyDescent="0.25">
      <c r="A132" s="53"/>
      <c r="B132" s="53"/>
      <c r="C132" s="116" t="s">
        <v>169</v>
      </c>
      <c r="D132" s="117">
        <v>42487</v>
      </c>
      <c r="E132" s="116" t="s">
        <v>20</v>
      </c>
      <c r="F132" s="118">
        <v>-26448</v>
      </c>
      <c r="G132" s="20"/>
      <c r="H132" s="71" t="s">
        <v>170</v>
      </c>
      <c r="I132" s="71" t="s">
        <v>171</v>
      </c>
      <c r="J132" s="58"/>
      <c r="K132" s="8"/>
      <c r="L132" s="56"/>
      <c r="M132" s="58"/>
      <c r="N132" s="58"/>
      <c r="O132" s="58"/>
      <c r="P132" s="58"/>
      <c r="Q132" s="58"/>
      <c r="R132" s="58"/>
      <c r="S132" s="58"/>
    </row>
    <row r="133" spans="1:19" x14ac:dyDescent="0.25">
      <c r="A133" s="18" t="s">
        <v>172</v>
      </c>
      <c r="B133" s="18" t="s">
        <v>2698</v>
      </c>
      <c r="C133" s="58"/>
      <c r="D133" s="70"/>
      <c r="E133" s="58"/>
      <c r="F133" s="61"/>
      <c r="G133" s="20">
        <f>+F134</f>
        <v>11600</v>
      </c>
      <c r="H133" s="25">
        <f>+G133/1.16*0.16</f>
        <v>1600</v>
      </c>
      <c r="I133" s="71"/>
      <c r="J133" s="58"/>
      <c r="K133" s="8"/>
      <c r="L133" s="56"/>
      <c r="M133" s="58"/>
      <c r="N133" s="58"/>
      <c r="O133" s="58"/>
      <c r="P133" s="58"/>
      <c r="Q133" s="58"/>
      <c r="R133" s="58"/>
      <c r="S133" s="58"/>
    </row>
    <row r="134" spans="1:19" outlineLevel="1" x14ac:dyDescent="0.25">
      <c r="A134" s="53"/>
      <c r="B134" s="53"/>
      <c r="C134" s="58" t="s">
        <v>2699</v>
      </c>
      <c r="D134" s="70">
        <v>42972</v>
      </c>
      <c r="E134" s="58">
        <v>498</v>
      </c>
      <c r="F134" s="61">
        <v>11600</v>
      </c>
      <c r="G134" s="20"/>
      <c r="H134" s="71"/>
      <c r="I134" s="323" t="s">
        <v>2700</v>
      </c>
      <c r="J134" s="58"/>
      <c r="K134" s="8"/>
      <c r="L134" s="56"/>
      <c r="M134" s="58"/>
      <c r="N134" s="58"/>
      <c r="O134" s="58"/>
      <c r="P134" s="58"/>
      <c r="Q134" s="58"/>
      <c r="R134" s="58"/>
      <c r="S134" s="58"/>
    </row>
    <row r="135" spans="1:19" outlineLevel="1" x14ac:dyDescent="0.25">
      <c r="A135" s="53"/>
      <c r="B135" s="53"/>
      <c r="C135" s="58"/>
      <c r="D135" s="70"/>
      <c r="E135" s="58"/>
      <c r="F135" s="61"/>
      <c r="G135" s="20"/>
      <c r="H135" s="71"/>
      <c r="I135" s="71"/>
      <c r="J135" s="58"/>
      <c r="K135" s="8"/>
      <c r="L135" s="56"/>
      <c r="M135" s="58"/>
      <c r="N135" s="58"/>
      <c r="O135" s="58"/>
      <c r="P135" s="58"/>
      <c r="Q135" s="58"/>
      <c r="R135" s="58"/>
      <c r="S135" s="58"/>
    </row>
    <row r="136" spans="1:19" x14ac:dyDescent="0.25">
      <c r="A136" s="18" t="s">
        <v>174</v>
      </c>
      <c r="B136" s="18" t="s">
        <v>175</v>
      </c>
      <c r="C136" s="116"/>
      <c r="D136" s="117"/>
      <c r="E136" s="116"/>
      <c r="F136" s="116"/>
      <c r="G136" s="20">
        <f>+SUM(F137:F140)</f>
        <v>6551.68</v>
      </c>
      <c r="H136" s="25">
        <f>+G136/1.16*0.16</f>
        <v>903.68000000000018</v>
      </c>
      <c r="I136" s="241"/>
      <c r="J136" s="241"/>
      <c r="K136" s="8"/>
      <c r="L136" s="27"/>
    </row>
    <row r="137" spans="1:19" outlineLevel="1" x14ac:dyDescent="0.25">
      <c r="A137" s="11"/>
      <c r="B137" s="11"/>
      <c r="C137" s="326" t="s">
        <v>1767</v>
      </c>
      <c r="D137" s="327">
        <v>42886</v>
      </c>
      <c r="E137" s="326">
        <v>2734</v>
      </c>
      <c r="F137" s="328">
        <v>3688.8</v>
      </c>
      <c r="G137" s="241"/>
      <c r="H137" s="25"/>
      <c r="I137" s="323" t="s">
        <v>1769</v>
      </c>
      <c r="J137" s="241"/>
      <c r="K137" s="8"/>
      <c r="L137" s="27"/>
    </row>
    <row r="138" spans="1:19" outlineLevel="1" x14ac:dyDescent="0.25">
      <c r="A138" s="11"/>
      <c r="B138" s="11"/>
      <c r="C138" s="394" t="s">
        <v>1819</v>
      </c>
      <c r="D138" s="392">
        <v>42969</v>
      </c>
      <c r="E138" s="394">
        <v>2934</v>
      </c>
      <c r="F138" s="394">
        <v>348</v>
      </c>
      <c r="G138" s="241"/>
      <c r="H138" s="25"/>
      <c r="I138" s="323" t="s">
        <v>2703</v>
      </c>
      <c r="J138" s="241"/>
      <c r="K138" s="8"/>
      <c r="L138" s="27"/>
    </row>
    <row r="139" spans="1:19" outlineLevel="1" x14ac:dyDescent="0.25">
      <c r="A139" s="11"/>
      <c r="B139" s="11"/>
      <c r="C139" s="394" t="s">
        <v>2701</v>
      </c>
      <c r="D139" s="392">
        <v>42972</v>
      </c>
      <c r="E139" s="394">
        <v>2946</v>
      </c>
      <c r="F139" s="395">
        <v>1206.4000000000001</v>
      </c>
      <c r="G139" s="241"/>
      <c r="H139" s="25"/>
      <c r="I139" s="323" t="s">
        <v>2705</v>
      </c>
      <c r="J139" s="241"/>
      <c r="K139" s="8"/>
      <c r="L139" s="27"/>
    </row>
    <row r="140" spans="1:19" outlineLevel="1" x14ac:dyDescent="0.25">
      <c r="A140" s="11"/>
      <c r="B140" s="11"/>
      <c r="C140" s="394" t="s">
        <v>2702</v>
      </c>
      <c r="D140" s="392">
        <v>42972</v>
      </c>
      <c r="E140" s="394">
        <v>2937</v>
      </c>
      <c r="F140" s="395">
        <v>1308.48</v>
      </c>
      <c r="G140" s="241"/>
      <c r="H140" s="25"/>
      <c r="I140" s="323" t="s">
        <v>2704</v>
      </c>
      <c r="J140" s="241"/>
      <c r="K140" s="8"/>
      <c r="L140" s="27"/>
    </row>
    <row r="141" spans="1:19" x14ac:dyDescent="0.25">
      <c r="A141" s="18" t="s">
        <v>1427</v>
      </c>
      <c r="B141" s="18" t="s">
        <v>1428</v>
      </c>
      <c r="D141" s="392"/>
      <c r="F141" s="395"/>
      <c r="G141" s="20">
        <f>+SUM(F142:F143)</f>
        <v>400.04</v>
      </c>
      <c r="H141" s="25">
        <f>+G141/1.16*0.16</f>
        <v>55.177931034482761</v>
      </c>
      <c r="I141" s="312"/>
      <c r="J141" s="241"/>
      <c r="K141" s="241"/>
      <c r="L141" s="241"/>
    </row>
    <row r="142" spans="1:19" outlineLevel="1" x14ac:dyDescent="0.25">
      <c r="A142" s="53"/>
      <c r="B142" s="53"/>
      <c r="C142" s="76" t="s">
        <v>2706</v>
      </c>
      <c r="D142" s="314">
        <v>42957</v>
      </c>
      <c r="E142" s="76">
        <v>7231</v>
      </c>
      <c r="F142" s="77">
        <v>400.04</v>
      </c>
      <c r="G142" s="241"/>
      <c r="H142" s="25"/>
      <c r="I142" s="323" t="s">
        <v>2707</v>
      </c>
      <c r="J142" s="58"/>
      <c r="K142" s="58"/>
      <c r="L142" s="58"/>
    </row>
    <row r="143" spans="1:19" x14ac:dyDescent="0.25">
      <c r="A143" s="18" t="s">
        <v>176</v>
      </c>
      <c r="B143" s="18" t="s">
        <v>1431</v>
      </c>
      <c r="C143" s="28"/>
      <c r="D143" s="51"/>
      <c r="E143" s="28"/>
      <c r="F143" s="31"/>
      <c r="G143" s="20">
        <f>+F144</f>
        <v>2610</v>
      </c>
      <c r="H143" s="25">
        <f>+G143/1.16*0.16</f>
        <v>360</v>
      </c>
      <c r="I143" s="25"/>
      <c r="J143" s="58"/>
      <c r="K143" s="58"/>
      <c r="L143" s="58"/>
    </row>
    <row r="144" spans="1:19" outlineLevel="1" x14ac:dyDescent="0.25">
      <c r="A144" s="53"/>
      <c r="B144" s="53"/>
      <c r="C144" s="58" t="s">
        <v>2708</v>
      </c>
      <c r="D144" s="70">
        <v>42975</v>
      </c>
      <c r="E144" s="58" t="s">
        <v>2709</v>
      </c>
      <c r="F144" s="61">
        <v>2610</v>
      </c>
      <c r="G144" s="20"/>
      <c r="H144" s="25"/>
      <c r="I144" s="323" t="s">
        <v>2710</v>
      </c>
      <c r="J144" s="58"/>
      <c r="K144" s="58"/>
      <c r="L144" s="58"/>
    </row>
    <row r="145" spans="1:12" outlineLevel="1" x14ac:dyDescent="0.25">
      <c r="A145" s="18" t="s">
        <v>178</v>
      </c>
      <c r="B145" s="18" t="s">
        <v>2134</v>
      </c>
      <c r="D145" s="392"/>
      <c r="F145" s="397"/>
      <c r="G145" s="20">
        <f>+SUM(F146:F147)</f>
        <v>5848</v>
      </c>
      <c r="H145" s="25">
        <f>+G145/1.16*0.16</f>
        <v>806.62068965517244</v>
      </c>
      <c r="I145" s="312"/>
      <c r="J145" s="58"/>
      <c r="K145" s="58"/>
      <c r="L145" s="58"/>
    </row>
    <row r="146" spans="1:12" outlineLevel="1" x14ac:dyDescent="0.25">
      <c r="A146" s="53"/>
      <c r="B146" s="53"/>
      <c r="C146" s="76" t="s">
        <v>2044</v>
      </c>
      <c r="D146" s="433">
        <v>42977</v>
      </c>
      <c r="E146" s="76">
        <v>409226065</v>
      </c>
      <c r="F146" s="77">
        <v>5848</v>
      </c>
      <c r="G146" s="241"/>
      <c r="H146" s="25"/>
      <c r="I146" s="311" t="s">
        <v>2846</v>
      </c>
      <c r="J146" s="58"/>
      <c r="K146" s="58"/>
      <c r="L146" s="58"/>
    </row>
    <row r="147" spans="1:12" outlineLevel="1" x14ac:dyDescent="0.25">
      <c r="A147" s="18" t="s">
        <v>2848</v>
      </c>
      <c r="B147" s="18" t="s">
        <v>2847</v>
      </c>
      <c r="C147" s="28"/>
      <c r="D147" s="51"/>
      <c r="E147" s="28"/>
      <c r="F147" s="31"/>
      <c r="G147" s="20">
        <f>+F148</f>
        <v>1531.2</v>
      </c>
      <c r="H147" s="25">
        <f>+G147/1.16*0.16</f>
        <v>211.20000000000005</v>
      </c>
      <c r="I147" s="25"/>
      <c r="J147" s="58"/>
      <c r="K147" s="58"/>
      <c r="L147" s="58"/>
    </row>
    <row r="148" spans="1:12" outlineLevel="1" x14ac:dyDescent="0.25">
      <c r="A148" s="53"/>
      <c r="B148" s="53"/>
      <c r="C148" s="58" t="s">
        <v>2849</v>
      </c>
      <c r="D148" s="70">
        <v>42977</v>
      </c>
      <c r="E148" s="58">
        <v>1803</v>
      </c>
      <c r="F148" s="61">
        <v>1531.2</v>
      </c>
      <c r="G148" s="20"/>
      <c r="H148" s="25"/>
      <c r="I148" s="323"/>
      <c r="J148" s="58"/>
      <c r="K148" s="58"/>
      <c r="L148" s="58"/>
    </row>
    <row r="149" spans="1:12" x14ac:dyDescent="0.25">
      <c r="A149" s="18" t="s">
        <v>183</v>
      </c>
      <c r="B149" s="18" t="s">
        <v>2438</v>
      </c>
      <c r="C149" s="28"/>
      <c r="D149" s="51"/>
      <c r="E149" s="28"/>
      <c r="F149" s="31"/>
      <c r="G149" s="20">
        <f>+F150</f>
        <v>35962.32</v>
      </c>
      <c r="H149" s="25">
        <f>+G149/1.16*0.16</f>
        <v>4960.3200000000006</v>
      </c>
      <c r="I149" s="25"/>
    </row>
    <row r="150" spans="1:12" outlineLevel="1" x14ac:dyDescent="0.25">
      <c r="A150" s="53"/>
      <c r="B150" s="53"/>
      <c r="C150" s="58" t="s">
        <v>2711</v>
      </c>
      <c r="D150" s="70">
        <v>42977</v>
      </c>
      <c r="E150" s="58">
        <v>2208</v>
      </c>
      <c r="F150" s="61">
        <v>35962.32</v>
      </c>
      <c r="G150" s="20"/>
      <c r="H150" s="25"/>
      <c r="I150" s="250" t="s">
        <v>2712</v>
      </c>
    </row>
    <row r="151" spans="1:12" ht="15.75" customHeight="1" x14ac:dyDescent="0.25">
      <c r="A151" s="18" t="s">
        <v>192</v>
      </c>
      <c r="B151" s="18" t="s">
        <v>193</v>
      </c>
      <c r="C151" s="241"/>
      <c r="D151" s="242"/>
      <c r="E151" s="241"/>
      <c r="F151" s="26"/>
      <c r="G151" s="20">
        <f>+SUM(F152:F160)</f>
        <v>1157640.75</v>
      </c>
      <c r="H151" s="25">
        <f>+G151/1.16*0.16</f>
        <v>159674.58620689658</v>
      </c>
    </row>
    <row r="152" spans="1:12" ht="15.75" customHeight="1" outlineLevel="1" x14ac:dyDescent="0.25">
      <c r="A152" s="241"/>
      <c r="B152" s="241"/>
      <c r="C152" s="97">
        <v>3561</v>
      </c>
      <c r="D152" s="392">
        <v>42736</v>
      </c>
      <c r="E152" s="394" t="s">
        <v>422</v>
      </c>
      <c r="F152" s="395">
        <v>100000</v>
      </c>
      <c r="G152" s="241"/>
      <c r="H152" s="241"/>
    </row>
    <row r="153" spans="1:12" ht="15.75" customHeight="1" outlineLevel="1" x14ac:dyDescent="0.25">
      <c r="A153" s="241"/>
      <c r="B153" s="241"/>
      <c r="C153" s="394" t="s">
        <v>672</v>
      </c>
      <c r="D153" s="392">
        <v>42767</v>
      </c>
      <c r="E153" s="394" t="s">
        <v>422</v>
      </c>
      <c r="F153" s="77">
        <v>100000</v>
      </c>
      <c r="G153" s="241"/>
      <c r="H153" s="241"/>
      <c r="I153" s="312"/>
    </row>
    <row r="154" spans="1:12" ht="15.75" customHeight="1" outlineLevel="1" x14ac:dyDescent="0.25">
      <c r="A154" s="241"/>
      <c r="B154" s="241"/>
      <c r="C154" s="394" t="s">
        <v>1167</v>
      </c>
      <c r="D154" s="392">
        <v>42795</v>
      </c>
      <c r="E154" s="394" t="s">
        <v>422</v>
      </c>
      <c r="F154" s="77">
        <v>100000</v>
      </c>
      <c r="G154" s="241"/>
      <c r="H154" s="241"/>
    </row>
    <row r="155" spans="1:12" ht="15.75" customHeight="1" outlineLevel="1" x14ac:dyDescent="0.25">
      <c r="A155" s="241"/>
      <c r="B155" s="241"/>
      <c r="C155" s="394" t="s">
        <v>1167</v>
      </c>
      <c r="D155" s="392">
        <v>42826</v>
      </c>
      <c r="E155" s="394" t="s">
        <v>422</v>
      </c>
      <c r="F155" s="395">
        <v>100000</v>
      </c>
      <c r="G155" s="241"/>
      <c r="H155" s="241"/>
    </row>
    <row r="156" spans="1:12" outlineLevel="1" x14ac:dyDescent="0.25">
      <c r="A156" s="241"/>
      <c r="B156" s="241"/>
      <c r="C156" s="394" t="s">
        <v>1774</v>
      </c>
      <c r="D156" s="392">
        <v>42856</v>
      </c>
      <c r="E156" s="394" t="s">
        <v>422</v>
      </c>
      <c r="F156" s="395">
        <v>100000</v>
      </c>
      <c r="G156" s="241"/>
      <c r="H156" s="241"/>
      <c r="I156" s="312"/>
    </row>
    <row r="157" spans="1:12" outlineLevel="1" x14ac:dyDescent="0.25">
      <c r="A157" s="241"/>
      <c r="B157" s="241"/>
      <c r="C157" s="394" t="s">
        <v>1774</v>
      </c>
      <c r="D157" s="392">
        <v>42887</v>
      </c>
      <c r="E157" s="394" t="s">
        <v>422</v>
      </c>
      <c r="F157" s="395">
        <v>100000</v>
      </c>
      <c r="G157" s="241"/>
      <c r="H157" s="241"/>
      <c r="I157" s="312"/>
    </row>
    <row r="158" spans="1:12" outlineLevel="1" x14ac:dyDescent="0.25">
      <c r="A158" s="241"/>
      <c r="B158" s="241"/>
      <c r="C158" s="394" t="s">
        <v>1774</v>
      </c>
      <c r="D158" s="392">
        <v>42917</v>
      </c>
      <c r="E158" s="394" t="s">
        <v>422</v>
      </c>
      <c r="F158" s="395">
        <v>100000</v>
      </c>
      <c r="G158" s="241"/>
      <c r="H158" s="241"/>
      <c r="I158" s="312"/>
    </row>
    <row r="159" spans="1:12" outlineLevel="1" x14ac:dyDescent="0.25">
      <c r="A159" s="241"/>
      <c r="B159" s="241"/>
      <c r="C159" s="394" t="s">
        <v>1167</v>
      </c>
      <c r="D159" s="392">
        <v>42948</v>
      </c>
      <c r="E159" s="394" t="s">
        <v>2713</v>
      </c>
      <c r="F159" s="395">
        <v>100000</v>
      </c>
      <c r="G159" s="241"/>
      <c r="H159" s="241"/>
      <c r="I159" s="312"/>
    </row>
    <row r="160" spans="1:12" outlineLevel="1" x14ac:dyDescent="0.25">
      <c r="A160" s="241"/>
      <c r="B160" s="241"/>
      <c r="C160" s="394" t="s">
        <v>2714</v>
      </c>
      <c r="D160" s="392">
        <v>42978</v>
      </c>
      <c r="E160" s="394" t="s">
        <v>2715</v>
      </c>
      <c r="F160" s="395">
        <v>357640.75</v>
      </c>
      <c r="G160" s="241"/>
      <c r="H160" s="241"/>
      <c r="I160" s="312"/>
    </row>
    <row r="161" spans="1:9" x14ac:dyDescent="0.25">
      <c r="A161" s="18" t="s">
        <v>194</v>
      </c>
      <c r="B161" s="18" t="s">
        <v>195</v>
      </c>
      <c r="C161" s="58"/>
      <c r="D161" s="70"/>
      <c r="E161" s="58"/>
      <c r="F161" s="61"/>
      <c r="G161" s="20">
        <f>+SUM(F162:F169)</f>
        <v>5386</v>
      </c>
      <c r="H161" s="25">
        <f>+G161/1.16*0.16</f>
        <v>742.89655172413802</v>
      </c>
    </row>
    <row r="162" spans="1:9" outlineLevel="1" x14ac:dyDescent="0.25">
      <c r="A162" s="53"/>
      <c r="B162" s="53"/>
      <c r="C162" s="499" t="s">
        <v>436</v>
      </c>
      <c r="D162" s="500">
        <v>42766</v>
      </c>
      <c r="E162" s="499" t="s">
        <v>437</v>
      </c>
      <c r="F162" s="499">
        <v>406</v>
      </c>
      <c r="G162" s="20"/>
      <c r="H162" s="25"/>
      <c r="I162" s="243"/>
    </row>
    <row r="163" spans="1:9" outlineLevel="1" x14ac:dyDescent="0.25">
      <c r="A163" s="53"/>
      <c r="B163" s="53"/>
      <c r="C163" s="76" t="s">
        <v>1172</v>
      </c>
      <c r="D163" s="314">
        <v>42823</v>
      </c>
      <c r="E163" s="76" t="s">
        <v>1173</v>
      </c>
      <c r="F163" s="76">
        <v>406</v>
      </c>
      <c r="G163" s="20"/>
      <c r="H163" s="25"/>
      <c r="I163" s="312"/>
    </row>
    <row r="164" spans="1:9" outlineLevel="1" x14ac:dyDescent="0.25">
      <c r="A164" s="53"/>
      <c r="B164" s="53"/>
      <c r="C164" s="76" t="s">
        <v>1174</v>
      </c>
      <c r="D164" s="314">
        <v>42825</v>
      </c>
      <c r="E164" s="76" t="s">
        <v>1175</v>
      </c>
      <c r="F164" s="76">
        <v>406</v>
      </c>
      <c r="G164" s="20"/>
      <c r="H164" s="25"/>
      <c r="I164" s="312"/>
    </row>
    <row r="165" spans="1:9" outlineLevel="1" x14ac:dyDescent="0.25">
      <c r="A165" s="53"/>
      <c r="B165" s="53"/>
      <c r="C165" s="76" t="s">
        <v>1439</v>
      </c>
      <c r="D165" s="314">
        <v>42832</v>
      </c>
      <c r="E165" s="76" t="s">
        <v>1440</v>
      </c>
      <c r="F165" s="76">
        <v>406</v>
      </c>
      <c r="G165" s="20"/>
      <c r="H165" s="25"/>
      <c r="I165" s="311"/>
    </row>
    <row r="166" spans="1:9" outlineLevel="1" x14ac:dyDescent="0.25">
      <c r="A166" s="53"/>
      <c r="B166" s="53"/>
      <c r="C166" s="488" t="s">
        <v>2718</v>
      </c>
      <c r="D166" s="490">
        <v>42973</v>
      </c>
      <c r="E166" s="488" t="s">
        <v>2719</v>
      </c>
      <c r="F166" s="501">
        <v>2950</v>
      </c>
      <c r="G166" s="20"/>
      <c r="H166" s="25"/>
      <c r="I166" s="311"/>
    </row>
    <row r="167" spans="1:9" outlineLevel="1" x14ac:dyDescent="0.25">
      <c r="A167" s="53"/>
      <c r="B167" s="53"/>
      <c r="C167" s="488" t="s">
        <v>2720</v>
      </c>
      <c r="D167" s="490">
        <v>42978</v>
      </c>
      <c r="E167" s="488" t="s">
        <v>2721</v>
      </c>
      <c r="F167" s="435">
        <v>406</v>
      </c>
      <c r="G167" s="20"/>
      <c r="H167" s="25"/>
      <c r="I167" s="323"/>
    </row>
    <row r="168" spans="1:9" outlineLevel="1" x14ac:dyDescent="0.25">
      <c r="A168" s="53"/>
      <c r="B168" s="53"/>
      <c r="C168" s="488" t="s">
        <v>2716</v>
      </c>
      <c r="D168" s="490">
        <v>42952</v>
      </c>
      <c r="E168" s="488" t="s">
        <v>2717</v>
      </c>
      <c r="F168" s="502">
        <v>406</v>
      </c>
      <c r="G168" s="20"/>
      <c r="H168" s="25"/>
      <c r="I168" s="250"/>
    </row>
    <row r="169" spans="1:9" outlineLevel="1" x14ac:dyDescent="0.25">
      <c r="A169" s="53"/>
      <c r="B169" s="53"/>
      <c r="D169" s="392"/>
      <c r="G169" s="20"/>
      <c r="H169" s="25"/>
      <c r="I169" s="323"/>
    </row>
    <row r="170" spans="1:9" x14ac:dyDescent="0.25">
      <c r="A170" s="18" t="s">
        <v>1778</v>
      </c>
      <c r="B170" s="18" t="s">
        <v>1779</v>
      </c>
      <c r="C170" s="404"/>
      <c r="D170" s="405"/>
      <c r="E170" s="404"/>
      <c r="F170" s="404"/>
      <c r="G170" s="20">
        <f>+F171</f>
        <v>800</v>
      </c>
      <c r="H170" s="25">
        <f>+G170/1.16*0.16</f>
        <v>110.3448275862069</v>
      </c>
    </row>
    <row r="171" spans="1:9" outlineLevel="1" x14ac:dyDescent="0.25">
      <c r="A171" s="241"/>
      <c r="B171" s="241"/>
      <c r="C171" s="404" t="s">
        <v>1780</v>
      </c>
      <c r="D171" s="405">
        <v>42877</v>
      </c>
      <c r="E171" s="404">
        <v>533</v>
      </c>
      <c r="F171" s="404">
        <v>800</v>
      </c>
      <c r="G171" s="241"/>
      <c r="H171" s="241"/>
      <c r="I171" s="250" t="s">
        <v>1781</v>
      </c>
    </row>
    <row r="172" spans="1:9" x14ac:dyDescent="0.25">
      <c r="A172" s="18" t="s">
        <v>207</v>
      </c>
      <c r="B172" s="18" t="s">
        <v>208</v>
      </c>
      <c r="C172" s="241"/>
      <c r="D172" s="241"/>
      <c r="E172" s="241"/>
      <c r="F172" s="241"/>
      <c r="G172" s="20">
        <v>0</v>
      </c>
      <c r="H172" s="25">
        <f>+G172/1.16*0.16</f>
        <v>0</v>
      </c>
    </row>
    <row r="173" spans="1:9" outlineLevel="1" x14ac:dyDescent="0.25">
      <c r="A173" s="53"/>
      <c r="B173" s="53"/>
      <c r="C173" s="241"/>
      <c r="D173" s="89"/>
      <c r="E173" s="241"/>
      <c r="F173" s="241"/>
      <c r="G173" s="20"/>
      <c r="H173" s="25"/>
    </row>
    <row r="174" spans="1:9" x14ac:dyDescent="0.25">
      <c r="A174" s="18" t="s">
        <v>211</v>
      </c>
      <c r="B174" s="18" t="s">
        <v>212</v>
      </c>
      <c r="C174" s="116"/>
      <c r="D174" s="116"/>
      <c r="E174" s="116"/>
      <c r="F174" s="116"/>
      <c r="G174" s="20">
        <f>+F175</f>
        <v>8107.99</v>
      </c>
      <c r="H174" s="25">
        <f>+G174/1.16*0.16</f>
        <v>1118.3434482758621</v>
      </c>
    </row>
    <row r="175" spans="1:9" outlineLevel="1" x14ac:dyDescent="0.25">
      <c r="A175" s="53"/>
      <c r="B175" s="53"/>
      <c r="C175" s="116" t="s">
        <v>213</v>
      </c>
      <c r="D175" s="117">
        <v>42597</v>
      </c>
      <c r="E175" s="116" t="s">
        <v>214</v>
      </c>
      <c r="F175" s="118">
        <v>8107.99</v>
      </c>
      <c r="G175" s="241"/>
      <c r="H175" s="241"/>
    </row>
    <row r="176" spans="1:9" x14ac:dyDescent="0.25">
      <c r="A176" s="18" t="s">
        <v>215</v>
      </c>
      <c r="B176" s="18" t="s">
        <v>216</v>
      </c>
      <c r="C176" s="241"/>
      <c r="D176" s="242"/>
      <c r="E176" s="58"/>
      <c r="F176" s="26"/>
      <c r="G176" s="20">
        <f>+SUM(F177:F180)</f>
        <v>14566.809999999998</v>
      </c>
      <c r="H176" s="25">
        <f>+G176/1.16*0.16</f>
        <v>2009.2151724137932</v>
      </c>
    </row>
    <row r="177" spans="1:9" outlineLevel="1" x14ac:dyDescent="0.25">
      <c r="A177" s="241"/>
      <c r="B177" s="241"/>
      <c r="C177" s="394" t="s">
        <v>2444</v>
      </c>
      <c r="D177" s="392">
        <v>42952</v>
      </c>
      <c r="E177" s="394" t="s">
        <v>2722</v>
      </c>
      <c r="F177" s="395">
        <v>4525.8599999999997</v>
      </c>
      <c r="H177" s="241"/>
      <c r="I177" s="250" t="s">
        <v>2728</v>
      </c>
    </row>
    <row r="178" spans="1:9" outlineLevel="1" x14ac:dyDescent="0.25">
      <c r="A178" s="241"/>
      <c r="B178" s="241"/>
      <c r="C178" s="394" t="s">
        <v>2723</v>
      </c>
      <c r="D178" s="392">
        <v>42958</v>
      </c>
      <c r="E178" s="394" t="s">
        <v>2724</v>
      </c>
      <c r="F178" s="395">
        <v>3003.24</v>
      </c>
      <c r="H178" s="241"/>
      <c r="I178" s="323" t="s">
        <v>2729</v>
      </c>
    </row>
    <row r="179" spans="1:9" outlineLevel="1" x14ac:dyDescent="0.25">
      <c r="A179" s="241"/>
      <c r="B179" s="241"/>
      <c r="C179" s="394" t="s">
        <v>2076</v>
      </c>
      <c r="D179" s="392">
        <v>42972</v>
      </c>
      <c r="E179" s="394" t="s">
        <v>2725</v>
      </c>
      <c r="F179" s="395">
        <v>5110.5</v>
      </c>
      <c r="H179" s="241"/>
      <c r="I179" s="349" t="s">
        <v>2730</v>
      </c>
    </row>
    <row r="180" spans="1:9" outlineLevel="1" x14ac:dyDescent="0.25">
      <c r="A180" s="241"/>
      <c r="B180" s="241"/>
      <c r="C180" s="394" t="s">
        <v>2726</v>
      </c>
      <c r="D180" s="392">
        <v>42972</v>
      </c>
      <c r="E180" s="394" t="s">
        <v>2727</v>
      </c>
      <c r="F180" s="395">
        <v>1927.21</v>
      </c>
      <c r="H180" s="241"/>
      <c r="I180" s="323" t="s">
        <v>2731</v>
      </c>
    </row>
    <row r="181" spans="1:9" x14ac:dyDescent="0.25">
      <c r="A181" s="18" t="s">
        <v>2732</v>
      </c>
      <c r="B181" s="18" t="s">
        <v>2733</v>
      </c>
      <c r="C181" s="241"/>
      <c r="D181" s="242"/>
      <c r="E181" s="58"/>
      <c r="F181" s="26"/>
      <c r="G181" s="20">
        <f>+SUM(F182:F183)</f>
        <v>29000</v>
      </c>
      <c r="H181" s="25">
        <f>+G181/1.16*0.16</f>
        <v>4000</v>
      </c>
      <c r="I181" s="250"/>
    </row>
    <row r="182" spans="1:9" outlineLevel="1" x14ac:dyDescent="0.25">
      <c r="A182" s="241"/>
      <c r="B182" s="241"/>
      <c r="C182" s="394" t="s">
        <v>2734</v>
      </c>
      <c r="D182" s="392">
        <v>42977</v>
      </c>
      <c r="E182" s="394" t="s">
        <v>2735</v>
      </c>
      <c r="F182" s="395">
        <v>29000</v>
      </c>
      <c r="H182" s="241"/>
      <c r="I182" s="323" t="s">
        <v>2736</v>
      </c>
    </row>
    <row r="183" spans="1:9" x14ac:dyDescent="0.25">
      <c r="A183" s="18" t="s">
        <v>217</v>
      </c>
      <c r="B183" s="18" t="s">
        <v>218</v>
      </c>
      <c r="C183" s="58"/>
      <c r="D183" s="70"/>
      <c r="E183" s="58"/>
      <c r="F183" s="61"/>
      <c r="G183" s="20">
        <f>+SUM(F184:F185)</f>
        <v>4640</v>
      </c>
      <c r="H183" s="25">
        <f>+G183/1.16*0.16</f>
        <v>640.00000000000011</v>
      </c>
    </row>
    <row r="184" spans="1:9" outlineLevel="1" x14ac:dyDescent="0.25">
      <c r="A184" s="241"/>
      <c r="B184" s="241"/>
      <c r="C184" s="394" t="s">
        <v>2737</v>
      </c>
      <c r="D184" s="392">
        <v>42977</v>
      </c>
      <c r="E184" s="394">
        <v>119</v>
      </c>
      <c r="F184" s="395">
        <v>2900</v>
      </c>
      <c r="G184" s="241"/>
      <c r="H184" s="241"/>
      <c r="I184" s="323" t="s">
        <v>2739</v>
      </c>
    </row>
    <row r="185" spans="1:9" outlineLevel="1" x14ac:dyDescent="0.25">
      <c r="A185" s="241"/>
      <c r="B185" s="241"/>
      <c r="C185" s="394" t="s">
        <v>2738</v>
      </c>
      <c r="D185" s="392">
        <v>42978</v>
      </c>
      <c r="E185" s="394">
        <v>144</v>
      </c>
      <c r="F185" s="395">
        <v>1740</v>
      </c>
      <c r="G185" s="241"/>
      <c r="H185" s="241"/>
      <c r="I185" s="323" t="s">
        <v>2740</v>
      </c>
    </row>
    <row r="186" spans="1:9" x14ac:dyDescent="0.25">
      <c r="A186" s="18" t="s">
        <v>220</v>
      </c>
      <c r="B186" s="18" t="s">
        <v>221</v>
      </c>
      <c r="C186" s="58"/>
      <c r="D186" s="70"/>
      <c r="E186" s="58"/>
      <c r="F186" s="61"/>
      <c r="G186" s="20">
        <f>+SUM(F187:F192)</f>
        <v>57320.009999999995</v>
      </c>
      <c r="H186" s="25">
        <f>+G186/1.16*0.16</f>
        <v>7906.2082758620681</v>
      </c>
      <c r="I186" s="323"/>
    </row>
    <row r="187" spans="1:9" outlineLevel="1" x14ac:dyDescent="0.25">
      <c r="A187" s="241"/>
      <c r="B187" s="241"/>
      <c r="C187" s="394" t="s">
        <v>2741</v>
      </c>
      <c r="D187" s="392">
        <v>42957</v>
      </c>
      <c r="E187" s="394" t="s">
        <v>2742</v>
      </c>
      <c r="F187" s="395">
        <v>10900</v>
      </c>
      <c r="G187" s="241"/>
      <c r="H187" s="241"/>
      <c r="I187" s="250" t="s">
        <v>2752</v>
      </c>
    </row>
    <row r="188" spans="1:9" outlineLevel="1" x14ac:dyDescent="0.25">
      <c r="A188" s="241"/>
      <c r="B188" s="241"/>
      <c r="C188" s="394" t="s">
        <v>2743</v>
      </c>
      <c r="D188" s="392">
        <v>42957</v>
      </c>
      <c r="E188" s="394" t="s">
        <v>2744</v>
      </c>
      <c r="F188" s="395">
        <v>6960</v>
      </c>
      <c r="G188" s="241"/>
      <c r="H188" s="241"/>
      <c r="I188" s="323" t="s">
        <v>2753</v>
      </c>
    </row>
    <row r="189" spans="1:9" outlineLevel="1" x14ac:dyDescent="0.25">
      <c r="A189" s="241"/>
      <c r="B189" s="241"/>
      <c r="C189" s="394" t="s">
        <v>2745</v>
      </c>
      <c r="D189" s="392">
        <v>42957</v>
      </c>
      <c r="E189" s="394" t="s">
        <v>2746</v>
      </c>
      <c r="F189" s="395">
        <v>6960</v>
      </c>
      <c r="G189" s="241"/>
      <c r="H189" s="241"/>
      <c r="I189" s="250" t="s">
        <v>2754</v>
      </c>
    </row>
    <row r="190" spans="1:9" outlineLevel="1" x14ac:dyDescent="0.25">
      <c r="A190" s="241"/>
      <c r="B190" s="241"/>
      <c r="C190" s="394" t="s">
        <v>2747</v>
      </c>
      <c r="D190" s="392">
        <v>42963</v>
      </c>
      <c r="E190" s="394" t="s">
        <v>2748</v>
      </c>
      <c r="F190" s="395">
        <v>8500</v>
      </c>
      <c r="G190" s="241"/>
      <c r="H190" s="241"/>
      <c r="I190" s="323" t="s">
        <v>2755</v>
      </c>
    </row>
    <row r="191" spans="1:9" outlineLevel="1" x14ac:dyDescent="0.25">
      <c r="A191" s="241"/>
      <c r="B191" s="241"/>
      <c r="C191" s="394" t="s">
        <v>148</v>
      </c>
      <c r="D191" s="392">
        <v>42966</v>
      </c>
      <c r="E191" s="394" t="s">
        <v>2749</v>
      </c>
      <c r="F191" s="395">
        <v>6000</v>
      </c>
      <c r="G191" s="241"/>
      <c r="H191" s="241"/>
      <c r="I191" s="323" t="s">
        <v>2756</v>
      </c>
    </row>
    <row r="192" spans="1:9" outlineLevel="1" x14ac:dyDescent="0.25">
      <c r="A192" s="241"/>
      <c r="B192" s="241"/>
      <c r="C192" s="394" t="s">
        <v>2750</v>
      </c>
      <c r="D192" s="392">
        <v>42976</v>
      </c>
      <c r="E192" s="394" t="s">
        <v>2751</v>
      </c>
      <c r="F192" s="395">
        <v>18000.009999999998</v>
      </c>
      <c r="G192" s="241"/>
      <c r="H192" s="241"/>
      <c r="I192" s="250" t="s">
        <v>2757</v>
      </c>
    </row>
    <row r="193" spans="1:9" ht="15.75" customHeight="1" x14ac:dyDescent="0.25">
      <c r="A193" s="18" t="s">
        <v>229</v>
      </c>
      <c r="B193" s="18" t="s">
        <v>230</v>
      </c>
      <c r="C193" s="116"/>
      <c r="D193" s="117"/>
      <c r="E193" s="116"/>
      <c r="F193" s="116"/>
      <c r="G193" s="20">
        <f>+SUM(F194:F202)</f>
        <v>24360</v>
      </c>
      <c r="H193" s="25">
        <f>+G193/1.16*0.16</f>
        <v>3360</v>
      </c>
    </row>
    <row r="194" spans="1:9" ht="15.75" customHeight="1" outlineLevel="1" x14ac:dyDescent="0.25">
      <c r="A194" s="241"/>
      <c r="B194" s="241"/>
      <c r="C194" s="326" t="s">
        <v>1483</v>
      </c>
      <c r="D194" s="327">
        <v>42850</v>
      </c>
      <c r="E194" s="326">
        <v>139</v>
      </c>
      <c r="F194" s="328">
        <v>4524</v>
      </c>
      <c r="G194" s="241"/>
      <c r="H194" s="241"/>
      <c r="I194" s="312" t="s">
        <v>1496</v>
      </c>
    </row>
    <row r="195" spans="1:9" ht="15.75" customHeight="1" outlineLevel="1" x14ac:dyDescent="0.25">
      <c r="A195" s="241"/>
      <c r="B195" s="241"/>
      <c r="C195" s="394" t="s">
        <v>2469</v>
      </c>
      <c r="D195" s="392">
        <v>42928</v>
      </c>
      <c r="E195" s="394">
        <v>226</v>
      </c>
      <c r="F195" s="395">
        <f>2320-1740</f>
        <v>580</v>
      </c>
      <c r="G195" s="241"/>
      <c r="H195" s="241"/>
      <c r="I195" s="323" t="s">
        <v>2569</v>
      </c>
    </row>
    <row r="196" spans="1:9" ht="15.75" customHeight="1" outlineLevel="1" x14ac:dyDescent="0.25">
      <c r="A196" s="241"/>
      <c r="B196" s="241"/>
      <c r="C196" s="394" t="s">
        <v>155</v>
      </c>
      <c r="D196" s="392">
        <v>42977</v>
      </c>
      <c r="E196" s="394">
        <v>258</v>
      </c>
      <c r="F196" s="395">
        <v>4292</v>
      </c>
      <c r="G196" s="241"/>
      <c r="H196" s="241"/>
      <c r="I196" s="323" t="s">
        <v>2765</v>
      </c>
    </row>
    <row r="197" spans="1:9" ht="15.75" customHeight="1" outlineLevel="1" x14ac:dyDescent="0.25">
      <c r="A197" s="241"/>
      <c r="B197" s="241"/>
      <c r="C197" s="394" t="s">
        <v>2760</v>
      </c>
      <c r="D197" s="392">
        <v>42977</v>
      </c>
      <c r="E197" s="394">
        <v>274</v>
      </c>
      <c r="F197" s="395">
        <v>9280</v>
      </c>
      <c r="G197" s="241"/>
      <c r="H197" s="241" t="s">
        <v>380</v>
      </c>
      <c r="I197" s="323" t="s">
        <v>2766</v>
      </c>
    </row>
    <row r="198" spans="1:9" ht="15.75" customHeight="1" outlineLevel="1" x14ac:dyDescent="0.25">
      <c r="A198" s="241"/>
      <c r="B198" s="241"/>
      <c r="C198" s="394" t="s">
        <v>2761</v>
      </c>
      <c r="D198" s="392">
        <v>42978</v>
      </c>
      <c r="E198" s="394">
        <v>272</v>
      </c>
      <c r="F198" s="395">
        <v>3480</v>
      </c>
      <c r="G198" s="241"/>
      <c r="H198" s="241"/>
      <c r="I198" s="250" t="s">
        <v>2767</v>
      </c>
    </row>
    <row r="199" spans="1:9" ht="15.75" customHeight="1" outlineLevel="1" x14ac:dyDescent="0.25">
      <c r="A199" s="241"/>
      <c r="B199" s="241"/>
      <c r="C199" s="394" t="s">
        <v>2762</v>
      </c>
      <c r="D199" s="392">
        <v>42978</v>
      </c>
      <c r="E199" s="394">
        <v>264</v>
      </c>
      <c r="F199" s="395">
        <v>3480</v>
      </c>
      <c r="G199" s="241"/>
      <c r="H199" s="241"/>
      <c r="I199" s="323" t="s">
        <v>2768</v>
      </c>
    </row>
    <row r="200" spans="1:9" ht="15.75" customHeight="1" outlineLevel="1" x14ac:dyDescent="0.25">
      <c r="A200" s="241"/>
      <c r="B200" s="241"/>
      <c r="C200" s="394" t="s">
        <v>2763</v>
      </c>
      <c r="D200" s="392">
        <v>42978</v>
      </c>
      <c r="E200" s="394">
        <v>266</v>
      </c>
      <c r="F200" s="395">
        <v>2900</v>
      </c>
      <c r="G200" s="241"/>
      <c r="H200" s="241"/>
      <c r="I200" s="323" t="s">
        <v>2769</v>
      </c>
    </row>
    <row r="201" spans="1:9" ht="15.75" customHeight="1" outlineLevel="1" x14ac:dyDescent="0.25">
      <c r="A201" s="241"/>
      <c r="B201" s="241"/>
      <c r="C201" s="394" t="s">
        <v>2764</v>
      </c>
      <c r="D201" s="392">
        <v>42978</v>
      </c>
      <c r="E201" s="394">
        <v>253</v>
      </c>
      <c r="F201" s="395">
        <v>2784</v>
      </c>
      <c r="G201" s="241"/>
      <c r="H201" s="241"/>
      <c r="I201" s="323" t="s">
        <v>2770</v>
      </c>
    </row>
    <row r="202" spans="1:9" ht="15.75" customHeight="1" outlineLevel="1" x14ac:dyDescent="0.25">
      <c r="A202" s="241"/>
      <c r="B202" s="241"/>
      <c r="C202" s="394" t="s">
        <v>2758</v>
      </c>
      <c r="D202" s="392">
        <v>42950</v>
      </c>
      <c r="E202" s="394" t="s">
        <v>2759</v>
      </c>
      <c r="F202" s="395">
        <v>-6960</v>
      </c>
      <c r="G202" s="241"/>
      <c r="H202" s="241"/>
      <c r="I202" s="323"/>
    </row>
    <row r="203" spans="1:9" ht="15.75" customHeight="1" x14ac:dyDescent="0.25">
      <c r="A203" s="18" t="s">
        <v>232</v>
      </c>
      <c r="B203" s="18" t="s">
        <v>233</v>
      </c>
      <c r="C203" s="241"/>
      <c r="D203" s="242"/>
      <c r="E203" s="241"/>
      <c r="F203" s="26"/>
      <c r="G203" s="20">
        <f>+SUM(F204:F211)</f>
        <v>16588</v>
      </c>
      <c r="H203" s="25">
        <f>+G203/1.16*0.16</f>
        <v>2288.0000000000005</v>
      </c>
    </row>
    <row r="204" spans="1:9" ht="15.75" customHeight="1" outlineLevel="1" x14ac:dyDescent="0.25">
      <c r="A204" s="241"/>
      <c r="B204" s="241"/>
      <c r="C204" s="394" t="s">
        <v>2481</v>
      </c>
      <c r="D204" s="392">
        <v>42933</v>
      </c>
      <c r="E204" s="394" t="s">
        <v>2482</v>
      </c>
      <c r="F204" s="394">
        <v>870</v>
      </c>
      <c r="H204" s="241"/>
      <c r="I204" s="250" t="s">
        <v>2577</v>
      </c>
    </row>
    <row r="205" spans="1:9" ht="15.75" customHeight="1" outlineLevel="1" x14ac:dyDescent="0.25">
      <c r="A205" s="241"/>
      <c r="B205" s="241"/>
      <c r="C205" s="394" t="s">
        <v>2771</v>
      </c>
      <c r="D205" s="392">
        <v>42954</v>
      </c>
      <c r="E205" s="394" t="s">
        <v>2772</v>
      </c>
      <c r="F205" s="395">
        <v>1218</v>
      </c>
      <c r="H205" s="241"/>
      <c r="I205" s="250" t="s">
        <v>2785</v>
      </c>
    </row>
    <row r="206" spans="1:9" ht="15.75" customHeight="1" outlineLevel="1" x14ac:dyDescent="0.25">
      <c r="A206" s="241"/>
      <c r="B206" s="241"/>
      <c r="C206" s="394" t="s">
        <v>2773</v>
      </c>
      <c r="D206" s="392">
        <v>42958</v>
      </c>
      <c r="E206" s="394" t="s">
        <v>2774</v>
      </c>
      <c r="F206" s="395">
        <v>6380</v>
      </c>
      <c r="H206" s="241"/>
      <c r="I206" s="323" t="s">
        <v>2786</v>
      </c>
    </row>
    <row r="207" spans="1:9" ht="15.75" customHeight="1" outlineLevel="1" x14ac:dyDescent="0.25">
      <c r="A207" s="241"/>
      <c r="B207" s="241"/>
      <c r="C207" s="394" t="s">
        <v>2775</v>
      </c>
      <c r="D207" s="392">
        <v>42958</v>
      </c>
      <c r="E207" s="394" t="s">
        <v>2776</v>
      </c>
      <c r="F207" s="395">
        <v>1218</v>
      </c>
      <c r="H207" s="241"/>
      <c r="I207" s="323" t="s">
        <v>2787</v>
      </c>
    </row>
    <row r="208" spans="1:9" ht="15.75" customHeight="1" outlineLevel="1" x14ac:dyDescent="0.25">
      <c r="A208" s="241"/>
      <c r="B208" s="241"/>
      <c r="C208" s="394" t="s">
        <v>2777</v>
      </c>
      <c r="D208" s="392">
        <v>42962</v>
      </c>
      <c r="E208" s="394" t="s">
        <v>2778</v>
      </c>
      <c r="F208" s="395">
        <v>1218</v>
      </c>
      <c r="H208" s="241"/>
      <c r="I208" s="323" t="s">
        <v>2788</v>
      </c>
    </row>
    <row r="209" spans="1:9" ht="15.75" customHeight="1" outlineLevel="1" x14ac:dyDescent="0.25">
      <c r="A209" s="241"/>
      <c r="B209" s="241"/>
      <c r="C209" s="394" t="s">
        <v>2779</v>
      </c>
      <c r="D209" s="392">
        <v>42964</v>
      </c>
      <c r="E209" s="394" t="s">
        <v>2780</v>
      </c>
      <c r="F209" s="395">
        <v>3248</v>
      </c>
      <c r="H209" s="241"/>
      <c r="I209" s="323" t="s">
        <v>2789</v>
      </c>
    </row>
    <row r="210" spans="1:9" ht="15.75" customHeight="1" outlineLevel="1" x14ac:dyDescent="0.25">
      <c r="A210" s="241"/>
      <c r="B210" s="241"/>
      <c r="C210" s="394" t="s">
        <v>2781</v>
      </c>
      <c r="D210" s="392">
        <v>42972</v>
      </c>
      <c r="E210" s="394" t="s">
        <v>2782</v>
      </c>
      <c r="F210" s="395">
        <v>1218</v>
      </c>
      <c r="H210" s="241"/>
      <c r="I210" s="250" t="s">
        <v>2790</v>
      </c>
    </row>
    <row r="211" spans="1:9" ht="15.75" customHeight="1" outlineLevel="1" x14ac:dyDescent="0.25">
      <c r="A211" s="241"/>
      <c r="B211" s="241"/>
      <c r="C211" s="394" t="s">
        <v>2783</v>
      </c>
      <c r="D211" s="392">
        <v>42977</v>
      </c>
      <c r="E211" s="394" t="s">
        <v>2784</v>
      </c>
      <c r="F211" s="395">
        <v>1218</v>
      </c>
      <c r="H211" s="241"/>
      <c r="I211" s="323" t="s">
        <v>2791</v>
      </c>
    </row>
    <row r="212" spans="1:9" s="488" customFormat="1" ht="15.75" customHeight="1" outlineLevel="1" x14ac:dyDescent="0.25">
      <c r="A212" s="18" t="s">
        <v>4458</v>
      </c>
      <c r="B212" s="18" t="s">
        <v>4548</v>
      </c>
      <c r="C212" s="58"/>
      <c r="D212" s="70"/>
      <c r="E212" s="58"/>
      <c r="F212" s="61"/>
      <c r="G212" s="20">
        <f>+SUM(F213:F221)</f>
        <v>-7360.2199999999975</v>
      </c>
      <c r="H212" s="25">
        <f>+G212/1.16*0.16</f>
        <v>-1015.2027586206895</v>
      </c>
      <c r="I212" s="323"/>
    </row>
    <row r="213" spans="1:9" s="488" customFormat="1" ht="15.75" customHeight="1" outlineLevel="1" x14ac:dyDescent="0.25">
      <c r="A213" s="53"/>
      <c r="B213" s="53"/>
      <c r="C213" s="58" t="s">
        <v>4561</v>
      </c>
      <c r="D213" s="70">
        <v>42802</v>
      </c>
      <c r="E213" s="58" t="s">
        <v>4562</v>
      </c>
      <c r="F213" s="61">
        <v>-1822.78</v>
      </c>
      <c r="G213" s="20"/>
      <c r="H213" s="25"/>
      <c r="I213" s="323"/>
    </row>
    <row r="214" spans="1:9" s="488" customFormat="1" ht="15.75" customHeight="1" outlineLevel="1" x14ac:dyDescent="0.25">
      <c r="A214" s="53"/>
      <c r="B214" s="53"/>
      <c r="C214" s="58" t="s">
        <v>4563</v>
      </c>
      <c r="D214" s="70">
        <v>42901</v>
      </c>
      <c r="E214" s="58" t="s">
        <v>4564</v>
      </c>
      <c r="F214" s="61">
        <v>-15730.8</v>
      </c>
      <c r="G214" s="20"/>
      <c r="H214" s="25"/>
      <c r="I214" s="323"/>
    </row>
    <row r="215" spans="1:9" s="488" customFormat="1" ht="15.75" customHeight="1" outlineLevel="1" x14ac:dyDescent="0.25">
      <c r="A215" s="53"/>
      <c r="B215" s="53"/>
      <c r="C215" s="58" t="s">
        <v>4565</v>
      </c>
      <c r="D215" s="70">
        <v>42901</v>
      </c>
      <c r="E215" s="58" t="s">
        <v>4566</v>
      </c>
      <c r="F215" s="61">
        <v>-348</v>
      </c>
      <c r="G215" s="20"/>
      <c r="H215" s="25"/>
      <c r="I215" s="323"/>
    </row>
    <row r="216" spans="1:9" s="488" customFormat="1" ht="15.75" customHeight="1" outlineLevel="1" x14ac:dyDescent="0.25">
      <c r="A216" s="53"/>
      <c r="B216" s="53"/>
      <c r="C216" s="58" t="s">
        <v>4567</v>
      </c>
      <c r="D216" s="70">
        <v>42902</v>
      </c>
      <c r="E216" s="58" t="s">
        <v>4568</v>
      </c>
      <c r="F216" s="61">
        <v>500</v>
      </c>
      <c r="G216" s="20"/>
      <c r="H216" s="25"/>
      <c r="I216" s="323"/>
    </row>
    <row r="217" spans="1:9" s="488" customFormat="1" ht="15.75" customHeight="1" outlineLevel="1" x14ac:dyDescent="0.25">
      <c r="A217" s="53"/>
      <c r="B217" s="53"/>
      <c r="C217" s="58" t="s">
        <v>4569</v>
      </c>
      <c r="D217" s="70">
        <v>42902</v>
      </c>
      <c r="E217" s="58" t="s">
        <v>4570</v>
      </c>
      <c r="F217" s="61">
        <v>1078.8</v>
      </c>
      <c r="G217" s="20"/>
      <c r="H217" s="25"/>
      <c r="I217" s="323"/>
    </row>
    <row r="218" spans="1:9" s="488" customFormat="1" ht="15.75" customHeight="1" outlineLevel="1" x14ac:dyDescent="0.25">
      <c r="A218" s="241"/>
      <c r="B218" s="241"/>
      <c r="C218" s="76" t="s">
        <v>4571</v>
      </c>
      <c r="D218" s="314">
        <v>42926</v>
      </c>
      <c r="E218" s="76" t="s">
        <v>4572</v>
      </c>
      <c r="F218" s="77">
        <v>-20974.400000000001</v>
      </c>
      <c r="H218" s="241"/>
      <c r="I218" s="323"/>
    </row>
    <row r="219" spans="1:9" s="488" customFormat="1" ht="15.75" customHeight="1" outlineLevel="1" x14ac:dyDescent="0.25">
      <c r="A219" s="241"/>
      <c r="B219" s="241"/>
      <c r="C219" s="76" t="s">
        <v>4573</v>
      </c>
      <c r="D219" s="314">
        <v>42942</v>
      </c>
      <c r="E219" s="76" t="s">
        <v>4574</v>
      </c>
      <c r="F219" s="77">
        <v>-15730.8</v>
      </c>
      <c r="H219" s="241"/>
      <c r="I219" s="323"/>
    </row>
    <row r="220" spans="1:9" s="488" customFormat="1" ht="15.75" customHeight="1" outlineLevel="1" x14ac:dyDescent="0.25">
      <c r="A220" s="241"/>
      <c r="B220" s="241"/>
      <c r="C220" s="58" t="s">
        <v>4575</v>
      </c>
      <c r="D220" s="314">
        <v>43334</v>
      </c>
      <c r="E220" s="58" t="s">
        <v>4576</v>
      </c>
      <c r="F220" s="77">
        <v>36848.06</v>
      </c>
      <c r="H220" s="241"/>
      <c r="I220" s="323"/>
    </row>
    <row r="221" spans="1:9" s="488" customFormat="1" ht="15.75" customHeight="1" outlineLevel="1" x14ac:dyDescent="0.25">
      <c r="A221" s="241"/>
      <c r="B221" s="241"/>
      <c r="C221" s="58" t="s">
        <v>4577</v>
      </c>
      <c r="D221" s="314">
        <v>43342</v>
      </c>
      <c r="E221" s="58" t="s">
        <v>4578</v>
      </c>
      <c r="F221" s="77">
        <v>8819.7000000000007</v>
      </c>
      <c r="H221" s="241"/>
      <c r="I221" s="323"/>
    </row>
    <row r="222" spans="1:9" x14ac:dyDescent="0.25">
      <c r="A222" s="18" t="s">
        <v>1537</v>
      </c>
      <c r="B222" s="18" t="s">
        <v>1538</v>
      </c>
      <c r="C222" s="241"/>
      <c r="D222" s="242"/>
      <c r="E222" s="241"/>
      <c r="F222" s="26"/>
      <c r="G222" s="20">
        <f>+SUM(F223:F223)</f>
        <v>1323.24</v>
      </c>
      <c r="H222" s="25">
        <f>+G222/1.16*0.16</f>
        <v>182.51586206896556</v>
      </c>
      <c r="I222" s="323"/>
    </row>
    <row r="223" spans="1:9" outlineLevel="1" x14ac:dyDescent="0.25">
      <c r="A223" s="53"/>
      <c r="B223" s="53"/>
      <c r="C223" s="58" t="s">
        <v>2792</v>
      </c>
      <c r="D223" s="70">
        <v>42976</v>
      </c>
      <c r="E223" s="58">
        <v>1239</v>
      </c>
      <c r="F223" s="61">
        <v>1323.24</v>
      </c>
      <c r="G223" s="20"/>
      <c r="H223" s="25"/>
      <c r="I223" s="323" t="s">
        <v>2793</v>
      </c>
    </row>
    <row r="224" spans="1:9" x14ac:dyDescent="0.25">
      <c r="A224" s="18" t="s">
        <v>1263</v>
      </c>
      <c r="B224" s="18" t="s">
        <v>1264</v>
      </c>
      <c r="C224" s="116"/>
      <c r="D224" s="117"/>
      <c r="E224" s="116"/>
      <c r="F224" s="118"/>
      <c r="G224" s="20">
        <f>+F225</f>
        <v>3519.64</v>
      </c>
      <c r="H224" s="25">
        <f>+G224/1.16*0.16</f>
        <v>485.46758620689661</v>
      </c>
    </row>
    <row r="225" spans="1:9" outlineLevel="1" x14ac:dyDescent="0.25">
      <c r="A225" s="241"/>
      <c r="B225" s="241"/>
      <c r="C225" s="116" t="s">
        <v>1265</v>
      </c>
      <c r="D225" s="117">
        <v>42825</v>
      </c>
      <c r="E225" s="116">
        <v>572</v>
      </c>
      <c r="F225" s="118">
        <v>3519.64</v>
      </c>
      <c r="G225" s="241"/>
      <c r="H225" s="241"/>
      <c r="I225" s="312" t="s">
        <v>1266</v>
      </c>
    </row>
    <row r="226" spans="1:9" x14ac:dyDescent="0.25">
      <c r="A226" s="18" t="s">
        <v>1271</v>
      </c>
      <c r="B226" s="18" t="s">
        <v>1272</v>
      </c>
      <c r="C226" s="116"/>
      <c r="D226" s="117"/>
      <c r="E226" s="116"/>
      <c r="F226" s="118"/>
      <c r="G226" s="20">
        <f>+F227</f>
        <v>-14326</v>
      </c>
      <c r="H226" s="25">
        <f>+G226/1.16*0.16</f>
        <v>-1976</v>
      </c>
    </row>
    <row r="227" spans="1:9" outlineLevel="1" x14ac:dyDescent="0.25">
      <c r="A227" s="53"/>
      <c r="B227" s="53"/>
      <c r="C227" s="116" t="s">
        <v>1273</v>
      </c>
      <c r="D227" s="117">
        <v>42825</v>
      </c>
      <c r="E227" s="116" t="s">
        <v>1274</v>
      </c>
      <c r="F227" s="118">
        <v>-14326</v>
      </c>
      <c r="G227" s="20"/>
      <c r="H227" s="25"/>
    </row>
    <row r="228" spans="1:9" x14ac:dyDescent="0.25">
      <c r="A228" s="18" t="s">
        <v>1879</v>
      </c>
      <c r="B228" s="18" t="s">
        <v>1880</v>
      </c>
      <c r="C228" s="58"/>
      <c r="D228" s="70"/>
      <c r="E228" s="58"/>
      <c r="F228" s="61"/>
      <c r="G228" s="20">
        <f>+SUM(F229:F232)</f>
        <v>21098.170000000002</v>
      </c>
      <c r="H228" s="25">
        <f>+G228/1.16*0.16</f>
        <v>2910.0924137931038</v>
      </c>
    </row>
    <row r="229" spans="1:9" outlineLevel="1" x14ac:dyDescent="0.25">
      <c r="A229" s="53"/>
      <c r="B229" s="53"/>
      <c r="C229" s="58" t="s">
        <v>2500</v>
      </c>
      <c r="D229" s="70">
        <v>42942</v>
      </c>
      <c r="E229" s="58">
        <v>47</v>
      </c>
      <c r="F229" s="61">
        <v>5181.84</v>
      </c>
      <c r="G229" s="20"/>
      <c r="H229" s="25"/>
      <c r="I229" s="323" t="s">
        <v>2585</v>
      </c>
    </row>
    <row r="230" spans="1:9" outlineLevel="1" x14ac:dyDescent="0.25">
      <c r="A230" s="53"/>
      <c r="B230" s="53"/>
      <c r="C230" s="58" t="s">
        <v>2501</v>
      </c>
      <c r="D230" s="70">
        <v>42945</v>
      </c>
      <c r="E230" s="58">
        <v>49</v>
      </c>
      <c r="F230" s="61">
        <v>52.43</v>
      </c>
      <c r="G230" s="20"/>
      <c r="H230" s="25"/>
      <c r="I230" s="250" t="s">
        <v>2587</v>
      </c>
    </row>
    <row r="231" spans="1:9" outlineLevel="1" x14ac:dyDescent="0.25">
      <c r="A231" s="53"/>
      <c r="B231" s="53"/>
      <c r="C231" s="58" t="s">
        <v>2794</v>
      </c>
      <c r="D231" s="70">
        <v>42958</v>
      </c>
      <c r="E231" s="58">
        <v>55</v>
      </c>
      <c r="F231" s="61">
        <v>15545.02</v>
      </c>
      <c r="G231" s="20"/>
      <c r="H231" s="25"/>
      <c r="I231" s="312" t="s">
        <v>2796</v>
      </c>
    </row>
    <row r="232" spans="1:9" outlineLevel="1" x14ac:dyDescent="0.25">
      <c r="A232" s="53"/>
      <c r="B232" s="53"/>
      <c r="C232" s="58" t="s">
        <v>2795</v>
      </c>
      <c r="D232" s="70">
        <v>42959</v>
      </c>
      <c r="E232" s="58">
        <v>61</v>
      </c>
      <c r="F232" s="61">
        <v>318.88</v>
      </c>
      <c r="G232" s="20"/>
      <c r="H232" s="25"/>
      <c r="I232" s="250" t="s">
        <v>2797</v>
      </c>
    </row>
    <row r="233" spans="1:9" x14ac:dyDescent="0.25">
      <c r="A233" s="18" t="s">
        <v>2198</v>
      </c>
      <c r="B233" s="18" t="s">
        <v>2199</v>
      </c>
      <c r="C233" s="119" t="s">
        <v>380</v>
      </c>
      <c r="D233" s="121"/>
      <c r="E233" s="119"/>
      <c r="F233" s="122"/>
      <c r="G233" s="20">
        <f>+F234</f>
        <v>928</v>
      </c>
      <c r="H233" s="25">
        <f>+G233/1.16*0.16</f>
        <v>128</v>
      </c>
    </row>
    <row r="234" spans="1:9" outlineLevel="1" x14ac:dyDescent="0.25">
      <c r="A234" s="53"/>
      <c r="B234" s="53"/>
      <c r="C234" s="119" t="s">
        <v>2200</v>
      </c>
      <c r="D234" s="121">
        <v>42887</v>
      </c>
      <c r="E234" s="119">
        <v>60</v>
      </c>
      <c r="F234" s="122">
        <v>928</v>
      </c>
      <c r="G234" s="20"/>
      <c r="H234" s="25"/>
      <c r="I234" s="250" t="s">
        <v>2201</v>
      </c>
    </row>
    <row r="235" spans="1:9" x14ac:dyDescent="0.25">
      <c r="A235" s="18" t="s">
        <v>2210</v>
      </c>
      <c r="B235" s="18" t="s">
        <v>2211</v>
      </c>
      <c r="C235" s="58"/>
      <c r="D235" s="70"/>
      <c r="E235" s="58"/>
      <c r="F235" s="61"/>
      <c r="G235" s="20">
        <f>+F236</f>
        <v>-69.569999999999993</v>
      </c>
      <c r="H235" s="25">
        <f>+G235/1.16*0.16</f>
        <v>-9.5958620689655181</v>
      </c>
    </row>
    <row r="236" spans="1:9" outlineLevel="1" x14ac:dyDescent="0.25">
      <c r="A236" s="53"/>
      <c r="B236" s="53"/>
      <c r="C236" s="58" t="s">
        <v>2212</v>
      </c>
      <c r="D236" s="70">
        <v>42901</v>
      </c>
      <c r="E236" s="58" t="s">
        <v>2213</v>
      </c>
      <c r="F236" s="61">
        <v>-69.569999999999993</v>
      </c>
      <c r="G236" s="20"/>
      <c r="H236" s="25"/>
      <c r="I236" s="312"/>
    </row>
    <row r="237" spans="1:9" x14ac:dyDescent="0.25">
      <c r="A237" s="18" t="s">
        <v>2222</v>
      </c>
      <c r="B237" s="18" t="s">
        <v>2223</v>
      </c>
      <c r="C237" s="58"/>
      <c r="D237" s="70"/>
      <c r="E237" s="58"/>
      <c r="F237" s="61"/>
      <c r="G237" s="20">
        <f>+SUM(F238:F240)</f>
        <v>49239.759999999995</v>
      </c>
      <c r="H237" s="25">
        <f>+G237/1.16*0.16</f>
        <v>6791.6910344827584</v>
      </c>
    </row>
    <row r="238" spans="1:9" outlineLevel="1" x14ac:dyDescent="0.25">
      <c r="A238" s="53"/>
      <c r="B238" s="53"/>
      <c r="C238" s="394" t="s">
        <v>2798</v>
      </c>
      <c r="D238" s="392">
        <v>42972</v>
      </c>
      <c r="E238" s="394" t="s">
        <v>2799</v>
      </c>
      <c r="F238" s="395">
        <v>26788.59</v>
      </c>
      <c r="G238" s="20"/>
      <c r="H238" s="25"/>
      <c r="I238" s="323" t="s">
        <v>2802</v>
      </c>
    </row>
    <row r="239" spans="1:9" outlineLevel="1" x14ac:dyDescent="0.25">
      <c r="A239" s="53"/>
      <c r="B239" s="53"/>
      <c r="C239" s="394" t="s">
        <v>2800</v>
      </c>
      <c r="D239" s="392">
        <v>42975</v>
      </c>
      <c r="E239" s="394" t="s">
        <v>2801</v>
      </c>
      <c r="F239" s="395">
        <v>22451.17</v>
      </c>
      <c r="G239" s="20"/>
      <c r="H239" s="25"/>
      <c r="I239" s="323" t="s">
        <v>2803</v>
      </c>
    </row>
    <row r="240" spans="1:9" x14ac:dyDescent="0.25">
      <c r="A240" s="18" t="s">
        <v>2804</v>
      </c>
      <c r="B240" s="18" t="s">
        <v>2805</v>
      </c>
      <c r="C240" s="58"/>
      <c r="D240" s="70"/>
      <c r="E240" s="58"/>
      <c r="F240" s="61"/>
      <c r="G240" s="20">
        <f>+F241</f>
        <v>812</v>
      </c>
      <c r="H240" s="25">
        <f>+G240/1.16*0.16</f>
        <v>112</v>
      </c>
    </row>
    <row r="241" spans="1:10" outlineLevel="1" x14ac:dyDescent="0.25">
      <c r="A241" s="53"/>
      <c r="B241" s="53"/>
      <c r="C241" s="58" t="s">
        <v>2806</v>
      </c>
      <c r="D241" s="70">
        <v>42978</v>
      </c>
      <c r="E241" s="58" t="s">
        <v>2807</v>
      </c>
      <c r="F241" s="61">
        <v>812</v>
      </c>
      <c r="G241" s="20"/>
      <c r="H241" s="25"/>
      <c r="I241" s="323" t="s">
        <v>2808</v>
      </c>
      <c r="J241" s="323" t="s">
        <v>2809</v>
      </c>
    </row>
    <row r="242" spans="1:10" x14ac:dyDescent="0.25">
      <c r="A242" s="18" t="s">
        <v>2810</v>
      </c>
      <c r="B242" s="18" t="s">
        <v>2811</v>
      </c>
      <c r="C242" s="58"/>
      <c r="D242" s="70"/>
      <c r="E242" s="58"/>
      <c r="F242" s="61"/>
      <c r="G242" s="20">
        <f>+F243</f>
        <v>290000</v>
      </c>
      <c r="H242" s="25">
        <f>+G242/1.16*0.16</f>
        <v>40000.000000000007</v>
      </c>
    </row>
    <row r="243" spans="1:10" outlineLevel="1" x14ac:dyDescent="0.25">
      <c r="A243" s="53"/>
      <c r="B243" s="53"/>
      <c r="C243" s="58" t="s">
        <v>2812</v>
      </c>
      <c r="D243" s="70">
        <v>42977</v>
      </c>
      <c r="E243" s="58" t="s">
        <v>2813</v>
      </c>
      <c r="F243" s="61">
        <v>290000</v>
      </c>
      <c r="G243" s="20"/>
      <c r="H243" s="25"/>
      <c r="I243" s="323" t="s">
        <v>2814</v>
      </c>
    </row>
    <row r="244" spans="1:10" x14ac:dyDescent="0.25">
      <c r="A244" s="18" t="s">
        <v>2815</v>
      </c>
      <c r="B244" s="18" t="s">
        <v>2816</v>
      </c>
      <c r="C244" s="58"/>
      <c r="D244" s="70"/>
      <c r="E244" s="58"/>
      <c r="F244" s="61"/>
      <c r="G244" s="20">
        <f>+SUM(F245:F248)</f>
        <v>19372</v>
      </c>
      <c r="H244" s="25">
        <f>+G244/1.16*0.16</f>
        <v>2672</v>
      </c>
    </row>
    <row r="245" spans="1:10" outlineLevel="1" x14ac:dyDescent="0.25">
      <c r="A245" s="53"/>
      <c r="B245" s="53"/>
      <c r="C245" s="394" t="s">
        <v>2820</v>
      </c>
      <c r="D245" s="392">
        <v>42971</v>
      </c>
      <c r="E245" s="394">
        <v>270</v>
      </c>
      <c r="F245" s="395">
        <v>3480</v>
      </c>
      <c r="G245" s="20"/>
      <c r="H245" s="25"/>
      <c r="I245" s="323" t="s">
        <v>2821</v>
      </c>
    </row>
    <row r="246" spans="1:10" outlineLevel="1" x14ac:dyDescent="0.25">
      <c r="A246" s="53"/>
      <c r="B246" s="53"/>
      <c r="C246" s="394" t="s">
        <v>2819</v>
      </c>
      <c r="D246" s="392">
        <v>42972</v>
      </c>
      <c r="E246" s="394">
        <v>251</v>
      </c>
      <c r="F246" s="395">
        <v>5220</v>
      </c>
      <c r="G246" s="20"/>
      <c r="H246" s="25"/>
      <c r="I246" s="323" t="s">
        <v>2822</v>
      </c>
    </row>
    <row r="247" spans="1:10" outlineLevel="1" x14ac:dyDescent="0.25">
      <c r="A247" s="53"/>
      <c r="B247" s="53"/>
      <c r="C247" s="394" t="s">
        <v>2818</v>
      </c>
      <c r="D247" s="392">
        <v>42972</v>
      </c>
      <c r="E247" s="394">
        <v>266</v>
      </c>
      <c r="F247" s="395">
        <v>7540</v>
      </c>
      <c r="G247" s="20"/>
      <c r="H247" s="25"/>
      <c r="I247" s="323" t="s">
        <v>2823</v>
      </c>
    </row>
    <row r="248" spans="1:10" outlineLevel="1" x14ac:dyDescent="0.25">
      <c r="A248" s="53"/>
      <c r="B248" s="53"/>
      <c r="C248" s="394" t="s">
        <v>2817</v>
      </c>
      <c r="D248" s="392">
        <v>42973</v>
      </c>
      <c r="E248" s="394">
        <v>279</v>
      </c>
      <c r="F248" s="395">
        <v>3132</v>
      </c>
      <c r="G248" s="20"/>
      <c r="H248" s="25"/>
      <c r="I248" s="323" t="s">
        <v>2824</v>
      </c>
    </row>
    <row r="249" spans="1:10" x14ac:dyDescent="0.25">
      <c r="A249" s="18" t="s">
        <v>2825</v>
      </c>
      <c r="B249" s="18" t="s">
        <v>2826</v>
      </c>
      <c r="C249" s="58"/>
      <c r="D249" s="70"/>
      <c r="E249" s="58"/>
      <c r="F249" s="61"/>
      <c r="G249" s="20">
        <f>+F250</f>
        <v>19333.72</v>
      </c>
      <c r="H249" s="25">
        <f>+G249/1.16*0.16</f>
        <v>2666.7200000000007</v>
      </c>
    </row>
    <row r="250" spans="1:10" outlineLevel="1" x14ac:dyDescent="0.25">
      <c r="A250" s="53"/>
      <c r="B250" s="53"/>
      <c r="C250" s="58" t="s">
        <v>2827</v>
      </c>
      <c r="D250" s="70">
        <v>42976</v>
      </c>
      <c r="E250" s="58">
        <v>35</v>
      </c>
      <c r="F250" s="61">
        <v>19333.72</v>
      </c>
      <c r="G250" s="20"/>
      <c r="H250" s="25"/>
      <c r="I250" s="323" t="s">
        <v>2828</v>
      </c>
    </row>
    <row r="251" spans="1:10" x14ac:dyDescent="0.25">
      <c r="A251" s="18" t="s">
        <v>2829</v>
      </c>
      <c r="B251" s="18" t="s">
        <v>2830</v>
      </c>
      <c r="C251" s="58"/>
      <c r="D251" s="70"/>
      <c r="E251" s="58"/>
      <c r="F251" s="61"/>
      <c r="G251" s="20">
        <f>+F252</f>
        <v>438000</v>
      </c>
      <c r="H251" s="25">
        <f>+G251/1.16*0.16</f>
        <v>60413.793103448283</v>
      </c>
    </row>
    <row r="252" spans="1:10" outlineLevel="2" x14ac:dyDescent="0.25">
      <c r="A252" s="53"/>
      <c r="B252" s="53"/>
      <c r="C252" s="58" t="s">
        <v>284</v>
      </c>
      <c r="D252" s="70">
        <v>42976</v>
      </c>
      <c r="E252" s="58" t="s">
        <v>2831</v>
      </c>
      <c r="F252" s="61">
        <v>438000</v>
      </c>
      <c r="G252" s="20"/>
      <c r="H252" s="25"/>
    </row>
    <row r="253" spans="1:10" ht="15.75" customHeight="1" x14ac:dyDescent="0.25">
      <c r="A253" s="18" t="s">
        <v>2832</v>
      </c>
      <c r="B253" s="18" t="s">
        <v>2833</v>
      </c>
      <c r="C253" s="58"/>
      <c r="D253" s="70"/>
      <c r="E253" s="58"/>
      <c r="F253" s="61"/>
      <c r="G253" s="20">
        <f>+F254+F255</f>
        <v>227000.01</v>
      </c>
      <c r="H253" s="25">
        <f>+G253/1.16*0.16</f>
        <v>31310.346206896556</v>
      </c>
    </row>
    <row r="254" spans="1:10" outlineLevel="1" x14ac:dyDescent="0.25">
      <c r="A254" s="53"/>
      <c r="B254" s="53"/>
      <c r="C254" s="58" t="s">
        <v>2834</v>
      </c>
      <c r="D254" s="70">
        <v>42977</v>
      </c>
      <c r="E254" s="58" t="s">
        <v>2835</v>
      </c>
      <c r="F254" s="61">
        <v>227000.01</v>
      </c>
      <c r="G254" s="20"/>
      <c r="H254" s="25"/>
    </row>
    <row r="255" spans="1:10" s="488" customFormat="1" outlineLevel="1" x14ac:dyDescent="0.25">
      <c r="A255" s="53"/>
      <c r="B255" s="53"/>
      <c r="C255" s="58"/>
      <c r="D255" s="70"/>
      <c r="E255" s="58"/>
      <c r="F255" s="61"/>
      <c r="G255" s="20"/>
      <c r="H255" s="25"/>
    </row>
    <row r="256" spans="1:10" x14ac:dyDescent="0.25">
      <c r="A256" s="18" t="s">
        <v>2836</v>
      </c>
      <c r="B256" s="18" t="s">
        <v>2837</v>
      </c>
      <c r="C256" s="58"/>
      <c r="D256" s="70"/>
      <c r="E256" s="58"/>
      <c r="F256" s="61"/>
      <c r="G256" s="20">
        <f>+F257</f>
        <v>-986</v>
      </c>
      <c r="H256" s="25">
        <f>+G256/1.16*0.16</f>
        <v>-136.00000000000003</v>
      </c>
    </row>
    <row r="257" spans="1:9" outlineLevel="1" x14ac:dyDescent="0.25">
      <c r="A257" s="53"/>
      <c r="B257" s="53"/>
      <c r="C257" s="58" t="s">
        <v>2838</v>
      </c>
      <c r="D257" s="70">
        <v>42977</v>
      </c>
      <c r="E257" s="58" t="s">
        <v>2839</v>
      </c>
      <c r="F257" s="61">
        <v>-986</v>
      </c>
      <c r="G257" s="20"/>
      <c r="H257" s="25"/>
      <c r="I257" s="323" t="s">
        <v>2840</v>
      </c>
    </row>
    <row r="258" spans="1:9" x14ac:dyDescent="0.25">
      <c r="A258" s="18" t="s">
        <v>2841</v>
      </c>
      <c r="B258" s="18" t="s">
        <v>2842</v>
      </c>
      <c r="C258" s="58"/>
      <c r="D258" s="70"/>
      <c r="E258" s="58"/>
      <c r="F258" s="61"/>
      <c r="G258" s="20">
        <f>+F259</f>
        <v>24739</v>
      </c>
      <c r="H258" s="25">
        <f>+G258/1.16*0.16</f>
        <v>3412.275862068966</v>
      </c>
    </row>
    <row r="259" spans="1:9" outlineLevel="1" x14ac:dyDescent="0.25">
      <c r="A259" s="53"/>
      <c r="B259" s="53"/>
      <c r="C259" s="58" t="s">
        <v>2843</v>
      </c>
      <c r="D259" s="70">
        <v>42977</v>
      </c>
      <c r="E259" s="58" t="s">
        <v>2844</v>
      </c>
      <c r="F259" s="61">
        <v>24739</v>
      </c>
      <c r="G259" s="20"/>
      <c r="H259" s="25"/>
      <c r="I259" s="323" t="s">
        <v>2845</v>
      </c>
    </row>
    <row r="260" spans="1:9" x14ac:dyDescent="0.25">
      <c r="A260" s="53"/>
      <c r="B260" s="53"/>
      <c r="C260" s="58"/>
      <c r="D260" s="70"/>
      <c r="E260" s="58"/>
      <c r="F260" s="61"/>
      <c r="G260" s="20"/>
      <c r="H260" s="25"/>
    </row>
    <row r="261" spans="1:9" x14ac:dyDescent="0.25">
      <c r="E261" s="62" t="s">
        <v>234</v>
      </c>
      <c r="G261" s="395">
        <f>+SUM(G8:G259)</f>
        <v>4450595.8699999992</v>
      </c>
    </row>
    <row r="262" spans="1:9" x14ac:dyDescent="0.25">
      <c r="E262" s="62" t="s">
        <v>235</v>
      </c>
      <c r="G262" s="394">
        <v>-4450597.9000000004</v>
      </c>
    </row>
    <row r="263" spans="1:9" x14ac:dyDescent="0.25">
      <c r="E263" s="62" t="s">
        <v>236</v>
      </c>
      <c r="G263" s="395">
        <f>+G261+G262</f>
        <v>-2.0300000011920929</v>
      </c>
    </row>
    <row r="270" spans="1:9" x14ac:dyDescent="0.25">
      <c r="H270" s="98"/>
    </row>
  </sheetData>
  <autoFilter ref="A7:I259"/>
  <conditionalFormatting sqref="I63:I65">
    <cfRule type="uniqueValues" dxfId="156" priority="67"/>
    <cfRule type="duplicateValues" priority="68"/>
    <cfRule type="uniqueValues" dxfId="155" priority="69"/>
  </conditionalFormatting>
  <conditionalFormatting sqref="I70:I71">
    <cfRule type="uniqueValues" dxfId="154" priority="64"/>
    <cfRule type="duplicateValues" priority="65"/>
    <cfRule type="uniqueValues" dxfId="153" priority="66"/>
  </conditionalFormatting>
  <conditionalFormatting sqref="I126">
    <cfRule type="uniqueValues" dxfId="152" priority="46"/>
    <cfRule type="duplicateValues" priority="47"/>
    <cfRule type="uniqueValues" dxfId="151" priority="48"/>
  </conditionalFormatting>
  <conditionalFormatting sqref="I178">
    <cfRule type="uniqueValues" dxfId="150" priority="43"/>
    <cfRule type="duplicateValues" priority="44"/>
    <cfRule type="uniqueValues" dxfId="149" priority="45"/>
  </conditionalFormatting>
  <conditionalFormatting sqref="I234">
    <cfRule type="uniqueValues" dxfId="148" priority="40"/>
    <cfRule type="duplicateValues" priority="41"/>
    <cfRule type="uniqueValues" dxfId="147" priority="42"/>
  </conditionalFormatting>
  <conditionalFormatting sqref="I82:I86">
    <cfRule type="uniqueValues" dxfId="146" priority="28"/>
    <cfRule type="duplicateValues" priority="29"/>
    <cfRule type="uniqueValues" dxfId="145" priority="30"/>
  </conditionalFormatting>
  <conditionalFormatting sqref="I149">
    <cfRule type="uniqueValues" dxfId="144" priority="13"/>
    <cfRule type="duplicateValues" priority="14"/>
    <cfRule type="uniqueValues" dxfId="143" priority="15"/>
  </conditionalFormatting>
  <conditionalFormatting sqref="I187:I192">
    <cfRule type="uniqueValues" dxfId="142" priority="10"/>
    <cfRule type="duplicateValues" priority="11"/>
    <cfRule type="uniqueValues" dxfId="141" priority="12"/>
  </conditionalFormatting>
  <conditionalFormatting sqref="I41:I43">
    <cfRule type="uniqueValues" dxfId="140" priority="4"/>
    <cfRule type="duplicateValues" priority="5"/>
    <cfRule type="uniqueValues" dxfId="139" priority="6"/>
  </conditionalFormatting>
  <conditionalFormatting sqref="I35:I36">
    <cfRule type="uniqueValues" dxfId="138" priority="79"/>
    <cfRule type="duplicateValues" priority="80"/>
    <cfRule type="uniqueValues" dxfId="137" priority="81"/>
  </conditionalFormatting>
  <conditionalFormatting sqref="I195 I202">
    <cfRule type="uniqueValues" dxfId="136" priority="295"/>
    <cfRule type="duplicateValues" priority="296"/>
    <cfRule type="uniqueValues" dxfId="135" priority="297"/>
  </conditionalFormatting>
  <conditionalFormatting sqref="I144:I148">
    <cfRule type="uniqueValues" dxfId="134" priority="331"/>
    <cfRule type="duplicateValues" priority="332"/>
    <cfRule type="uniqueValues" dxfId="133" priority="333"/>
  </conditionalFormatting>
  <conditionalFormatting sqref="I98:I99">
    <cfRule type="uniqueValues" dxfId="132" priority="358"/>
    <cfRule type="duplicateValues" priority="359"/>
    <cfRule type="uniqueValues" dxfId="131" priority="360"/>
  </conditionalFormatting>
  <conditionalFormatting sqref="I41">
    <cfRule type="uniqueValues" dxfId="130" priority="1"/>
    <cfRule type="duplicateValues" priority="2"/>
    <cfRule type="uniqueValues" dxfId="129" priority="3"/>
  </conditionalFormatting>
  <conditionalFormatting sqref="I75:I79">
    <cfRule type="uniqueValues" dxfId="128" priority="379"/>
    <cfRule type="duplicateValues" priority="380"/>
    <cfRule type="uniqueValues" dxfId="127" priority="381"/>
  </conditionalFormatting>
  <conditionalFormatting sqref="I115">
    <cfRule type="uniqueValues" dxfId="126" priority="661"/>
    <cfRule type="duplicateValues" priority="662"/>
    <cfRule type="uniqueValues" dxfId="125" priority="663"/>
  </conditionalFormatting>
  <pageMargins left="0.70866141732283472" right="0.70866141732283472" top="0.74803149606299213" bottom="0.74803149606299213" header="0.31496062992125984" footer="0.31496062992125984"/>
  <pageSetup scale="64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8"/>
  <sheetViews>
    <sheetView topLeftCell="A334" zoomScale="80" zoomScaleNormal="80" workbookViewId="0">
      <selection activeCell="E363" sqref="E363"/>
    </sheetView>
  </sheetViews>
  <sheetFormatPr baseColWidth="10" defaultRowHeight="15" outlineLevelRow="2" x14ac:dyDescent="0.25"/>
  <cols>
    <col min="1" max="1" width="12.42578125" style="394" bestFit="1" customWidth="1"/>
    <col min="2" max="2" width="60" style="394" bestFit="1" customWidth="1"/>
    <col min="3" max="3" width="12.28515625" style="394" bestFit="1" customWidth="1"/>
    <col min="4" max="4" width="11.5703125" style="394" bestFit="1" customWidth="1"/>
    <col min="5" max="5" width="23.28515625" style="394" bestFit="1" customWidth="1"/>
    <col min="6" max="6" width="11.7109375" style="394" bestFit="1" customWidth="1"/>
    <col min="7" max="7" width="12.85546875" style="394" bestFit="1" customWidth="1"/>
    <col min="8" max="8" width="11.42578125" style="394"/>
    <col min="9" max="9" width="35.28515625" style="394" customWidth="1"/>
    <col min="10" max="16384" width="11.42578125" style="394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3196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x14ac:dyDescent="0.25">
      <c r="A9" s="18" t="s">
        <v>12</v>
      </c>
      <c r="B9" s="18" t="s">
        <v>13</v>
      </c>
      <c r="C9" s="241"/>
      <c r="D9" s="242"/>
      <c r="E9" s="241"/>
      <c r="F9" s="241"/>
      <c r="G9" s="20">
        <f>+SUM(F10:F12)</f>
        <v>6405.5599999999995</v>
      </c>
      <c r="H9" s="25">
        <f>+G9/1.16*0.16</f>
        <v>883.52551724137925</v>
      </c>
      <c r="I9" s="5"/>
      <c r="J9" s="58"/>
      <c r="K9" s="8"/>
      <c r="L9" s="28"/>
    </row>
    <row r="10" spans="1:12" s="76" customFormat="1" outlineLevel="1" x14ac:dyDescent="0.25">
      <c r="A10" s="53"/>
      <c r="B10" s="53"/>
      <c r="C10" s="394" t="s">
        <v>1558</v>
      </c>
      <c r="D10" s="392">
        <v>42867</v>
      </c>
      <c r="E10" s="394" t="s">
        <v>1559</v>
      </c>
      <c r="F10" s="397">
        <v>1.1499999999999999</v>
      </c>
      <c r="G10" s="20"/>
      <c r="H10" s="20"/>
      <c r="I10" s="5"/>
      <c r="J10" s="58"/>
      <c r="K10" s="8"/>
      <c r="L10" s="28"/>
    </row>
    <row r="11" spans="1:12" s="76" customFormat="1" outlineLevel="1" x14ac:dyDescent="0.25">
      <c r="A11" s="53"/>
      <c r="B11" s="53"/>
      <c r="C11" s="394" t="s">
        <v>1955</v>
      </c>
      <c r="D11" s="392">
        <v>42900</v>
      </c>
      <c r="E11" s="394" t="s">
        <v>1956</v>
      </c>
      <c r="F11" s="394">
        <v>4020</v>
      </c>
      <c r="G11" s="20"/>
      <c r="H11" s="20"/>
      <c r="I11" s="5"/>
      <c r="J11" s="58"/>
      <c r="K11" s="8"/>
      <c r="L11" s="28"/>
    </row>
    <row r="12" spans="1:12" s="76" customFormat="1" outlineLevel="1" x14ac:dyDescent="0.25">
      <c r="A12" s="53"/>
      <c r="B12" s="53"/>
      <c r="C12" s="394" t="s">
        <v>1957</v>
      </c>
      <c r="D12" s="392">
        <v>42900</v>
      </c>
      <c r="E12" s="394" t="s">
        <v>1958</v>
      </c>
      <c r="F12" s="397">
        <v>2384.41</v>
      </c>
      <c r="G12" s="20"/>
      <c r="H12" s="20"/>
      <c r="I12" s="5"/>
      <c r="J12" s="58"/>
      <c r="K12" s="8"/>
      <c r="L12" s="28"/>
    </row>
    <row r="13" spans="1:12" x14ac:dyDescent="0.25">
      <c r="A13" s="18" t="s">
        <v>14</v>
      </c>
      <c r="B13" s="18" t="s">
        <v>15</v>
      </c>
      <c r="C13" s="116"/>
      <c r="D13" s="117"/>
      <c r="E13" s="116"/>
      <c r="F13" s="116"/>
      <c r="G13" s="20">
        <f>+SUM(F14:F19)</f>
        <v>13788.29</v>
      </c>
      <c r="H13" s="25">
        <f>+G13/1.16*0.16</f>
        <v>1901.8331034482762</v>
      </c>
      <c r="I13" s="93"/>
      <c r="J13" s="241"/>
      <c r="K13" s="8"/>
      <c r="L13" s="6"/>
    </row>
    <row r="14" spans="1:12" outlineLevel="1" x14ac:dyDescent="0.25">
      <c r="A14" s="53"/>
      <c r="B14" s="64"/>
      <c r="C14" s="326" t="s">
        <v>1043</v>
      </c>
      <c r="D14" s="327">
        <v>42815</v>
      </c>
      <c r="E14" s="326">
        <v>6599778</v>
      </c>
      <c r="F14" s="328">
        <f>4676.51-4184.72</f>
        <v>491.78999999999996</v>
      </c>
      <c r="G14" s="20"/>
      <c r="H14" s="25"/>
      <c r="I14" s="312"/>
      <c r="J14" s="241"/>
      <c r="K14" s="8"/>
      <c r="L14" s="6"/>
    </row>
    <row r="15" spans="1:12" outlineLevel="1" x14ac:dyDescent="0.25">
      <c r="A15" s="53"/>
      <c r="B15" s="64"/>
      <c r="C15" s="394" t="s">
        <v>2850</v>
      </c>
      <c r="D15" s="392">
        <v>42984</v>
      </c>
      <c r="E15" s="394">
        <v>7049766</v>
      </c>
      <c r="F15" s="397">
        <v>3719.9</v>
      </c>
      <c r="G15" s="20"/>
      <c r="H15" s="25"/>
      <c r="I15" s="311" t="s">
        <v>2854</v>
      </c>
      <c r="J15" s="241"/>
      <c r="K15" s="8"/>
      <c r="L15" s="6"/>
    </row>
    <row r="16" spans="1:12" outlineLevel="1" x14ac:dyDescent="0.25">
      <c r="A16" s="53"/>
      <c r="B16" s="53"/>
      <c r="C16" s="394" t="s">
        <v>2851</v>
      </c>
      <c r="D16" s="392">
        <v>42984</v>
      </c>
      <c r="E16" s="394">
        <v>7049764</v>
      </c>
      <c r="F16" s="397">
        <v>2645</v>
      </c>
      <c r="G16" s="63"/>
      <c r="H16" s="25"/>
      <c r="I16" s="311" t="s">
        <v>2855</v>
      </c>
      <c r="J16" s="241"/>
      <c r="K16" s="8"/>
      <c r="L16" s="6"/>
    </row>
    <row r="17" spans="1:12" outlineLevel="1" x14ac:dyDescent="0.25">
      <c r="A17" s="53"/>
      <c r="B17" s="53"/>
      <c r="C17" s="394" t="s">
        <v>1893</v>
      </c>
      <c r="D17" s="392">
        <v>42997</v>
      </c>
      <c r="E17" s="394">
        <v>7075720</v>
      </c>
      <c r="F17" s="397">
        <v>1147.5999999999999</v>
      </c>
      <c r="G17" s="63"/>
      <c r="H17" s="25"/>
      <c r="I17" s="311" t="s">
        <v>2856</v>
      </c>
      <c r="J17" s="241"/>
      <c r="K17" s="8"/>
      <c r="L17" s="6"/>
    </row>
    <row r="18" spans="1:12" outlineLevel="1" x14ac:dyDescent="0.25">
      <c r="A18" s="53"/>
      <c r="B18" s="53"/>
      <c r="C18" s="394" t="s">
        <v>2852</v>
      </c>
      <c r="D18" s="392">
        <v>43005</v>
      </c>
      <c r="E18" s="394">
        <v>7109552</v>
      </c>
      <c r="F18" s="397">
        <v>4726</v>
      </c>
      <c r="G18" s="63"/>
      <c r="H18" s="25"/>
      <c r="I18" s="312" t="s">
        <v>2857</v>
      </c>
      <c r="J18" s="241"/>
      <c r="K18" s="8"/>
      <c r="L18" s="6"/>
    </row>
    <row r="19" spans="1:12" outlineLevel="1" x14ac:dyDescent="0.25">
      <c r="A19" s="53"/>
      <c r="B19" s="53"/>
      <c r="C19" s="394" t="s">
        <v>2853</v>
      </c>
      <c r="D19" s="392">
        <v>43005</v>
      </c>
      <c r="E19" s="394">
        <v>7113599</v>
      </c>
      <c r="F19" s="397">
        <v>1058</v>
      </c>
      <c r="G19" s="63"/>
      <c r="H19" s="25"/>
      <c r="I19" s="311" t="s">
        <v>2858</v>
      </c>
      <c r="J19" s="241"/>
      <c r="K19" s="8"/>
      <c r="L19" s="6"/>
    </row>
    <row r="20" spans="1:12" outlineLevel="1" x14ac:dyDescent="0.25">
      <c r="A20" s="18" t="s">
        <v>23</v>
      </c>
      <c r="B20" s="18" t="s">
        <v>1051</v>
      </c>
      <c r="C20" s="58"/>
      <c r="D20" s="70"/>
      <c r="E20" s="58"/>
      <c r="F20" s="58"/>
      <c r="G20" s="20">
        <f>+F21</f>
        <v>3828</v>
      </c>
      <c r="H20" s="25">
        <f>+G20/1.16*0.16</f>
        <v>528</v>
      </c>
      <c r="I20" s="93"/>
      <c r="J20" s="241"/>
      <c r="K20" s="8"/>
      <c r="L20" s="6"/>
    </row>
    <row r="21" spans="1:12" outlineLevel="1" x14ac:dyDescent="0.25">
      <c r="A21" s="53"/>
      <c r="B21" s="64"/>
      <c r="C21" s="76" t="s">
        <v>2859</v>
      </c>
      <c r="D21" s="314">
        <v>43006</v>
      </c>
      <c r="E21" s="76">
        <v>4656</v>
      </c>
      <c r="F21" s="77">
        <v>3828</v>
      </c>
      <c r="G21" s="20"/>
      <c r="H21" s="25"/>
      <c r="I21" s="311" t="s">
        <v>2860</v>
      </c>
      <c r="J21" s="241"/>
      <c r="K21" s="8"/>
      <c r="L21" s="6"/>
    </row>
    <row r="22" spans="1:12" ht="17.25" customHeight="1" x14ac:dyDescent="0.25">
      <c r="A22" s="18" t="s">
        <v>2861</v>
      </c>
      <c r="B22" s="18" t="s">
        <v>2862</v>
      </c>
      <c r="C22" s="28"/>
      <c r="D22" s="29"/>
      <c r="E22" s="30"/>
      <c r="F22" s="31"/>
      <c r="G22" s="20">
        <f>+SUM(F23:F25)</f>
        <v>8294.4599999999991</v>
      </c>
      <c r="H22" s="25">
        <f>+G22/1.16*0.16</f>
        <v>1144.0634482758621</v>
      </c>
      <c r="I22" s="312"/>
      <c r="J22" s="241"/>
      <c r="K22" s="8"/>
      <c r="L22" s="6"/>
    </row>
    <row r="23" spans="1:12" ht="17.25" customHeight="1" outlineLevel="1" x14ac:dyDescent="0.25">
      <c r="A23" s="53"/>
      <c r="B23" s="53"/>
      <c r="C23" s="394" t="s">
        <v>2863</v>
      </c>
      <c r="D23" s="392">
        <v>43008</v>
      </c>
      <c r="E23" s="394">
        <v>9717</v>
      </c>
      <c r="F23" s="394">
        <v>4359.74</v>
      </c>
      <c r="G23" s="20"/>
      <c r="H23" s="25"/>
      <c r="I23" s="311" t="s">
        <v>2865</v>
      </c>
      <c r="J23" s="241"/>
      <c r="K23" s="8"/>
      <c r="L23" s="6"/>
    </row>
    <row r="24" spans="1:12" ht="17.25" customHeight="1" outlineLevel="1" x14ac:dyDescent="0.25">
      <c r="A24" s="53"/>
      <c r="B24" s="53"/>
      <c r="C24" s="394" t="s">
        <v>2864</v>
      </c>
      <c r="D24" s="392">
        <v>43008</v>
      </c>
      <c r="E24" s="394">
        <v>9716</v>
      </c>
      <c r="F24" s="397">
        <v>3934.72</v>
      </c>
      <c r="G24" s="20"/>
      <c r="H24" s="25"/>
      <c r="I24" s="311" t="s">
        <v>2866</v>
      </c>
      <c r="J24" s="241"/>
      <c r="K24" s="8"/>
      <c r="L24" s="6"/>
    </row>
    <row r="25" spans="1:12" ht="17.25" customHeight="1" outlineLevel="1" x14ac:dyDescent="0.25">
      <c r="A25" s="53"/>
      <c r="B25" s="53"/>
      <c r="D25" s="392"/>
      <c r="F25" s="397"/>
      <c r="G25" s="20"/>
      <c r="H25" s="25"/>
      <c r="I25" s="323"/>
      <c r="J25" s="241"/>
      <c r="K25" s="8"/>
      <c r="L25" s="6"/>
    </row>
    <row r="26" spans="1:12" x14ac:dyDescent="0.25">
      <c r="A26" s="18" t="s">
        <v>27</v>
      </c>
      <c r="B26" s="18" t="s">
        <v>28</v>
      </c>
      <c r="C26" s="28"/>
      <c r="D26" s="29"/>
      <c r="E26" s="30"/>
      <c r="F26" s="31"/>
      <c r="G26" s="20">
        <f>+SUM(F27:F30)</f>
        <v>1063947.6299999999</v>
      </c>
      <c r="H26" s="25">
        <f>+G26/1.16*0.16</f>
        <v>146751.39724137931</v>
      </c>
      <c r="I26" s="25"/>
      <c r="J26" s="26"/>
      <c r="K26" s="8"/>
      <c r="L26" s="27"/>
    </row>
    <row r="27" spans="1:12" outlineLevel="2" x14ac:dyDescent="0.25">
      <c r="A27" s="53"/>
      <c r="B27" s="53"/>
      <c r="C27" s="394" t="s">
        <v>2610</v>
      </c>
      <c r="D27" s="392">
        <v>42977</v>
      </c>
      <c r="E27" s="394" t="s">
        <v>2611</v>
      </c>
      <c r="F27" s="397">
        <v>1322.33</v>
      </c>
      <c r="G27" s="20"/>
      <c r="H27" s="25"/>
      <c r="I27" s="25"/>
      <c r="J27" s="26"/>
      <c r="K27" s="8"/>
      <c r="L27" s="27"/>
    </row>
    <row r="28" spans="1:12" outlineLevel="1" x14ac:dyDescent="0.25">
      <c r="A28" s="3"/>
      <c r="B28" s="3"/>
      <c r="C28" s="394" t="s">
        <v>2867</v>
      </c>
      <c r="D28" s="392">
        <v>43008</v>
      </c>
      <c r="E28" s="394" t="s">
        <v>2868</v>
      </c>
      <c r="F28" s="397">
        <v>194159.12</v>
      </c>
      <c r="G28" s="33"/>
      <c r="H28" s="72"/>
      <c r="I28" s="241"/>
      <c r="J28" s="241"/>
      <c r="K28" s="241"/>
      <c r="L28" s="241"/>
    </row>
    <row r="29" spans="1:12" outlineLevel="1" x14ac:dyDescent="0.25">
      <c r="A29" s="3"/>
      <c r="B29" s="3"/>
      <c r="C29" s="394" t="s">
        <v>2869</v>
      </c>
      <c r="D29" s="392">
        <v>43008</v>
      </c>
      <c r="E29" s="394" t="s">
        <v>2870</v>
      </c>
      <c r="F29" s="397">
        <v>27458.639999999999</v>
      </c>
      <c r="G29" s="33"/>
      <c r="H29" s="72"/>
      <c r="I29" s="241"/>
      <c r="J29" s="241"/>
      <c r="K29" s="241"/>
      <c r="L29" s="241"/>
    </row>
    <row r="30" spans="1:12" outlineLevel="1" x14ac:dyDescent="0.25">
      <c r="A30" s="3"/>
      <c r="B30" s="3"/>
      <c r="C30" s="394" t="s">
        <v>200</v>
      </c>
      <c r="D30" s="392">
        <v>43008</v>
      </c>
      <c r="E30" s="394" t="s">
        <v>2871</v>
      </c>
      <c r="F30" s="397">
        <v>841007.54</v>
      </c>
      <c r="G30" s="33"/>
      <c r="H30" s="72"/>
      <c r="I30" s="241"/>
      <c r="J30" s="241"/>
      <c r="K30" s="241"/>
      <c r="L30" s="241"/>
    </row>
    <row r="31" spans="1:12" x14ac:dyDescent="0.25">
      <c r="A31" s="18" t="s">
        <v>43</v>
      </c>
      <c r="B31" s="18" t="s">
        <v>44</v>
      </c>
      <c r="C31" s="241"/>
      <c r="D31" s="242"/>
      <c r="E31" s="241"/>
      <c r="F31" s="26"/>
      <c r="G31" s="20">
        <f>+SUM(F32:F33)</f>
        <v>31907.75</v>
      </c>
      <c r="H31" s="25">
        <f>+G31/1.16*0.16</f>
        <v>4401.0689655172418</v>
      </c>
      <c r="I31" s="241"/>
      <c r="J31" s="242"/>
      <c r="K31" s="241"/>
      <c r="L31" s="26"/>
    </row>
    <row r="32" spans="1:12" outlineLevel="1" x14ac:dyDescent="0.25">
      <c r="A32" s="53"/>
      <c r="B32" s="53"/>
      <c r="C32" s="241" t="s">
        <v>2616</v>
      </c>
      <c r="D32" s="242">
        <v>42977</v>
      </c>
      <c r="E32" s="241">
        <v>1398342</v>
      </c>
      <c r="F32" s="26">
        <v>12252.52</v>
      </c>
      <c r="G32" s="20"/>
      <c r="H32" s="25"/>
      <c r="I32" s="323" t="s">
        <v>2617</v>
      </c>
      <c r="J32" s="242"/>
      <c r="K32" s="241"/>
      <c r="L32" s="26"/>
    </row>
    <row r="33" spans="1:12" outlineLevel="1" x14ac:dyDescent="0.25">
      <c r="A33" s="53"/>
      <c r="B33" s="53"/>
      <c r="C33" s="241" t="s">
        <v>2125</v>
      </c>
      <c r="D33" s="242">
        <v>42989</v>
      </c>
      <c r="E33" s="241">
        <v>1418002</v>
      </c>
      <c r="F33" s="26">
        <v>19655.23</v>
      </c>
      <c r="G33" s="20"/>
      <c r="H33" s="25"/>
      <c r="I33" s="311" t="s">
        <v>2872</v>
      </c>
      <c r="J33" s="242"/>
      <c r="K33" s="241"/>
      <c r="L33" s="26"/>
    </row>
    <row r="34" spans="1:12" x14ac:dyDescent="0.25">
      <c r="A34" s="18" t="s">
        <v>45</v>
      </c>
      <c r="B34" s="18" t="s">
        <v>46</v>
      </c>
      <c r="C34" s="22"/>
      <c r="D34" s="23"/>
      <c r="E34" s="22"/>
      <c r="F34" s="24"/>
      <c r="G34" s="20">
        <f>+SUM(F35:F36)</f>
        <v>16145.9</v>
      </c>
      <c r="H34" s="25">
        <f>+G34/1.16*0.16</f>
        <v>2227.0206896551726</v>
      </c>
      <c r="I34" s="25"/>
      <c r="J34" s="26"/>
      <c r="K34" s="8"/>
      <c r="L34" s="27"/>
    </row>
    <row r="35" spans="1:12" outlineLevel="1" x14ac:dyDescent="0.25">
      <c r="A35" s="3"/>
      <c r="B35" s="3"/>
      <c r="C35" s="394" t="s">
        <v>2873</v>
      </c>
      <c r="D35" s="392">
        <v>42996</v>
      </c>
      <c r="E35" s="394" t="s">
        <v>2874</v>
      </c>
      <c r="F35" s="394">
        <v>699.8</v>
      </c>
      <c r="H35" s="25"/>
      <c r="I35" s="323" t="s">
        <v>2627</v>
      </c>
      <c r="J35" s="26"/>
      <c r="K35" s="8"/>
      <c r="L35" s="27"/>
    </row>
    <row r="36" spans="1:12" outlineLevel="1" x14ac:dyDescent="0.25">
      <c r="A36" s="3"/>
      <c r="B36" s="3"/>
      <c r="C36" s="394" t="s">
        <v>2875</v>
      </c>
      <c r="D36" s="392">
        <v>42996</v>
      </c>
      <c r="E36" s="394" t="s">
        <v>2876</v>
      </c>
      <c r="F36" s="397">
        <v>15446.1</v>
      </c>
      <c r="H36" s="25"/>
      <c r="I36" s="323" t="s">
        <v>2628</v>
      </c>
      <c r="J36" s="26"/>
      <c r="K36" s="8"/>
      <c r="L36" s="27"/>
    </row>
    <row r="37" spans="1:12" outlineLevel="1" x14ac:dyDescent="0.25">
      <c r="A37" s="18" t="s">
        <v>3182</v>
      </c>
      <c r="B37" s="18" t="s">
        <v>3183</v>
      </c>
      <c r="C37" s="22"/>
      <c r="D37" s="23"/>
      <c r="E37" s="22"/>
      <c r="F37" s="24"/>
      <c r="G37" s="20">
        <f>+SUM(F38:F38)</f>
        <v>-290792.40000000002</v>
      </c>
      <c r="H37" s="25">
        <f>+G37/1.16*0.16</f>
        <v>-40109.296551724146</v>
      </c>
      <c r="I37" s="25"/>
      <c r="J37" s="26"/>
      <c r="K37" s="8"/>
      <c r="L37" s="27"/>
    </row>
    <row r="38" spans="1:12" outlineLevel="1" x14ac:dyDescent="0.25">
      <c r="A38" s="3"/>
      <c r="B38" s="3"/>
      <c r="C38" s="394" t="s">
        <v>3184</v>
      </c>
      <c r="D38" s="392">
        <v>43007</v>
      </c>
      <c r="E38" s="394" t="s">
        <v>3185</v>
      </c>
      <c r="F38" s="394">
        <v>-290792.40000000002</v>
      </c>
      <c r="H38" s="25"/>
      <c r="I38" s="323"/>
      <c r="J38" s="26"/>
      <c r="K38" s="8"/>
      <c r="L38" s="27"/>
    </row>
    <row r="39" spans="1:12" outlineLevel="1" x14ac:dyDescent="0.25">
      <c r="A39" s="18" t="s">
        <v>54</v>
      </c>
      <c r="B39" s="18" t="s">
        <v>55</v>
      </c>
      <c r="C39" s="22"/>
      <c r="D39" s="23"/>
      <c r="E39" s="22"/>
      <c r="F39" s="24"/>
      <c r="G39" s="20">
        <f>+SUM(F40:F41)</f>
        <v>9648.8799999999992</v>
      </c>
      <c r="H39" s="25">
        <f>+G39/1.16*0.16</f>
        <v>1330.88</v>
      </c>
      <c r="I39" s="25"/>
      <c r="J39" s="26"/>
      <c r="K39" s="8"/>
      <c r="L39" s="27"/>
    </row>
    <row r="40" spans="1:12" outlineLevel="1" x14ac:dyDescent="0.25">
      <c r="A40" s="3"/>
      <c r="B40" s="3"/>
      <c r="C40" s="394" t="s">
        <v>2877</v>
      </c>
      <c r="D40" s="392">
        <v>42989</v>
      </c>
      <c r="E40" s="394" t="s">
        <v>2878</v>
      </c>
      <c r="F40" s="394">
        <v>9648.8799999999992</v>
      </c>
      <c r="H40" s="25"/>
      <c r="I40" s="312" t="s">
        <v>2879</v>
      </c>
      <c r="J40" s="26"/>
      <c r="K40" s="8"/>
      <c r="L40" s="27"/>
    </row>
    <row r="41" spans="1:12" outlineLevel="1" x14ac:dyDescent="0.25">
      <c r="A41" s="18" t="s">
        <v>2880</v>
      </c>
      <c r="B41" s="18" t="s">
        <v>2881</v>
      </c>
      <c r="C41" s="22"/>
      <c r="D41" s="23"/>
      <c r="E41" s="22"/>
      <c r="F41" s="24"/>
      <c r="G41" s="20">
        <f>+SUM(F42:F42)</f>
        <v>1392</v>
      </c>
      <c r="H41" s="25">
        <f>+G41/1.16*0.16</f>
        <v>192</v>
      </c>
      <c r="I41" s="25"/>
      <c r="J41" s="26"/>
      <c r="K41" s="8"/>
      <c r="L41" s="27"/>
    </row>
    <row r="42" spans="1:12" outlineLevel="1" x14ac:dyDescent="0.25">
      <c r="A42" s="3"/>
      <c r="B42" s="3"/>
      <c r="C42" s="394" t="s">
        <v>2882</v>
      </c>
      <c r="D42" s="392">
        <v>42993</v>
      </c>
      <c r="E42" s="394" t="s">
        <v>2883</v>
      </c>
      <c r="F42" s="394">
        <v>1392</v>
      </c>
      <c r="H42" s="25"/>
      <c r="I42" s="311" t="s">
        <v>2884</v>
      </c>
      <c r="J42" s="26"/>
      <c r="K42" s="8"/>
      <c r="L42" s="27"/>
    </row>
    <row r="43" spans="1:12" x14ac:dyDescent="0.25">
      <c r="A43" s="34" t="s">
        <v>1307</v>
      </c>
      <c r="B43" s="34" t="s">
        <v>1308</v>
      </c>
      <c r="C43" s="329"/>
      <c r="D43" s="330"/>
      <c r="E43" s="331"/>
      <c r="F43" s="332"/>
      <c r="G43" s="37">
        <f>+SUM(F44:F45)</f>
        <v>3453.4</v>
      </c>
      <c r="H43" s="25">
        <f>+G43/1.16*0.16</f>
        <v>476.3310344827587</v>
      </c>
      <c r="I43" s="25"/>
      <c r="J43" s="41"/>
      <c r="K43" s="8"/>
      <c r="L43" s="27"/>
    </row>
    <row r="44" spans="1:12" s="76" customFormat="1" outlineLevel="1" x14ac:dyDescent="0.25">
      <c r="A44" s="44"/>
      <c r="B44" s="44"/>
      <c r="C44" s="329" t="s">
        <v>1309</v>
      </c>
      <c r="D44" s="330">
        <v>42833</v>
      </c>
      <c r="E44" s="331" t="s">
        <v>1310</v>
      </c>
      <c r="F44" s="332">
        <v>1689.9</v>
      </c>
      <c r="G44" s="37"/>
      <c r="H44" s="25"/>
      <c r="I44" s="311" t="s">
        <v>1313</v>
      </c>
      <c r="J44" s="324"/>
      <c r="K44" s="8"/>
      <c r="L44" s="56"/>
    </row>
    <row r="45" spans="1:12" outlineLevel="1" x14ac:dyDescent="0.25">
      <c r="A45" s="38"/>
      <c r="B45" s="38"/>
      <c r="C45" s="350" t="s">
        <v>1311</v>
      </c>
      <c r="D45" s="351">
        <v>42833</v>
      </c>
      <c r="E45" s="350" t="s">
        <v>1312</v>
      </c>
      <c r="F45" s="352">
        <v>1763.5</v>
      </c>
      <c r="G45" s="40"/>
      <c r="H45" s="41"/>
      <c r="I45" s="312" t="s">
        <v>1314</v>
      </c>
      <c r="J45" s="41"/>
      <c r="K45" s="8"/>
      <c r="L45" s="27"/>
    </row>
    <row r="46" spans="1:12" x14ac:dyDescent="0.25">
      <c r="A46" s="34" t="s">
        <v>1976</v>
      </c>
      <c r="B46" s="34" t="s">
        <v>1977</v>
      </c>
      <c r="C46" s="411"/>
      <c r="D46" s="412"/>
      <c r="E46" s="413"/>
      <c r="F46" s="414"/>
      <c r="G46" s="37">
        <f>+SUM(F47:F47)</f>
        <v>290</v>
      </c>
      <c r="H46" s="25">
        <f>+G46/1.16*0.16</f>
        <v>40.000000000000007</v>
      </c>
      <c r="I46" s="25"/>
      <c r="J46" s="41"/>
      <c r="K46" s="8"/>
      <c r="L46" s="27"/>
    </row>
    <row r="47" spans="1:12" outlineLevel="1" x14ac:dyDescent="0.25">
      <c r="A47" s="44"/>
      <c r="B47" s="44"/>
      <c r="C47" s="411" t="s">
        <v>1978</v>
      </c>
      <c r="D47" s="412">
        <v>42888</v>
      </c>
      <c r="E47" s="413">
        <v>1892</v>
      </c>
      <c r="F47" s="414">
        <v>290</v>
      </c>
      <c r="G47" s="37"/>
      <c r="H47" s="25"/>
      <c r="I47" s="311" t="s">
        <v>1979</v>
      </c>
      <c r="J47" s="41" t="s">
        <v>3187</v>
      </c>
      <c r="K47" s="8"/>
      <c r="L47" s="27"/>
    </row>
    <row r="48" spans="1:12" x14ac:dyDescent="0.25">
      <c r="A48" s="42" t="s">
        <v>56</v>
      </c>
      <c r="B48" s="42" t="s">
        <v>57</v>
      </c>
      <c r="C48" s="22"/>
      <c r="D48" s="23"/>
      <c r="E48" s="22"/>
      <c r="F48" s="24"/>
      <c r="G48" s="37">
        <f>+F49+F50</f>
        <v>476899.99</v>
      </c>
      <c r="H48" s="25">
        <f>+G48/1.16*0.16</f>
        <v>65779.308965517252</v>
      </c>
      <c r="I48" s="41"/>
      <c r="J48" s="41"/>
      <c r="K48" s="8"/>
      <c r="L48" s="27"/>
    </row>
    <row r="49" spans="1:12" outlineLevel="1" x14ac:dyDescent="0.25">
      <c r="A49" s="44"/>
      <c r="B49" s="44"/>
      <c r="C49" s="58" t="s">
        <v>58</v>
      </c>
      <c r="D49" s="70">
        <v>42730</v>
      </c>
      <c r="E49" s="58" t="s">
        <v>59</v>
      </c>
      <c r="F49" s="61">
        <v>328500</v>
      </c>
      <c r="G49" s="37"/>
      <c r="H49" s="25"/>
      <c r="I49" s="41"/>
      <c r="J49" s="41"/>
      <c r="K49" s="8"/>
      <c r="L49" s="27"/>
    </row>
    <row r="50" spans="1:12" outlineLevel="1" x14ac:dyDescent="0.25">
      <c r="A50" s="44"/>
      <c r="B50" s="44"/>
      <c r="C50" s="58" t="s">
        <v>1315</v>
      </c>
      <c r="D50" s="70">
        <v>42850</v>
      </c>
      <c r="E50" s="58" t="s">
        <v>1316</v>
      </c>
      <c r="F50" s="61">
        <v>148399.99</v>
      </c>
      <c r="G50" s="37"/>
      <c r="H50" s="25"/>
      <c r="I50" s="41"/>
      <c r="J50" s="41"/>
      <c r="K50" s="8"/>
      <c r="L50" s="27"/>
    </row>
    <row r="51" spans="1:12" x14ac:dyDescent="0.25">
      <c r="A51" s="18" t="s">
        <v>63</v>
      </c>
      <c r="B51" s="18" t="s">
        <v>64</v>
      </c>
      <c r="C51" s="415"/>
      <c r="D51" s="416"/>
      <c r="E51" s="415"/>
      <c r="F51" s="417"/>
      <c r="G51" s="37">
        <f>+SUM(F52:F52)</f>
        <v>100.02</v>
      </c>
      <c r="H51" s="25">
        <f>+G51/1.16*0.16</f>
        <v>13.795862068965519</v>
      </c>
      <c r="I51" s="48"/>
      <c r="J51" s="68"/>
      <c r="K51" s="8"/>
      <c r="L51" s="67"/>
    </row>
    <row r="52" spans="1:12" outlineLevel="1" x14ac:dyDescent="0.25">
      <c r="A52" s="53"/>
      <c r="B52" s="53"/>
      <c r="C52" s="119" t="s">
        <v>1069</v>
      </c>
      <c r="D52" s="121">
        <v>42795</v>
      </c>
      <c r="E52" s="119">
        <v>147542</v>
      </c>
      <c r="F52" s="119">
        <v>100.02</v>
      </c>
      <c r="G52" s="47"/>
      <c r="H52" s="47"/>
      <c r="I52" s="311" t="s">
        <v>1070</v>
      </c>
      <c r="J52" s="41" t="s">
        <v>3187</v>
      </c>
      <c r="K52" s="8"/>
      <c r="L52" s="67"/>
    </row>
    <row r="53" spans="1:12" outlineLevel="1" x14ac:dyDescent="0.25">
      <c r="A53" s="18" t="s">
        <v>67</v>
      </c>
      <c r="B53" s="18" t="s">
        <v>3634</v>
      </c>
      <c r="C53" s="28"/>
      <c r="D53" s="29"/>
      <c r="E53" s="52"/>
      <c r="F53" s="31"/>
      <c r="G53" s="37">
        <f>+SUM(F54:F60)</f>
        <v>83143.999999999985</v>
      </c>
      <c r="H53" s="25">
        <f>+G53/1.16*0.16</f>
        <v>11468.137931034482</v>
      </c>
      <c r="I53" s="311"/>
      <c r="J53" s="68"/>
      <c r="K53" s="8"/>
      <c r="L53" s="67"/>
    </row>
    <row r="54" spans="1:12" outlineLevel="1" x14ac:dyDescent="0.25">
      <c r="A54" s="3"/>
      <c r="B54" s="3"/>
      <c r="C54" s="58" t="s">
        <v>3632</v>
      </c>
      <c r="D54" s="70">
        <v>42824</v>
      </c>
      <c r="E54" s="58" t="s">
        <v>3633</v>
      </c>
      <c r="F54" s="58">
        <v>9788.08</v>
      </c>
      <c r="G54" s="50"/>
      <c r="H54" s="25"/>
      <c r="I54" s="311"/>
      <c r="J54" s="68"/>
      <c r="K54" s="8"/>
      <c r="L54" s="67"/>
    </row>
    <row r="55" spans="1:12" outlineLevel="1" x14ac:dyDescent="0.25">
      <c r="A55" s="241"/>
      <c r="B55" s="241"/>
      <c r="C55" s="58" t="s">
        <v>3635</v>
      </c>
      <c r="D55" s="70">
        <v>42824</v>
      </c>
      <c r="E55" s="58" t="s">
        <v>3636</v>
      </c>
      <c r="F55" s="61">
        <v>21175.8</v>
      </c>
      <c r="G55" s="241"/>
      <c r="H55" s="241"/>
      <c r="I55" s="311"/>
      <c r="J55" s="68"/>
      <c r="K55" s="8"/>
      <c r="L55" s="67"/>
    </row>
    <row r="56" spans="1:12" outlineLevel="1" x14ac:dyDescent="0.25">
      <c r="A56" s="241"/>
      <c r="B56" s="241"/>
      <c r="C56" s="58" t="s">
        <v>3637</v>
      </c>
      <c r="D56" s="70">
        <v>42871</v>
      </c>
      <c r="E56" s="58" t="s">
        <v>3638</v>
      </c>
      <c r="F56" s="61">
        <v>23732.44</v>
      </c>
      <c r="G56" s="241"/>
      <c r="H56" s="241"/>
      <c r="I56" s="311"/>
      <c r="J56" s="68"/>
      <c r="K56" s="8"/>
      <c r="L56" s="67"/>
    </row>
    <row r="57" spans="1:12" outlineLevel="1" x14ac:dyDescent="0.25">
      <c r="A57" s="241"/>
      <c r="B57" s="241"/>
      <c r="C57" s="58" t="s">
        <v>3370</v>
      </c>
      <c r="D57" s="70">
        <v>42927</v>
      </c>
      <c r="E57" s="58" t="s">
        <v>3639</v>
      </c>
      <c r="F57" s="61">
        <v>15758.6</v>
      </c>
      <c r="G57" s="241"/>
      <c r="H57" s="241"/>
      <c r="I57" s="311"/>
      <c r="J57" s="68"/>
      <c r="K57" s="8"/>
      <c r="L57" s="67"/>
    </row>
    <row r="58" spans="1:12" outlineLevel="1" x14ac:dyDescent="0.25">
      <c r="A58" s="241"/>
      <c r="B58" s="241"/>
      <c r="C58" s="58" t="s">
        <v>3640</v>
      </c>
      <c r="D58" s="70">
        <v>42964</v>
      </c>
      <c r="E58" s="58" t="s">
        <v>3641</v>
      </c>
      <c r="F58" s="61">
        <v>7795.04</v>
      </c>
      <c r="G58" s="241"/>
      <c r="H58" s="241"/>
      <c r="I58" s="311"/>
      <c r="J58" s="68"/>
      <c r="K58" s="8"/>
      <c r="L58" s="67"/>
    </row>
    <row r="59" spans="1:12" outlineLevel="1" x14ac:dyDescent="0.25">
      <c r="A59" s="53"/>
      <c r="B59" s="53"/>
      <c r="C59" s="58" t="s">
        <v>3642</v>
      </c>
      <c r="D59" s="70">
        <v>42990</v>
      </c>
      <c r="E59" s="58" t="s">
        <v>3643</v>
      </c>
      <c r="F59" s="58">
        <v>4894.04</v>
      </c>
      <c r="G59" s="47"/>
      <c r="H59" s="47"/>
      <c r="I59" s="311"/>
      <c r="J59" s="68"/>
      <c r="K59" s="8"/>
      <c r="L59" s="67"/>
    </row>
    <row r="60" spans="1:12" outlineLevel="1" x14ac:dyDescent="0.25">
      <c r="A60" s="53"/>
      <c r="B60" s="53"/>
      <c r="C60" s="58"/>
      <c r="D60" s="70"/>
      <c r="E60" s="58"/>
      <c r="F60" s="58"/>
      <c r="G60" s="47"/>
      <c r="H60" s="47"/>
      <c r="I60" s="311"/>
      <c r="J60" s="68"/>
      <c r="K60" s="8"/>
      <c r="L60" s="67"/>
    </row>
    <row r="61" spans="1:12" x14ac:dyDescent="0.25">
      <c r="A61" s="18" t="s">
        <v>76</v>
      </c>
      <c r="B61" s="18" t="s">
        <v>77</v>
      </c>
      <c r="C61" s="51"/>
      <c r="D61" s="29"/>
      <c r="E61" s="52"/>
      <c r="F61" s="31"/>
      <c r="G61" s="37">
        <f>+SUM(F62:F63)</f>
        <v>1000</v>
      </c>
      <c r="H61" s="25">
        <f>+G61/1.16*0.16</f>
        <v>137.93103448275863</v>
      </c>
      <c r="I61" s="25"/>
      <c r="J61" s="241"/>
      <c r="K61" s="8"/>
      <c r="L61" s="27"/>
    </row>
    <row r="62" spans="1:12" outlineLevel="1" x14ac:dyDescent="0.25">
      <c r="A62" s="3"/>
      <c r="B62" s="11"/>
      <c r="C62" s="58" t="s">
        <v>2636</v>
      </c>
      <c r="D62" s="70">
        <v>42949</v>
      </c>
      <c r="E62" s="58" t="s">
        <v>2637</v>
      </c>
      <c r="F62" s="58">
        <v>500</v>
      </c>
      <c r="G62" s="37"/>
      <c r="H62" s="25"/>
      <c r="I62" s="250" t="s">
        <v>2638</v>
      </c>
      <c r="J62" s="241"/>
      <c r="K62" s="8"/>
      <c r="L62" s="27"/>
    </row>
    <row r="63" spans="1:12" outlineLevel="1" x14ac:dyDescent="0.25">
      <c r="A63" s="3"/>
      <c r="B63" s="11"/>
      <c r="C63" s="58" t="s">
        <v>2885</v>
      </c>
      <c r="D63" s="70">
        <v>42989</v>
      </c>
      <c r="E63" s="58" t="s">
        <v>2886</v>
      </c>
      <c r="F63" s="58">
        <v>500</v>
      </c>
      <c r="G63" s="37"/>
      <c r="H63" s="25"/>
      <c r="I63" s="311" t="s">
        <v>2887</v>
      </c>
      <c r="J63" s="241"/>
      <c r="K63" s="8"/>
      <c r="L63" s="27"/>
    </row>
    <row r="64" spans="1:12" outlineLevel="1" x14ac:dyDescent="0.25">
      <c r="A64" s="18" t="s">
        <v>1587</v>
      </c>
      <c r="B64" s="18" t="s">
        <v>2888</v>
      </c>
      <c r="C64" s="51"/>
      <c r="D64" s="29"/>
      <c r="E64" s="52"/>
      <c r="F64" s="31"/>
      <c r="G64" s="37">
        <f>+SUM(F65:F66)</f>
        <v>31432.26</v>
      </c>
      <c r="H64" s="25">
        <f>+G64/1.16*0.16</f>
        <v>4335.4841379310346</v>
      </c>
      <c r="I64" s="25"/>
      <c r="J64" s="241"/>
      <c r="K64" s="8"/>
      <c r="L64" s="27"/>
    </row>
    <row r="65" spans="1:13" outlineLevel="1" x14ac:dyDescent="0.25">
      <c r="A65" s="3"/>
      <c r="B65" s="11"/>
      <c r="C65" s="58" t="s">
        <v>2889</v>
      </c>
      <c r="D65" s="70">
        <v>42989</v>
      </c>
      <c r="E65" s="58">
        <v>355029</v>
      </c>
      <c r="F65" s="58">
        <v>15716.13</v>
      </c>
      <c r="G65" s="37"/>
      <c r="H65" s="25"/>
      <c r="I65" s="312" t="s">
        <v>2891</v>
      </c>
      <c r="J65" s="241"/>
      <c r="K65" s="8"/>
      <c r="L65" s="27"/>
    </row>
    <row r="66" spans="1:13" outlineLevel="1" x14ac:dyDescent="0.25">
      <c r="A66" s="3"/>
      <c r="B66" s="11"/>
      <c r="C66" s="58" t="s">
        <v>2890</v>
      </c>
      <c r="D66" s="70">
        <v>42993</v>
      </c>
      <c r="E66" s="58">
        <v>255342</v>
      </c>
      <c r="F66" s="58">
        <v>15716.13</v>
      </c>
      <c r="G66" s="37"/>
      <c r="H66" s="25"/>
      <c r="I66" s="311" t="s">
        <v>2892</v>
      </c>
      <c r="J66" s="241"/>
      <c r="K66" s="8"/>
      <c r="L66" s="27"/>
    </row>
    <row r="67" spans="1:13" outlineLevel="1" x14ac:dyDescent="0.25">
      <c r="A67" s="18" t="s">
        <v>1322</v>
      </c>
      <c r="B67" s="18" t="s">
        <v>2893</v>
      </c>
      <c r="C67" s="318"/>
      <c r="D67" s="319"/>
      <c r="E67" s="318"/>
      <c r="F67" s="320"/>
      <c r="G67" s="37">
        <f>+SUM(F68:F68)</f>
        <v>158</v>
      </c>
      <c r="H67" s="25">
        <f>+G67/1.16*0.16</f>
        <v>21.793103448275865</v>
      </c>
      <c r="I67" s="250"/>
      <c r="J67" s="241"/>
      <c r="K67" s="8"/>
      <c r="L67" s="27"/>
    </row>
    <row r="68" spans="1:13" outlineLevel="1" x14ac:dyDescent="0.25">
      <c r="A68" s="53"/>
      <c r="B68" s="53"/>
      <c r="C68" s="58" t="s">
        <v>2894</v>
      </c>
      <c r="D68" s="70">
        <v>42993</v>
      </c>
      <c r="E68" s="58">
        <v>7697</v>
      </c>
      <c r="F68" s="58">
        <v>158</v>
      </c>
      <c r="G68" s="47"/>
      <c r="H68" s="47"/>
      <c r="I68" s="323" t="s">
        <v>2895</v>
      </c>
      <c r="J68" s="241"/>
      <c r="K68" s="8"/>
      <c r="L68" s="27"/>
    </row>
    <row r="69" spans="1:13" outlineLevel="1" x14ac:dyDescent="0.25">
      <c r="A69" s="18" t="s">
        <v>78</v>
      </c>
      <c r="B69" s="18" t="s">
        <v>79</v>
      </c>
      <c r="C69" s="318"/>
      <c r="D69" s="319"/>
      <c r="E69" s="318"/>
      <c r="F69" s="320"/>
      <c r="G69" s="37">
        <f>+SUM(F70:F70)</f>
        <v>4640</v>
      </c>
      <c r="H69" s="25">
        <f>+G69/1.16*0.16</f>
        <v>640.00000000000011</v>
      </c>
      <c r="I69" s="48"/>
      <c r="J69" s="241"/>
      <c r="K69" s="8"/>
      <c r="L69" s="27"/>
    </row>
    <row r="70" spans="1:13" outlineLevel="1" x14ac:dyDescent="0.25">
      <c r="A70" s="53"/>
      <c r="B70" s="53"/>
      <c r="C70" s="58" t="s">
        <v>2896</v>
      </c>
      <c r="D70" s="70">
        <v>43006</v>
      </c>
      <c r="E70" s="58">
        <v>1175</v>
      </c>
      <c r="F70" s="58">
        <v>4640</v>
      </c>
      <c r="G70" s="47"/>
      <c r="H70" s="47"/>
      <c r="I70" s="311" t="s">
        <v>2897</v>
      </c>
      <c r="J70" s="241"/>
      <c r="K70" s="8"/>
      <c r="L70" s="27"/>
    </row>
    <row r="71" spans="1:13" x14ac:dyDescent="0.25">
      <c r="A71" s="18" t="s">
        <v>82</v>
      </c>
      <c r="B71" s="18" t="s">
        <v>83</v>
      </c>
      <c r="C71" s="241"/>
      <c r="D71" s="242"/>
      <c r="E71" s="241"/>
      <c r="F71" s="26"/>
      <c r="G71" s="20">
        <f>+SUM(F72:F74)</f>
        <v>9136.64</v>
      </c>
      <c r="H71" s="25">
        <f>+G71/1.16*0.16</f>
        <v>1260.2262068965517</v>
      </c>
      <c r="I71" s="25"/>
      <c r="J71" s="26"/>
      <c r="K71" s="22"/>
      <c r="L71" s="23"/>
      <c r="M71" s="22"/>
    </row>
    <row r="72" spans="1:13" outlineLevel="1" x14ac:dyDescent="0.25">
      <c r="A72" s="53"/>
      <c r="B72" s="53"/>
      <c r="C72" s="394" t="s">
        <v>1333</v>
      </c>
      <c r="D72" s="392">
        <v>42989</v>
      </c>
      <c r="E72" s="394">
        <v>2129</v>
      </c>
      <c r="F72" s="397">
        <v>3138.8</v>
      </c>
      <c r="G72" s="20"/>
      <c r="H72" s="25"/>
      <c r="I72" s="312" t="s">
        <v>2900</v>
      </c>
      <c r="J72" s="26"/>
      <c r="K72" s="22"/>
      <c r="L72" s="23"/>
      <c r="M72" s="22"/>
    </row>
    <row r="73" spans="1:13" outlineLevel="1" x14ac:dyDescent="0.25">
      <c r="A73" s="53"/>
      <c r="B73" s="53"/>
      <c r="C73" s="394" t="s">
        <v>2898</v>
      </c>
      <c r="D73" s="392">
        <v>42993</v>
      </c>
      <c r="E73" s="394">
        <v>2155</v>
      </c>
      <c r="F73" s="397">
        <v>3258.29</v>
      </c>
      <c r="G73" s="20"/>
      <c r="H73" s="25"/>
      <c r="I73" s="312" t="s">
        <v>2901</v>
      </c>
      <c r="J73" s="26"/>
      <c r="K73" s="22"/>
      <c r="L73" s="23"/>
      <c r="M73" s="22"/>
    </row>
    <row r="74" spans="1:13" outlineLevel="1" x14ac:dyDescent="0.25">
      <c r="A74" s="53"/>
      <c r="B74" s="53"/>
      <c r="C74" s="394" t="s">
        <v>2899</v>
      </c>
      <c r="D74" s="392">
        <v>43000</v>
      </c>
      <c r="E74" s="394">
        <v>2173</v>
      </c>
      <c r="F74" s="397">
        <v>2739.55</v>
      </c>
      <c r="G74" s="20"/>
      <c r="H74" s="25"/>
      <c r="I74" s="311" t="s">
        <v>2902</v>
      </c>
      <c r="J74" s="26"/>
      <c r="K74" s="22"/>
      <c r="L74" s="23"/>
      <c r="M74" s="22"/>
    </row>
    <row r="75" spans="1:13" x14ac:dyDescent="0.25">
      <c r="A75" s="54" t="s">
        <v>84</v>
      </c>
      <c r="B75" s="18" t="s">
        <v>85</v>
      </c>
      <c r="C75" s="28"/>
      <c r="D75" s="29"/>
      <c r="E75" s="30"/>
      <c r="F75" s="31"/>
      <c r="G75" s="49">
        <v>237588.72</v>
      </c>
      <c r="H75" s="25">
        <f>+G75/1.16*0.16</f>
        <v>32770.857931034487</v>
      </c>
      <c r="I75" s="94"/>
      <c r="J75" s="26"/>
      <c r="K75" s="8"/>
      <c r="L75" s="27"/>
      <c r="M75" s="241"/>
    </row>
    <row r="76" spans="1:13" outlineLevel="1" x14ac:dyDescent="0.25">
      <c r="A76" s="55"/>
      <c r="B76" s="3"/>
      <c r="C76" s="58" t="s">
        <v>86</v>
      </c>
      <c r="D76" s="70">
        <v>42412</v>
      </c>
      <c r="E76" s="58" t="s">
        <v>87</v>
      </c>
      <c r="F76" s="61">
        <v>241933.04</v>
      </c>
      <c r="G76" s="49"/>
      <c r="H76" s="25"/>
      <c r="I76" s="25"/>
      <c r="J76" s="26"/>
      <c r="K76" s="8"/>
      <c r="L76" s="27"/>
      <c r="M76" s="241"/>
    </row>
    <row r="77" spans="1:13" outlineLevel="1" x14ac:dyDescent="0.25">
      <c r="A77" s="55"/>
      <c r="B77" s="3"/>
      <c r="C77" s="58" t="s">
        <v>88</v>
      </c>
      <c r="D77" s="70">
        <v>42426</v>
      </c>
      <c r="E77" s="58" t="s">
        <v>20</v>
      </c>
      <c r="F77" s="61">
        <v>-4344.32</v>
      </c>
      <c r="G77" s="49"/>
      <c r="H77" s="25"/>
      <c r="I77" s="25"/>
      <c r="J77" s="26"/>
      <c r="K77" s="8"/>
      <c r="L77" s="27"/>
      <c r="M77" s="241"/>
    </row>
    <row r="78" spans="1:13" ht="17.25" customHeight="1" x14ac:dyDescent="0.25">
      <c r="A78" s="18" t="s">
        <v>1339</v>
      </c>
      <c r="B78" s="18" t="s">
        <v>1340</v>
      </c>
      <c r="C78" s="329"/>
      <c r="D78" s="330"/>
      <c r="E78" s="116"/>
      <c r="F78" s="116"/>
      <c r="G78" s="20">
        <f>+F79</f>
        <v>8842.5499999999993</v>
      </c>
      <c r="H78" s="25">
        <f>+G78/1.16*0.16</f>
        <v>1219.6620689655172</v>
      </c>
      <c r="I78" s="71"/>
      <c r="J78" s="26"/>
      <c r="K78" s="8"/>
      <c r="L78" s="27"/>
      <c r="M78" s="241"/>
    </row>
    <row r="79" spans="1:13" ht="17.25" customHeight="1" outlineLevel="1" x14ac:dyDescent="0.25">
      <c r="A79" s="11"/>
      <c r="B79" s="11"/>
      <c r="C79" s="354" t="s">
        <v>1341</v>
      </c>
      <c r="D79" s="351">
        <v>42855</v>
      </c>
      <c r="E79" s="330">
        <v>3443760</v>
      </c>
      <c r="F79" s="331">
        <v>8842.5499999999993</v>
      </c>
      <c r="G79" s="40"/>
      <c r="H79" s="57"/>
      <c r="I79" s="323" t="s">
        <v>1342</v>
      </c>
      <c r="J79" s="26"/>
      <c r="K79" s="8"/>
      <c r="L79" s="27"/>
      <c r="M79" s="241"/>
    </row>
    <row r="80" spans="1:13" ht="17.25" customHeight="1" outlineLevel="1" x14ac:dyDescent="0.25">
      <c r="A80" s="18" t="s">
        <v>92</v>
      </c>
      <c r="B80" s="18" t="s">
        <v>93</v>
      </c>
      <c r="C80" s="318"/>
      <c r="D80" s="319"/>
      <c r="E80" s="318"/>
      <c r="F80" s="320"/>
      <c r="G80" s="37">
        <f>+SUM(F81:F131)</f>
        <v>29901.540000000008</v>
      </c>
      <c r="H80" s="25">
        <f>+G80/1.16*0.16</f>
        <v>4124.3503448275878</v>
      </c>
      <c r="I80" s="48"/>
      <c r="J80" s="26"/>
      <c r="K80" s="8"/>
      <c r="L80" s="27"/>
      <c r="M80" s="241"/>
    </row>
    <row r="81" spans="1:13" ht="17.25" customHeight="1" outlineLevel="1" x14ac:dyDescent="0.25">
      <c r="A81" s="53"/>
      <c r="B81" s="53"/>
      <c r="C81" s="394" t="s">
        <v>608</v>
      </c>
      <c r="D81" s="392">
        <v>42997</v>
      </c>
      <c r="E81" s="394">
        <v>58251</v>
      </c>
      <c r="F81" s="394">
        <v>491.84</v>
      </c>
      <c r="G81" s="37"/>
      <c r="H81" s="25"/>
      <c r="I81" s="48"/>
      <c r="J81" s="26"/>
      <c r="K81" s="8"/>
      <c r="L81" s="27"/>
      <c r="M81" s="241"/>
    </row>
    <row r="82" spans="1:13" ht="17.25" customHeight="1" outlineLevel="1" x14ac:dyDescent="0.25">
      <c r="A82" s="53"/>
      <c r="B82" s="53"/>
      <c r="C82" s="394" t="s">
        <v>614</v>
      </c>
      <c r="D82" s="392">
        <v>42997</v>
      </c>
      <c r="E82" s="394">
        <v>58301</v>
      </c>
      <c r="F82" s="394">
        <v>491.84</v>
      </c>
      <c r="G82" s="37"/>
      <c r="H82" s="25"/>
      <c r="I82" s="48"/>
      <c r="J82" s="26"/>
      <c r="K82" s="8"/>
      <c r="L82" s="27"/>
      <c r="M82" s="241"/>
    </row>
    <row r="83" spans="1:13" ht="17.25" customHeight="1" outlineLevel="1" x14ac:dyDescent="0.25">
      <c r="A83" s="53"/>
      <c r="B83" s="53"/>
      <c r="C83" s="394" t="s">
        <v>2903</v>
      </c>
      <c r="D83" s="392">
        <v>42997</v>
      </c>
      <c r="E83" s="394">
        <v>58351</v>
      </c>
      <c r="F83" s="394">
        <v>491.84</v>
      </c>
      <c r="G83" s="37"/>
      <c r="H83" s="25"/>
      <c r="I83" s="48"/>
      <c r="J83" s="26"/>
      <c r="K83" s="8"/>
      <c r="L83" s="27"/>
      <c r="M83" s="241"/>
    </row>
    <row r="84" spans="1:13" ht="17.25" customHeight="1" outlineLevel="1" x14ac:dyDescent="0.25">
      <c r="A84" s="53"/>
      <c r="B84" s="53"/>
      <c r="C84" s="394" t="s">
        <v>1818</v>
      </c>
      <c r="D84" s="392">
        <v>42997</v>
      </c>
      <c r="E84" s="394">
        <v>58252</v>
      </c>
      <c r="F84" s="394">
        <v>491.84</v>
      </c>
      <c r="G84" s="37"/>
      <c r="H84" s="25"/>
      <c r="I84" s="48"/>
      <c r="J84" s="26"/>
      <c r="K84" s="8"/>
      <c r="L84" s="27"/>
      <c r="M84" s="241"/>
    </row>
    <row r="85" spans="1:13" ht="17.25" customHeight="1" outlineLevel="1" x14ac:dyDescent="0.25">
      <c r="A85" s="53"/>
      <c r="B85" s="53"/>
      <c r="C85" s="394" t="s">
        <v>2904</v>
      </c>
      <c r="D85" s="392">
        <v>42997</v>
      </c>
      <c r="E85" s="394" t="s">
        <v>2905</v>
      </c>
      <c r="F85" s="397">
        <v>4292</v>
      </c>
      <c r="G85" s="37"/>
      <c r="H85" s="25"/>
      <c r="I85" s="48"/>
      <c r="J85" s="26"/>
      <c r="K85" s="8"/>
      <c r="L85" s="27"/>
      <c r="M85" s="241"/>
    </row>
    <row r="86" spans="1:13" ht="17.25" customHeight="1" outlineLevel="1" x14ac:dyDescent="0.25">
      <c r="A86" s="53"/>
      <c r="B86" s="53"/>
      <c r="C86" s="394" t="s">
        <v>1043</v>
      </c>
      <c r="D86" s="392">
        <v>42998</v>
      </c>
      <c r="E86" s="394">
        <v>58302</v>
      </c>
      <c r="F86" s="394">
        <v>491.84</v>
      </c>
      <c r="G86" s="37"/>
      <c r="H86" s="25"/>
      <c r="I86" s="48"/>
      <c r="J86" s="26"/>
      <c r="K86" s="8"/>
      <c r="L86" s="27"/>
      <c r="M86" s="241"/>
    </row>
    <row r="87" spans="1:13" ht="17.25" customHeight="1" outlineLevel="1" x14ac:dyDescent="0.25">
      <c r="A87" s="53"/>
      <c r="B87" s="53"/>
      <c r="C87" s="394" t="s">
        <v>371</v>
      </c>
      <c r="D87" s="392">
        <v>42998</v>
      </c>
      <c r="E87" s="394">
        <v>58352</v>
      </c>
      <c r="F87" s="394">
        <v>540.55999999999995</v>
      </c>
      <c r="G87" s="37"/>
      <c r="H87" s="25"/>
      <c r="I87" s="48"/>
      <c r="J87" s="26"/>
      <c r="K87" s="8"/>
      <c r="L87" s="27"/>
      <c r="M87" s="241"/>
    </row>
    <row r="88" spans="1:13" ht="17.25" customHeight="1" outlineLevel="1" x14ac:dyDescent="0.25">
      <c r="A88" s="53"/>
      <c r="B88" s="53"/>
      <c r="C88" s="394" t="s">
        <v>2906</v>
      </c>
      <c r="D88" s="392">
        <v>42998</v>
      </c>
      <c r="E88" s="394">
        <v>58353</v>
      </c>
      <c r="F88" s="394">
        <v>491.84</v>
      </c>
      <c r="G88" s="37"/>
      <c r="H88" s="25"/>
      <c r="I88" s="48"/>
      <c r="J88" s="26"/>
      <c r="K88" s="8"/>
      <c r="L88" s="27"/>
      <c r="M88" s="241"/>
    </row>
    <row r="89" spans="1:13" ht="17.25" customHeight="1" outlineLevel="1" x14ac:dyDescent="0.25">
      <c r="A89" s="53"/>
      <c r="B89" s="53"/>
      <c r="C89" s="394" t="s">
        <v>1560</v>
      </c>
      <c r="D89" s="392">
        <v>42998</v>
      </c>
      <c r="E89" s="394">
        <v>58355</v>
      </c>
      <c r="F89" s="394">
        <v>491.84</v>
      </c>
      <c r="G89" s="37"/>
      <c r="H89" s="25"/>
      <c r="I89" s="48"/>
      <c r="J89" s="26"/>
      <c r="K89" s="8"/>
      <c r="L89" s="27"/>
      <c r="M89" s="241"/>
    </row>
    <row r="90" spans="1:13" ht="17.25" customHeight="1" outlineLevel="1" x14ac:dyDescent="0.25">
      <c r="A90" s="53"/>
      <c r="B90" s="53"/>
      <c r="C90" s="394" t="s">
        <v>576</v>
      </c>
      <c r="D90" s="392">
        <v>42998</v>
      </c>
      <c r="E90" s="394">
        <v>58253</v>
      </c>
      <c r="F90" s="394">
        <v>491.84</v>
      </c>
      <c r="G90" s="37"/>
      <c r="H90" s="25"/>
      <c r="I90" s="48"/>
      <c r="J90" s="26"/>
      <c r="K90" s="8"/>
      <c r="L90" s="27"/>
      <c r="M90" s="241"/>
    </row>
    <row r="91" spans="1:13" ht="17.25" customHeight="1" outlineLevel="1" x14ac:dyDescent="0.25">
      <c r="A91" s="53"/>
      <c r="B91" s="53"/>
      <c r="C91" s="394" t="s">
        <v>2907</v>
      </c>
      <c r="D91" s="392">
        <v>42998</v>
      </c>
      <c r="E91" s="394">
        <v>58254</v>
      </c>
      <c r="F91" s="394">
        <v>491.84</v>
      </c>
      <c r="G91" s="37"/>
      <c r="H91" s="25"/>
      <c r="I91" s="48"/>
      <c r="J91" s="26"/>
      <c r="K91" s="8"/>
      <c r="L91" s="27"/>
      <c r="M91" s="241"/>
    </row>
    <row r="92" spans="1:13" ht="17.25" customHeight="1" outlineLevel="1" x14ac:dyDescent="0.25">
      <c r="A92" s="53"/>
      <c r="B92" s="53"/>
      <c r="C92" s="394" t="s">
        <v>1895</v>
      </c>
      <c r="D92" s="392">
        <v>42998</v>
      </c>
      <c r="E92" s="394">
        <v>58354</v>
      </c>
      <c r="F92" s="394">
        <v>491.84</v>
      </c>
      <c r="G92" s="37"/>
      <c r="H92" s="25"/>
      <c r="I92" s="48"/>
      <c r="J92" s="26"/>
      <c r="K92" s="8"/>
      <c r="L92" s="27"/>
      <c r="M92" s="241"/>
    </row>
    <row r="93" spans="1:13" ht="17.25" customHeight="1" outlineLevel="1" x14ac:dyDescent="0.25">
      <c r="A93" s="53"/>
      <c r="B93" s="53"/>
      <c r="C93" s="394" t="s">
        <v>2908</v>
      </c>
      <c r="D93" s="392">
        <v>42999</v>
      </c>
      <c r="E93" s="394">
        <v>58303</v>
      </c>
      <c r="F93" s="394">
        <v>491.84</v>
      </c>
      <c r="G93" s="37"/>
      <c r="H93" s="25"/>
      <c r="I93" s="48"/>
      <c r="J93" s="26"/>
      <c r="K93" s="8"/>
      <c r="L93" s="27"/>
      <c r="M93" s="241"/>
    </row>
    <row r="94" spans="1:13" ht="17.25" customHeight="1" outlineLevel="1" x14ac:dyDescent="0.25">
      <c r="A94" s="53"/>
      <c r="B94" s="53"/>
      <c r="C94" s="394" t="s">
        <v>1857</v>
      </c>
      <c r="D94" s="392">
        <v>42999</v>
      </c>
      <c r="E94" s="394">
        <v>58255</v>
      </c>
      <c r="F94" s="394">
        <v>491.84</v>
      </c>
      <c r="G94" s="37"/>
      <c r="H94" s="25"/>
      <c r="I94" s="48"/>
      <c r="J94" s="26"/>
      <c r="K94" s="8"/>
      <c r="L94" s="27"/>
      <c r="M94" s="241"/>
    </row>
    <row r="95" spans="1:13" ht="17.25" customHeight="1" outlineLevel="1" x14ac:dyDescent="0.25">
      <c r="A95" s="53"/>
      <c r="B95" s="53"/>
      <c r="C95" s="394" t="s">
        <v>2909</v>
      </c>
      <c r="D95" s="392">
        <v>43000</v>
      </c>
      <c r="E95" s="394">
        <v>58356</v>
      </c>
      <c r="F95" s="394">
        <v>541.02</v>
      </c>
      <c r="G95" s="37"/>
      <c r="H95" s="25"/>
      <c r="I95" s="48"/>
      <c r="J95" s="26"/>
      <c r="K95" s="8"/>
      <c r="L95" s="27"/>
      <c r="M95" s="241"/>
    </row>
    <row r="96" spans="1:13" ht="17.25" customHeight="1" outlineLevel="1" x14ac:dyDescent="0.25">
      <c r="A96" s="53"/>
      <c r="B96" s="53"/>
      <c r="C96" s="394" t="s">
        <v>2910</v>
      </c>
      <c r="D96" s="392">
        <v>43000</v>
      </c>
      <c r="E96" s="394">
        <v>58304</v>
      </c>
      <c r="F96" s="394">
        <v>491.84</v>
      </c>
      <c r="G96" s="37"/>
      <c r="H96" s="25"/>
      <c r="I96" s="48"/>
      <c r="J96" s="26"/>
      <c r="K96" s="8"/>
      <c r="L96" s="27"/>
      <c r="M96" s="241"/>
    </row>
    <row r="97" spans="1:13" ht="17.25" customHeight="1" outlineLevel="1" x14ac:dyDescent="0.25">
      <c r="A97" s="53"/>
      <c r="B97" s="53"/>
      <c r="C97" s="394" t="s">
        <v>2911</v>
      </c>
      <c r="D97" s="392">
        <v>43000</v>
      </c>
      <c r="E97" s="394">
        <v>58305</v>
      </c>
      <c r="F97" s="394">
        <v>491.84</v>
      </c>
      <c r="G97" s="37"/>
      <c r="H97" s="25"/>
      <c r="I97" s="48"/>
      <c r="J97" s="26"/>
      <c r="K97" s="8"/>
      <c r="L97" s="27"/>
      <c r="M97" s="241"/>
    </row>
    <row r="98" spans="1:13" ht="17.25" customHeight="1" outlineLevel="1" x14ac:dyDescent="0.25">
      <c r="A98" s="53"/>
      <c r="B98" s="53"/>
      <c r="C98" s="394" t="s">
        <v>2912</v>
      </c>
      <c r="D98" s="392">
        <v>43000</v>
      </c>
      <c r="E98" s="394">
        <v>58357</v>
      </c>
      <c r="F98" s="394">
        <v>491.84</v>
      </c>
      <c r="G98" s="37"/>
      <c r="H98" s="25"/>
      <c r="I98" s="48"/>
      <c r="J98" s="26"/>
      <c r="K98" s="8"/>
      <c r="L98" s="27"/>
      <c r="M98" s="241"/>
    </row>
    <row r="99" spans="1:13" ht="17.25" customHeight="1" outlineLevel="1" x14ac:dyDescent="0.25">
      <c r="A99" s="53"/>
      <c r="B99" s="53"/>
      <c r="C99" s="394" t="s">
        <v>2913</v>
      </c>
      <c r="D99" s="392">
        <v>43000</v>
      </c>
      <c r="E99" s="394" t="s">
        <v>2914</v>
      </c>
      <c r="F99" s="397">
        <v>1577.6</v>
      </c>
      <c r="G99" s="37"/>
      <c r="H99" s="25"/>
      <c r="I99" s="48"/>
      <c r="J99" s="26"/>
      <c r="K99" s="8"/>
      <c r="L99" s="27"/>
      <c r="M99" s="241"/>
    </row>
    <row r="100" spans="1:13" ht="17.25" customHeight="1" outlineLevel="1" x14ac:dyDescent="0.25">
      <c r="A100" s="53"/>
      <c r="B100" s="53"/>
      <c r="C100" s="394" t="s">
        <v>1819</v>
      </c>
      <c r="D100" s="392">
        <v>43000</v>
      </c>
      <c r="E100" s="394">
        <v>58256</v>
      </c>
      <c r="F100" s="394">
        <v>491.84</v>
      </c>
      <c r="G100" s="37"/>
      <c r="H100" s="25"/>
      <c r="I100" s="48"/>
      <c r="J100" s="26"/>
      <c r="K100" s="8"/>
      <c r="L100" s="27"/>
      <c r="M100" s="241"/>
    </row>
    <row r="101" spans="1:13" ht="17.25" customHeight="1" outlineLevel="1" x14ac:dyDescent="0.25">
      <c r="A101" s="53"/>
      <c r="B101" s="53"/>
      <c r="C101" s="394" t="s">
        <v>2915</v>
      </c>
      <c r="D101" s="392">
        <v>43000</v>
      </c>
      <c r="E101" s="394">
        <v>58257</v>
      </c>
      <c r="F101" s="394">
        <v>491.84</v>
      </c>
      <c r="G101" s="37"/>
      <c r="H101" s="25"/>
      <c r="I101" s="48"/>
      <c r="J101" s="26"/>
      <c r="K101" s="8"/>
      <c r="L101" s="27"/>
      <c r="M101" s="241"/>
    </row>
    <row r="102" spans="1:13" ht="17.25" customHeight="1" outlineLevel="1" x14ac:dyDescent="0.25">
      <c r="A102" s="53"/>
      <c r="B102" s="53"/>
      <c r="C102" s="394" t="s">
        <v>2916</v>
      </c>
      <c r="D102" s="392">
        <v>43000</v>
      </c>
      <c r="E102" s="394">
        <v>58258</v>
      </c>
      <c r="F102" s="394">
        <v>491.84</v>
      </c>
      <c r="G102" s="37"/>
      <c r="H102" s="25"/>
      <c r="I102" s="48"/>
      <c r="J102" s="26"/>
      <c r="K102" s="8"/>
      <c r="L102" s="27"/>
      <c r="M102" s="241"/>
    </row>
    <row r="103" spans="1:13" ht="17.25" customHeight="1" outlineLevel="1" x14ac:dyDescent="0.25">
      <c r="A103" s="53"/>
      <c r="B103" s="53"/>
      <c r="C103" s="394" t="s">
        <v>2917</v>
      </c>
      <c r="D103" s="392">
        <v>43000</v>
      </c>
      <c r="E103" s="394">
        <v>58306</v>
      </c>
      <c r="F103" s="394">
        <v>491.84</v>
      </c>
      <c r="G103" s="37"/>
      <c r="H103" s="25"/>
      <c r="I103" s="48"/>
      <c r="J103" s="26"/>
      <c r="K103" s="8"/>
      <c r="L103" s="27"/>
      <c r="M103" s="241"/>
    </row>
    <row r="104" spans="1:13" ht="17.25" customHeight="1" outlineLevel="1" x14ac:dyDescent="0.25">
      <c r="A104" s="53"/>
      <c r="B104" s="53"/>
      <c r="C104" s="394" t="s">
        <v>2918</v>
      </c>
      <c r="D104" s="392">
        <v>43000</v>
      </c>
      <c r="E104" s="394">
        <v>58358</v>
      </c>
      <c r="F104" s="394">
        <v>541.02</v>
      </c>
      <c r="G104" s="37"/>
      <c r="H104" s="25"/>
      <c r="I104" s="48"/>
      <c r="J104" s="26"/>
      <c r="K104" s="8"/>
      <c r="L104" s="27"/>
      <c r="M104" s="241"/>
    </row>
    <row r="105" spans="1:13" ht="17.25" customHeight="1" outlineLevel="1" x14ac:dyDescent="0.25">
      <c r="A105" s="53"/>
      <c r="B105" s="53"/>
      <c r="C105" s="394" t="s">
        <v>1823</v>
      </c>
      <c r="D105" s="392">
        <v>43000</v>
      </c>
      <c r="E105" s="394">
        <v>58359</v>
      </c>
      <c r="F105" s="394">
        <v>538.24</v>
      </c>
      <c r="G105" s="37"/>
      <c r="H105" s="25"/>
      <c r="I105" s="48"/>
      <c r="J105" s="26"/>
      <c r="K105" s="8"/>
      <c r="L105" s="27"/>
      <c r="M105" s="241"/>
    </row>
    <row r="106" spans="1:13" ht="17.25" customHeight="1" outlineLevel="1" x14ac:dyDescent="0.25">
      <c r="A106" s="53"/>
      <c r="B106" s="53"/>
      <c r="C106" s="394" t="s">
        <v>2919</v>
      </c>
      <c r="D106" s="392">
        <v>43001</v>
      </c>
      <c r="E106" s="394">
        <v>58307</v>
      </c>
      <c r="F106" s="394">
        <v>491.84</v>
      </c>
      <c r="G106" s="37"/>
      <c r="H106" s="25"/>
      <c r="I106" s="48"/>
      <c r="J106" s="26"/>
      <c r="K106" s="8"/>
      <c r="L106" s="27"/>
      <c r="M106" s="241"/>
    </row>
    <row r="107" spans="1:13" ht="17.25" customHeight="1" outlineLevel="1" x14ac:dyDescent="0.25">
      <c r="A107" s="53"/>
      <c r="B107" s="53"/>
      <c r="C107" s="394" t="s">
        <v>2920</v>
      </c>
      <c r="D107" s="392">
        <v>43001</v>
      </c>
      <c r="E107" s="394">
        <v>58259</v>
      </c>
      <c r="F107" s="394">
        <v>491.84</v>
      </c>
      <c r="G107" s="37"/>
      <c r="H107" s="25"/>
      <c r="I107" s="48"/>
      <c r="J107" s="26"/>
      <c r="K107" s="8"/>
      <c r="L107" s="27"/>
      <c r="M107" s="241"/>
    </row>
    <row r="108" spans="1:13" ht="17.25" customHeight="1" outlineLevel="1" x14ac:dyDescent="0.25">
      <c r="A108" s="53"/>
      <c r="B108" s="53"/>
      <c r="C108" s="394" t="s">
        <v>1482</v>
      </c>
      <c r="D108" s="392">
        <v>43003</v>
      </c>
      <c r="E108" s="394">
        <v>58308</v>
      </c>
      <c r="F108" s="394">
        <v>491.84</v>
      </c>
      <c r="G108" s="37"/>
      <c r="H108" s="25"/>
      <c r="I108" s="48"/>
      <c r="J108" s="26"/>
      <c r="K108" s="8"/>
      <c r="L108" s="27"/>
      <c r="M108" s="241"/>
    </row>
    <row r="109" spans="1:13" ht="17.25" customHeight="1" outlineLevel="1" x14ac:dyDescent="0.25">
      <c r="A109" s="53"/>
      <c r="B109" s="53"/>
      <c r="C109" s="394" t="s">
        <v>2921</v>
      </c>
      <c r="D109" s="392">
        <v>43003</v>
      </c>
      <c r="E109" s="394">
        <v>58309</v>
      </c>
      <c r="F109" s="394">
        <v>491.84</v>
      </c>
      <c r="G109" s="37"/>
      <c r="H109" s="25"/>
      <c r="I109" s="48"/>
      <c r="J109" s="26"/>
      <c r="K109" s="8"/>
      <c r="L109" s="27"/>
      <c r="M109" s="241"/>
    </row>
    <row r="110" spans="1:13" ht="17.25" customHeight="1" outlineLevel="1" x14ac:dyDescent="0.25">
      <c r="A110" s="53"/>
      <c r="B110" s="53"/>
      <c r="C110" s="394" t="s">
        <v>2922</v>
      </c>
      <c r="D110" s="392">
        <v>43003</v>
      </c>
      <c r="E110" s="394">
        <v>59360</v>
      </c>
      <c r="F110" s="394">
        <v>491.84</v>
      </c>
      <c r="G110" s="37"/>
      <c r="H110" s="25"/>
      <c r="I110" s="48"/>
      <c r="J110" s="26"/>
      <c r="K110" s="8"/>
      <c r="L110" s="27"/>
      <c r="M110" s="241"/>
    </row>
    <row r="111" spans="1:13" ht="17.25" customHeight="1" outlineLevel="1" x14ac:dyDescent="0.25">
      <c r="A111" s="53"/>
      <c r="B111" s="53"/>
      <c r="C111" s="394" t="s">
        <v>487</v>
      </c>
      <c r="D111" s="392">
        <v>43003</v>
      </c>
      <c r="E111" s="394">
        <v>58311</v>
      </c>
      <c r="F111" s="394">
        <v>491.84</v>
      </c>
      <c r="G111" s="37"/>
      <c r="H111" s="25"/>
      <c r="I111" s="48"/>
      <c r="J111" s="26"/>
      <c r="K111" s="8"/>
      <c r="L111" s="27"/>
      <c r="M111" s="241"/>
    </row>
    <row r="112" spans="1:13" ht="17.25" customHeight="1" outlineLevel="1" x14ac:dyDescent="0.25">
      <c r="A112" s="53"/>
      <c r="B112" s="53"/>
      <c r="C112" s="394" t="s">
        <v>2923</v>
      </c>
      <c r="D112" s="392">
        <v>43003</v>
      </c>
      <c r="E112" s="394">
        <v>58310</v>
      </c>
      <c r="F112" s="394">
        <v>491.84</v>
      </c>
      <c r="G112" s="37"/>
      <c r="H112" s="25"/>
      <c r="I112" s="48"/>
      <c r="J112" s="26"/>
      <c r="K112" s="8"/>
      <c r="L112" s="27"/>
      <c r="M112" s="241"/>
    </row>
    <row r="113" spans="1:13" ht="17.25" customHeight="1" outlineLevel="1" x14ac:dyDescent="0.25">
      <c r="A113" s="53"/>
      <c r="B113" s="53"/>
      <c r="C113" s="394" t="s">
        <v>2924</v>
      </c>
      <c r="D113" s="392">
        <v>43003</v>
      </c>
      <c r="E113" s="394">
        <v>58361</v>
      </c>
      <c r="F113" s="394">
        <v>491.84</v>
      </c>
      <c r="G113" s="37"/>
      <c r="H113" s="25"/>
      <c r="I113" s="48"/>
      <c r="J113" s="26"/>
      <c r="K113" s="8"/>
      <c r="L113" s="27"/>
      <c r="M113" s="241"/>
    </row>
    <row r="114" spans="1:13" ht="17.25" customHeight="1" outlineLevel="1" x14ac:dyDescent="0.25">
      <c r="A114" s="53"/>
      <c r="B114" s="53"/>
      <c r="C114" s="394" t="s">
        <v>626</v>
      </c>
      <c r="D114" s="392">
        <v>43003</v>
      </c>
      <c r="E114" s="394">
        <v>58312</v>
      </c>
      <c r="F114" s="394">
        <v>491.84</v>
      </c>
      <c r="G114" s="37"/>
      <c r="H114" s="25"/>
      <c r="I114" s="48"/>
      <c r="J114" s="26"/>
      <c r="K114" s="8"/>
      <c r="L114" s="27"/>
      <c r="M114" s="241"/>
    </row>
    <row r="115" spans="1:13" ht="17.25" customHeight="1" outlineLevel="1" x14ac:dyDescent="0.25">
      <c r="A115" s="53"/>
      <c r="B115" s="53"/>
      <c r="C115" s="394" t="s">
        <v>2925</v>
      </c>
      <c r="D115" s="392">
        <v>43004</v>
      </c>
      <c r="E115" s="394">
        <v>58362</v>
      </c>
      <c r="F115" s="394">
        <v>541.02</v>
      </c>
      <c r="G115" s="37"/>
      <c r="H115" s="25"/>
      <c r="I115" s="48"/>
      <c r="J115" s="26"/>
      <c r="K115" s="8"/>
      <c r="L115" s="27"/>
      <c r="M115" s="241"/>
    </row>
    <row r="116" spans="1:13" ht="17.25" customHeight="1" outlineLevel="1" x14ac:dyDescent="0.25">
      <c r="A116" s="53"/>
      <c r="B116" s="53"/>
      <c r="C116" s="394" t="s">
        <v>2926</v>
      </c>
      <c r="D116" s="392">
        <v>43004</v>
      </c>
      <c r="E116" s="394">
        <v>58363</v>
      </c>
      <c r="F116" s="394">
        <v>491.84</v>
      </c>
      <c r="G116" s="37"/>
      <c r="H116" s="25"/>
      <c r="I116" s="48"/>
      <c r="J116" s="26"/>
      <c r="K116" s="8"/>
      <c r="L116" s="27"/>
      <c r="M116" s="241"/>
    </row>
    <row r="117" spans="1:13" ht="17.25" customHeight="1" outlineLevel="1" x14ac:dyDescent="0.25">
      <c r="A117" s="53"/>
      <c r="B117" s="53"/>
      <c r="C117" s="394" t="s">
        <v>2927</v>
      </c>
      <c r="D117" s="392">
        <v>43004</v>
      </c>
      <c r="E117" s="394">
        <v>58364</v>
      </c>
      <c r="F117" s="394">
        <v>491.84</v>
      </c>
      <c r="G117" s="37"/>
      <c r="H117" s="25"/>
      <c r="I117" s="48"/>
      <c r="J117" s="26"/>
      <c r="K117" s="8"/>
      <c r="L117" s="27"/>
      <c r="M117" s="241"/>
    </row>
    <row r="118" spans="1:13" ht="17.25" customHeight="1" outlineLevel="1" x14ac:dyDescent="0.25">
      <c r="A118" s="53"/>
      <c r="B118" s="53"/>
      <c r="C118" s="394" t="s">
        <v>2928</v>
      </c>
      <c r="D118" s="392">
        <v>43005</v>
      </c>
      <c r="E118" s="394">
        <v>58365</v>
      </c>
      <c r="F118" s="394">
        <v>489.52</v>
      </c>
      <c r="G118" s="37"/>
      <c r="H118" s="25"/>
      <c r="I118" s="48"/>
      <c r="J118" s="26"/>
      <c r="K118" s="8"/>
      <c r="L118" s="27"/>
      <c r="M118" s="241"/>
    </row>
    <row r="119" spans="1:13" ht="17.25" customHeight="1" outlineLevel="1" x14ac:dyDescent="0.25">
      <c r="A119" s="53"/>
      <c r="B119" s="53"/>
      <c r="C119" s="394" t="s">
        <v>2929</v>
      </c>
      <c r="D119" s="392">
        <v>43005</v>
      </c>
      <c r="E119" s="394">
        <v>58260</v>
      </c>
      <c r="F119" s="394">
        <v>491.84</v>
      </c>
      <c r="G119" s="37"/>
      <c r="H119" s="25"/>
      <c r="I119" s="48"/>
      <c r="J119" s="26"/>
      <c r="K119" s="8"/>
      <c r="L119" s="27"/>
      <c r="M119" s="241"/>
    </row>
    <row r="120" spans="1:13" ht="17.25" customHeight="1" outlineLevel="1" x14ac:dyDescent="0.25">
      <c r="A120" s="53"/>
      <c r="B120" s="53"/>
      <c r="C120" s="394" t="s">
        <v>2930</v>
      </c>
      <c r="D120" s="392">
        <v>43006</v>
      </c>
      <c r="E120" s="394">
        <v>58366</v>
      </c>
      <c r="F120" s="394">
        <v>489.52</v>
      </c>
      <c r="G120" s="37"/>
      <c r="H120" s="25"/>
      <c r="I120" s="48"/>
      <c r="J120" s="26"/>
      <c r="K120" s="8"/>
      <c r="L120" s="27"/>
      <c r="M120" s="241"/>
    </row>
    <row r="121" spans="1:13" ht="17.25" customHeight="1" outlineLevel="1" x14ac:dyDescent="0.25">
      <c r="A121" s="53"/>
      <c r="B121" s="53"/>
      <c r="C121" s="394" t="s">
        <v>2931</v>
      </c>
      <c r="D121" s="392">
        <v>43006</v>
      </c>
      <c r="E121" s="394">
        <v>58261</v>
      </c>
      <c r="F121" s="394">
        <v>464</v>
      </c>
      <c r="G121" s="37"/>
      <c r="H121" s="25"/>
      <c r="I121" s="48"/>
      <c r="J121" s="26"/>
      <c r="K121" s="8"/>
      <c r="L121" s="27"/>
      <c r="M121" s="241"/>
    </row>
    <row r="122" spans="1:13" ht="17.25" customHeight="1" outlineLevel="1" x14ac:dyDescent="0.25">
      <c r="A122" s="53"/>
      <c r="B122" s="53"/>
      <c r="C122" s="394" t="s">
        <v>2932</v>
      </c>
      <c r="D122" s="392">
        <v>43006</v>
      </c>
      <c r="E122" s="394">
        <v>58262</v>
      </c>
      <c r="F122" s="394">
        <v>464</v>
      </c>
      <c r="G122" s="37"/>
      <c r="H122" s="25"/>
      <c r="I122" s="48"/>
      <c r="J122" s="26"/>
      <c r="K122" s="8"/>
      <c r="L122" s="27"/>
      <c r="M122" s="241"/>
    </row>
    <row r="123" spans="1:13" ht="17.25" customHeight="1" outlineLevel="1" x14ac:dyDescent="0.25">
      <c r="A123" s="53"/>
      <c r="B123" s="53"/>
      <c r="C123" s="394" t="s">
        <v>2933</v>
      </c>
      <c r="D123" s="392">
        <v>43006</v>
      </c>
      <c r="E123" s="394">
        <v>58263</v>
      </c>
      <c r="F123" s="394">
        <v>464</v>
      </c>
      <c r="G123" s="37"/>
      <c r="H123" s="25"/>
      <c r="I123" s="48"/>
      <c r="J123" s="26"/>
      <c r="K123" s="8"/>
      <c r="L123" s="27"/>
      <c r="M123" s="241"/>
    </row>
    <row r="124" spans="1:13" ht="17.25" customHeight="1" outlineLevel="1" x14ac:dyDescent="0.25">
      <c r="A124" s="53"/>
      <c r="B124" s="53"/>
      <c r="C124" s="394" t="s">
        <v>2934</v>
      </c>
      <c r="D124" s="392">
        <v>43006</v>
      </c>
      <c r="E124" s="394">
        <v>58367</v>
      </c>
      <c r="F124" s="394">
        <v>464</v>
      </c>
      <c r="G124" s="37"/>
      <c r="H124" s="25"/>
      <c r="I124" s="48"/>
      <c r="J124" s="26"/>
      <c r="K124" s="8"/>
      <c r="L124" s="27"/>
      <c r="M124" s="241"/>
    </row>
    <row r="125" spans="1:13" ht="17.25" customHeight="1" outlineLevel="1" x14ac:dyDescent="0.25">
      <c r="A125" s="53"/>
      <c r="B125" s="53"/>
      <c r="C125" s="394" t="s">
        <v>2935</v>
      </c>
      <c r="D125" s="392">
        <v>43007</v>
      </c>
      <c r="E125" s="394">
        <v>58313</v>
      </c>
      <c r="F125" s="394">
        <v>464</v>
      </c>
      <c r="G125" s="37"/>
      <c r="H125" s="25"/>
      <c r="I125" s="48"/>
      <c r="J125" s="26"/>
      <c r="K125" s="8"/>
      <c r="L125" s="27"/>
      <c r="M125" s="241"/>
    </row>
    <row r="126" spans="1:13" ht="17.25" customHeight="1" outlineLevel="1" x14ac:dyDescent="0.25">
      <c r="A126" s="53"/>
      <c r="B126" s="53"/>
      <c r="C126" s="394" t="s">
        <v>2936</v>
      </c>
      <c r="D126" s="392">
        <v>43007</v>
      </c>
      <c r="E126" s="394">
        <v>58368</v>
      </c>
      <c r="F126" s="394">
        <v>464</v>
      </c>
      <c r="G126" s="37"/>
      <c r="H126" s="25"/>
      <c r="I126" s="48"/>
      <c r="J126" s="26"/>
      <c r="K126" s="8"/>
      <c r="L126" s="27"/>
      <c r="M126" s="241"/>
    </row>
    <row r="127" spans="1:13" ht="17.25" customHeight="1" outlineLevel="1" x14ac:dyDescent="0.25">
      <c r="A127" s="53"/>
      <c r="B127" s="53"/>
      <c r="C127" s="394" t="s">
        <v>325</v>
      </c>
      <c r="D127" s="392">
        <v>43007</v>
      </c>
      <c r="E127" s="394">
        <v>58264</v>
      </c>
      <c r="F127" s="394">
        <v>464</v>
      </c>
      <c r="G127" s="37"/>
      <c r="H127" s="25"/>
      <c r="I127" s="48"/>
      <c r="J127" s="26"/>
      <c r="K127" s="8"/>
      <c r="L127" s="27"/>
      <c r="M127" s="241"/>
    </row>
    <row r="128" spans="1:13" ht="17.25" customHeight="1" outlineLevel="1" x14ac:dyDescent="0.25">
      <c r="A128" s="53"/>
      <c r="B128" s="53"/>
      <c r="C128" s="394" t="s">
        <v>2937</v>
      </c>
      <c r="D128" s="392">
        <v>43007</v>
      </c>
      <c r="E128" s="394">
        <v>58370</v>
      </c>
      <c r="F128" s="394">
        <v>464</v>
      </c>
      <c r="G128" s="37"/>
      <c r="H128" s="25"/>
      <c r="I128" s="48"/>
      <c r="J128" s="26"/>
      <c r="K128" s="8"/>
      <c r="L128" s="27"/>
      <c r="M128" s="241"/>
    </row>
    <row r="129" spans="1:13" ht="17.25" customHeight="1" outlineLevel="1" x14ac:dyDescent="0.25">
      <c r="A129" s="53"/>
      <c r="B129" s="53"/>
      <c r="C129" s="394" t="s">
        <v>2938</v>
      </c>
      <c r="D129" s="392">
        <v>43007</v>
      </c>
      <c r="E129" s="394">
        <v>58371</v>
      </c>
      <c r="F129" s="394">
        <v>464</v>
      </c>
      <c r="G129" s="37"/>
      <c r="H129" s="25"/>
      <c r="I129" s="48"/>
      <c r="J129" s="26"/>
      <c r="K129" s="8"/>
      <c r="L129" s="27"/>
      <c r="M129" s="241"/>
    </row>
    <row r="130" spans="1:13" ht="17.25" customHeight="1" outlineLevel="1" x14ac:dyDescent="0.25">
      <c r="A130" s="53"/>
      <c r="B130" s="53"/>
      <c r="C130" s="394" t="s">
        <v>2939</v>
      </c>
      <c r="D130" s="392">
        <v>43008</v>
      </c>
      <c r="E130" s="394">
        <v>58265</v>
      </c>
      <c r="F130" s="394">
        <v>464</v>
      </c>
      <c r="G130" s="37"/>
      <c r="H130" s="25"/>
      <c r="I130" s="48"/>
      <c r="J130" s="26"/>
      <c r="K130" s="8"/>
      <c r="L130" s="27"/>
      <c r="M130" s="241"/>
    </row>
    <row r="131" spans="1:13" ht="17.25" customHeight="1" outlineLevel="1" x14ac:dyDescent="0.25">
      <c r="A131" s="53"/>
      <c r="B131" s="53"/>
      <c r="C131" s="394" t="s">
        <v>2940</v>
      </c>
      <c r="D131" s="392">
        <v>43008</v>
      </c>
      <c r="E131" s="394">
        <v>58314</v>
      </c>
      <c r="F131" s="394">
        <v>464</v>
      </c>
      <c r="G131" s="37"/>
      <c r="H131" s="25"/>
      <c r="I131" s="48"/>
      <c r="J131" s="26"/>
      <c r="K131" s="8"/>
      <c r="L131" s="27"/>
      <c r="M131" s="241"/>
    </row>
    <row r="132" spans="1:13" x14ac:dyDescent="0.25">
      <c r="A132" s="42" t="s">
        <v>98</v>
      </c>
      <c r="B132" s="42" t="s">
        <v>99</v>
      </c>
      <c r="C132" s="28"/>
      <c r="D132" s="29"/>
      <c r="E132" s="46"/>
      <c r="F132" s="45"/>
      <c r="G132" s="20">
        <f>+SUM(F133:F140)</f>
        <v>11957.71</v>
      </c>
      <c r="H132" s="25">
        <f>+G132/1.16*0.16</f>
        <v>1649.3393103448275</v>
      </c>
      <c r="I132" s="71"/>
      <c r="J132" s="26"/>
      <c r="K132" s="8"/>
      <c r="L132" s="27"/>
    </row>
    <row r="133" spans="1:13" outlineLevel="1" x14ac:dyDescent="0.25">
      <c r="A133" s="11"/>
      <c r="B133" s="11"/>
      <c r="C133" s="394" t="s">
        <v>2941</v>
      </c>
      <c r="D133" s="392">
        <v>42986</v>
      </c>
      <c r="E133" s="394">
        <v>31201</v>
      </c>
      <c r="F133" s="394">
        <v>618.89</v>
      </c>
      <c r="G133" s="241"/>
      <c r="H133" s="25"/>
      <c r="I133" s="311" t="s">
        <v>2948</v>
      </c>
      <c r="J133" s="26"/>
      <c r="K133" s="8"/>
      <c r="L133" s="27"/>
    </row>
    <row r="134" spans="1:13" outlineLevel="1" x14ac:dyDescent="0.25">
      <c r="A134" s="11"/>
      <c r="B134" s="11"/>
      <c r="C134" s="394" t="s">
        <v>2942</v>
      </c>
      <c r="D134" s="392">
        <v>42986</v>
      </c>
      <c r="E134" s="394">
        <v>31290</v>
      </c>
      <c r="F134" s="394">
        <v>254.97</v>
      </c>
      <c r="G134" s="241"/>
      <c r="H134" s="25"/>
      <c r="I134" s="311" t="s">
        <v>2949</v>
      </c>
      <c r="J134" s="26"/>
      <c r="K134" s="8"/>
      <c r="L134" s="27"/>
    </row>
    <row r="135" spans="1:13" outlineLevel="1" x14ac:dyDescent="0.25">
      <c r="A135" s="11"/>
      <c r="B135" s="11"/>
      <c r="C135" s="394" t="s">
        <v>2943</v>
      </c>
      <c r="D135" s="392">
        <v>42997</v>
      </c>
      <c r="E135" s="394">
        <v>31478</v>
      </c>
      <c r="F135" s="394">
        <v>263.99</v>
      </c>
      <c r="G135" s="241"/>
      <c r="H135" s="25"/>
      <c r="I135" s="311" t="s">
        <v>2950</v>
      </c>
      <c r="J135" s="26"/>
      <c r="K135" s="8"/>
      <c r="L135" s="27"/>
    </row>
    <row r="136" spans="1:13" outlineLevel="1" x14ac:dyDescent="0.25">
      <c r="A136" s="11"/>
      <c r="B136" s="11"/>
      <c r="C136" s="394" t="s">
        <v>2944</v>
      </c>
      <c r="D136" s="392">
        <v>42997</v>
      </c>
      <c r="E136" s="394">
        <v>31358</v>
      </c>
      <c r="F136" s="394">
        <v>162.47999999999999</v>
      </c>
      <c r="G136" s="241"/>
      <c r="H136" s="25"/>
      <c r="I136" s="311" t="s">
        <v>2951</v>
      </c>
      <c r="J136" s="26"/>
      <c r="K136" s="8"/>
      <c r="L136" s="27"/>
    </row>
    <row r="137" spans="1:13" outlineLevel="1" x14ac:dyDescent="0.25">
      <c r="A137" s="11"/>
      <c r="B137" s="11"/>
      <c r="C137" s="394" t="s">
        <v>2945</v>
      </c>
      <c r="D137" s="392">
        <v>42997</v>
      </c>
      <c r="E137" s="394">
        <v>31335</v>
      </c>
      <c r="F137" s="394">
        <v>505.19</v>
      </c>
      <c r="G137" s="241"/>
      <c r="H137" s="25"/>
      <c r="I137" s="312" t="s">
        <v>2952</v>
      </c>
      <c r="J137" s="26"/>
      <c r="K137" s="8"/>
      <c r="L137" s="27"/>
    </row>
    <row r="138" spans="1:13" outlineLevel="1" x14ac:dyDescent="0.25">
      <c r="A138" s="11"/>
      <c r="B138" s="11"/>
      <c r="C138" s="394" t="s">
        <v>151</v>
      </c>
      <c r="D138" s="392">
        <v>42997</v>
      </c>
      <c r="E138" s="394">
        <v>31334</v>
      </c>
      <c r="F138" s="397">
        <v>1474.48</v>
      </c>
      <c r="G138" s="241"/>
      <c r="H138" s="25"/>
      <c r="I138" s="311" t="s">
        <v>2953</v>
      </c>
      <c r="J138" s="26"/>
      <c r="K138" s="8"/>
      <c r="L138" s="27"/>
    </row>
    <row r="139" spans="1:13" outlineLevel="1" x14ac:dyDescent="0.25">
      <c r="A139" s="11"/>
      <c r="B139" s="11"/>
      <c r="C139" s="394" t="s">
        <v>2946</v>
      </c>
      <c r="D139" s="392">
        <v>42997</v>
      </c>
      <c r="E139" s="394">
        <v>31333</v>
      </c>
      <c r="F139" s="397">
        <v>7738.49</v>
      </c>
      <c r="G139" s="241"/>
      <c r="H139" s="25"/>
      <c r="I139" s="311" t="s">
        <v>2954</v>
      </c>
      <c r="J139" s="26"/>
      <c r="K139" s="8"/>
      <c r="L139" s="27"/>
    </row>
    <row r="140" spans="1:13" outlineLevel="1" x14ac:dyDescent="0.25">
      <c r="A140" s="11"/>
      <c r="B140" s="11"/>
      <c r="C140" s="394" t="s">
        <v>2947</v>
      </c>
      <c r="D140" s="392">
        <v>42997</v>
      </c>
      <c r="E140" s="394">
        <v>31456</v>
      </c>
      <c r="F140" s="394">
        <v>939.22</v>
      </c>
      <c r="G140" s="241"/>
      <c r="H140" s="25"/>
      <c r="I140" s="311" t="s">
        <v>2955</v>
      </c>
      <c r="J140" s="26"/>
      <c r="K140" s="8"/>
      <c r="L140" s="27"/>
    </row>
    <row r="141" spans="1:13" x14ac:dyDescent="0.25">
      <c r="A141" s="42" t="s">
        <v>100</v>
      </c>
      <c r="B141" s="42" t="s">
        <v>101</v>
      </c>
      <c r="C141" s="58"/>
      <c r="D141" s="58"/>
      <c r="E141" s="58"/>
      <c r="F141" s="58"/>
      <c r="G141" s="20">
        <f>+SUM(F142:F143)</f>
        <v>4350</v>
      </c>
      <c r="H141" s="25">
        <f>+G141/1.16*0.16</f>
        <v>600.00000000000011</v>
      </c>
      <c r="I141" s="241"/>
      <c r="J141" s="241"/>
      <c r="K141" s="241"/>
      <c r="L141" s="241"/>
    </row>
    <row r="142" spans="1:13" outlineLevel="1" x14ac:dyDescent="0.25">
      <c r="A142" s="11"/>
      <c r="B142" s="11"/>
      <c r="C142" s="394" t="s">
        <v>2956</v>
      </c>
      <c r="D142" s="392">
        <v>43005</v>
      </c>
      <c r="E142" s="394">
        <v>18480</v>
      </c>
      <c r="F142" s="397">
        <v>1943</v>
      </c>
      <c r="G142" s="241"/>
      <c r="H142" s="241"/>
      <c r="I142" s="311" t="s">
        <v>2958</v>
      </c>
      <c r="J142" s="26"/>
      <c r="K142" s="8"/>
      <c r="L142" s="27"/>
    </row>
    <row r="143" spans="1:13" outlineLevel="1" x14ac:dyDescent="0.25">
      <c r="A143" s="11"/>
      <c r="B143" s="11"/>
      <c r="C143" s="394" t="s">
        <v>2957</v>
      </c>
      <c r="D143" s="392">
        <v>43005</v>
      </c>
      <c r="E143" s="394">
        <v>19524</v>
      </c>
      <c r="F143" s="397">
        <v>2407</v>
      </c>
      <c r="G143" s="241"/>
      <c r="H143" s="241"/>
      <c r="I143" s="311" t="s">
        <v>2959</v>
      </c>
      <c r="J143" s="26"/>
      <c r="K143" s="8"/>
      <c r="L143" s="27"/>
    </row>
    <row r="144" spans="1:13" x14ac:dyDescent="0.25">
      <c r="A144" s="18" t="s">
        <v>106</v>
      </c>
      <c r="B144" s="18" t="s">
        <v>107</v>
      </c>
      <c r="C144" s="268"/>
      <c r="D144" s="263"/>
      <c r="E144" s="268"/>
      <c r="F144" s="268"/>
      <c r="G144" s="20">
        <f>+SUM(F145:F145)</f>
        <v>270.12</v>
      </c>
      <c r="H144" s="25">
        <f>+G144/1.16*0.16</f>
        <v>37.257931034482766</v>
      </c>
      <c r="I144" s="92"/>
      <c r="J144" s="26"/>
      <c r="K144" s="8"/>
      <c r="L144" s="27"/>
    </row>
    <row r="145" spans="1:12" outlineLevel="1" x14ac:dyDescent="0.25">
      <c r="A145" s="53"/>
      <c r="B145" s="53"/>
      <c r="C145" s="268" t="s">
        <v>108</v>
      </c>
      <c r="D145" s="263">
        <v>42544</v>
      </c>
      <c r="E145" s="268" t="s">
        <v>109</v>
      </c>
      <c r="F145" s="268">
        <v>270.12</v>
      </c>
      <c r="G145" s="241"/>
      <c r="H145" s="241"/>
      <c r="I145" s="240" t="s">
        <v>820</v>
      </c>
      <c r="J145" s="26" t="s">
        <v>3192</v>
      </c>
      <c r="K145" s="8"/>
      <c r="L145" s="27"/>
    </row>
    <row r="146" spans="1:12" x14ac:dyDescent="0.25">
      <c r="A146" s="18" t="s">
        <v>116</v>
      </c>
      <c r="B146" s="18" t="s">
        <v>2352</v>
      </c>
      <c r="C146" s="329"/>
      <c r="D146" s="330"/>
      <c r="E146" s="333"/>
      <c r="F146" s="332"/>
      <c r="G146" s="20">
        <f>+F148+F149+F147</f>
        <v>6608.52</v>
      </c>
      <c r="H146" s="25">
        <f>+G146/1.16*0.16</f>
        <v>911.52000000000021</v>
      </c>
      <c r="I146" s="71"/>
      <c r="J146" s="26"/>
      <c r="K146" s="8"/>
      <c r="L146" s="27"/>
    </row>
    <row r="147" spans="1:12" s="488" customFormat="1" x14ac:dyDescent="0.25">
      <c r="A147" s="18"/>
      <c r="B147" s="18"/>
      <c r="C147" s="329"/>
      <c r="D147" s="330"/>
      <c r="E147" s="333"/>
      <c r="F147" s="332">
        <v>-365.4</v>
      </c>
      <c r="G147" s="20"/>
      <c r="H147" s="25"/>
      <c r="I147" s="71"/>
      <c r="J147" s="26"/>
      <c r="K147" s="8"/>
      <c r="L147" s="27"/>
    </row>
    <row r="148" spans="1:12" outlineLevel="1" x14ac:dyDescent="0.25">
      <c r="A148" s="6"/>
      <c r="B148" s="6"/>
      <c r="C148" s="116" t="s">
        <v>2353</v>
      </c>
      <c r="D148" s="117">
        <v>42923</v>
      </c>
      <c r="E148" s="116" t="s">
        <v>2354</v>
      </c>
      <c r="F148" s="352">
        <v>3132</v>
      </c>
      <c r="G148" s="40"/>
      <c r="H148" s="59"/>
      <c r="I148" s="250" t="s">
        <v>2357</v>
      </c>
      <c r="J148" s="26"/>
      <c r="K148" s="8"/>
      <c r="L148" s="27"/>
    </row>
    <row r="149" spans="1:12" outlineLevel="1" x14ac:dyDescent="0.25">
      <c r="A149" s="53"/>
      <c r="B149" s="53"/>
      <c r="C149" s="58" t="s">
        <v>2960</v>
      </c>
      <c r="D149" s="70">
        <v>43008</v>
      </c>
      <c r="E149" s="58" t="s">
        <v>2961</v>
      </c>
      <c r="F149" s="58">
        <v>3841.92</v>
      </c>
      <c r="G149" s="241"/>
      <c r="H149" s="241"/>
      <c r="I149" s="323" t="s">
        <v>2962</v>
      </c>
      <c r="J149" s="26"/>
      <c r="K149" s="8"/>
      <c r="L149" s="27"/>
    </row>
    <row r="150" spans="1:12" x14ac:dyDescent="0.25">
      <c r="A150" s="18" t="s">
        <v>2359</v>
      </c>
      <c r="B150" s="18" t="s">
        <v>2360</v>
      </c>
      <c r="C150" s="6"/>
      <c r="D150" s="35"/>
      <c r="E150" s="43"/>
      <c r="F150" s="7"/>
      <c r="G150" s="20">
        <f>+SUM(F151:F152)</f>
        <v>5916</v>
      </c>
      <c r="H150" s="25">
        <f>+G150/1.16*0.16</f>
        <v>816</v>
      </c>
      <c r="I150" s="71"/>
      <c r="J150" s="26"/>
      <c r="K150" s="8"/>
      <c r="L150" s="27"/>
    </row>
    <row r="151" spans="1:12" outlineLevel="1" x14ac:dyDescent="0.25">
      <c r="A151" s="6"/>
      <c r="B151" s="6"/>
      <c r="C151" s="394" t="s">
        <v>2963</v>
      </c>
      <c r="D151" s="392">
        <v>42997</v>
      </c>
      <c r="E151" s="394" t="s">
        <v>2964</v>
      </c>
      <c r="F151" s="397">
        <v>3712</v>
      </c>
      <c r="G151" s="40"/>
      <c r="H151" s="59"/>
      <c r="I151" s="323" t="s">
        <v>2672</v>
      </c>
      <c r="J151" s="26"/>
      <c r="K151" s="8"/>
      <c r="L151" s="27"/>
    </row>
    <row r="152" spans="1:12" outlineLevel="1" x14ac:dyDescent="0.25">
      <c r="A152" s="6"/>
      <c r="B152" s="6"/>
      <c r="C152" s="28" t="s">
        <v>2965</v>
      </c>
      <c r="D152" s="392">
        <v>42997</v>
      </c>
      <c r="E152" s="394" t="s">
        <v>2966</v>
      </c>
      <c r="F152" s="397">
        <v>2204</v>
      </c>
      <c r="G152" s="40"/>
      <c r="H152" s="59"/>
      <c r="I152" s="311" t="s">
        <v>2967</v>
      </c>
      <c r="J152" s="26"/>
      <c r="K152" s="8"/>
      <c r="L152" s="27"/>
    </row>
    <row r="153" spans="1:12" x14ac:dyDescent="0.25">
      <c r="A153" s="18" t="s">
        <v>630</v>
      </c>
      <c r="B153" s="18" t="s">
        <v>631</v>
      </c>
      <c r="C153" s="326"/>
      <c r="D153" s="327"/>
      <c r="E153" s="326"/>
      <c r="F153" s="328"/>
      <c r="G153" s="20">
        <f>+F154</f>
        <v>2320</v>
      </c>
      <c r="H153" s="25">
        <f>+G153/1.16*0.16</f>
        <v>320.00000000000006</v>
      </c>
      <c r="I153" s="25"/>
      <c r="J153" s="26"/>
      <c r="K153" s="8"/>
      <c r="L153" s="27"/>
    </row>
    <row r="154" spans="1:12" outlineLevel="1" x14ac:dyDescent="0.25">
      <c r="A154" s="53"/>
      <c r="B154" s="53"/>
      <c r="C154" s="326" t="s">
        <v>632</v>
      </c>
      <c r="D154" s="327">
        <v>42786</v>
      </c>
      <c r="E154" s="326">
        <v>642</v>
      </c>
      <c r="F154" s="328">
        <v>2320</v>
      </c>
      <c r="H154" s="25"/>
      <c r="I154" s="312" t="s">
        <v>1674</v>
      </c>
      <c r="J154" s="26"/>
      <c r="K154" s="8"/>
      <c r="L154" s="27"/>
    </row>
    <row r="155" spans="1:12" x14ac:dyDescent="0.25">
      <c r="A155" s="18" t="s">
        <v>126</v>
      </c>
      <c r="B155" s="18" t="s">
        <v>1675</v>
      </c>
      <c r="C155" s="76"/>
      <c r="D155" s="314"/>
      <c r="E155" s="76"/>
      <c r="F155" s="77"/>
      <c r="G155" s="20">
        <f>+F156</f>
        <v>8526</v>
      </c>
      <c r="H155" s="25">
        <f>+G155/1.16*0.16</f>
        <v>1176.0000000000002</v>
      </c>
      <c r="I155" s="312"/>
      <c r="J155" s="26"/>
      <c r="K155" s="8"/>
      <c r="L155" s="27"/>
    </row>
    <row r="156" spans="1:12" outlineLevel="1" x14ac:dyDescent="0.25">
      <c r="A156" s="53"/>
      <c r="B156" s="53"/>
      <c r="C156" s="76" t="s">
        <v>2968</v>
      </c>
      <c r="D156" s="314">
        <v>43008</v>
      </c>
      <c r="E156" s="76" t="s">
        <v>2969</v>
      </c>
      <c r="F156" s="77">
        <v>8526</v>
      </c>
      <c r="H156" s="25"/>
      <c r="I156" s="250" t="s">
        <v>2970</v>
      </c>
      <c r="J156" s="26"/>
      <c r="K156" s="8"/>
      <c r="L156" s="27"/>
    </row>
    <row r="157" spans="1:12" x14ac:dyDescent="0.25">
      <c r="A157" s="18" t="s">
        <v>2673</v>
      </c>
      <c r="B157" s="18" t="s">
        <v>2674</v>
      </c>
      <c r="C157" s="76"/>
      <c r="D157" s="314"/>
      <c r="E157" s="76"/>
      <c r="F157" s="77"/>
      <c r="G157" s="397">
        <v>-223.19</v>
      </c>
      <c r="H157" s="25">
        <f>+G157/1.16*0.16</f>
        <v>-30.784827586206898</v>
      </c>
      <c r="I157" s="323"/>
      <c r="J157" s="26"/>
      <c r="K157" s="8"/>
      <c r="L157" s="27"/>
    </row>
    <row r="158" spans="1:12" x14ac:dyDescent="0.25">
      <c r="A158" s="18" t="s">
        <v>130</v>
      </c>
      <c r="B158" s="18" t="s">
        <v>131</v>
      </c>
      <c r="C158" s="329"/>
      <c r="D158" s="330"/>
      <c r="E158" s="333"/>
      <c r="F158" s="332"/>
      <c r="G158" s="20">
        <f>+SUM(F159:F162)</f>
        <v>14574.380000000001</v>
      </c>
      <c r="H158" s="25">
        <f>+G158/1.16*0.16</f>
        <v>2010.2593103448278</v>
      </c>
      <c r="I158" s="25"/>
      <c r="J158" s="241"/>
      <c r="K158" s="8"/>
      <c r="L158" s="27"/>
    </row>
    <row r="159" spans="1:12" outlineLevel="1" x14ac:dyDescent="0.25">
      <c r="A159" s="53"/>
      <c r="B159" s="53"/>
      <c r="C159" s="116" t="s">
        <v>132</v>
      </c>
      <c r="D159" s="117">
        <v>42693</v>
      </c>
      <c r="E159" s="116">
        <v>15446</v>
      </c>
      <c r="F159" s="118">
        <v>3800.02</v>
      </c>
      <c r="G159" s="20"/>
      <c r="H159" s="25"/>
      <c r="I159" s="243" t="s">
        <v>836</v>
      </c>
      <c r="J159" s="241"/>
      <c r="K159" s="8"/>
      <c r="L159" s="27"/>
    </row>
    <row r="160" spans="1:12" outlineLevel="1" x14ac:dyDescent="0.25">
      <c r="A160" s="53"/>
      <c r="B160" s="53"/>
      <c r="C160" s="116" t="s">
        <v>133</v>
      </c>
      <c r="D160" s="117">
        <v>42697</v>
      </c>
      <c r="E160" s="116">
        <v>15571</v>
      </c>
      <c r="F160" s="118">
        <v>2670</v>
      </c>
      <c r="G160" s="20"/>
      <c r="H160" s="25"/>
      <c r="I160" s="243" t="s">
        <v>837</v>
      </c>
      <c r="J160" s="241"/>
      <c r="K160" s="8"/>
      <c r="L160" s="27"/>
    </row>
    <row r="161" spans="1:12" outlineLevel="1" x14ac:dyDescent="0.25">
      <c r="A161" s="53"/>
      <c r="B161" s="53"/>
      <c r="C161" s="116" t="s">
        <v>134</v>
      </c>
      <c r="D161" s="117">
        <v>42679</v>
      </c>
      <c r="E161" s="116">
        <v>15448</v>
      </c>
      <c r="F161" s="118">
        <v>304.38</v>
      </c>
      <c r="G161" s="20"/>
      <c r="H161" s="25"/>
      <c r="I161" s="244" t="s">
        <v>838</v>
      </c>
      <c r="J161" s="241"/>
      <c r="K161" s="8"/>
      <c r="L161" s="27"/>
    </row>
    <row r="162" spans="1:12" outlineLevel="1" x14ac:dyDescent="0.25">
      <c r="A162" s="53"/>
      <c r="B162" s="53"/>
      <c r="C162" s="58" t="s">
        <v>2971</v>
      </c>
      <c r="D162" s="314">
        <v>43000</v>
      </c>
      <c r="E162" s="58">
        <v>18856</v>
      </c>
      <c r="F162" s="77">
        <v>7799.98</v>
      </c>
      <c r="G162" s="20"/>
      <c r="H162" s="25"/>
      <c r="I162" s="311" t="s">
        <v>2972</v>
      </c>
      <c r="J162" s="241"/>
      <c r="K162" s="8"/>
      <c r="L162" s="27"/>
    </row>
    <row r="163" spans="1:12" ht="15.75" customHeight="1" x14ac:dyDescent="0.25">
      <c r="A163" s="18" t="s">
        <v>135</v>
      </c>
      <c r="B163" s="18" t="s">
        <v>136</v>
      </c>
      <c r="C163" s="116"/>
      <c r="D163" s="116"/>
      <c r="E163" s="116"/>
      <c r="F163" s="116"/>
      <c r="G163" s="20">
        <f>+SUM(F164:F182)</f>
        <v>72500</v>
      </c>
      <c r="H163" s="25">
        <f>+G163/1.16*0.16</f>
        <v>10000.000000000002</v>
      </c>
      <c r="I163" s="71"/>
      <c r="J163" s="241"/>
      <c r="K163" s="241"/>
      <c r="L163" s="27"/>
    </row>
    <row r="164" spans="1:12" outlineLevel="1" x14ac:dyDescent="0.25">
      <c r="A164" s="53"/>
      <c r="B164" s="53"/>
      <c r="C164" s="326" t="s">
        <v>1697</v>
      </c>
      <c r="D164" s="327">
        <v>42864</v>
      </c>
      <c r="E164" s="326">
        <v>675</v>
      </c>
      <c r="F164" s="328">
        <v>3480</v>
      </c>
      <c r="G164" s="20"/>
      <c r="H164" s="25"/>
      <c r="I164" s="312" t="s">
        <v>1719</v>
      </c>
      <c r="J164" s="241"/>
      <c r="K164" s="241"/>
      <c r="L164" s="27"/>
    </row>
    <row r="165" spans="1:12" outlineLevel="1" x14ac:dyDescent="0.25">
      <c r="A165" s="53"/>
      <c r="B165" s="53"/>
      <c r="C165" s="326" t="s">
        <v>2074</v>
      </c>
      <c r="D165" s="327">
        <v>42912</v>
      </c>
      <c r="E165" s="326">
        <v>755</v>
      </c>
      <c r="F165" s="328">
        <v>3132</v>
      </c>
      <c r="G165" s="20"/>
      <c r="H165" s="25"/>
      <c r="I165" s="250" t="s">
        <v>2083</v>
      </c>
      <c r="J165" s="241"/>
      <c r="K165" s="241"/>
      <c r="L165" s="27"/>
    </row>
    <row r="166" spans="1:12" outlineLevel="1" x14ac:dyDescent="0.25">
      <c r="A166" s="53"/>
      <c r="B166" s="53"/>
      <c r="C166" s="394" t="s">
        <v>2676</v>
      </c>
      <c r="D166" s="392">
        <v>42968</v>
      </c>
      <c r="E166" s="394">
        <v>822</v>
      </c>
      <c r="F166" s="397">
        <v>6380</v>
      </c>
      <c r="G166" s="20"/>
      <c r="H166" s="25"/>
      <c r="I166" s="250" t="s">
        <v>2680</v>
      </c>
      <c r="J166" s="241"/>
      <c r="K166" s="241"/>
      <c r="L166" s="27"/>
    </row>
    <row r="167" spans="1:12" outlineLevel="1" x14ac:dyDescent="0.25">
      <c r="A167" s="53"/>
      <c r="B167" s="53"/>
      <c r="C167" s="394" t="s">
        <v>2973</v>
      </c>
      <c r="D167" s="392">
        <v>42984</v>
      </c>
      <c r="E167" s="394">
        <v>833</v>
      </c>
      <c r="F167" s="397">
        <v>5220</v>
      </c>
      <c r="G167" s="20"/>
      <c r="H167" s="25"/>
      <c r="I167" s="311" t="s">
        <v>2987</v>
      </c>
      <c r="J167" s="241"/>
      <c r="K167" s="241"/>
      <c r="L167" s="27"/>
    </row>
    <row r="168" spans="1:12" outlineLevel="1" x14ac:dyDescent="0.25">
      <c r="A168" s="53"/>
      <c r="B168" s="53"/>
      <c r="C168" s="394" t="s">
        <v>2974</v>
      </c>
      <c r="D168" s="392">
        <v>42984</v>
      </c>
      <c r="E168" s="394">
        <v>813</v>
      </c>
      <c r="F168" s="397">
        <v>9280</v>
      </c>
      <c r="G168" s="20"/>
      <c r="H168" s="25"/>
      <c r="I168" s="311" t="s">
        <v>2988</v>
      </c>
      <c r="J168" s="241"/>
      <c r="K168" s="241"/>
      <c r="L168" s="27"/>
    </row>
    <row r="169" spans="1:12" outlineLevel="1" x14ac:dyDescent="0.25">
      <c r="A169" s="53"/>
      <c r="B169" s="53"/>
      <c r="C169" s="394" t="s">
        <v>2975</v>
      </c>
      <c r="D169" s="392">
        <v>42984</v>
      </c>
      <c r="E169" s="394">
        <v>835</v>
      </c>
      <c r="F169" s="397">
        <v>1392</v>
      </c>
      <c r="G169" s="20"/>
      <c r="H169" s="25"/>
      <c r="I169" s="311" t="s">
        <v>2989</v>
      </c>
      <c r="J169" s="241"/>
      <c r="K169" s="241"/>
      <c r="L169" s="27"/>
    </row>
    <row r="170" spans="1:12" outlineLevel="1" x14ac:dyDescent="0.25">
      <c r="A170" s="53"/>
      <c r="B170" s="53"/>
      <c r="C170" s="394" t="s">
        <v>2976</v>
      </c>
      <c r="D170" s="392">
        <v>42984</v>
      </c>
      <c r="E170" s="394">
        <v>834</v>
      </c>
      <c r="F170" s="397">
        <v>6380</v>
      </c>
      <c r="G170" s="20"/>
      <c r="H170" s="25"/>
      <c r="I170" s="311" t="s">
        <v>2990</v>
      </c>
      <c r="J170" s="241"/>
      <c r="K170" s="241"/>
      <c r="L170" s="27"/>
    </row>
    <row r="171" spans="1:12" outlineLevel="1" x14ac:dyDescent="0.25">
      <c r="A171" s="53"/>
      <c r="B171" s="53"/>
      <c r="C171" s="394" t="s">
        <v>2977</v>
      </c>
      <c r="D171" s="392">
        <v>42984</v>
      </c>
      <c r="E171" s="394">
        <v>837</v>
      </c>
      <c r="F171" s="397">
        <v>6960</v>
      </c>
      <c r="G171" s="20"/>
      <c r="H171" s="25"/>
      <c r="I171" s="311" t="s">
        <v>2991</v>
      </c>
      <c r="J171" s="241"/>
      <c r="K171" s="241"/>
      <c r="L171" s="27"/>
    </row>
    <row r="172" spans="1:12" outlineLevel="1" x14ac:dyDescent="0.25">
      <c r="A172" s="53"/>
      <c r="B172" s="53"/>
      <c r="C172" s="394" t="s">
        <v>2978</v>
      </c>
      <c r="D172" s="392">
        <v>42985</v>
      </c>
      <c r="E172" s="394">
        <v>823</v>
      </c>
      <c r="F172" s="397">
        <v>8120</v>
      </c>
      <c r="G172" s="20"/>
      <c r="H172" s="25"/>
      <c r="I172" s="311" t="s">
        <v>2992</v>
      </c>
      <c r="J172" s="241"/>
      <c r="K172" s="241"/>
      <c r="L172" s="27"/>
    </row>
    <row r="173" spans="1:12" outlineLevel="1" x14ac:dyDescent="0.25">
      <c r="A173" s="53"/>
      <c r="B173" s="53"/>
      <c r="C173" s="394" t="s">
        <v>2979</v>
      </c>
      <c r="D173" s="392">
        <v>42991</v>
      </c>
      <c r="E173" s="394">
        <v>841</v>
      </c>
      <c r="F173" s="397">
        <v>4408</v>
      </c>
      <c r="G173" s="20"/>
      <c r="H173" s="25"/>
      <c r="I173" s="311" t="s">
        <v>2993</v>
      </c>
      <c r="J173" s="241"/>
      <c r="K173" s="241"/>
      <c r="L173" s="27"/>
    </row>
    <row r="174" spans="1:12" outlineLevel="1" x14ac:dyDescent="0.25">
      <c r="A174" s="53"/>
      <c r="B174" s="53"/>
      <c r="C174" s="394" t="s">
        <v>2980</v>
      </c>
      <c r="D174" s="392">
        <v>42992</v>
      </c>
      <c r="E174" s="394">
        <v>843</v>
      </c>
      <c r="F174" s="397">
        <v>1508</v>
      </c>
      <c r="G174" s="20"/>
      <c r="H174" s="25"/>
      <c r="I174" s="312" t="s">
        <v>2994</v>
      </c>
      <c r="J174" s="241"/>
      <c r="K174" s="241"/>
      <c r="L174" s="27"/>
    </row>
    <row r="175" spans="1:12" outlineLevel="1" x14ac:dyDescent="0.25">
      <c r="A175" s="53"/>
      <c r="B175" s="53"/>
      <c r="C175" s="394" t="s">
        <v>1894</v>
      </c>
      <c r="D175" s="392">
        <v>42998</v>
      </c>
      <c r="E175" s="394">
        <v>856</v>
      </c>
      <c r="F175" s="397">
        <v>2784</v>
      </c>
      <c r="G175" s="20"/>
      <c r="H175" s="25"/>
      <c r="I175" s="311" t="s">
        <v>2995</v>
      </c>
      <c r="J175" s="241"/>
      <c r="K175" s="241"/>
      <c r="L175" s="27"/>
    </row>
    <row r="176" spans="1:12" outlineLevel="1" x14ac:dyDescent="0.25">
      <c r="A176" s="53"/>
      <c r="B176" s="53"/>
      <c r="C176" s="394" t="s">
        <v>2981</v>
      </c>
      <c r="D176" s="392">
        <v>43000</v>
      </c>
      <c r="E176" s="394">
        <v>865</v>
      </c>
      <c r="F176" s="397">
        <v>4292</v>
      </c>
      <c r="G176" s="20"/>
      <c r="H176" s="25"/>
      <c r="I176" s="311" t="s">
        <v>2996</v>
      </c>
      <c r="J176" s="241"/>
      <c r="K176" s="241"/>
      <c r="L176" s="27"/>
    </row>
    <row r="177" spans="1:12" outlineLevel="1" x14ac:dyDescent="0.25">
      <c r="A177" s="53"/>
      <c r="B177" s="53"/>
      <c r="C177" s="394" t="s">
        <v>2982</v>
      </c>
      <c r="D177" s="392">
        <v>43003</v>
      </c>
      <c r="E177" s="394">
        <v>869</v>
      </c>
      <c r="F177" s="397">
        <v>1740</v>
      </c>
      <c r="G177" s="20"/>
      <c r="H177" s="25"/>
      <c r="I177" s="311" t="s">
        <v>2997</v>
      </c>
      <c r="J177" s="241"/>
      <c r="K177" s="241"/>
      <c r="L177" s="27"/>
    </row>
    <row r="178" spans="1:12" outlineLevel="1" x14ac:dyDescent="0.25">
      <c r="A178" s="53"/>
      <c r="B178" s="53"/>
      <c r="C178" s="394" t="s">
        <v>2983</v>
      </c>
      <c r="D178" s="392">
        <v>43004</v>
      </c>
      <c r="E178" s="394">
        <v>863</v>
      </c>
      <c r="F178" s="397">
        <v>1508</v>
      </c>
      <c r="G178" s="20"/>
      <c r="H178" s="25"/>
      <c r="I178" s="311" t="s">
        <v>2998</v>
      </c>
      <c r="J178" s="241"/>
      <c r="K178" s="241"/>
      <c r="L178" s="27"/>
    </row>
    <row r="179" spans="1:12" outlineLevel="1" x14ac:dyDescent="0.25">
      <c r="A179" s="53"/>
      <c r="B179" s="53"/>
      <c r="C179" s="394" t="s">
        <v>2984</v>
      </c>
      <c r="D179" s="392">
        <v>43006</v>
      </c>
      <c r="E179" s="394">
        <v>866</v>
      </c>
      <c r="F179" s="397">
        <v>2088</v>
      </c>
      <c r="G179" s="20"/>
      <c r="H179" s="25"/>
      <c r="I179" s="311" t="s">
        <v>2999</v>
      </c>
      <c r="J179" s="241"/>
      <c r="K179" s="241"/>
      <c r="L179" s="27"/>
    </row>
    <row r="180" spans="1:12" outlineLevel="1" x14ac:dyDescent="0.25">
      <c r="A180" s="53"/>
      <c r="B180" s="53"/>
      <c r="C180" s="394" t="s">
        <v>2985</v>
      </c>
      <c r="D180" s="392">
        <v>43006</v>
      </c>
      <c r="E180" s="394">
        <v>857</v>
      </c>
      <c r="F180" s="397">
        <v>1392</v>
      </c>
      <c r="G180" s="20"/>
      <c r="H180" s="25"/>
      <c r="I180" s="311" t="s">
        <v>3000</v>
      </c>
      <c r="J180" s="241"/>
      <c r="K180" s="241"/>
      <c r="L180" s="27"/>
    </row>
    <row r="181" spans="1:12" outlineLevel="1" x14ac:dyDescent="0.25">
      <c r="A181" s="53"/>
      <c r="B181" s="53"/>
      <c r="C181" s="394" t="s">
        <v>2986</v>
      </c>
      <c r="D181" s="392">
        <v>43006</v>
      </c>
      <c r="E181" s="394">
        <v>868</v>
      </c>
      <c r="F181" s="394">
        <v>928</v>
      </c>
      <c r="G181" s="20"/>
      <c r="H181" s="25"/>
      <c r="I181" s="312" t="s">
        <v>3001</v>
      </c>
      <c r="J181" s="241"/>
      <c r="K181" s="241"/>
      <c r="L181" s="27"/>
    </row>
    <row r="182" spans="1:12" outlineLevel="1" x14ac:dyDescent="0.25">
      <c r="A182" s="53"/>
      <c r="B182" s="53"/>
      <c r="C182" s="394" t="s">
        <v>2606</v>
      </c>
      <c r="D182" s="392">
        <v>43006</v>
      </c>
      <c r="E182" s="394">
        <v>864</v>
      </c>
      <c r="F182" s="397">
        <v>1508</v>
      </c>
      <c r="G182" s="20"/>
      <c r="H182" s="25"/>
      <c r="I182" s="312" t="s">
        <v>3002</v>
      </c>
      <c r="J182" s="241"/>
      <c r="K182" s="241"/>
      <c r="L182" s="27"/>
    </row>
    <row r="183" spans="1:12" x14ac:dyDescent="0.25">
      <c r="A183" s="18" t="s">
        <v>141</v>
      </c>
      <c r="B183" s="18" t="s">
        <v>142</v>
      </c>
      <c r="C183" s="329"/>
      <c r="D183" s="330"/>
      <c r="E183" s="331"/>
      <c r="F183" s="332"/>
      <c r="G183" s="20">
        <f>+SUM(F184:F186)</f>
        <v>3996</v>
      </c>
      <c r="H183" s="25">
        <f>+G183/1.16*0.16</f>
        <v>551.17241379310349</v>
      </c>
      <c r="I183" s="25"/>
      <c r="J183" s="22"/>
      <c r="K183" s="23"/>
      <c r="L183" s="22"/>
    </row>
    <row r="184" spans="1:12" outlineLevel="1" x14ac:dyDescent="0.25">
      <c r="A184" s="11"/>
      <c r="B184" s="11"/>
      <c r="C184" s="116" t="s">
        <v>382</v>
      </c>
      <c r="D184" s="117">
        <v>42760</v>
      </c>
      <c r="E184" s="116">
        <v>4070233</v>
      </c>
      <c r="F184" s="116">
        <v>116</v>
      </c>
      <c r="G184" s="20"/>
      <c r="H184" s="25"/>
      <c r="I184" s="349" t="s">
        <v>1738</v>
      </c>
      <c r="J184" s="22"/>
      <c r="K184" s="23"/>
      <c r="L184" s="22"/>
    </row>
    <row r="185" spans="1:12" outlineLevel="1" x14ac:dyDescent="0.25">
      <c r="A185" s="11"/>
      <c r="B185" s="11"/>
      <c r="C185" s="116" t="s">
        <v>1410</v>
      </c>
      <c r="D185" s="117">
        <v>42850</v>
      </c>
      <c r="E185" s="116">
        <v>4283655</v>
      </c>
      <c r="F185" s="116">
        <v>400</v>
      </c>
      <c r="G185" s="20"/>
      <c r="H185" s="25"/>
      <c r="I185" s="349" t="s">
        <v>1411</v>
      </c>
      <c r="J185" s="22"/>
      <c r="K185" s="23"/>
      <c r="L185" s="22"/>
    </row>
    <row r="186" spans="1:12" ht="14.25" customHeight="1" outlineLevel="1" x14ac:dyDescent="0.25">
      <c r="A186" s="11"/>
      <c r="B186" s="11"/>
      <c r="C186" s="58" t="s">
        <v>3003</v>
      </c>
      <c r="D186" s="392">
        <v>42979</v>
      </c>
      <c r="E186" s="394">
        <v>4512311</v>
      </c>
      <c r="F186" s="76">
        <v>3480</v>
      </c>
      <c r="G186" s="20"/>
      <c r="H186" s="25"/>
      <c r="I186" s="311" t="s">
        <v>3004</v>
      </c>
      <c r="J186" s="22"/>
      <c r="K186" s="23"/>
      <c r="L186" s="22"/>
    </row>
    <row r="187" spans="1:12" x14ac:dyDescent="0.25">
      <c r="A187" s="18" t="s">
        <v>384</v>
      </c>
      <c r="B187" s="18" t="s">
        <v>385</v>
      </c>
      <c r="C187" s="58"/>
      <c r="D187" s="70"/>
      <c r="E187" s="58"/>
      <c r="F187" s="58"/>
      <c r="G187" s="20">
        <f>+SUM(F188:F188)</f>
        <v>-37931.53</v>
      </c>
      <c r="H187" s="25">
        <f>+G187/1.16*0.16</f>
        <v>-5231.9351724137932</v>
      </c>
      <c r="I187" s="71"/>
      <c r="J187" s="241"/>
      <c r="K187" s="241"/>
      <c r="L187" s="22"/>
    </row>
    <row r="188" spans="1:12" outlineLevel="1" x14ac:dyDescent="0.25">
      <c r="A188" s="11"/>
      <c r="B188" s="11"/>
      <c r="C188" s="58" t="s">
        <v>386</v>
      </c>
      <c r="D188" s="70">
        <v>42738</v>
      </c>
      <c r="E188" s="58" t="s">
        <v>387</v>
      </c>
      <c r="F188" s="58">
        <v>-37931.53</v>
      </c>
      <c r="G188" s="20"/>
      <c r="H188" s="25"/>
      <c r="I188" s="25"/>
      <c r="J188" s="241"/>
      <c r="K188" s="8"/>
      <c r="L188" s="27"/>
    </row>
    <row r="189" spans="1:12" outlineLevel="1" x14ac:dyDescent="0.25">
      <c r="A189" s="18" t="s">
        <v>648</v>
      </c>
      <c r="B189" s="18" t="s">
        <v>649</v>
      </c>
      <c r="C189" s="241"/>
      <c r="D189" s="242"/>
      <c r="E189" s="241"/>
      <c r="F189" s="241"/>
      <c r="G189" s="20">
        <f>+SUM(F190:F191)</f>
        <v>69836.06</v>
      </c>
      <c r="H189" s="25">
        <f>+G189/1.16*0.16</f>
        <v>9632.56</v>
      </c>
      <c r="I189" s="71"/>
      <c r="J189" s="241"/>
      <c r="K189" s="8"/>
      <c r="L189" s="27"/>
    </row>
    <row r="190" spans="1:12" outlineLevel="1" x14ac:dyDescent="0.25">
      <c r="A190" s="11"/>
      <c r="B190" s="11"/>
      <c r="C190" s="58" t="s">
        <v>2706</v>
      </c>
      <c r="D190" s="70">
        <v>42989</v>
      </c>
      <c r="E190" s="58" t="s">
        <v>3005</v>
      </c>
      <c r="F190" s="58">
        <v>21054</v>
      </c>
      <c r="G190" s="20"/>
      <c r="H190" s="25"/>
      <c r="I190" s="349" t="s">
        <v>3006</v>
      </c>
      <c r="J190" s="241"/>
      <c r="K190" s="8"/>
      <c r="L190" s="27"/>
    </row>
    <row r="191" spans="1:12" outlineLevel="1" x14ac:dyDescent="0.25">
      <c r="A191" s="11"/>
      <c r="B191" s="11"/>
      <c r="C191" s="58" t="s">
        <v>536</v>
      </c>
      <c r="D191" s="70">
        <v>43008</v>
      </c>
      <c r="E191" s="58" t="s">
        <v>3194</v>
      </c>
      <c r="F191" s="58">
        <v>48782.06</v>
      </c>
      <c r="G191" s="20"/>
      <c r="H191" s="25"/>
      <c r="I191" s="311" t="s">
        <v>3195</v>
      </c>
      <c r="J191" s="241"/>
      <c r="K191" s="8"/>
      <c r="L191" s="27"/>
    </row>
    <row r="192" spans="1:12" x14ac:dyDescent="0.25">
      <c r="A192" s="18" t="s">
        <v>652</v>
      </c>
      <c r="B192" s="18" t="s">
        <v>653</v>
      </c>
      <c r="C192" s="28"/>
      <c r="D192" s="29"/>
      <c r="E192" s="52"/>
      <c r="F192" s="31"/>
      <c r="G192" s="20">
        <f>+SUM(F193:F198)</f>
        <v>14610.02</v>
      </c>
      <c r="H192" s="25">
        <f>+G192/1.16*0.16</f>
        <v>2015.1751724137935</v>
      </c>
      <c r="I192" s="25"/>
      <c r="J192" s="241"/>
      <c r="K192" s="8"/>
      <c r="L192" s="27"/>
    </row>
    <row r="193" spans="1:19" outlineLevel="1" x14ac:dyDescent="0.25">
      <c r="A193" s="53"/>
      <c r="B193" s="53"/>
      <c r="C193" s="394" t="s">
        <v>3007</v>
      </c>
      <c r="D193" s="392">
        <v>42997</v>
      </c>
      <c r="E193" s="394" t="s">
        <v>3008</v>
      </c>
      <c r="F193" s="397">
        <v>1131</v>
      </c>
      <c r="G193" s="20"/>
      <c r="H193" s="25"/>
      <c r="I193" s="311" t="s">
        <v>3019</v>
      </c>
      <c r="J193" s="241"/>
      <c r="K193" s="8"/>
      <c r="L193" s="27"/>
    </row>
    <row r="194" spans="1:19" outlineLevel="1" x14ac:dyDescent="0.25">
      <c r="A194" s="53"/>
      <c r="B194" s="53"/>
      <c r="C194" s="394" t="s">
        <v>3009</v>
      </c>
      <c r="D194" s="392">
        <v>42997</v>
      </c>
      <c r="E194" s="394" t="s">
        <v>3010</v>
      </c>
      <c r="F194" s="394">
        <v>320.16000000000003</v>
      </c>
      <c r="G194" s="20"/>
      <c r="H194" s="25"/>
      <c r="I194" s="311" t="s">
        <v>3020</v>
      </c>
      <c r="J194" s="241"/>
      <c r="K194" s="8"/>
      <c r="L194" s="27"/>
    </row>
    <row r="195" spans="1:19" outlineLevel="1" x14ac:dyDescent="0.25">
      <c r="A195" s="53"/>
      <c r="B195" s="53"/>
      <c r="C195" s="394" t="s">
        <v>3011</v>
      </c>
      <c r="D195" s="392">
        <v>43000</v>
      </c>
      <c r="E195" s="394" t="s">
        <v>3012</v>
      </c>
      <c r="F195" s="394">
        <v>246.24</v>
      </c>
      <c r="G195" s="20"/>
      <c r="H195" s="25"/>
      <c r="I195" s="311" t="s">
        <v>3021</v>
      </c>
      <c r="J195" s="241"/>
      <c r="K195" s="8"/>
      <c r="L195" s="27"/>
    </row>
    <row r="196" spans="1:19" outlineLevel="1" x14ac:dyDescent="0.25">
      <c r="A196" s="53"/>
      <c r="B196" s="53"/>
      <c r="C196" s="394" t="s">
        <v>3013</v>
      </c>
      <c r="D196" s="392">
        <v>43000</v>
      </c>
      <c r="E196" s="394" t="s">
        <v>3014</v>
      </c>
      <c r="F196" s="394">
        <v>432.77</v>
      </c>
      <c r="G196" s="20"/>
      <c r="H196" s="25"/>
      <c r="I196" s="312" t="s">
        <v>3022</v>
      </c>
      <c r="J196" s="241"/>
      <c r="K196" s="8"/>
      <c r="L196" s="27"/>
    </row>
    <row r="197" spans="1:19" outlineLevel="1" x14ac:dyDescent="0.25">
      <c r="A197" s="53"/>
      <c r="B197" s="53"/>
      <c r="C197" s="394" t="s">
        <v>3015</v>
      </c>
      <c r="D197" s="392">
        <v>43000</v>
      </c>
      <c r="E197" s="394" t="s">
        <v>3016</v>
      </c>
      <c r="F197" s="397">
        <v>1392</v>
      </c>
      <c r="G197" s="20"/>
      <c r="H197" s="25"/>
      <c r="I197" s="311" t="s">
        <v>3023</v>
      </c>
      <c r="J197" s="241"/>
      <c r="K197" s="8"/>
      <c r="L197" s="27"/>
    </row>
    <row r="198" spans="1:19" outlineLevel="1" x14ac:dyDescent="0.25">
      <c r="A198" s="53"/>
      <c r="B198" s="53"/>
      <c r="C198" s="394" t="s">
        <v>3017</v>
      </c>
      <c r="D198" s="392">
        <v>43005</v>
      </c>
      <c r="E198" s="394" t="s">
        <v>3018</v>
      </c>
      <c r="F198" s="397">
        <v>11087.85</v>
      </c>
      <c r="G198" s="20"/>
      <c r="H198" s="25"/>
      <c r="I198" s="311" t="s">
        <v>3024</v>
      </c>
      <c r="J198" s="241"/>
      <c r="K198" s="8"/>
      <c r="L198" s="27"/>
    </row>
    <row r="199" spans="1:19" x14ac:dyDescent="0.25">
      <c r="A199" s="18" t="s">
        <v>153</v>
      </c>
      <c r="B199" s="18" t="s">
        <v>154</v>
      </c>
      <c r="C199" s="329"/>
      <c r="D199" s="330"/>
      <c r="E199" s="331"/>
      <c r="F199" s="332"/>
      <c r="G199" s="20">
        <v>44800</v>
      </c>
      <c r="H199" s="25">
        <f>+G199/1.16*0.16</f>
        <v>6179.3103448275861</v>
      </c>
      <c r="I199" s="25"/>
      <c r="J199" s="241"/>
      <c r="K199" s="8"/>
      <c r="L199" s="27"/>
    </row>
    <row r="200" spans="1:19" outlineLevel="1" x14ac:dyDescent="0.25">
      <c r="A200" s="11"/>
      <c r="B200" s="11"/>
      <c r="C200" s="116" t="s">
        <v>155</v>
      </c>
      <c r="D200" s="117">
        <v>42703</v>
      </c>
      <c r="E200" s="116">
        <v>377</v>
      </c>
      <c r="F200" s="118">
        <v>44800</v>
      </c>
      <c r="G200" s="50"/>
      <c r="H200" s="25"/>
      <c r="I200" s="244" t="s">
        <v>851</v>
      </c>
      <c r="J200" s="241"/>
      <c r="K200" s="8"/>
      <c r="L200" s="27"/>
    </row>
    <row r="201" spans="1:19" x14ac:dyDescent="0.25">
      <c r="A201" s="18" t="s">
        <v>159</v>
      </c>
      <c r="B201" s="18" t="s">
        <v>160</v>
      </c>
      <c r="C201" s="329"/>
      <c r="D201" s="330"/>
      <c r="E201" s="331"/>
      <c r="F201" s="116"/>
      <c r="G201" s="20">
        <f>+SUM(F202:F206)</f>
        <v>-12760</v>
      </c>
      <c r="H201" s="25">
        <f>+G201/1.16*0.16</f>
        <v>-1760</v>
      </c>
      <c r="I201" s="25" t="s">
        <v>171</v>
      </c>
      <c r="J201" s="58"/>
      <c r="K201" s="8"/>
      <c r="L201" s="56"/>
      <c r="M201" s="58"/>
      <c r="N201" s="58"/>
      <c r="O201" s="58"/>
      <c r="P201" s="58"/>
      <c r="Q201" s="58"/>
      <c r="R201" s="58"/>
      <c r="S201" s="58"/>
    </row>
    <row r="202" spans="1:19" outlineLevel="1" x14ac:dyDescent="0.25">
      <c r="A202" s="53"/>
      <c r="B202" s="53"/>
      <c r="C202" s="116" t="s">
        <v>161</v>
      </c>
      <c r="D202" s="117">
        <v>42068</v>
      </c>
      <c r="E202" s="116" t="s">
        <v>162</v>
      </c>
      <c r="F202" s="352">
        <v>464</v>
      </c>
      <c r="G202" s="20"/>
      <c r="H202" s="25"/>
      <c r="I202" s="25"/>
      <c r="J202" s="58"/>
      <c r="K202" s="8"/>
      <c r="L202" s="56"/>
      <c r="M202" s="58"/>
      <c r="N202" s="58"/>
      <c r="O202" s="58"/>
      <c r="P202" s="58"/>
      <c r="Q202" s="58"/>
      <c r="R202" s="58"/>
      <c r="S202" s="58"/>
    </row>
    <row r="203" spans="1:19" outlineLevel="1" x14ac:dyDescent="0.25">
      <c r="A203" s="53"/>
      <c r="B203" s="53"/>
      <c r="C203" s="116" t="s">
        <v>163</v>
      </c>
      <c r="D203" s="117">
        <v>42172</v>
      </c>
      <c r="E203" s="116" t="s">
        <v>164</v>
      </c>
      <c r="F203" s="352">
        <v>4408</v>
      </c>
      <c r="G203" s="20"/>
      <c r="H203" s="25"/>
      <c r="I203" s="25"/>
      <c r="J203" s="58"/>
      <c r="K203" s="8"/>
      <c r="L203" s="56"/>
      <c r="M203" s="58"/>
      <c r="N203" s="58"/>
      <c r="O203" s="58"/>
      <c r="P203" s="58"/>
      <c r="Q203" s="58"/>
      <c r="R203" s="58"/>
      <c r="S203" s="58"/>
    </row>
    <row r="204" spans="1:19" outlineLevel="1" x14ac:dyDescent="0.25">
      <c r="A204" s="53"/>
      <c r="B204" s="53"/>
      <c r="C204" s="116" t="s">
        <v>165</v>
      </c>
      <c r="D204" s="117">
        <v>42247</v>
      </c>
      <c r="E204" s="116" t="s">
        <v>166</v>
      </c>
      <c r="F204" s="352">
        <v>4408</v>
      </c>
      <c r="G204" s="20"/>
      <c r="H204" s="25"/>
      <c r="I204" s="25"/>
      <c r="J204" s="58"/>
      <c r="K204" s="8"/>
      <c r="L204" s="56"/>
      <c r="M204" s="58"/>
      <c r="N204" s="58"/>
      <c r="O204" s="58"/>
      <c r="P204" s="58"/>
      <c r="Q204" s="58"/>
      <c r="R204" s="58"/>
      <c r="S204" s="58"/>
    </row>
    <row r="205" spans="1:19" outlineLevel="1" x14ac:dyDescent="0.25">
      <c r="A205" s="53"/>
      <c r="B205" s="53"/>
      <c r="C205" s="116" t="s">
        <v>167</v>
      </c>
      <c r="D205" s="117">
        <v>42247</v>
      </c>
      <c r="E205" s="116" t="s">
        <v>168</v>
      </c>
      <c r="F205" s="352">
        <v>4408</v>
      </c>
      <c r="G205" s="20"/>
      <c r="H205" s="25"/>
      <c r="I205" s="25"/>
      <c r="J205" s="58"/>
      <c r="K205" s="8"/>
      <c r="L205" s="56"/>
      <c r="M205" s="58"/>
      <c r="N205" s="58"/>
      <c r="O205" s="58"/>
      <c r="P205" s="58"/>
      <c r="Q205" s="58"/>
      <c r="R205" s="58"/>
      <c r="S205" s="58"/>
    </row>
    <row r="206" spans="1:19" outlineLevel="1" x14ac:dyDescent="0.25">
      <c r="A206" s="53"/>
      <c r="B206" s="53"/>
      <c r="C206" s="116" t="s">
        <v>169</v>
      </c>
      <c r="D206" s="117">
        <v>42487</v>
      </c>
      <c r="E206" s="116" t="s">
        <v>20</v>
      </c>
      <c r="F206" s="118">
        <v>-26448</v>
      </c>
      <c r="G206" s="20"/>
      <c r="H206" s="71" t="s">
        <v>170</v>
      </c>
      <c r="I206" s="71" t="s">
        <v>171</v>
      </c>
      <c r="J206" s="58"/>
      <c r="K206" s="8"/>
      <c r="L206" s="56"/>
      <c r="M206" s="58"/>
      <c r="N206" s="58"/>
      <c r="O206" s="58"/>
      <c r="P206" s="58"/>
      <c r="Q206" s="58"/>
      <c r="R206" s="58"/>
      <c r="S206" s="58"/>
    </row>
    <row r="207" spans="1:19" x14ac:dyDescent="0.25">
      <c r="A207" s="18" t="s">
        <v>3025</v>
      </c>
      <c r="B207" s="18" t="s">
        <v>3026</v>
      </c>
      <c r="C207" s="58"/>
      <c r="D207" s="70"/>
      <c r="E207" s="58"/>
      <c r="F207" s="61"/>
      <c r="G207" s="20">
        <f>+F208</f>
        <v>425000</v>
      </c>
      <c r="H207" s="25">
        <f>+G207/1.16*0.16</f>
        <v>58620.689655172413</v>
      </c>
      <c r="I207" s="71"/>
      <c r="J207" s="58"/>
      <c r="K207" s="8"/>
      <c r="L207" s="56"/>
      <c r="M207" s="58"/>
      <c r="N207" s="58"/>
      <c r="O207" s="58"/>
      <c r="P207" s="58"/>
      <c r="Q207" s="58"/>
      <c r="R207" s="58"/>
      <c r="S207" s="58"/>
    </row>
    <row r="208" spans="1:19" outlineLevel="1" x14ac:dyDescent="0.25">
      <c r="A208" s="53"/>
      <c r="B208" s="53"/>
      <c r="C208" s="58" t="s">
        <v>3027</v>
      </c>
      <c r="D208" s="70">
        <v>42997</v>
      </c>
      <c r="E208" s="58" t="s">
        <v>3028</v>
      </c>
      <c r="F208" s="61">
        <v>425000</v>
      </c>
      <c r="G208" s="20"/>
      <c r="H208" s="71"/>
      <c r="I208" s="312" t="s">
        <v>3029</v>
      </c>
      <c r="J208" s="58"/>
      <c r="K208" s="8"/>
      <c r="L208" s="56"/>
      <c r="M208" s="58"/>
      <c r="N208" s="58"/>
      <c r="O208" s="58"/>
      <c r="P208" s="58"/>
      <c r="Q208" s="58"/>
      <c r="R208" s="58"/>
      <c r="S208" s="58"/>
    </row>
    <row r="209" spans="1:19" outlineLevel="1" x14ac:dyDescent="0.25">
      <c r="A209" s="53"/>
      <c r="B209" s="53"/>
      <c r="C209" s="58"/>
      <c r="D209" s="70"/>
      <c r="E209" s="58"/>
      <c r="F209" s="61"/>
      <c r="G209" s="20"/>
      <c r="H209" s="71"/>
      <c r="I209" s="71"/>
      <c r="J209" s="58"/>
      <c r="K209" s="8"/>
      <c r="L209" s="56"/>
      <c r="M209" s="58"/>
      <c r="N209" s="58"/>
      <c r="O209" s="58"/>
      <c r="P209" s="58"/>
      <c r="Q209" s="58"/>
      <c r="R209" s="58"/>
      <c r="S209" s="58"/>
    </row>
    <row r="210" spans="1:19" x14ac:dyDescent="0.25">
      <c r="A210" s="18" t="s">
        <v>174</v>
      </c>
      <c r="B210" s="18" t="s">
        <v>175</v>
      </c>
      <c r="C210" s="116"/>
      <c r="D210" s="117"/>
      <c r="E210" s="116"/>
      <c r="F210" s="116"/>
      <c r="G210" s="20">
        <f>+SUM(F211:F213)</f>
        <v>6316.2</v>
      </c>
      <c r="H210" s="25">
        <f>+G210/1.16*0.16</f>
        <v>871.2</v>
      </c>
      <c r="I210" s="241"/>
      <c r="J210" s="241"/>
      <c r="K210" s="8"/>
      <c r="L210" s="27"/>
    </row>
    <row r="211" spans="1:19" outlineLevel="1" x14ac:dyDescent="0.25">
      <c r="A211" s="11"/>
      <c r="B211" s="11"/>
      <c r="C211" s="326" t="s">
        <v>1767</v>
      </c>
      <c r="D211" s="327">
        <v>42886</v>
      </c>
      <c r="E211" s="326">
        <v>2734</v>
      </c>
      <c r="F211" s="328">
        <v>3688.8</v>
      </c>
      <c r="G211" s="241"/>
      <c r="H211" s="25"/>
      <c r="I211" s="323" t="s">
        <v>1769</v>
      </c>
      <c r="J211" s="241"/>
      <c r="K211" s="8"/>
      <c r="L211" s="27"/>
    </row>
    <row r="212" spans="1:19" outlineLevel="1" x14ac:dyDescent="0.25">
      <c r="A212" s="11"/>
      <c r="B212" s="11"/>
      <c r="C212" s="394" t="s">
        <v>3030</v>
      </c>
      <c r="D212" s="392">
        <v>42986</v>
      </c>
      <c r="E212" s="394">
        <v>2981</v>
      </c>
      <c r="F212" s="394">
        <v>1856</v>
      </c>
      <c r="G212" s="241"/>
      <c r="H212" s="25"/>
      <c r="I212" s="311" t="s">
        <v>3032</v>
      </c>
      <c r="J212" s="241"/>
      <c r="K212" s="8"/>
      <c r="L212" s="27"/>
    </row>
    <row r="213" spans="1:19" outlineLevel="1" x14ac:dyDescent="0.25">
      <c r="A213" s="11"/>
      <c r="B213" s="11"/>
      <c r="C213" s="394" t="s">
        <v>3031</v>
      </c>
      <c r="D213" s="392">
        <v>43000</v>
      </c>
      <c r="E213" s="394">
        <v>3004</v>
      </c>
      <c r="F213" s="397">
        <v>771.4</v>
      </c>
      <c r="G213" s="241"/>
      <c r="H213" s="25"/>
      <c r="I213" s="312" t="s">
        <v>3033</v>
      </c>
      <c r="J213" s="241"/>
      <c r="K213" s="8"/>
      <c r="L213" s="27"/>
    </row>
    <row r="214" spans="1:19" outlineLevel="1" x14ac:dyDescent="0.25">
      <c r="A214" s="18" t="s">
        <v>3034</v>
      </c>
      <c r="B214" s="18" t="s">
        <v>3035</v>
      </c>
      <c r="D214" s="392"/>
      <c r="F214" s="397"/>
      <c r="G214" s="20">
        <f>+SUM(F215:F215)</f>
        <v>4640</v>
      </c>
      <c r="H214" s="25">
        <f>+G214/1.16*0.16</f>
        <v>640.00000000000011</v>
      </c>
      <c r="I214" s="312"/>
      <c r="J214" s="241"/>
      <c r="K214" s="8"/>
      <c r="L214" s="27"/>
    </row>
    <row r="215" spans="1:19" outlineLevel="1" x14ac:dyDescent="0.25">
      <c r="A215" s="53"/>
      <c r="B215" s="53"/>
      <c r="C215" s="76" t="s">
        <v>3036</v>
      </c>
      <c r="D215" s="314">
        <v>43004</v>
      </c>
      <c r="E215" s="76">
        <v>284</v>
      </c>
      <c r="F215" s="77">
        <v>4640</v>
      </c>
      <c r="G215" s="241"/>
      <c r="H215" s="25"/>
      <c r="I215" s="311" t="s">
        <v>3037</v>
      </c>
      <c r="J215" s="241"/>
      <c r="K215" s="8"/>
      <c r="L215" s="27"/>
    </row>
    <row r="216" spans="1:19" x14ac:dyDescent="0.25">
      <c r="A216" s="18" t="s">
        <v>1427</v>
      </c>
      <c r="B216" s="18" t="s">
        <v>1428</v>
      </c>
      <c r="D216" s="392"/>
      <c r="F216" s="397"/>
      <c r="G216" s="20">
        <f>+SUM(F217:F217)</f>
        <v>400.04</v>
      </c>
      <c r="H216" s="25">
        <f>+G216/1.16*0.16</f>
        <v>55.177931034482761</v>
      </c>
      <c r="I216" s="312"/>
      <c r="J216" s="241"/>
      <c r="K216" s="241"/>
      <c r="L216" s="241"/>
    </row>
    <row r="217" spans="1:19" outlineLevel="1" x14ac:dyDescent="0.25">
      <c r="A217" s="53"/>
      <c r="B217" s="53"/>
      <c r="C217" s="76" t="s">
        <v>2706</v>
      </c>
      <c r="D217" s="314">
        <v>42957</v>
      </c>
      <c r="E217" s="76">
        <v>7231</v>
      </c>
      <c r="F217" s="77">
        <v>400.04</v>
      </c>
      <c r="G217" s="241"/>
      <c r="H217" s="25"/>
      <c r="I217" s="323" t="s">
        <v>2707</v>
      </c>
      <c r="J217" s="58"/>
      <c r="K217" s="58"/>
      <c r="L217" s="58"/>
    </row>
    <row r="218" spans="1:19" outlineLevel="1" x14ac:dyDescent="0.25">
      <c r="A218" s="18" t="s">
        <v>178</v>
      </c>
      <c r="B218" s="18" t="s">
        <v>2134</v>
      </c>
      <c r="D218" s="392"/>
      <c r="F218" s="397"/>
      <c r="G218" s="20">
        <f>+SUM(F219:F220)</f>
        <v>5848</v>
      </c>
      <c r="H218" s="25">
        <f>+G218/1.16*0.16</f>
        <v>806.62068965517244</v>
      </c>
      <c r="I218" s="312"/>
      <c r="J218" s="58"/>
      <c r="K218" s="58"/>
      <c r="L218" s="58"/>
    </row>
    <row r="219" spans="1:19" outlineLevel="1" x14ac:dyDescent="0.25">
      <c r="A219" s="53"/>
      <c r="B219" s="53"/>
      <c r="C219" s="76" t="s">
        <v>3038</v>
      </c>
      <c r="D219" s="314">
        <v>43008</v>
      </c>
      <c r="E219" s="76">
        <v>42986505</v>
      </c>
      <c r="F219" s="77">
        <v>5848</v>
      </c>
      <c r="G219" s="241"/>
      <c r="H219" s="25"/>
      <c r="I219" s="250" t="s">
        <v>3039</v>
      </c>
      <c r="J219" s="58"/>
      <c r="K219" s="58"/>
      <c r="L219" s="58"/>
    </row>
    <row r="220" spans="1:19" outlineLevel="1" x14ac:dyDescent="0.25">
      <c r="A220" s="18" t="s">
        <v>2848</v>
      </c>
      <c r="B220" s="18" t="s">
        <v>2847</v>
      </c>
      <c r="C220" s="427"/>
      <c r="D220" s="428"/>
      <c r="E220" s="427"/>
      <c r="F220" s="429"/>
      <c r="G220" s="20">
        <f>+SUM(F221:F222)</f>
        <v>5535.2</v>
      </c>
      <c r="H220" s="25">
        <f>+G220/1.16*0.16</f>
        <v>763.47586206896551</v>
      </c>
      <c r="I220" s="25"/>
      <c r="J220" s="58"/>
      <c r="K220" s="58"/>
      <c r="L220" s="58"/>
    </row>
    <row r="221" spans="1:19" outlineLevel="1" x14ac:dyDescent="0.25">
      <c r="A221" s="53"/>
      <c r="B221" s="53"/>
      <c r="C221" s="430" t="s">
        <v>2849</v>
      </c>
      <c r="D221" s="431">
        <v>42977</v>
      </c>
      <c r="E221" s="430">
        <v>1803</v>
      </c>
      <c r="F221" s="432">
        <v>1531.2</v>
      </c>
      <c r="G221" s="20"/>
      <c r="H221" s="25"/>
      <c r="I221" s="323"/>
      <c r="J221" s="58"/>
      <c r="K221" s="58"/>
      <c r="L221" s="58"/>
    </row>
    <row r="222" spans="1:19" outlineLevel="1" x14ac:dyDescent="0.25">
      <c r="A222" s="53"/>
      <c r="B222" s="53"/>
      <c r="C222" s="430" t="s">
        <v>3040</v>
      </c>
      <c r="D222" s="431">
        <v>42982</v>
      </c>
      <c r="E222" s="430">
        <v>1858</v>
      </c>
      <c r="F222" s="432">
        <v>4004</v>
      </c>
      <c r="G222" s="20"/>
      <c r="H222" s="25"/>
      <c r="I222" s="323"/>
      <c r="J222" s="58"/>
      <c r="K222" s="58"/>
      <c r="L222" s="58"/>
    </row>
    <row r="223" spans="1:19" ht="15.75" customHeight="1" x14ac:dyDescent="0.25">
      <c r="A223" s="18" t="s">
        <v>192</v>
      </c>
      <c r="B223" s="18" t="s">
        <v>193</v>
      </c>
      <c r="C223" s="241"/>
      <c r="D223" s="242"/>
      <c r="E223" s="241"/>
      <c r="F223" s="26"/>
      <c r="G223" s="20">
        <f>+SUM(F224:F232)</f>
        <v>900000</v>
      </c>
      <c r="H223" s="25">
        <f>+G223/1.16*0.16</f>
        <v>124137.93103448278</v>
      </c>
    </row>
    <row r="224" spans="1:19" ht="15.75" customHeight="1" outlineLevel="1" x14ac:dyDescent="0.25">
      <c r="A224" s="241"/>
      <c r="B224" s="241"/>
      <c r="C224" s="97">
        <v>3561</v>
      </c>
      <c r="D224" s="392">
        <v>42736</v>
      </c>
      <c r="E224" s="394" t="s">
        <v>422</v>
      </c>
      <c r="F224" s="397">
        <v>100000</v>
      </c>
      <c r="G224" s="241"/>
      <c r="H224" s="241"/>
    </row>
    <row r="225" spans="1:9" ht="15.75" customHeight="1" outlineLevel="1" x14ac:dyDescent="0.25">
      <c r="A225" s="241"/>
      <c r="B225" s="241"/>
      <c r="C225" s="394" t="s">
        <v>672</v>
      </c>
      <c r="D225" s="392">
        <v>42767</v>
      </c>
      <c r="E225" s="394" t="s">
        <v>422</v>
      </c>
      <c r="F225" s="77">
        <v>100000</v>
      </c>
      <c r="G225" s="241"/>
      <c r="H225" s="241"/>
      <c r="I225" s="312"/>
    </row>
    <row r="226" spans="1:9" ht="15.75" customHeight="1" outlineLevel="1" x14ac:dyDescent="0.25">
      <c r="A226" s="241"/>
      <c r="B226" s="241"/>
      <c r="C226" s="394" t="s">
        <v>1167</v>
      </c>
      <c r="D226" s="392">
        <v>42795</v>
      </c>
      <c r="E226" s="394" t="s">
        <v>422</v>
      </c>
      <c r="F226" s="77">
        <v>100000</v>
      </c>
      <c r="G226" s="241"/>
      <c r="H226" s="241"/>
    </row>
    <row r="227" spans="1:9" ht="15.75" customHeight="1" outlineLevel="1" x14ac:dyDescent="0.25">
      <c r="A227" s="241"/>
      <c r="B227" s="241"/>
      <c r="C227" s="394" t="s">
        <v>1167</v>
      </c>
      <c r="D227" s="392">
        <v>42826</v>
      </c>
      <c r="E227" s="394" t="s">
        <v>422</v>
      </c>
      <c r="F227" s="397">
        <v>100000</v>
      </c>
      <c r="G227" s="241"/>
      <c r="H227" s="241"/>
    </row>
    <row r="228" spans="1:9" outlineLevel="1" x14ac:dyDescent="0.25">
      <c r="A228" s="241"/>
      <c r="B228" s="241"/>
      <c r="C228" s="394" t="s">
        <v>1774</v>
      </c>
      <c r="D228" s="392">
        <v>42856</v>
      </c>
      <c r="E228" s="394" t="s">
        <v>422</v>
      </c>
      <c r="F228" s="397">
        <v>100000</v>
      </c>
      <c r="G228" s="241"/>
      <c r="H228" s="241"/>
      <c r="I228" s="312"/>
    </row>
    <row r="229" spans="1:9" outlineLevel="1" x14ac:dyDescent="0.25">
      <c r="A229" s="241"/>
      <c r="B229" s="241"/>
      <c r="C229" s="394" t="s">
        <v>1774</v>
      </c>
      <c r="D229" s="392">
        <v>42887</v>
      </c>
      <c r="E229" s="394" t="s">
        <v>422</v>
      </c>
      <c r="F229" s="397">
        <v>100000</v>
      </c>
      <c r="G229" s="241"/>
      <c r="H229" s="241"/>
      <c r="I229" s="312"/>
    </row>
    <row r="230" spans="1:9" outlineLevel="1" x14ac:dyDescent="0.25">
      <c r="A230" s="241"/>
      <c r="B230" s="241"/>
      <c r="C230" s="394" t="s">
        <v>1774</v>
      </c>
      <c r="D230" s="392">
        <v>42917</v>
      </c>
      <c r="E230" s="394" t="s">
        <v>422</v>
      </c>
      <c r="F230" s="397">
        <v>100000</v>
      </c>
      <c r="G230" s="241"/>
      <c r="H230" s="241"/>
      <c r="I230" s="504"/>
    </row>
    <row r="231" spans="1:9" outlineLevel="1" x14ac:dyDescent="0.25">
      <c r="A231" s="241"/>
      <c r="B231" s="241"/>
      <c r="C231" s="394" t="s">
        <v>1167</v>
      </c>
      <c r="D231" s="392">
        <v>42948</v>
      </c>
      <c r="E231" s="394" t="s">
        <v>2713</v>
      </c>
      <c r="F231" s="397">
        <v>100000</v>
      </c>
      <c r="G231" s="241"/>
      <c r="H231" s="241"/>
      <c r="I231" s="312"/>
    </row>
    <row r="232" spans="1:9" outlineLevel="1" x14ac:dyDescent="0.25">
      <c r="A232" s="241"/>
      <c r="B232" s="241"/>
      <c r="C232" s="394" t="s">
        <v>1167</v>
      </c>
      <c r="D232" s="392">
        <v>42979</v>
      </c>
      <c r="E232" s="394" t="s">
        <v>422</v>
      </c>
      <c r="F232" s="397">
        <v>100000</v>
      </c>
      <c r="G232" s="241"/>
      <c r="H232" s="241"/>
      <c r="I232" s="312"/>
    </row>
    <row r="233" spans="1:9" x14ac:dyDescent="0.25">
      <c r="A233" s="18" t="s">
        <v>194</v>
      </c>
      <c r="B233" s="18" t="s">
        <v>195</v>
      </c>
      <c r="C233" s="58"/>
      <c r="D233" s="70"/>
      <c r="E233" s="58"/>
      <c r="F233" s="61"/>
      <c r="G233" s="20">
        <f>+SUM(F234:F238)</f>
        <v>2030</v>
      </c>
      <c r="H233" s="25">
        <f>+G233/1.16*0.16</f>
        <v>280.00000000000006</v>
      </c>
    </row>
    <row r="234" spans="1:9" s="488" customFormat="1" outlineLevel="1" x14ac:dyDescent="0.25">
      <c r="A234" s="53"/>
      <c r="B234" s="53"/>
      <c r="C234" s="499" t="s">
        <v>436</v>
      </c>
      <c r="D234" s="500">
        <v>42766</v>
      </c>
      <c r="E234" s="499" t="s">
        <v>437</v>
      </c>
      <c r="F234" s="499">
        <v>406</v>
      </c>
      <c r="G234" s="20"/>
      <c r="H234" s="25"/>
      <c r="I234" s="240"/>
    </row>
    <row r="235" spans="1:9" s="488" customFormat="1" outlineLevel="1" x14ac:dyDescent="0.25">
      <c r="A235" s="53"/>
      <c r="B235" s="53"/>
      <c r="C235" s="76" t="s">
        <v>1172</v>
      </c>
      <c r="D235" s="314">
        <v>42823</v>
      </c>
      <c r="E235" s="76" t="s">
        <v>1173</v>
      </c>
      <c r="F235" s="76">
        <v>406</v>
      </c>
      <c r="G235" s="20"/>
      <c r="H235" s="25"/>
      <c r="I235" s="240"/>
    </row>
    <row r="236" spans="1:9" s="488" customFormat="1" outlineLevel="1" x14ac:dyDescent="0.25">
      <c r="A236" s="53"/>
      <c r="B236" s="53"/>
      <c r="C236" s="76" t="s">
        <v>1174</v>
      </c>
      <c r="D236" s="314">
        <v>42825</v>
      </c>
      <c r="E236" s="76" t="s">
        <v>1175</v>
      </c>
      <c r="F236" s="76">
        <v>406</v>
      </c>
      <c r="G236" s="20"/>
      <c r="H236" s="25"/>
      <c r="I236" s="240"/>
    </row>
    <row r="237" spans="1:9" outlineLevel="1" x14ac:dyDescent="0.25">
      <c r="A237" s="53"/>
      <c r="B237" s="53"/>
      <c r="C237" s="76" t="s">
        <v>1439</v>
      </c>
      <c r="D237" s="314">
        <v>42832</v>
      </c>
      <c r="E237" s="76" t="s">
        <v>1440</v>
      </c>
      <c r="F237" s="76">
        <v>406</v>
      </c>
      <c r="G237" s="20"/>
      <c r="H237" s="25"/>
      <c r="I237" s="240"/>
    </row>
    <row r="238" spans="1:9" outlineLevel="1" x14ac:dyDescent="0.25">
      <c r="A238" s="53"/>
      <c r="B238" s="53"/>
      <c r="C238" s="488" t="s">
        <v>3041</v>
      </c>
      <c r="D238" s="490">
        <v>42992</v>
      </c>
      <c r="E238" s="488" t="s">
        <v>3042</v>
      </c>
      <c r="F238" s="503">
        <v>406</v>
      </c>
      <c r="G238" s="20"/>
      <c r="H238" s="25"/>
      <c r="I238" s="243"/>
    </row>
    <row r="239" spans="1:9" x14ac:dyDescent="0.25">
      <c r="A239" s="18" t="s">
        <v>1778</v>
      </c>
      <c r="B239" s="18" t="s">
        <v>1779</v>
      </c>
      <c r="C239" s="116"/>
      <c r="D239" s="117"/>
      <c r="E239" s="116"/>
      <c r="F239" s="116"/>
      <c r="G239" s="20">
        <f>+F240+F241</f>
        <v>9161.2800000000007</v>
      </c>
      <c r="H239" s="25">
        <f>+G239/1.16*0.16</f>
        <v>1263.6248275862072</v>
      </c>
    </row>
    <row r="240" spans="1:9" outlineLevel="1" x14ac:dyDescent="0.25">
      <c r="A240" s="241"/>
      <c r="B240" s="241"/>
      <c r="C240" s="116" t="s">
        <v>1780</v>
      </c>
      <c r="D240" s="117">
        <v>42877</v>
      </c>
      <c r="E240" s="116" t="s">
        <v>3186</v>
      </c>
      <c r="F240" s="116">
        <v>800</v>
      </c>
      <c r="G240" s="241"/>
      <c r="H240" s="241"/>
      <c r="I240" s="250" t="s">
        <v>1781</v>
      </c>
    </row>
    <row r="241" spans="1:9" outlineLevel="1" x14ac:dyDescent="0.25">
      <c r="A241" s="241"/>
      <c r="B241" s="241"/>
      <c r="C241" s="58" t="s">
        <v>3043</v>
      </c>
      <c r="D241" s="70">
        <v>43000</v>
      </c>
      <c r="E241" s="58">
        <v>598</v>
      </c>
      <c r="F241" s="58">
        <v>8361.2800000000007</v>
      </c>
      <c r="G241" s="241"/>
      <c r="H241" s="241"/>
      <c r="I241" s="311" t="s">
        <v>3044</v>
      </c>
    </row>
    <row r="242" spans="1:9" outlineLevel="1" x14ac:dyDescent="0.25">
      <c r="A242" s="18" t="s">
        <v>2137</v>
      </c>
      <c r="B242" s="18" t="s">
        <v>3045</v>
      </c>
      <c r="C242" s="58"/>
      <c r="D242" s="70"/>
      <c r="E242" s="58"/>
      <c r="F242" s="58"/>
      <c r="G242" s="20">
        <f>+F243+F244</f>
        <v>5568</v>
      </c>
      <c r="H242" s="25">
        <f>+G242/1.16*0.16</f>
        <v>768</v>
      </c>
    </row>
    <row r="243" spans="1:9" outlineLevel="1" x14ac:dyDescent="0.25">
      <c r="A243" s="241"/>
      <c r="B243" s="241"/>
      <c r="C243" s="406" t="s">
        <v>3046</v>
      </c>
      <c r="D243" s="407">
        <v>42996</v>
      </c>
      <c r="E243" s="406">
        <v>934830</v>
      </c>
      <c r="F243" s="406">
        <v>2088</v>
      </c>
      <c r="G243" s="241"/>
      <c r="H243" s="241"/>
      <c r="I243" s="250"/>
    </row>
    <row r="244" spans="1:9" outlineLevel="1" x14ac:dyDescent="0.25">
      <c r="A244" s="241"/>
      <c r="B244" s="241"/>
      <c r="C244" s="406" t="s">
        <v>3047</v>
      </c>
      <c r="D244" s="407">
        <v>42997</v>
      </c>
      <c r="E244" s="406">
        <v>6</v>
      </c>
      <c r="F244" s="406">
        <v>3480</v>
      </c>
      <c r="G244" s="241"/>
      <c r="H244" s="241"/>
      <c r="I244" s="250"/>
    </row>
    <row r="245" spans="1:9" outlineLevel="1" x14ac:dyDescent="0.25">
      <c r="A245" s="18" t="s">
        <v>204</v>
      </c>
      <c r="B245" s="18" t="s">
        <v>205</v>
      </c>
      <c r="C245" s="58"/>
      <c r="D245" s="70"/>
      <c r="E245" s="58"/>
      <c r="F245" s="58"/>
      <c r="G245" s="20">
        <f>+F246+F247+F248</f>
        <v>3300</v>
      </c>
      <c r="H245" s="25">
        <f>+G245/1.16*0.16</f>
        <v>455.17241379310349</v>
      </c>
      <c r="I245" s="250"/>
    </row>
    <row r="246" spans="1:9" outlineLevel="1" x14ac:dyDescent="0.25">
      <c r="A246" s="241"/>
      <c r="B246" s="241"/>
      <c r="C246" s="408" t="s">
        <v>3048</v>
      </c>
      <c r="D246" s="409">
        <v>42989</v>
      </c>
      <c r="E246" s="408">
        <v>1423</v>
      </c>
      <c r="F246" s="410">
        <v>1100</v>
      </c>
      <c r="G246" s="241"/>
      <c r="H246" s="241"/>
      <c r="I246" s="250"/>
    </row>
    <row r="247" spans="1:9" outlineLevel="1" x14ac:dyDescent="0.25">
      <c r="A247" s="241"/>
      <c r="B247" s="241"/>
      <c r="C247" s="408" t="s">
        <v>3049</v>
      </c>
      <c r="D247" s="409">
        <v>42989</v>
      </c>
      <c r="E247" s="408">
        <v>1424</v>
      </c>
      <c r="F247" s="410">
        <v>1100</v>
      </c>
      <c r="G247" s="241"/>
      <c r="H247" s="241"/>
      <c r="I247" s="250"/>
    </row>
    <row r="248" spans="1:9" outlineLevel="1" x14ac:dyDescent="0.25">
      <c r="A248" s="241"/>
      <c r="B248" s="241"/>
      <c r="C248" s="408" t="s">
        <v>3050</v>
      </c>
      <c r="D248" s="409">
        <v>42989</v>
      </c>
      <c r="E248" s="408">
        <v>1425</v>
      </c>
      <c r="F248" s="410">
        <v>1100</v>
      </c>
      <c r="G248" s="241"/>
      <c r="H248" s="241"/>
      <c r="I248" s="250"/>
    </row>
    <row r="249" spans="1:9" x14ac:dyDescent="0.25">
      <c r="A249" s="18" t="s">
        <v>211</v>
      </c>
      <c r="B249" s="18" t="s">
        <v>212</v>
      </c>
      <c r="C249" s="116"/>
      <c r="D249" s="116"/>
      <c r="E249" s="116"/>
      <c r="F249" s="116"/>
      <c r="G249" s="20">
        <f>+F250</f>
        <v>8107.99</v>
      </c>
      <c r="H249" s="25">
        <f>+G249/1.16*0.16</f>
        <v>1118.3434482758621</v>
      </c>
    </row>
    <row r="250" spans="1:9" outlineLevel="1" x14ac:dyDescent="0.25">
      <c r="A250" s="53"/>
      <c r="B250" s="53"/>
      <c r="C250" s="116" t="s">
        <v>213</v>
      </c>
      <c r="D250" s="117">
        <v>42597</v>
      </c>
      <c r="E250" s="116" t="s">
        <v>214</v>
      </c>
      <c r="F250" s="118">
        <v>8107.99</v>
      </c>
      <c r="G250" s="241"/>
      <c r="H250" s="241"/>
    </row>
    <row r="251" spans="1:9" x14ac:dyDescent="0.25">
      <c r="A251" s="18" t="s">
        <v>215</v>
      </c>
      <c r="B251" s="18" t="s">
        <v>216</v>
      </c>
      <c r="C251" s="241"/>
      <c r="D251" s="242"/>
      <c r="E251" s="58"/>
      <c r="F251" s="26"/>
      <c r="G251" s="20">
        <f>+SUM(F252:F254)</f>
        <v>11917.14</v>
      </c>
      <c r="H251" s="25">
        <f>+G251/1.16*0.16</f>
        <v>1643.743448275862</v>
      </c>
    </row>
    <row r="252" spans="1:9" outlineLevel="1" x14ac:dyDescent="0.25">
      <c r="A252" s="241"/>
      <c r="B252" s="241"/>
      <c r="C252" s="394" t="s">
        <v>3051</v>
      </c>
      <c r="D252" s="392">
        <v>42986</v>
      </c>
      <c r="E252" s="394" t="s">
        <v>3052</v>
      </c>
      <c r="F252" s="397">
        <v>4121.25</v>
      </c>
      <c r="H252" s="241"/>
      <c r="I252" s="311" t="s">
        <v>3057</v>
      </c>
    </row>
    <row r="253" spans="1:9" outlineLevel="1" x14ac:dyDescent="0.25">
      <c r="A253" s="241"/>
      <c r="B253" s="241"/>
      <c r="C253" s="394" t="s">
        <v>3053</v>
      </c>
      <c r="D253" s="392">
        <v>42997</v>
      </c>
      <c r="E253" s="394" t="s">
        <v>3054</v>
      </c>
      <c r="F253" s="397">
        <v>3404.83</v>
      </c>
      <c r="H253" s="241"/>
      <c r="I253" s="311" t="s">
        <v>3058</v>
      </c>
    </row>
    <row r="254" spans="1:9" outlineLevel="1" x14ac:dyDescent="0.25">
      <c r="A254" s="241"/>
      <c r="B254" s="241"/>
      <c r="C254" s="394" t="s">
        <v>3055</v>
      </c>
      <c r="D254" s="392">
        <v>43006</v>
      </c>
      <c r="E254" s="394" t="s">
        <v>3056</v>
      </c>
      <c r="F254" s="397">
        <v>4391.0600000000004</v>
      </c>
      <c r="H254" s="241"/>
      <c r="I254" s="311" t="s">
        <v>3059</v>
      </c>
    </row>
    <row r="255" spans="1:9" x14ac:dyDescent="0.25">
      <c r="A255" s="18" t="s">
        <v>217</v>
      </c>
      <c r="B255" s="18" t="s">
        <v>218</v>
      </c>
      <c r="C255" s="58"/>
      <c r="D255" s="70"/>
      <c r="E255" s="58"/>
      <c r="F255" s="61"/>
      <c r="G255" s="20">
        <f>+SUM(F256:F261)</f>
        <v>28053.7</v>
      </c>
      <c r="H255" s="25">
        <f>+G255/1.16*0.16</f>
        <v>3869.4758620689659</v>
      </c>
    </row>
    <row r="256" spans="1:9" outlineLevel="1" x14ac:dyDescent="0.25">
      <c r="A256" s="241"/>
      <c r="B256" s="241"/>
      <c r="C256" s="394" t="s">
        <v>3060</v>
      </c>
      <c r="D256" s="392">
        <v>42992</v>
      </c>
      <c r="E256" s="394">
        <v>155</v>
      </c>
      <c r="F256" s="397">
        <v>11804.16</v>
      </c>
      <c r="G256" s="241"/>
      <c r="H256" s="241"/>
      <c r="I256" s="323" t="s">
        <v>2739</v>
      </c>
    </row>
    <row r="257" spans="1:9" outlineLevel="1" x14ac:dyDescent="0.25">
      <c r="A257" s="241"/>
      <c r="B257" s="241"/>
      <c r="C257" s="394" t="s">
        <v>3061</v>
      </c>
      <c r="D257" s="392">
        <v>42992</v>
      </c>
      <c r="E257" s="394">
        <v>153</v>
      </c>
      <c r="F257" s="397">
        <v>1160</v>
      </c>
      <c r="G257" s="241"/>
      <c r="H257" s="241"/>
      <c r="I257" s="323" t="s">
        <v>2740</v>
      </c>
    </row>
    <row r="258" spans="1:9" outlineLevel="1" x14ac:dyDescent="0.25">
      <c r="A258" s="241"/>
      <c r="B258" s="241"/>
      <c r="C258" s="394" t="s">
        <v>3062</v>
      </c>
      <c r="D258" s="392">
        <v>42993</v>
      </c>
      <c r="E258" s="394">
        <v>154</v>
      </c>
      <c r="F258" s="397">
        <v>1160</v>
      </c>
      <c r="G258" s="241"/>
      <c r="H258" s="241"/>
      <c r="I258" s="311" t="s">
        <v>3067</v>
      </c>
    </row>
    <row r="259" spans="1:9" outlineLevel="1" x14ac:dyDescent="0.25">
      <c r="A259" s="241"/>
      <c r="B259" s="241"/>
      <c r="C259" s="394" t="s">
        <v>3063</v>
      </c>
      <c r="D259" s="392">
        <v>42993</v>
      </c>
      <c r="E259" s="394">
        <v>147</v>
      </c>
      <c r="F259" s="397">
        <v>6960</v>
      </c>
      <c r="G259" s="241"/>
      <c r="H259" s="241"/>
      <c r="I259" s="311" t="s">
        <v>3068</v>
      </c>
    </row>
    <row r="260" spans="1:9" outlineLevel="1" x14ac:dyDescent="0.25">
      <c r="A260" s="241"/>
      <c r="B260" s="241"/>
      <c r="C260" s="394" t="s">
        <v>3064</v>
      </c>
      <c r="D260" s="392">
        <v>42998</v>
      </c>
      <c r="E260" s="394">
        <v>151</v>
      </c>
      <c r="F260" s="397">
        <v>4060</v>
      </c>
      <c r="G260" s="241"/>
      <c r="H260" s="241"/>
      <c r="I260" s="311" t="s">
        <v>3069</v>
      </c>
    </row>
    <row r="261" spans="1:9" outlineLevel="1" x14ac:dyDescent="0.25">
      <c r="A261" s="241"/>
      <c r="B261" s="241"/>
      <c r="C261" s="394" t="s">
        <v>3065</v>
      </c>
      <c r="D261" s="392">
        <v>43000</v>
      </c>
      <c r="E261" s="394" t="s">
        <v>3066</v>
      </c>
      <c r="F261" s="397">
        <v>2909.54</v>
      </c>
      <c r="G261" s="241"/>
      <c r="H261" s="241"/>
      <c r="I261" s="311" t="s">
        <v>3070</v>
      </c>
    </row>
    <row r="262" spans="1:9" x14ac:dyDescent="0.25">
      <c r="A262" s="18" t="s">
        <v>220</v>
      </c>
      <c r="B262" s="18" t="s">
        <v>221</v>
      </c>
      <c r="C262" s="58"/>
      <c r="D262" s="70"/>
      <c r="E262" s="58"/>
      <c r="F262" s="61"/>
      <c r="G262" s="20">
        <f>+SUM(F263:F266)</f>
        <v>30200.02</v>
      </c>
      <c r="H262" s="25">
        <f>+G262/1.16*0.16</f>
        <v>4165.5200000000004</v>
      </c>
      <c r="I262" s="323"/>
    </row>
    <row r="263" spans="1:9" outlineLevel="1" x14ac:dyDescent="0.25">
      <c r="A263" s="241"/>
      <c r="B263" s="241"/>
      <c r="C263" s="394" t="s">
        <v>2747</v>
      </c>
      <c r="D263" s="392">
        <v>42963</v>
      </c>
      <c r="E263" s="394" t="s">
        <v>2748</v>
      </c>
      <c r="F263" s="397">
        <v>8500</v>
      </c>
      <c r="G263" s="241"/>
      <c r="H263" s="241"/>
      <c r="I263" s="323" t="s">
        <v>2755</v>
      </c>
    </row>
    <row r="264" spans="1:9" outlineLevel="1" x14ac:dyDescent="0.25">
      <c r="A264" s="241"/>
      <c r="B264" s="241"/>
      <c r="C264" s="394" t="s">
        <v>148</v>
      </c>
      <c r="D264" s="392">
        <v>42966</v>
      </c>
      <c r="E264" s="394" t="s">
        <v>2749</v>
      </c>
      <c r="F264" s="397">
        <v>6000</v>
      </c>
      <c r="G264" s="241"/>
      <c r="H264" s="241"/>
      <c r="I264" s="323" t="s">
        <v>2756</v>
      </c>
    </row>
    <row r="265" spans="1:9" outlineLevel="1" x14ac:dyDescent="0.25">
      <c r="A265" s="241"/>
      <c r="B265" s="241"/>
      <c r="C265" s="394" t="s">
        <v>3071</v>
      </c>
      <c r="D265" s="392">
        <v>42989</v>
      </c>
      <c r="E265" s="394" t="s">
        <v>3072</v>
      </c>
      <c r="F265" s="77">
        <v>7200</v>
      </c>
      <c r="G265" s="241"/>
      <c r="H265" s="241"/>
      <c r="I265" s="311" t="s">
        <v>3075</v>
      </c>
    </row>
    <row r="266" spans="1:9" outlineLevel="1" x14ac:dyDescent="0.25">
      <c r="A266" s="241"/>
      <c r="B266" s="241"/>
      <c r="C266" s="394" t="s">
        <v>3074</v>
      </c>
      <c r="D266" s="392">
        <v>42989</v>
      </c>
      <c r="E266" s="394" t="s">
        <v>3073</v>
      </c>
      <c r="F266" s="397">
        <v>8500.02</v>
      </c>
      <c r="G266" s="241"/>
      <c r="H266" s="241"/>
      <c r="I266" s="311" t="s">
        <v>3076</v>
      </c>
    </row>
    <row r="267" spans="1:9" ht="15.75" customHeight="1" x14ac:dyDescent="0.25">
      <c r="A267" s="18" t="s">
        <v>229</v>
      </c>
      <c r="B267" s="18" t="s">
        <v>230</v>
      </c>
      <c r="C267" s="116"/>
      <c r="D267" s="117"/>
      <c r="E267" s="116"/>
      <c r="F267" s="116"/>
      <c r="G267" s="20">
        <f>+SUM(F268:F274)</f>
        <v>8120</v>
      </c>
      <c r="H267" s="25">
        <f>+G267/1.16*0.16</f>
        <v>1120.0000000000002</v>
      </c>
    </row>
    <row r="268" spans="1:9" ht="15.75" customHeight="1" outlineLevel="1" x14ac:dyDescent="0.25">
      <c r="A268" s="241"/>
      <c r="B268" s="241"/>
      <c r="C268" s="326" t="s">
        <v>1483</v>
      </c>
      <c r="D268" s="327">
        <v>42850</v>
      </c>
      <c r="E268" s="326">
        <v>139</v>
      </c>
      <c r="F268" s="328">
        <v>4524</v>
      </c>
      <c r="G268" s="241"/>
      <c r="H268" s="241"/>
      <c r="I268" s="312" t="s">
        <v>1496</v>
      </c>
    </row>
    <row r="269" spans="1:9" ht="15.75" customHeight="1" outlineLevel="1" x14ac:dyDescent="0.25">
      <c r="A269" s="241"/>
      <c r="B269" s="241"/>
      <c r="C269" s="394" t="s">
        <v>2469</v>
      </c>
      <c r="D269" s="392">
        <v>42928</v>
      </c>
      <c r="E269" s="394">
        <v>226</v>
      </c>
      <c r="F269" s="397">
        <f>2320-1740</f>
        <v>580</v>
      </c>
      <c r="G269" s="241"/>
      <c r="H269" s="241"/>
      <c r="I269" s="323" t="s">
        <v>2569</v>
      </c>
    </row>
    <row r="270" spans="1:9" ht="15.75" customHeight="1" outlineLevel="1" x14ac:dyDescent="0.25">
      <c r="A270" s="241"/>
      <c r="B270" s="241"/>
      <c r="C270" s="394" t="s">
        <v>2758</v>
      </c>
      <c r="D270" s="392">
        <v>42950</v>
      </c>
      <c r="E270" s="394" t="s">
        <v>2759</v>
      </c>
      <c r="F270" s="397">
        <v>-6960</v>
      </c>
      <c r="G270" s="241"/>
      <c r="H270" s="241"/>
      <c r="I270" s="323"/>
    </row>
    <row r="271" spans="1:9" ht="15.75" customHeight="1" outlineLevel="1" x14ac:dyDescent="0.25">
      <c r="A271" s="241"/>
      <c r="B271" s="241"/>
      <c r="C271" s="394" t="s">
        <v>3077</v>
      </c>
      <c r="D271" s="392">
        <v>42997</v>
      </c>
      <c r="E271" s="394">
        <v>280</v>
      </c>
      <c r="F271" s="397">
        <v>2204</v>
      </c>
      <c r="G271" s="241"/>
      <c r="H271" s="241" t="s">
        <v>380</v>
      </c>
      <c r="I271" s="311" t="s">
        <v>3080</v>
      </c>
    </row>
    <row r="272" spans="1:9" ht="15.75" customHeight="1" outlineLevel="1" x14ac:dyDescent="0.25">
      <c r="A272" s="241"/>
      <c r="B272" s="241"/>
      <c r="C272" s="394" t="s">
        <v>3078</v>
      </c>
      <c r="D272" s="392">
        <v>42997</v>
      </c>
      <c r="E272" s="394">
        <v>282</v>
      </c>
      <c r="F272" s="397">
        <v>1392</v>
      </c>
      <c r="G272" s="241"/>
      <c r="H272" s="241"/>
      <c r="I272" s="311" t="s">
        <v>3081</v>
      </c>
    </row>
    <row r="273" spans="1:9" ht="15.75" customHeight="1" outlineLevel="1" x14ac:dyDescent="0.25">
      <c r="A273" s="241"/>
      <c r="B273" s="241"/>
      <c r="C273" s="394" t="s">
        <v>3079</v>
      </c>
      <c r="D273" s="392">
        <v>42997</v>
      </c>
      <c r="E273" s="394">
        <v>283</v>
      </c>
      <c r="F273" s="397">
        <v>4292</v>
      </c>
      <c r="G273" s="241"/>
      <c r="H273" s="241"/>
      <c r="I273" s="311" t="s">
        <v>3082</v>
      </c>
    </row>
    <row r="274" spans="1:9" ht="15.75" customHeight="1" outlineLevel="1" x14ac:dyDescent="0.25">
      <c r="A274" s="241"/>
      <c r="B274" s="241"/>
      <c r="C274" s="394" t="s">
        <v>2817</v>
      </c>
      <c r="D274" s="392">
        <v>43004</v>
      </c>
      <c r="E274" s="394">
        <v>281</v>
      </c>
      <c r="F274" s="397">
        <v>2088</v>
      </c>
      <c r="G274" s="241"/>
      <c r="H274" s="241"/>
      <c r="I274" s="311" t="s">
        <v>3083</v>
      </c>
    </row>
    <row r="275" spans="1:9" ht="15.75" customHeight="1" x14ac:dyDescent="0.25">
      <c r="A275" s="18" t="s">
        <v>232</v>
      </c>
      <c r="B275" s="18" t="s">
        <v>233</v>
      </c>
      <c r="C275" s="241"/>
      <c r="D275" s="242"/>
      <c r="E275" s="241"/>
      <c r="F275" s="26"/>
      <c r="G275" s="20">
        <f>+SUM(F276:F288)</f>
        <v>21634</v>
      </c>
      <c r="H275" s="25">
        <f>+G275/1.16*0.16</f>
        <v>2984</v>
      </c>
    </row>
    <row r="276" spans="1:9" ht="15.75" customHeight="1" outlineLevel="1" x14ac:dyDescent="0.25">
      <c r="A276" s="241"/>
      <c r="B276" s="241"/>
      <c r="C276" s="394" t="s">
        <v>2481</v>
      </c>
      <c r="D276" s="392">
        <v>42933</v>
      </c>
      <c r="E276" s="394" t="s">
        <v>2482</v>
      </c>
      <c r="F276" s="394">
        <v>870</v>
      </c>
      <c r="H276" s="241"/>
      <c r="I276" s="250" t="s">
        <v>2577</v>
      </c>
    </row>
    <row r="277" spans="1:9" ht="15.75" customHeight="1" outlineLevel="1" x14ac:dyDescent="0.25">
      <c r="A277" s="241"/>
      <c r="B277" s="241"/>
      <c r="C277" s="394" t="s">
        <v>2771</v>
      </c>
      <c r="D277" s="392">
        <v>42954</v>
      </c>
      <c r="E277" s="394" t="s">
        <v>2772</v>
      </c>
      <c r="F277" s="397">
        <v>1218</v>
      </c>
      <c r="H277" s="241"/>
      <c r="I277" s="311" t="s">
        <v>3112</v>
      </c>
    </row>
    <row r="278" spans="1:9" ht="15.75" customHeight="1" outlineLevel="1" x14ac:dyDescent="0.25">
      <c r="A278" s="241"/>
      <c r="B278" s="241"/>
      <c r="C278" s="394" t="s">
        <v>3084</v>
      </c>
      <c r="D278" s="392">
        <v>42984</v>
      </c>
      <c r="E278" s="394" t="s">
        <v>3085</v>
      </c>
      <c r="F278" s="397">
        <v>1218</v>
      </c>
      <c r="H278" s="241"/>
      <c r="I278" s="312" t="s">
        <v>2785</v>
      </c>
    </row>
    <row r="279" spans="1:9" ht="15.75" customHeight="1" outlineLevel="1" x14ac:dyDescent="0.25">
      <c r="A279" s="241"/>
      <c r="B279" s="241"/>
      <c r="C279" s="394" t="s">
        <v>3086</v>
      </c>
      <c r="D279" s="392">
        <v>42984</v>
      </c>
      <c r="E279" s="394" t="s">
        <v>3087</v>
      </c>
      <c r="F279" s="397">
        <v>1218</v>
      </c>
      <c r="H279" s="241"/>
      <c r="I279" s="311" t="s">
        <v>3102</v>
      </c>
    </row>
    <row r="280" spans="1:9" ht="15.75" customHeight="1" outlineLevel="1" x14ac:dyDescent="0.25">
      <c r="A280" s="241"/>
      <c r="B280" s="241"/>
      <c r="C280" s="394" t="s">
        <v>3088</v>
      </c>
      <c r="D280" s="392">
        <v>42985</v>
      </c>
      <c r="E280" s="394" t="s">
        <v>3089</v>
      </c>
      <c r="F280" s="397">
        <v>1218</v>
      </c>
      <c r="H280" s="241"/>
      <c r="I280" s="311" t="s">
        <v>3103</v>
      </c>
    </row>
    <row r="281" spans="1:9" ht="15.75" customHeight="1" outlineLevel="1" x14ac:dyDescent="0.25">
      <c r="A281" s="241"/>
      <c r="B281" s="241"/>
      <c r="C281" s="394" t="s">
        <v>3090</v>
      </c>
      <c r="D281" s="392">
        <v>42990</v>
      </c>
      <c r="E281" s="394" t="s">
        <v>3091</v>
      </c>
      <c r="F281" s="397">
        <v>1218</v>
      </c>
      <c r="H281" s="241"/>
      <c r="I281" s="311" t="s">
        <v>3104</v>
      </c>
    </row>
    <row r="282" spans="1:9" ht="15.75" customHeight="1" outlineLevel="1" x14ac:dyDescent="0.25">
      <c r="A282" s="241"/>
      <c r="B282" s="241"/>
      <c r="C282" s="394" t="s">
        <v>1091</v>
      </c>
      <c r="D282" s="392">
        <v>42990</v>
      </c>
      <c r="E282" s="394" t="s">
        <v>3092</v>
      </c>
      <c r="F282" s="397">
        <v>1218</v>
      </c>
      <c r="H282" s="241"/>
      <c r="I282" s="311" t="s">
        <v>3105</v>
      </c>
    </row>
    <row r="283" spans="1:9" ht="15.75" customHeight="1" outlineLevel="1" x14ac:dyDescent="0.25">
      <c r="A283" s="241"/>
      <c r="B283" s="241"/>
      <c r="C283" s="394" t="s">
        <v>1395</v>
      </c>
      <c r="D283" s="392">
        <v>42996</v>
      </c>
      <c r="E283" s="394" t="s">
        <v>3093</v>
      </c>
      <c r="F283" s="397">
        <v>5220</v>
      </c>
      <c r="H283" s="241"/>
      <c r="I283" s="311" t="s">
        <v>3106</v>
      </c>
    </row>
    <row r="284" spans="1:9" ht="15.75" customHeight="1" outlineLevel="1" x14ac:dyDescent="0.25">
      <c r="A284" s="241"/>
      <c r="B284" s="241"/>
      <c r="C284" s="394" t="s">
        <v>3094</v>
      </c>
      <c r="D284" s="392">
        <v>42996</v>
      </c>
      <c r="E284" s="394" t="s">
        <v>3095</v>
      </c>
      <c r="F284" s="397">
        <v>3248</v>
      </c>
      <c r="H284" s="241"/>
      <c r="I284" s="311" t="s">
        <v>3107</v>
      </c>
    </row>
    <row r="285" spans="1:9" ht="15.75" customHeight="1" outlineLevel="1" x14ac:dyDescent="0.25">
      <c r="A285" s="241"/>
      <c r="B285" s="241"/>
      <c r="C285" s="394" t="s">
        <v>3096</v>
      </c>
      <c r="D285" s="392">
        <v>42997</v>
      </c>
      <c r="E285" s="394" t="s">
        <v>3097</v>
      </c>
      <c r="F285" s="397">
        <v>3248</v>
      </c>
      <c r="H285" s="241"/>
      <c r="I285" s="311" t="s">
        <v>3108</v>
      </c>
    </row>
    <row r="286" spans="1:9" ht="15.75" customHeight="1" outlineLevel="1" x14ac:dyDescent="0.25">
      <c r="A286" s="241"/>
      <c r="B286" s="241"/>
      <c r="C286" s="394" t="s">
        <v>3098</v>
      </c>
      <c r="D286" s="392">
        <v>42997</v>
      </c>
      <c r="E286" s="394" t="s">
        <v>3099</v>
      </c>
      <c r="F286" s="394">
        <v>696</v>
      </c>
      <c r="H286" s="241"/>
      <c r="I286" s="311" t="s">
        <v>3109</v>
      </c>
    </row>
    <row r="287" spans="1:9" ht="15.75" customHeight="1" outlineLevel="1" x14ac:dyDescent="0.25">
      <c r="A287" s="241"/>
      <c r="B287" s="241"/>
      <c r="C287" s="394" t="s">
        <v>507</v>
      </c>
      <c r="D287" s="392">
        <v>42997</v>
      </c>
      <c r="E287" s="394" t="s">
        <v>3100</v>
      </c>
      <c r="F287" s="394">
        <v>696</v>
      </c>
      <c r="H287" s="241"/>
      <c r="I287" s="312" t="s">
        <v>3110</v>
      </c>
    </row>
    <row r="288" spans="1:9" ht="15.75" customHeight="1" outlineLevel="1" x14ac:dyDescent="0.25">
      <c r="A288" s="241"/>
      <c r="B288" s="241"/>
      <c r="C288" s="394" t="s">
        <v>417</v>
      </c>
      <c r="D288" s="392">
        <v>43006</v>
      </c>
      <c r="E288" s="394" t="s">
        <v>3101</v>
      </c>
      <c r="F288" s="394">
        <v>348</v>
      </c>
      <c r="H288" s="241"/>
      <c r="I288" s="323" t="s">
        <v>3111</v>
      </c>
    </row>
    <row r="289" spans="1:9" s="488" customFormat="1" ht="15.75" customHeight="1" outlineLevel="1" x14ac:dyDescent="0.25">
      <c r="A289" s="18" t="s">
        <v>4458</v>
      </c>
      <c r="B289" s="18" t="s">
        <v>4548</v>
      </c>
      <c r="C289" s="58"/>
      <c r="D289" s="70"/>
      <c r="E289" s="58"/>
      <c r="F289" s="61"/>
      <c r="G289" s="20">
        <f>+SUM(F290:F298)</f>
        <v>-7360.2199999999975</v>
      </c>
      <c r="H289" s="25">
        <f>+G289/1.16*0.16</f>
        <v>-1015.2027586206895</v>
      </c>
      <c r="I289" s="323"/>
    </row>
    <row r="290" spans="1:9" s="488" customFormat="1" ht="15.75" customHeight="1" outlineLevel="1" x14ac:dyDescent="0.25">
      <c r="A290" s="53"/>
      <c r="B290" s="53"/>
      <c r="C290" s="58" t="s">
        <v>4561</v>
      </c>
      <c r="D290" s="70">
        <v>42802</v>
      </c>
      <c r="E290" s="58" t="s">
        <v>4562</v>
      </c>
      <c r="F290" s="61">
        <v>-1822.78</v>
      </c>
      <c r="G290" s="20"/>
      <c r="H290" s="25"/>
      <c r="I290" s="323"/>
    </row>
    <row r="291" spans="1:9" s="488" customFormat="1" ht="15.75" customHeight="1" outlineLevel="1" x14ac:dyDescent="0.25">
      <c r="A291" s="53"/>
      <c r="B291" s="53"/>
      <c r="C291" s="58" t="s">
        <v>4563</v>
      </c>
      <c r="D291" s="70">
        <v>42901</v>
      </c>
      <c r="E291" s="58" t="s">
        <v>4564</v>
      </c>
      <c r="F291" s="61">
        <v>-15730.8</v>
      </c>
      <c r="G291" s="20"/>
      <c r="H291" s="25"/>
      <c r="I291" s="323"/>
    </row>
    <row r="292" spans="1:9" s="488" customFormat="1" ht="15.75" customHeight="1" outlineLevel="1" x14ac:dyDescent="0.25">
      <c r="A292" s="53"/>
      <c r="B292" s="53"/>
      <c r="C292" s="58" t="s">
        <v>4565</v>
      </c>
      <c r="D292" s="70">
        <v>42901</v>
      </c>
      <c r="E292" s="58" t="s">
        <v>4566</v>
      </c>
      <c r="F292" s="61">
        <v>-348</v>
      </c>
      <c r="G292" s="20"/>
      <c r="H292" s="25"/>
      <c r="I292" s="323"/>
    </row>
    <row r="293" spans="1:9" s="488" customFormat="1" ht="15.75" customHeight="1" outlineLevel="1" x14ac:dyDescent="0.25">
      <c r="A293" s="53"/>
      <c r="B293" s="53"/>
      <c r="C293" s="58" t="s">
        <v>4567</v>
      </c>
      <c r="D293" s="70">
        <v>42902</v>
      </c>
      <c r="E293" s="58" t="s">
        <v>4568</v>
      </c>
      <c r="F293" s="61">
        <v>500</v>
      </c>
      <c r="G293" s="20"/>
      <c r="H293" s="25"/>
      <c r="I293" s="323"/>
    </row>
    <row r="294" spans="1:9" s="488" customFormat="1" ht="15.75" customHeight="1" outlineLevel="1" x14ac:dyDescent="0.25">
      <c r="A294" s="53"/>
      <c r="B294" s="53"/>
      <c r="C294" s="58" t="s">
        <v>4569</v>
      </c>
      <c r="D294" s="70">
        <v>42902</v>
      </c>
      <c r="E294" s="58" t="s">
        <v>4570</v>
      </c>
      <c r="F294" s="61">
        <v>1078.8</v>
      </c>
      <c r="G294" s="20"/>
      <c r="H294" s="25"/>
      <c r="I294" s="323"/>
    </row>
    <row r="295" spans="1:9" s="488" customFormat="1" ht="15.75" customHeight="1" outlineLevel="1" x14ac:dyDescent="0.25">
      <c r="A295" s="241"/>
      <c r="B295" s="241"/>
      <c r="C295" s="76" t="s">
        <v>4571</v>
      </c>
      <c r="D295" s="314">
        <v>42926</v>
      </c>
      <c r="E295" s="76" t="s">
        <v>4572</v>
      </c>
      <c r="F295" s="77">
        <v>-20974.400000000001</v>
      </c>
      <c r="H295" s="241"/>
      <c r="I295" s="323"/>
    </row>
    <row r="296" spans="1:9" s="488" customFormat="1" ht="15.75" customHeight="1" outlineLevel="1" x14ac:dyDescent="0.25">
      <c r="A296" s="241"/>
      <c r="B296" s="241"/>
      <c r="C296" s="76" t="s">
        <v>4573</v>
      </c>
      <c r="D296" s="314">
        <v>42942</v>
      </c>
      <c r="E296" s="76" t="s">
        <v>4574</v>
      </c>
      <c r="F296" s="77">
        <v>-15730.8</v>
      </c>
      <c r="H296" s="241"/>
      <c r="I296" s="323"/>
    </row>
    <row r="297" spans="1:9" s="488" customFormat="1" ht="15.75" customHeight="1" outlineLevel="1" x14ac:dyDescent="0.25">
      <c r="A297" s="241"/>
      <c r="B297" s="241"/>
      <c r="C297" s="58" t="s">
        <v>4575</v>
      </c>
      <c r="D297" s="314">
        <v>43334</v>
      </c>
      <c r="E297" s="58" t="s">
        <v>4576</v>
      </c>
      <c r="F297" s="77">
        <v>36848.06</v>
      </c>
      <c r="H297" s="241"/>
      <c r="I297" s="323"/>
    </row>
    <row r="298" spans="1:9" s="488" customFormat="1" ht="15.75" customHeight="1" outlineLevel="1" x14ac:dyDescent="0.25">
      <c r="A298" s="241"/>
      <c r="B298" s="241"/>
      <c r="C298" s="58" t="s">
        <v>4577</v>
      </c>
      <c r="D298" s="314">
        <v>43342</v>
      </c>
      <c r="E298" s="58" t="s">
        <v>4578</v>
      </c>
      <c r="F298" s="77">
        <v>8819.7000000000007</v>
      </c>
      <c r="H298" s="241"/>
      <c r="I298" s="323"/>
    </row>
    <row r="299" spans="1:9" x14ac:dyDescent="0.25">
      <c r="A299" s="18" t="s">
        <v>1263</v>
      </c>
      <c r="B299" s="18" t="s">
        <v>1264</v>
      </c>
      <c r="C299" s="116"/>
      <c r="D299" s="117"/>
      <c r="E299" s="116"/>
      <c r="F299" s="118"/>
      <c r="G299" s="20">
        <f>+F300</f>
        <v>3519.64</v>
      </c>
      <c r="H299" s="25">
        <f>+G299/1.16*0.16</f>
        <v>485.46758620689661</v>
      </c>
    </row>
    <row r="300" spans="1:9" outlineLevel="1" x14ac:dyDescent="0.25">
      <c r="A300" s="241"/>
      <c r="B300" s="241"/>
      <c r="C300" s="116" t="s">
        <v>1265</v>
      </c>
      <c r="D300" s="117">
        <v>42825</v>
      </c>
      <c r="E300" s="116">
        <v>572</v>
      </c>
      <c r="F300" s="118">
        <v>3519.64</v>
      </c>
      <c r="G300" s="241"/>
      <c r="H300" s="241"/>
      <c r="I300" s="312" t="s">
        <v>1266</v>
      </c>
    </row>
    <row r="301" spans="1:9" x14ac:dyDescent="0.25">
      <c r="A301" s="18" t="s">
        <v>1271</v>
      </c>
      <c r="B301" s="18" t="s">
        <v>1272</v>
      </c>
      <c r="C301" s="116"/>
      <c r="D301" s="117"/>
      <c r="E301" s="116"/>
      <c r="F301" s="118"/>
      <c r="G301" s="20">
        <f>+F302</f>
        <v>-14326</v>
      </c>
      <c r="H301" s="25">
        <f>+G301/1.16*0.16</f>
        <v>-1976</v>
      </c>
    </row>
    <row r="302" spans="1:9" outlineLevel="1" x14ac:dyDescent="0.25">
      <c r="A302" s="53"/>
      <c r="B302" s="53"/>
      <c r="C302" s="116" t="s">
        <v>1273</v>
      </c>
      <c r="D302" s="117">
        <v>42825</v>
      </c>
      <c r="E302" s="116" t="s">
        <v>1274</v>
      </c>
      <c r="F302" s="118">
        <v>-14326</v>
      </c>
      <c r="G302" s="20"/>
      <c r="H302" s="25"/>
    </row>
    <row r="303" spans="1:9" x14ac:dyDescent="0.25">
      <c r="A303" s="18" t="s">
        <v>1879</v>
      </c>
      <c r="B303" s="18" t="s">
        <v>1880</v>
      </c>
      <c r="C303" s="58"/>
      <c r="D303" s="70"/>
      <c r="E303" s="58"/>
      <c r="F303" s="61"/>
      <c r="G303" s="20">
        <f>+SUM(F304:F307)</f>
        <v>34978.5</v>
      </c>
      <c r="H303" s="25">
        <f>+G303/1.16*0.16</f>
        <v>4824.620689655173</v>
      </c>
    </row>
    <row r="304" spans="1:9" outlineLevel="1" x14ac:dyDescent="0.25">
      <c r="A304" s="53"/>
      <c r="B304" s="53"/>
      <c r="C304" s="58" t="s">
        <v>2794</v>
      </c>
      <c r="D304" s="70">
        <v>42958</v>
      </c>
      <c r="E304" s="58">
        <v>55</v>
      </c>
      <c r="F304" s="61">
        <v>15545.02</v>
      </c>
      <c r="G304" s="20"/>
      <c r="H304" s="25"/>
      <c r="I304" s="312" t="s">
        <v>2796</v>
      </c>
    </row>
    <row r="305" spans="1:9" outlineLevel="1" x14ac:dyDescent="0.25">
      <c r="A305" s="53"/>
      <c r="B305" s="53"/>
      <c r="C305" s="58" t="s">
        <v>2795</v>
      </c>
      <c r="D305" s="70">
        <v>42959</v>
      </c>
      <c r="E305" s="58">
        <v>61</v>
      </c>
      <c r="F305" s="61">
        <v>318.88</v>
      </c>
      <c r="G305" s="20"/>
      <c r="H305" s="25"/>
      <c r="I305" s="250" t="s">
        <v>2797</v>
      </c>
    </row>
    <row r="306" spans="1:9" outlineLevel="1" x14ac:dyDescent="0.25">
      <c r="A306" s="53"/>
      <c r="B306" s="53"/>
      <c r="C306" s="58" t="s">
        <v>3113</v>
      </c>
      <c r="D306" s="70">
        <v>42993</v>
      </c>
      <c r="E306" s="58">
        <v>92</v>
      </c>
      <c r="F306" s="61">
        <v>11704.52</v>
      </c>
      <c r="G306" s="20"/>
      <c r="H306" s="25"/>
      <c r="I306" s="311" t="s">
        <v>3115</v>
      </c>
    </row>
    <row r="307" spans="1:9" outlineLevel="1" x14ac:dyDescent="0.25">
      <c r="A307" s="53"/>
      <c r="B307" s="53"/>
      <c r="C307" s="58" t="s">
        <v>3114</v>
      </c>
      <c r="D307" s="70">
        <v>42993</v>
      </c>
      <c r="E307" s="58">
        <v>93</v>
      </c>
      <c r="F307" s="61">
        <v>7410.08</v>
      </c>
      <c r="G307" s="20"/>
      <c r="H307" s="25"/>
      <c r="I307" s="311" t="s">
        <v>3116</v>
      </c>
    </row>
    <row r="308" spans="1:9" outlineLevel="1" x14ac:dyDescent="0.25">
      <c r="A308" s="18" t="s">
        <v>1891</v>
      </c>
      <c r="B308" s="18" t="s">
        <v>1892</v>
      </c>
      <c r="C308" s="58"/>
      <c r="D308" s="70"/>
      <c r="E308" s="58"/>
      <c r="F308" s="61"/>
      <c r="G308" s="20">
        <f>+SUM(F309:F321)</f>
        <v>171922.44</v>
      </c>
      <c r="H308" s="25">
        <f>+G308/1.16*0.16</f>
        <v>23713.439999999999</v>
      </c>
    </row>
    <row r="309" spans="1:9" outlineLevel="1" x14ac:dyDescent="0.25">
      <c r="A309" s="53"/>
      <c r="B309" s="53"/>
      <c r="C309" s="394" t="s">
        <v>3117</v>
      </c>
      <c r="D309" s="392">
        <v>42999</v>
      </c>
      <c r="E309" s="394">
        <v>179</v>
      </c>
      <c r="F309" s="397">
        <v>20764</v>
      </c>
      <c r="G309" s="20"/>
      <c r="H309" s="25"/>
      <c r="I309" s="311" t="s">
        <v>3128</v>
      </c>
    </row>
    <row r="310" spans="1:9" outlineLevel="1" x14ac:dyDescent="0.25">
      <c r="A310" s="53"/>
      <c r="B310" s="53"/>
      <c r="C310" s="394" t="s">
        <v>3118</v>
      </c>
      <c r="D310" s="392">
        <v>42999</v>
      </c>
      <c r="E310" s="394">
        <v>167</v>
      </c>
      <c r="F310" s="397">
        <v>7192</v>
      </c>
      <c r="G310" s="20"/>
      <c r="H310" s="25"/>
      <c r="I310" s="311" t="s">
        <v>3129</v>
      </c>
    </row>
    <row r="311" spans="1:9" outlineLevel="1" x14ac:dyDescent="0.25">
      <c r="A311" s="53"/>
      <c r="B311" s="53"/>
      <c r="C311" s="394" t="s">
        <v>424</v>
      </c>
      <c r="D311" s="392">
        <v>42999</v>
      </c>
      <c r="E311" s="394">
        <v>157</v>
      </c>
      <c r="F311" s="397">
        <v>23664</v>
      </c>
      <c r="G311" s="20"/>
      <c r="H311" s="25"/>
      <c r="I311" s="311" t="s">
        <v>3130</v>
      </c>
    </row>
    <row r="312" spans="1:9" outlineLevel="1" x14ac:dyDescent="0.25">
      <c r="A312" s="53"/>
      <c r="B312" s="53"/>
      <c r="C312" s="394" t="s">
        <v>1327</v>
      </c>
      <c r="D312" s="392">
        <v>42999</v>
      </c>
      <c r="E312" s="394">
        <v>154</v>
      </c>
      <c r="F312" s="397">
        <v>12296</v>
      </c>
      <c r="G312" s="20"/>
      <c r="H312" s="25"/>
      <c r="I312" s="311" t="s">
        <v>3131</v>
      </c>
    </row>
    <row r="313" spans="1:9" outlineLevel="1" x14ac:dyDescent="0.25">
      <c r="A313" s="53"/>
      <c r="B313" s="53"/>
      <c r="C313" s="394" t="s">
        <v>3119</v>
      </c>
      <c r="D313" s="392">
        <v>43004</v>
      </c>
      <c r="E313" s="394">
        <v>153</v>
      </c>
      <c r="F313" s="397">
        <v>8932</v>
      </c>
      <c r="G313" s="20"/>
      <c r="H313" s="25"/>
      <c r="I313" s="311" t="s">
        <v>3132</v>
      </c>
    </row>
    <row r="314" spans="1:9" outlineLevel="1" x14ac:dyDescent="0.25">
      <c r="A314" s="53"/>
      <c r="B314" s="53"/>
      <c r="C314" s="394" t="s">
        <v>3120</v>
      </c>
      <c r="D314" s="392">
        <v>43004</v>
      </c>
      <c r="E314" s="394">
        <v>155</v>
      </c>
      <c r="F314" s="397">
        <v>6264</v>
      </c>
      <c r="G314" s="20"/>
      <c r="H314" s="25"/>
      <c r="I314" s="311" t="s">
        <v>3133</v>
      </c>
    </row>
    <row r="315" spans="1:9" outlineLevel="1" x14ac:dyDescent="0.25">
      <c r="A315" s="53"/>
      <c r="B315" s="53"/>
      <c r="C315" s="394" t="s">
        <v>3121</v>
      </c>
      <c r="D315" s="392">
        <v>43004</v>
      </c>
      <c r="E315" s="394">
        <v>164</v>
      </c>
      <c r="F315" s="397">
        <v>18792</v>
      </c>
      <c r="G315" s="20"/>
      <c r="H315" s="25"/>
      <c r="I315" s="311" t="s">
        <v>3134</v>
      </c>
    </row>
    <row r="316" spans="1:9" outlineLevel="1" x14ac:dyDescent="0.25">
      <c r="A316" s="53"/>
      <c r="B316" s="53"/>
      <c r="C316" s="394" t="s">
        <v>3122</v>
      </c>
      <c r="D316" s="392">
        <v>43004</v>
      </c>
      <c r="E316" s="394">
        <v>11155</v>
      </c>
      <c r="F316" s="397">
        <v>13572</v>
      </c>
      <c r="G316" s="20"/>
      <c r="H316" s="25"/>
      <c r="I316" s="311" t="s">
        <v>3133</v>
      </c>
    </row>
    <row r="317" spans="1:9" outlineLevel="1" x14ac:dyDescent="0.25">
      <c r="A317" s="53"/>
      <c r="B317" s="53"/>
      <c r="C317" s="394" t="s">
        <v>3123</v>
      </c>
      <c r="D317" s="392">
        <v>43006</v>
      </c>
      <c r="E317" s="394">
        <v>186</v>
      </c>
      <c r="F317" s="397">
        <v>9280</v>
      </c>
      <c r="G317" s="20"/>
      <c r="H317" s="25"/>
      <c r="I317" s="323" t="s">
        <v>3135</v>
      </c>
    </row>
    <row r="318" spans="1:9" outlineLevel="1" x14ac:dyDescent="0.25">
      <c r="A318" s="53"/>
      <c r="B318" s="53"/>
      <c r="C318" s="394" t="s">
        <v>3124</v>
      </c>
      <c r="D318" s="392">
        <v>43006</v>
      </c>
      <c r="E318" s="394">
        <v>185</v>
      </c>
      <c r="F318" s="397">
        <v>17632</v>
      </c>
      <c r="G318" s="20"/>
      <c r="H318" s="25"/>
      <c r="I318" s="323" t="s">
        <v>3136</v>
      </c>
    </row>
    <row r="319" spans="1:9" outlineLevel="1" x14ac:dyDescent="0.25">
      <c r="A319" s="53"/>
      <c r="B319" s="53"/>
      <c r="C319" s="394" t="s">
        <v>3125</v>
      </c>
      <c r="D319" s="392">
        <v>43008</v>
      </c>
      <c r="E319" s="394">
        <v>1164</v>
      </c>
      <c r="F319" s="397">
        <v>15892</v>
      </c>
      <c r="G319" s="20"/>
      <c r="H319" s="25"/>
      <c r="I319" s="311" t="s">
        <v>3134</v>
      </c>
    </row>
    <row r="320" spans="1:9" outlineLevel="1" x14ac:dyDescent="0.25">
      <c r="A320" s="53"/>
      <c r="B320" s="53"/>
      <c r="C320" s="394" t="s">
        <v>3126</v>
      </c>
      <c r="D320" s="392">
        <v>43008</v>
      </c>
      <c r="E320" s="394">
        <v>11164</v>
      </c>
      <c r="F320" s="397">
        <v>2900</v>
      </c>
      <c r="G320" s="20"/>
      <c r="H320" s="25"/>
      <c r="I320" s="311" t="s">
        <v>3134</v>
      </c>
    </row>
    <row r="321" spans="1:10" outlineLevel="1" x14ac:dyDescent="0.25">
      <c r="A321" s="53"/>
      <c r="B321" s="53"/>
      <c r="C321" s="394" t="s">
        <v>3127</v>
      </c>
      <c r="D321" s="392">
        <v>43008</v>
      </c>
      <c r="E321" s="394">
        <v>1185</v>
      </c>
      <c r="F321" s="397">
        <v>14742.44</v>
      </c>
      <c r="G321" s="20"/>
      <c r="H321" s="25"/>
      <c r="I321" s="323" t="s">
        <v>3136</v>
      </c>
    </row>
    <row r="322" spans="1:10" x14ac:dyDescent="0.25">
      <c r="A322" s="18" t="s">
        <v>2198</v>
      </c>
      <c r="B322" s="18" t="s">
        <v>2199</v>
      </c>
      <c r="C322" s="119" t="s">
        <v>380</v>
      </c>
      <c r="D322" s="121"/>
      <c r="E322" s="119"/>
      <c r="F322" s="122"/>
      <c r="G322" s="20">
        <f>+F323</f>
        <v>928</v>
      </c>
      <c r="H322" s="25">
        <f>+G322/1.16*0.16</f>
        <v>128</v>
      </c>
    </row>
    <row r="323" spans="1:10" outlineLevel="1" x14ac:dyDescent="0.25">
      <c r="A323" s="53"/>
      <c r="B323" s="53"/>
      <c r="C323" s="119" t="s">
        <v>2200</v>
      </c>
      <c r="D323" s="121">
        <v>42887</v>
      </c>
      <c r="E323" s="119">
        <v>60</v>
      </c>
      <c r="F323" s="122">
        <v>928</v>
      </c>
      <c r="G323" s="20"/>
      <c r="H323" s="25"/>
      <c r="I323" s="250" t="s">
        <v>2201</v>
      </c>
      <c r="J323" s="421" t="s">
        <v>3188</v>
      </c>
    </row>
    <row r="324" spans="1:10" x14ac:dyDescent="0.25">
      <c r="A324" s="18" t="s">
        <v>2210</v>
      </c>
      <c r="B324" s="18" t="s">
        <v>2211</v>
      </c>
      <c r="C324" s="58"/>
      <c r="D324" s="70"/>
      <c r="E324" s="58"/>
      <c r="F324" s="61"/>
      <c r="G324" s="20">
        <f>+F325</f>
        <v>-69.569999999999993</v>
      </c>
      <c r="H324" s="25">
        <f>+G324/1.16*0.16</f>
        <v>-9.5958620689655181</v>
      </c>
    </row>
    <row r="325" spans="1:10" outlineLevel="1" x14ac:dyDescent="0.25">
      <c r="A325" s="53"/>
      <c r="B325" s="53"/>
      <c r="C325" s="58" t="s">
        <v>2212</v>
      </c>
      <c r="D325" s="70">
        <v>42901</v>
      </c>
      <c r="E325" s="58" t="s">
        <v>2213</v>
      </c>
      <c r="F325" s="61">
        <v>-69.569999999999993</v>
      </c>
      <c r="G325" s="20"/>
      <c r="H325" s="25"/>
      <c r="I325" s="312"/>
    </row>
    <row r="326" spans="1:10" x14ac:dyDescent="0.25">
      <c r="A326" s="18" t="s">
        <v>2222</v>
      </c>
      <c r="B326" s="18" t="s">
        <v>2223</v>
      </c>
      <c r="C326" s="58"/>
      <c r="D326" s="70"/>
      <c r="E326" s="58"/>
      <c r="F326" s="61"/>
      <c r="G326" s="20">
        <f>+SUM(F327:F330)</f>
        <v>122935.11</v>
      </c>
      <c r="H326" s="25">
        <f>+G326/1.16*0.16</f>
        <v>16956.566896551725</v>
      </c>
    </row>
    <row r="327" spans="1:10" outlineLevel="1" x14ac:dyDescent="0.25">
      <c r="A327" s="53"/>
      <c r="B327" s="53"/>
      <c r="C327" s="394" t="s">
        <v>3137</v>
      </c>
      <c r="D327" s="392">
        <v>42983</v>
      </c>
      <c r="E327" s="394" t="s">
        <v>3138</v>
      </c>
      <c r="F327" s="397">
        <v>34011.370000000003</v>
      </c>
      <c r="G327" s="20"/>
      <c r="H327" s="25"/>
      <c r="I327" s="311" t="s">
        <v>3145</v>
      </c>
    </row>
    <row r="328" spans="1:10" outlineLevel="1" x14ac:dyDescent="0.25">
      <c r="A328" s="53"/>
      <c r="B328" s="53"/>
      <c r="C328" s="394" t="s">
        <v>3139</v>
      </c>
      <c r="D328" s="392">
        <v>42997</v>
      </c>
      <c r="E328" s="394" t="s">
        <v>3140</v>
      </c>
      <c r="F328" s="397">
        <v>31474.11</v>
      </c>
      <c r="G328" s="20"/>
      <c r="H328" s="25"/>
      <c r="I328" s="311" t="s">
        <v>3144</v>
      </c>
    </row>
    <row r="329" spans="1:10" outlineLevel="1" x14ac:dyDescent="0.25">
      <c r="A329" s="53"/>
      <c r="B329" s="53"/>
      <c r="C329" s="394" t="s">
        <v>246</v>
      </c>
      <c r="D329" s="392">
        <v>42998</v>
      </c>
      <c r="E329" s="394" t="s">
        <v>3141</v>
      </c>
      <c r="F329" s="397">
        <v>25562.18</v>
      </c>
      <c r="G329" s="20"/>
      <c r="H329" s="25"/>
      <c r="I329" s="311" t="s">
        <v>3146</v>
      </c>
    </row>
    <row r="330" spans="1:10" outlineLevel="1" x14ac:dyDescent="0.25">
      <c r="A330" s="53"/>
      <c r="B330" s="53"/>
      <c r="C330" s="394" t="s">
        <v>3142</v>
      </c>
      <c r="D330" s="392">
        <v>43005</v>
      </c>
      <c r="E330" s="394" t="s">
        <v>3143</v>
      </c>
      <c r="F330" s="397">
        <v>31887.45</v>
      </c>
      <c r="G330" s="20"/>
      <c r="H330" s="25"/>
      <c r="I330" s="311" t="s">
        <v>3147</v>
      </c>
    </row>
    <row r="331" spans="1:10" outlineLevel="1" x14ac:dyDescent="0.25">
      <c r="A331" s="18" t="s">
        <v>3148</v>
      </c>
      <c r="B331" s="18" t="s">
        <v>3149</v>
      </c>
      <c r="C331" s="69"/>
      <c r="D331" s="422"/>
      <c r="E331" s="69"/>
      <c r="F331" s="423"/>
      <c r="G331" s="20">
        <f>+SUM(F332:F333)</f>
        <v>-71457.52</v>
      </c>
      <c r="H331" s="25">
        <f>+G331/1.16*0.16</f>
        <v>-9856.2096551724153</v>
      </c>
      <c r="I331" s="394" t="s">
        <v>3189</v>
      </c>
    </row>
    <row r="332" spans="1:10" outlineLevel="1" x14ac:dyDescent="0.25">
      <c r="A332" s="53"/>
      <c r="B332" s="53"/>
      <c r="C332" s="424" t="s">
        <v>3150</v>
      </c>
      <c r="D332" s="425">
        <v>43004</v>
      </c>
      <c r="E332" s="424" t="s">
        <v>3151</v>
      </c>
      <c r="F332" s="426">
        <v>-3140.83</v>
      </c>
      <c r="G332" s="20"/>
      <c r="H332" s="25"/>
      <c r="I332" s="311"/>
    </row>
    <row r="333" spans="1:10" outlineLevel="1" x14ac:dyDescent="0.25">
      <c r="A333" s="53"/>
      <c r="B333" s="53"/>
      <c r="C333" s="424" t="s">
        <v>3150</v>
      </c>
      <c r="D333" s="425">
        <v>43004</v>
      </c>
      <c r="E333" s="424" t="s">
        <v>3151</v>
      </c>
      <c r="F333" s="426">
        <v>-68316.69</v>
      </c>
      <c r="G333" s="20"/>
      <c r="H333" s="25"/>
      <c r="I333" s="311"/>
    </row>
    <row r="334" spans="1:10" x14ac:dyDescent="0.25">
      <c r="A334" s="18" t="s">
        <v>2804</v>
      </c>
      <c r="B334" s="18" t="s">
        <v>2805</v>
      </c>
      <c r="C334" s="58"/>
      <c r="D334" s="70"/>
      <c r="E334" s="58"/>
      <c r="F334" s="61"/>
      <c r="G334" s="20">
        <f>+F335</f>
        <v>812</v>
      </c>
      <c r="H334" s="25">
        <f>+G334/1.16*0.16</f>
        <v>112</v>
      </c>
    </row>
    <row r="335" spans="1:10" outlineLevel="1" x14ac:dyDescent="0.25">
      <c r="A335" s="53"/>
      <c r="B335" s="53"/>
      <c r="C335" s="58" t="s">
        <v>2806</v>
      </c>
      <c r="D335" s="70">
        <v>42978</v>
      </c>
      <c r="E335" s="58" t="s">
        <v>2807</v>
      </c>
      <c r="F335" s="61">
        <v>812</v>
      </c>
      <c r="G335" s="20"/>
      <c r="H335" s="25"/>
      <c r="I335" s="323" t="s">
        <v>2808</v>
      </c>
      <c r="J335" s="323" t="s">
        <v>2809</v>
      </c>
    </row>
    <row r="336" spans="1:10" x14ac:dyDescent="0.25">
      <c r="A336" s="18" t="s">
        <v>2815</v>
      </c>
      <c r="B336" s="18" t="s">
        <v>2816</v>
      </c>
      <c r="C336" s="58"/>
      <c r="D336" s="70"/>
      <c r="E336" s="58"/>
      <c r="F336" s="61"/>
      <c r="G336" s="20">
        <f>+SUM(F337:F337)</f>
        <v>3132</v>
      </c>
      <c r="H336" s="25">
        <f>+G336/1.16*0.16</f>
        <v>432</v>
      </c>
    </row>
    <row r="337" spans="1:9" outlineLevel="1" x14ac:dyDescent="0.25">
      <c r="A337" s="53"/>
      <c r="B337" s="53"/>
      <c r="C337" s="394" t="s">
        <v>2817</v>
      </c>
      <c r="D337" s="392">
        <v>42973</v>
      </c>
      <c r="E337" s="394">
        <v>279</v>
      </c>
      <c r="F337" s="397">
        <v>3132</v>
      </c>
      <c r="G337" s="20"/>
      <c r="H337" s="25"/>
      <c r="I337" s="323" t="s">
        <v>2824</v>
      </c>
    </row>
    <row r="338" spans="1:9" x14ac:dyDescent="0.25">
      <c r="A338" s="18" t="s">
        <v>3152</v>
      </c>
      <c r="B338" s="18" t="s">
        <v>3153</v>
      </c>
      <c r="C338" s="58"/>
      <c r="D338" s="70"/>
      <c r="E338" s="58"/>
      <c r="F338" s="61"/>
      <c r="G338" s="20">
        <f>+SUM(F339:F342)</f>
        <v>20300</v>
      </c>
      <c r="H338" s="25">
        <f>+G338/1.16*0.16</f>
        <v>2800</v>
      </c>
    </row>
    <row r="339" spans="1:9" x14ac:dyDescent="0.25">
      <c r="A339" s="53"/>
      <c r="B339" s="53"/>
      <c r="C339" s="394" t="s">
        <v>3154</v>
      </c>
      <c r="D339" s="392">
        <v>42987</v>
      </c>
      <c r="E339" s="394">
        <v>281</v>
      </c>
      <c r="F339" s="397">
        <v>1740</v>
      </c>
      <c r="G339" s="20"/>
      <c r="H339" s="25"/>
      <c r="I339" s="311" t="s">
        <v>3158</v>
      </c>
    </row>
    <row r="340" spans="1:9" x14ac:dyDescent="0.25">
      <c r="A340" s="53"/>
      <c r="B340" s="53"/>
      <c r="C340" s="394" t="s">
        <v>3155</v>
      </c>
      <c r="D340" s="392">
        <v>42987</v>
      </c>
      <c r="E340" s="394">
        <v>280</v>
      </c>
      <c r="F340" s="397">
        <v>4640</v>
      </c>
      <c r="G340" s="20"/>
      <c r="H340" s="25"/>
      <c r="I340" s="312" t="s">
        <v>3159</v>
      </c>
    </row>
    <row r="341" spans="1:9" x14ac:dyDescent="0.25">
      <c r="A341" s="53"/>
      <c r="B341" s="53"/>
      <c r="C341" s="394" t="s">
        <v>3156</v>
      </c>
      <c r="D341" s="392">
        <v>42991</v>
      </c>
      <c r="E341" s="394">
        <v>282</v>
      </c>
      <c r="F341" s="397">
        <v>5800</v>
      </c>
      <c r="G341" s="20"/>
      <c r="H341" s="25"/>
      <c r="I341" s="311" t="s">
        <v>3160</v>
      </c>
    </row>
    <row r="342" spans="1:9" x14ac:dyDescent="0.25">
      <c r="A342" s="53"/>
      <c r="B342" s="53"/>
      <c r="C342" s="394" t="s">
        <v>3157</v>
      </c>
      <c r="D342" s="392">
        <v>42996</v>
      </c>
      <c r="E342" s="394">
        <v>287</v>
      </c>
      <c r="F342" s="397">
        <v>8120</v>
      </c>
      <c r="G342" s="20"/>
      <c r="H342" s="25"/>
      <c r="I342" s="311" t="s">
        <v>3161</v>
      </c>
    </row>
    <row r="343" spans="1:9" x14ac:dyDescent="0.25">
      <c r="A343" s="18" t="s">
        <v>3162</v>
      </c>
      <c r="B343" s="18" t="s">
        <v>3163</v>
      </c>
      <c r="C343" s="58"/>
      <c r="D343" s="70"/>
      <c r="E343" s="58"/>
      <c r="F343" s="61"/>
      <c r="G343" s="20">
        <f>+F344</f>
        <v>10440</v>
      </c>
      <c r="H343" s="25">
        <f>+G343/1.16*0.16</f>
        <v>1440</v>
      </c>
    </row>
    <row r="344" spans="1:9" outlineLevel="2" x14ac:dyDescent="0.25">
      <c r="A344" s="53"/>
      <c r="B344" s="53"/>
      <c r="C344" s="58" t="s">
        <v>3164</v>
      </c>
      <c r="D344" s="70">
        <v>42989</v>
      </c>
      <c r="E344" s="58" t="s">
        <v>3165</v>
      </c>
      <c r="F344" s="61">
        <v>10440</v>
      </c>
      <c r="G344" s="20"/>
      <c r="H344" s="25"/>
    </row>
    <row r="345" spans="1:9" ht="15.75" customHeight="1" x14ac:dyDescent="0.25">
      <c r="A345" s="18" t="s">
        <v>3166</v>
      </c>
      <c r="B345" s="18" t="s">
        <v>3167</v>
      </c>
      <c r="C345" s="58"/>
      <c r="D345" s="70"/>
      <c r="E345" s="58"/>
      <c r="F345" s="61"/>
      <c r="G345" s="20">
        <f>+F346</f>
        <v>117694.25</v>
      </c>
      <c r="H345" s="25">
        <f>+G345/1.16*0.16</f>
        <v>16233.689655172415</v>
      </c>
    </row>
    <row r="346" spans="1:9" outlineLevel="1" x14ac:dyDescent="0.25">
      <c r="A346" s="53"/>
      <c r="B346" s="53"/>
      <c r="C346" s="58" t="s">
        <v>3168</v>
      </c>
      <c r="D346" s="70">
        <v>42997</v>
      </c>
      <c r="E346" s="58" t="s">
        <v>3169</v>
      </c>
      <c r="F346" s="61">
        <v>117694.25</v>
      </c>
      <c r="G346" s="20"/>
      <c r="H346" s="25"/>
    </row>
    <row r="347" spans="1:9" x14ac:dyDescent="0.25">
      <c r="A347" s="18" t="s">
        <v>3170</v>
      </c>
      <c r="B347" s="18" t="s">
        <v>3171</v>
      </c>
      <c r="C347" s="58"/>
      <c r="D347" s="70"/>
      <c r="E347" s="58"/>
      <c r="F347" s="61"/>
      <c r="G347" s="20">
        <f>+F348</f>
        <v>175000</v>
      </c>
      <c r="H347" s="25">
        <f>+G347/1.16*0.16</f>
        <v>24137.931034482761</v>
      </c>
    </row>
    <row r="348" spans="1:9" outlineLevel="1" x14ac:dyDescent="0.25">
      <c r="A348" s="53"/>
      <c r="B348" s="53"/>
      <c r="C348" s="58" t="s">
        <v>3172</v>
      </c>
      <c r="D348" s="70">
        <v>43000</v>
      </c>
      <c r="E348" s="58" t="s">
        <v>3173</v>
      </c>
      <c r="F348" s="61">
        <v>175000</v>
      </c>
      <c r="G348" s="20"/>
      <c r="H348" s="25"/>
      <c r="I348" s="323"/>
    </row>
    <row r="349" spans="1:9" x14ac:dyDescent="0.25">
      <c r="A349" s="18" t="s">
        <v>3174</v>
      </c>
      <c r="B349" s="18" t="s">
        <v>3175</v>
      </c>
      <c r="C349" s="58"/>
      <c r="D349" s="70"/>
      <c r="E349" s="58"/>
      <c r="F349" s="61"/>
      <c r="G349" s="20">
        <f>+F350</f>
        <v>145000</v>
      </c>
      <c r="H349" s="25">
        <f>+G349/1.16*0.16</f>
        <v>20000.000000000004</v>
      </c>
    </row>
    <row r="350" spans="1:9" outlineLevel="1" x14ac:dyDescent="0.25">
      <c r="A350" s="53"/>
      <c r="B350" s="53"/>
      <c r="C350" s="58" t="s">
        <v>3176</v>
      </c>
      <c r="D350" s="70">
        <v>43004</v>
      </c>
      <c r="E350" s="58" t="s">
        <v>3177</v>
      </c>
      <c r="F350" s="61">
        <v>145000</v>
      </c>
      <c r="G350" s="20"/>
      <c r="H350" s="25"/>
      <c r="I350" s="323"/>
    </row>
    <row r="351" spans="1:9" outlineLevel="1" x14ac:dyDescent="0.25">
      <c r="A351" s="18" t="s">
        <v>3178</v>
      </c>
      <c r="B351" s="18" t="s">
        <v>3179</v>
      </c>
      <c r="C351" s="58"/>
      <c r="D351" s="70"/>
      <c r="E351" s="58"/>
      <c r="F351" s="61"/>
      <c r="G351" s="20">
        <f>+F352+F353</f>
        <v>155000</v>
      </c>
      <c r="H351" s="25">
        <f>+G351/1.16*0.16</f>
        <v>21379.310344827591</v>
      </c>
    </row>
    <row r="352" spans="1:9" x14ac:dyDescent="0.25">
      <c r="A352" s="53"/>
      <c r="B352" s="53"/>
      <c r="C352" s="58" t="s">
        <v>3180</v>
      </c>
      <c r="D352" s="70">
        <v>43007</v>
      </c>
      <c r="E352" s="58" t="s">
        <v>3181</v>
      </c>
      <c r="F352" s="61">
        <v>155000</v>
      </c>
      <c r="G352" s="20"/>
      <c r="H352" s="25"/>
      <c r="I352" s="250"/>
    </row>
    <row r="353" spans="5:7" x14ac:dyDescent="0.25">
      <c r="E353" s="62" t="s">
        <v>234</v>
      </c>
      <c r="G353" s="397">
        <f>+SUM(G8:G351)</f>
        <v>4304783.4800000004</v>
      </c>
    </row>
    <row r="354" spans="5:7" x14ac:dyDescent="0.25">
      <c r="E354" s="62" t="s">
        <v>235</v>
      </c>
      <c r="G354" s="394">
        <v>-4304775.2110000001</v>
      </c>
    </row>
    <row r="355" spans="5:7" x14ac:dyDescent="0.25">
      <c r="E355" s="62" t="s">
        <v>236</v>
      </c>
      <c r="G355" s="397">
        <f>+G353+G354</f>
        <v>8.269000000320375</v>
      </c>
    </row>
    <row r="358" spans="5:7" x14ac:dyDescent="0.25">
      <c r="G358" s="397"/>
    </row>
  </sheetData>
  <autoFilter ref="A7:I357"/>
  <conditionalFormatting sqref="I253">
    <cfRule type="uniqueValues" dxfId="124" priority="46"/>
    <cfRule type="duplicateValues" priority="47"/>
    <cfRule type="uniqueValues" dxfId="123" priority="48"/>
  </conditionalFormatting>
  <conditionalFormatting sqref="I323">
    <cfRule type="uniqueValues" dxfId="122" priority="43"/>
    <cfRule type="duplicateValues" priority="44"/>
    <cfRule type="uniqueValues" dxfId="121" priority="45"/>
  </conditionalFormatting>
  <conditionalFormatting sqref="I156:I157">
    <cfRule type="uniqueValues" dxfId="120" priority="7"/>
    <cfRule type="duplicateValues" priority="8"/>
    <cfRule type="uniqueValues" dxfId="119" priority="9"/>
  </conditionalFormatting>
  <conditionalFormatting sqref="I73:I74">
    <cfRule type="uniqueValues" dxfId="118" priority="79"/>
    <cfRule type="duplicateValues" priority="80"/>
    <cfRule type="uniqueValues" dxfId="117" priority="81"/>
  </conditionalFormatting>
  <conditionalFormatting sqref="I142:I143">
    <cfRule type="uniqueValues" dxfId="116" priority="85"/>
    <cfRule type="duplicateValues" priority="86"/>
    <cfRule type="uniqueValues" dxfId="115" priority="87"/>
  </conditionalFormatting>
  <conditionalFormatting sqref="I218:I222">
    <cfRule type="uniqueValues" dxfId="114" priority="100"/>
    <cfRule type="duplicateValues" priority="101"/>
    <cfRule type="uniqueValues" dxfId="113" priority="102"/>
  </conditionalFormatting>
  <conditionalFormatting sqref="I263:I266">
    <cfRule type="uniqueValues" dxfId="112" priority="109"/>
    <cfRule type="duplicateValues" priority="110"/>
    <cfRule type="uniqueValues" dxfId="111" priority="111"/>
  </conditionalFormatting>
  <conditionalFormatting sqref="I269">
    <cfRule type="uniqueValues" dxfId="110" priority="124"/>
    <cfRule type="duplicateValues" priority="125"/>
    <cfRule type="uniqueValues" dxfId="109" priority="126"/>
  </conditionalFormatting>
  <conditionalFormatting sqref="I35:I42">
    <cfRule type="uniqueValues" dxfId="108" priority="127"/>
    <cfRule type="duplicateValues" priority="128"/>
    <cfRule type="uniqueValues" dxfId="107" priority="129"/>
  </conditionalFormatting>
  <conditionalFormatting sqref="I47">
    <cfRule type="uniqueValues" dxfId="106" priority="4"/>
    <cfRule type="duplicateValues" priority="5"/>
    <cfRule type="uniqueValues" dxfId="105" priority="6"/>
  </conditionalFormatting>
  <conditionalFormatting sqref="I133:I140">
    <cfRule type="uniqueValues" dxfId="104" priority="133"/>
    <cfRule type="duplicateValues" priority="134"/>
    <cfRule type="uniqueValues" dxfId="103" priority="135"/>
  </conditionalFormatting>
  <conditionalFormatting sqref="I67:I68">
    <cfRule type="uniqueValues" dxfId="102" priority="481"/>
    <cfRule type="duplicateValues" priority="482"/>
    <cfRule type="uniqueValues" dxfId="101" priority="483"/>
  </conditionalFormatting>
  <conditionalFormatting sqref="I186">
    <cfRule type="uniqueValues" dxfId="100" priority="664"/>
    <cfRule type="duplicateValues" priority="665"/>
    <cfRule type="uniqueValues" dxfId="99" priority="666"/>
  </conditionalFormatting>
  <pageMargins left="0.70866141732283472" right="0.70866141732283472" top="0.74803149606299213" bottom="0.74803149606299213" header="0.31496062992125984" footer="0.31496062992125984"/>
  <pageSetup scale="64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2"/>
  <sheetViews>
    <sheetView topLeftCell="A463" zoomScale="80" zoomScaleNormal="80" workbookViewId="0">
      <selection activeCell="I491" sqref="I491"/>
    </sheetView>
  </sheetViews>
  <sheetFormatPr baseColWidth="10" defaultRowHeight="15" outlineLevelRow="2" x14ac:dyDescent="0.25"/>
  <cols>
    <col min="1" max="1" width="12.42578125" style="394" bestFit="1" customWidth="1"/>
    <col min="2" max="2" width="60" style="394" bestFit="1" customWidth="1"/>
    <col min="3" max="3" width="12.28515625" style="394" bestFit="1" customWidth="1"/>
    <col min="4" max="4" width="11.5703125" style="394" bestFit="1" customWidth="1"/>
    <col min="5" max="5" width="16.28515625" style="394" customWidth="1"/>
    <col min="6" max="6" width="11.7109375" style="394" bestFit="1" customWidth="1"/>
    <col min="7" max="7" width="22.5703125" style="394" customWidth="1"/>
    <col min="8" max="8" width="11.42578125" style="394"/>
    <col min="9" max="9" width="35.28515625" style="394" customWidth="1"/>
    <col min="10" max="16384" width="11.42578125" style="394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3197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x14ac:dyDescent="0.25">
      <c r="A9" s="18" t="s">
        <v>12</v>
      </c>
      <c r="B9" s="18" t="s">
        <v>13</v>
      </c>
      <c r="C9" s="241"/>
      <c r="D9" s="242"/>
      <c r="E9" s="241"/>
      <c r="F9" s="241"/>
      <c r="G9" s="20">
        <f>+SUM(F10:F12)</f>
        <v>6405.5599999999995</v>
      </c>
      <c r="H9" s="25">
        <f>+G9/1.16*0.16</f>
        <v>883.52551724137925</v>
      </c>
      <c r="I9" s="5"/>
      <c r="J9" s="58"/>
      <c r="K9" s="8"/>
      <c r="L9" s="28"/>
    </row>
    <row r="10" spans="1:12" s="76" customFormat="1" outlineLevel="1" x14ac:dyDescent="0.25">
      <c r="A10" s="53"/>
      <c r="B10" s="53"/>
      <c r="C10" s="394" t="s">
        <v>1558</v>
      </c>
      <c r="D10" s="392">
        <v>42867</v>
      </c>
      <c r="E10" s="394" t="s">
        <v>1559</v>
      </c>
      <c r="F10" s="397">
        <v>1.1499999999999999</v>
      </c>
      <c r="G10" s="20"/>
      <c r="H10" s="20"/>
      <c r="I10" s="5"/>
      <c r="J10" s="58"/>
      <c r="K10" s="8"/>
      <c r="L10" s="28"/>
    </row>
    <row r="11" spans="1:12" s="76" customFormat="1" outlineLevel="1" x14ac:dyDescent="0.25">
      <c r="A11" s="53"/>
      <c r="B11" s="53"/>
      <c r="C11" s="394" t="s">
        <v>1955</v>
      </c>
      <c r="D11" s="392">
        <v>42900</v>
      </c>
      <c r="E11" s="394" t="s">
        <v>1956</v>
      </c>
      <c r="F11" s="394">
        <v>4020</v>
      </c>
      <c r="G11" s="20"/>
      <c r="H11" s="20"/>
      <c r="I11" s="5"/>
      <c r="J11" s="58"/>
      <c r="K11" s="8"/>
      <c r="L11" s="28"/>
    </row>
    <row r="12" spans="1:12" s="76" customFormat="1" outlineLevel="1" x14ac:dyDescent="0.25">
      <c r="A12" s="53"/>
      <c r="B12" s="53"/>
      <c r="C12" s="394" t="s">
        <v>1957</v>
      </c>
      <c r="D12" s="392">
        <v>42900</v>
      </c>
      <c r="E12" s="394" t="s">
        <v>1958</v>
      </c>
      <c r="F12" s="397">
        <v>2384.41</v>
      </c>
      <c r="G12" s="20"/>
      <c r="H12" s="20"/>
      <c r="I12" s="5"/>
      <c r="J12" s="58"/>
      <c r="K12" s="8"/>
      <c r="L12" s="28"/>
    </row>
    <row r="13" spans="1:12" x14ac:dyDescent="0.25">
      <c r="A13" s="18" t="s">
        <v>14</v>
      </c>
      <c r="B13" s="18" t="s">
        <v>15</v>
      </c>
      <c r="C13" s="119"/>
      <c r="D13" s="121"/>
      <c r="E13" s="119"/>
      <c r="F13" s="119"/>
      <c r="G13" s="20">
        <f>+SUM(F14:F19)</f>
        <v>9840.49</v>
      </c>
      <c r="H13" s="25">
        <f>+G13/1.16*0.16</f>
        <v>1357.3089655172414</v>
      </c>
      <c r="I13" s="93"/>
      <c r="J13" s="241"/>
      <c r="K13" s="8"/>
      <c r="L13" s="6"/>
    </row>
    <row r="14" spans="1:12" outlineLevel="1" x14ac:dyDescent="0.25">
      <c r="A14" s="53"/>
      <c r="B14" s="64"/>
      <c r="C14" s="442" t="s">
        <v>1043</v>
      </c>
      <c r="D14" s="452">
        <v>42815</v>
      </c>
      <c r="E14" s="442">
        <v>6599778</v>
      </c>
      <c r="F14" s="441">
        <f>4676.51-4184.72</f>
        <v>491.78999999999996</v>
      </c>
      <c r="G14" s="20"/>
      <c r="H14" s="25"/>
      <c r="I14" s="312" t="s">
        <v>3629</v>
      </c>
      <c r="J14" s="241"/>
      <c r="K14" s="8"/>
      <c r="L14" s="6"/>
    </row>
    <row r="15" spans="1:12" outlineLevel="1" x14ac:dyDescent="0.25">
      <c r="A15" s="53"/>
      <c r="B15" s="64"/>
      <c r="C15" s="394" t="s">
        <v>663</v>
      </c>
      <c r="D15" s="392">
        <v>43019</v>
      </c>
      <c r="E15" s="394">
        <v>7129629</v>
      </c>
      <c r="F15" s="397">
        <v>2645</v>
      </c>
      <c r="G15" s="20"/>
      <c r="H15" s="25"/>
      <c r="I15" s="312" t="s">
        <v>3202</v>
      </c>
      <c r="J15" s="241"/>
      <c r="K15" s="8"/>
      <c r="L15" s="6"/>
    </row>
    <row r="16" spans="1:12" outlineLevel="1" x14ac:dyDescent="0.25">
      <c r="A16" s="53"/>
      <c r="B16" s="53"/>
      <c r="C16" s="394" t="s">
        <v>3198</v>
      </c>
      <c r="D16" s="392">
        <v>43031</v>
      </c>
      <c r="E16" s="394">
        <v>7170464</v>
      </c>
      <c r="F16" s="394">
        <v>981</v>
      </c>
      <c r="G16" s="63"/>
      <c r="H16" s="25"/>
      <c r="I16" s="250" t="s">
        <v>3203</v>
      </c>
      <c r="J16" s="241"/>
      <c r="K16" s="8"/>
      <c r="L16" s="6"/>
    </row>
    <row r="17" spans="1:12" outlineLevel="1" x14ac:dyDescent="0.25">
      <c r="A17" s="53"/>
      <c r="B17" s="53"/>
      <c r="C17" s="394" t="s">
        <v>3199</v>
      </c>
      <c r="D17" s="392">
        <v>43039</v>
      </c>
      <c r="E17" s="394">
        <v>7192563</v>
      </c>
      <c r="F17" s="397">
        <v>1094</v>
      </c>
      <c r="G17" s="63"/>
      <c r="H17" s="25"/>
      <c r="I17" s="323" t="s">
        <v>3204</v>
      </c>
      <c r="J17" s="241"/>
      <c r="K17" s="8"/>
      <c r="L17" s="6"/>
    </row>
    <row r="18" spans="1:12" outlineLevel="1" x14ac:dyDescent="0.25">
      <c r="A18" s="53"/>
      <c r="B18" s="53"/>
      <c r="C18" s="394" t="s">
        <v>3200</v>
      </c>
      <c r="D18" s="392">
        <v>43039</v>
      </c>
      <c r="E18" s="394">
        <v>7192562</v>
      </c>
      <c r="F18" s="397">
        <v>3570.7</v>
      </c>
      <c r="G18" s="63"/>
      <c r="H18" s="25"/>
      <c r="I18" s="250" t="s">
        <v>3205</v>
      </c>
      <c r="J18" s="241"/>
      <c r="K18" s="8"/>
      <c r="L18" s="6"/>
    </row>
    <row r="19" spans="1:12" outlineLevel="1" x14ac:dyDescent="0.25">
      <c r="A19" s="53"/>
      <c r="B19" s="53"/>
      <c r="C19" s="394" t="s">
        <v>3201</v>
      </c>
      <c r="D19" s="392">
        <v>43039</v>
      </c>
      <c r="E19" s="394">
        <v>7184437</v>
      </c>
      <c r="F19" s="397">
        <v>1058</v>
      </c>
      <c r="G19" s="63"/>
      <c r="H19" s="25"/>
      <c r="I19" s="323" t="s">
        <v>3206</v>
      </c>
      <c r="J19" s="241"/>
      <c r="K19" s="8"/>
      <c r="L19" s="6"/>
    </row>
    <row r="20" spans="1:12" outlineLevel="1" x14ac:dyDescent="0.25">
      <c r="A20" s="18" t="s">
        <v>23</v>
      </c>
      <c r="B20" s="18" t="s">
        <v>1051</v>
      </c>
      <c r="C20" s="58"/>
      <c r="D20" s="70"/>
      <c r="E20" s="58"/>
      <c r="F20" s="58"/>
      <c r="G20" s="20">
        <f>+F21</f>
        <v>16240</v>
      </c>
      <c r="H20" s="25">
        <f>+G20/1.16*0.16</f>
        <v>2240.0000000000005</v>
      </c>
      <c r="I20" s="93"/>
      <c r="J20" s="241"/>
      <c r="K20" s="8"/>
      <c r="L20" s="6"/>
    </row>
    <row r="21" spans="1:12" outlineLevel="1" x14ac:dyDescent="0.25">
      <c r="A21" s="53"/>
      <c r="B21" s="64"/>
      <c r="C21" s="76" t="s">
        <v>3207</v>
      </c>
      <c r="D21" s="314">
        <v>43013</v>
      </c>
      <c r="E21" s="76">
        <v>4688</v>
      </c>
      <c r="F21" s="77">
        <v>16240</v>
      </c>
      <c r="G21" s="20"/>
      <c r="H21" s="25"/>
      <c r="I21" s="323" t="s">
        <v>3208</v>
      </c>
      <c r="J21" s="241"/>
      <c r="K21" s="8"/>
      <c r="L21" s="6"/>
    </row>
    <row r="22" spans="1:12" outlineLevel="1" x14ac:dyDescent="0.25">
      <c r="A22" s="18" t="s">
        <v>25</v>
      </c>
      <c r="B22" s="18" t="s">
        <v>2284</v>
      </c>
      <c r="C22" s="58"/>
      <c r="D22" s="70"/>
      <c r="E22" s="58"/>
      <c r="F22" s="58"/>
      <c r="G22" s="20">
        <f>+F23</f>
        <v>9430.7999999999993</v>
      </c>
      <c r="H22" s="25">
        <f>+G22/1.16*0.16</f>
        <v>1300.8</v>
      </c>
      <c r="I22" s="93"/>
      <c r="J22" s="241"/>
      <c r="K22" s="8"/>
      <c r="L22" s="6"/>
    </row>
    <row r="23" spans="1:12" outlineLevel="1" x14ac:dyDescent="0.25">
      <c r="A23" s="53"/>
      <c r="B23" s="64"/>
      <c r="C23" s="76" t="s">
        <v>3209</v>
      </c>
      <c r="D23" s="314">
        <v>43032</v>
      </c>
      <c r="E23" s="76">
        <v>331180222</v>
      </c>
      <c r="F23" s="77">
        <v>9430.7999999999993</v>
      </c>
      <c r="G23" s="20"/>
      <c r="H23" s="25"/>
      <c r="I23" s="323" t="s">
        <v>3210</v>
      </c>
      <c r="J23" s="241"/>
      <c r="K23" s="8"/>
      <c r="L23" s="6"/>
    </row>
    <row r="24" spans="1:12" x14ac:dyDescent="0.25">
      <c r="A24" s="18" t="s">
        <v>27</v>
      </c>
      <c r="B24" s="18" t="s">
        <v>28</v>
      </c>
      <c r="C24" s="28"/>
      <c r="D24" s="29"/>
      <c r="E24" s="30"/>
      <c r="F24" s="31"/>
      <c r="G24" s="20">
        <f>+SUM(F25:F27)</f>
        <v>1151987.01</v>
      </c>
      <c r="H24" s="25">
        <f>+G24/1.16*0.16</f>
        <v>158894.76</v>
      </c>
      <c r="I24" s="25"/>
      <c r="J24" s="26"/>
      <c r="K24" s="8"/>
      <c r="L24" s="27"/>
    </row>
    <row r="25" spans="1:12" outlineLevel="2" x14ac:dyDescent="0.25">
      <c r="A25" s="53"/>
      <c r="B25" s="53"/>
      <c r="C25" s="394" t="s">
        <v>2610</v>
      </c>
      <c r="D25" s="392">
        <v>42977</v>
      </c>
      <c r="E25" s="394" t="s">
        <v>2611</v>
      </c>
      <c r="F25" s="397">
        <v>1322.33</v>
      </c>
      <c r="G25" s="20"/>
      <c r="H25" s="25"/>
      <c r="I25" s="25"/>
      <c r="J25" s="26"/>
      <c r="K25" s="8"/>
      <c r="L25" s="27"/>
    </row>
    <row r="26" spans="1:12" outlineLevel="1" x14ac:dyDescent="0.25">
      <c r="A26" s="3"/>
      <c r="B26" s="3"/>
      <c r="C26" s="394" t="s">
        <v>3211</v>
      </c>
      <c r="D26" s="392">
        <v>43038</v>
      </c>
      <c r="E26" s="394" t="s">
        <v>3212</v>
      </c>
      <c r="F26" s="397">
        <v>194159.12</v>
      </c>
      <c r="G26" s="33"/>
      <c r="H26" s="72"/>
      <c r="I26" s="241"/>
      <c r="J26" s="241"/>
      <c r="K26" s="241"/>
      <c r="L26" s="241"/>
    </row>
    <row r="27" spans="1:12" ht="15.75" customHeight="1" outlineLevel="1" x14ac:dyDescent="0.25">
      <c r="A27" s="3"/>
      <c r="B27" s="3"/>
      <c r="C27" s="394" t="s">
        <v>3213</v>
      </c>
      <c r="D27" s="392">
        <v>43038</v>
      </c>
      <c r="E27" s="394" t="s">
        <v>3214</v>
      </c>
      <c r="F27" s="397">
        <v>956505.56</v>
      </c>
      <c r="G27" s="33"/>
      <c r="H27" s="72"/>
      <c r="I27" s="241"/>
      <c r="J27" s="241"/>
      <c r="K27" s="241"/>
      <c r="L27" s="241"/>
    </row>
    <row r="28" spans="1:12" x14ac:dyDescent="0.25">
      <c r="A28" s="18" t="s">
        <v>45</v>
      </c>
      <c r="B28" s="18" t="s">
        <v>46</v>
      </c>
      <c r="C28" s="22"/>
      <c r="D28" s="23"/>
      <c r="E28" s="22"/>
      <c r="F28" s="24"/>
      <c r="G28" s="20">
        <f>+SUM(F29:F31)</f>
        <v>9602</v>
      </c>
      <c r="H28" s="25">
        <f>+G28/1.16*0.16</f>
        <v>1324.4137931034484</v>
      </c>
      <c r="I28" s="25"/>
      <c r="J28" s="26"/>
      <c r="K28" s="8"/>
      <c r="L28" s="27"/>
    </row>
    <row r="29" spans="1:12" outlineLevel="1" x14ac:dyDescent="0.25">
      <c r="A29" s="3"/>
      <c r="B29" s="3"/>
      <c r="C29" s="394" t="s">
        <v>3215</v>
      </c>
      <c r="D29" s="392">
        <v>43013</v>
      </c>
      <c r="E29" s="394" t="s">
        <v>3216</v>
      </c>
      <c r="F29" s="394">
        <v>969.88</v>
      </c>
      <c r="H29" s="25"/>
      <c r="I29" s="311" t="s">
        <v>3222</v>
      </c>
      <c r="J29" s="26"/>
      <c r="K29" s="8"/>
      <c r="L29" s="27"/>
    </row>
    <row r="30" spans="1:12" outlineLevel="1" x14ac:dyDescent="0.25">
      <c r="A30" s="3"/>
      <c r="B30" s="3"/>
      <c r="C30" s="394" t="s">
        <v>3217</v>
      </c>
      <c r="D30" s="392">
        <v>43029</v>
      </c>
      <c r="E30" s="394" t="s">
        <v>3218</v>
      </c>
      <c r="F30" s="397">
        <v>4801</v>
      </c>
      <c r="H30" s="25"/>
      <c r="I30" s="323" t="s">
        <v>3223</v>
      </c>
      <c r="J30" s="26"/>
      <c r="K30" s="8"/>
      <c r="L30" s="27"/>
    </row>
    <row r="31" spans="1:12" outlineLevel="1" x14ac:dyDescent="0.25">
      <c r="A31" s="3"/>
      <c r="B31" s="3"/>
      <c r="C31" s="394" t="s">
        <v>3219</v>
      </c>
      <c r="D31" s="392">
        <v>43029</v>
      </c>
      <c r="E31" s="394" t="s">
        <v>3220</v>
      </c>
      <c r="F31" s="397">
        <v>3831.12</v>
      </c>
      <c r="H31" s="25"/>
      <c r="I31" s="250" t="s">
        <v>3221</v>
      </c>
      <c r="J31" s="26"/>
      <c r="K31" s="8"/>
      <c r="L31" s="27"/>
    </row>
    <row r="32" spans="1:12" outlineLevel="1" x14ac:dyDescent="0.25">
      <c r="A32" s="18" t="s">
        <v>54</v>
      </c>
      <c r="B32" s="18" t="s">
        <v>55</v>
      </c>
      <c r="C32" s="22"/>
      <c r="D32" s="23"/>
      <c r="E32" s="22"/>
      <c r="F32" s="24"/>
      <c r="G32" s="20">
        <f>+SUM(F33:F33)</f>
        <v>5765.2</v>
      </c>
      <c r="H32" s="25">
        <f>+G32/1.16*0.16</f>
        <v>795.2</v>
      </c>
      <c r="I32" s="25"/>
      <c r="J32" s="26"/>
      <c r="K32" s="8"/>
      <c r="L32" s="27"/>
    </row>
    <row r="33" spans="1:12" outlineLevel="1" x14ac:dyDescent="0.25">
      <c r="A33" s="3"/>
      <c r="B33" s="3"/>
      <c r="C33" s="394" t="s">
        <v>3224</v>
      </c>
      <c r="D33" s="392">
        <v>43027</v>
      </c>
      <c r="E33" s="394" t="s">
        <v>3225</v>
      </c>
      <c r="F33" s="394">
        <v>5765.2</v>
      </c>
      <c r="H33" s="25"/>
      <c r="I33" s="437" t="s">
        <v>3226</v>
      </c>
      <c r="J33" s="26"/>
      <c r="K33" s="8"/>
      <c r="L33" s="27"/>
    </row>
    <row r="34" spans="1:12" x14ac:dyDescent="0.25">
      <c r="A34" s="34" t="s">
        <v>1307</v>
      </c>
      <c r="B34" s="34" t="s">
        <v>1308</v>
      </c>
      <c r="C34" s="411"/>
      <c r="D34" s="412"/>
      <c r="E34" s="413"/>
      <c r="F34" s="414"/>
      <c r="G34" s="37">
        <f>+SUM(F35:F36)</f>
        <v>3453.4</v>
      </c>
      <c r="H34" s="25">
        <f>+G34/1.16*0.16</f>
        <v>476.3310344827587</v>
      </c>
      <c r="I34" s="25"/>
      <c r="J34" s="41"/>
      <c r="K34" s="8"/>
      <c r="L34" s="27"/>
    </row>
    <row r="35" spans="1:12" s="76" customFormat="1" outlineLevel="1" x14ac:dyDescent="0.25">
      <c r="A35" s="44"/>
      <c r="B35" s="44"/>
      <c r="C35" s="411" t="s">
        <v>1309</v>
      </c>
      <c r="D35" s="412">
        <v>42833</v>
      </c>
      <c r="E35" s="413" t="s">
        <v>1310</v>
      </c>
      <c r="F35" s="414">
        <v>1689.9</v>
      </c>
      <c r="G35" s="37"/>
      <c r="H35" s="25"/>
      <c r="I35" s="311" t="s">
        <v>1313</v>
      </c>
      <c r="J35" s="324"/>
      <c r="K35" s="8"/>
      <c r="L35" s="56"/>
    </row>
    <row r="36" spans="1:12" outlineLevel="1" x14ac:dyDescent="0.25">
      <c r="A36" s="38"/>
      <c r="B36" s="38"/>
      <c r="C36" s="453" t="s">
        <v>1311</v>
      </c>
      <c r="D36" s="454">
        <v>42833</v>
      </c>
      <c r="E36" s="453" t="s">
        <v>1312</v>
      </c>
      <c r="F36" s="120">
        <v>1763.5</v>
      </c>
      <c r="G36" s="40"/>
      <c r="H36" s="41"/>
      <c r="I36" s="312" t="s">
        <v>1314</v>
      </c>
      <c r="J36" s="41"/>
      <c r="K36" s="8"/>
      <c r="L36" s="27"/>
    </row>
    <row r="37" spans="1:12" x14ac:dyDescent="0.25">
      <c r="A37" s="34" t="s">
        <v>1976</v>
      </c>
      <c r="B37" s="34" t="s">
        <v>1977</v>
      </c>
      <c r="C37" s="329"/>
      <c r="D37" s="330"/>
      <c r="E37" s="331"/>
      <c r="F37" s="332"/>
      <c r="G37" s="37">
        <f>+SUM(F38:F38)</f>
        <v>290</v>
      </c>
      <c r="H37" s="25">
        <f>+G37/1.16*0.16</f>
        <v>40.000000000000007</v>
      </c>
      <c r="I37" s="25"/>
      <c r="J37" s="41"/>
      <c r="K37" s="8"/>
      <c r="L37" s="27"/>
    </row>
    <row r="38" spans="1:12" outlineLevel="1" x14ac:dyDescent="0.25">
      <c r="A38" s="44"/>
      <c r="B38" s="44"/>
      <c r="C38" s="329" t="s">
        <v>1978</v>
      </c>
      <c r="D38" s="330">
        <v>42888</v>
      </c>
      <c r="E38" s="331">
        <v>1892</v>
      </c>
      <c r="F38" s="332">
        <v>290</v>
      </c>
      <c r="G38" s="37"/>
      <c r="H38" s="25"/>
      <c r="I38" s="311" t="s">
        <v>1979</v>
      </c>
      <c r="J38" s="41" t="s">
        <v>3187</v>
      </c>
      <c r="K38" s="8"/>
      <c r="L38" s="27"/>
    </row>
    <row r="39" spans="1:12" outlineLevel="1" x14ac:dyDescent="0.25">
      <c r="A39" s="34" t="s">
        <v>1980</v>
      </c>
      <c r="B39" s="34" t="s">
        <v>3227</v>
      </c>
      <c r="C39" s="28"/>
      <c r="D39" s="29"/>
      <c r="E39" s="52"/>
      <c r="F39" s="31"/>
      <c r="G39" s="37">
        <f>+SUM(F40:F40)</f>
        <v>1000</v>
      </c>
      <c r="H39" s="25">
        <f>+G39/1.16*0.16</f>
        <v>137.93103448275863</v>
      </c>
      <c r="I39" s="311"/>
      <c r="J39" s="41"/>
      <c r="K39" s="8"/>
      <c r="L39" s="27"/>
    </row>
    <row r="40" spans="1:12" outlineLevel="1" x14ac:dyDescent="0.25">
      <c r="A40" s="44"/>
      <c r="B40" s="44"/>
      <c r="C40" s="28" t="s">
        <v>3228</v>
      </c>
      <c r="D40" s="29">
        <v>43013</v>
      </c>
      <c r="E40" s="52">
        <v>4233</v>
      </c>
      <c r="F40" s="31">
        <v>1000</v>
      </c>
      <c r="G40" s="37"/>
      <c r="H40" s="25"/>
      <c r="I40" s="311" t="s">
        <v>3229</v>
      </c>
      <c r="J40" s="41"/>
      <c r="K40" s="8"/>
      <c r="L40" s="27"/>
    </row>
    <row r="41" spans="1:12" x14ac:dyDescent="0.25">
      <c r="A41" s="42" t="s">
        <v>56</v>
      </c>
      <c r="B41" s="42" t="s">
        <v>57</v>
      </c>
      <c r="C41" s="22"/>
      <c r="D41" s="23"/>
      <c r="E41" s="22"/>
      <c r="F41" s="24"/>
      <c r="G41" s="37">
        <f>+F42+F43</f>
        <v>476899.99</v>
      </c>
      <c r="H41" s="25">
        <f>+G41/1.16*0.16</f>
        <v>65779.308965517252</v>
      </c>
      <c r="I41" s="41"/>
      <c r="J41" s="41"/>
      <c r="K41" s="8"/>
      <c r="L41" s="27"/>
    </row>
    <row r="42" spans="1:12" outlineLevel="1" x14ac:dyDescent="0.25">
      <c r="A42" s="44"/>
      <c r="B42" s="44"/>
      <c r="C42" s="58" t="s">
        <v>58</v>
      </c>
      <c r="D42" s="70">
        <v>42730</v>
      </c>
      <c r="E42" s="58" t="s">
        <v>59</v>
      </c>
      <c r="F42" s="61">
        <v>328500</v>
      </c>
      <c r="G42" s="37"/>
      <c r="H42" s="25"/>
      <c r="I42" s="41"/>
      <c r="J42" s="41"/>
      <c r="K42" s="8"/>
      <c r="L42" s="27"/>
    </row>
    <row r="43" spans="1:12" outlineLevel="1" x14ac:dyDescent="0.25">
      <c r="A43" s="44"/>
      <c r="B43" s="44"/>
      <c r="C43" s="58" t="s">
        <v>1315</v>
      </c>
      <c r="D43" s="70">
        <v>42850</v>
      </c>
      <c r="E43" s="58" t="s">
        <v>1316</v>
      </c>
      <c r="F43" s="61">
        <v>148399.99</v>
      </c>
      <c r="G43" s="37"/>
      <c r="H43" s="25"/>
      <c r="I43" s="41"/>
      <c r="J43" s="41"/>
      <c r="K43" s="8"/>
      <c r="L43" s="27"/>
    </row>
    <row r="44" spans="1:12" x14ac:dyDescent="0.25">
      <c r="A44" s="18" t="s">
        <v>63</v>
      </c>
      <c r="B44" s="18" t="s">
        <v>64</v>
      </c>
      <c r="C44" s="455"/>
      <c r="D44" s="456"/>
      <c r="E44" s="455"/>
      <c r="F44" s="457"/>
      <c r="G44" s="37">
        <f>+SUM(F45:F45)</f>
        <v>100.02</v>
      </c>
      <c r="H44" s="25">
        <f>+G44/1.16*0.16</f>
        <v>13.795862068965519</v>
      </c>
      <c r="I44" s="48"/>
      <c r="J44" s="68"/>
      <c r="K44" s="8"/>
      <c r="L44" s="67"/>
    </row>
    <row r="45" spans="1:12" outlineLevel="1" x14ac:dyDescent="0.25">
      <c r="A45" s="53"/>
      <c r="B45" s="53"/>
      <c r="C45" s="116" t="s">
        <v>1069</v>
      </c>
      <c r="D45" s="117">
        <v>42795</v>
      </c>
      <c r="E45" s="116">
        <v>147542</v>
      </c>
      <c r="F45" s="116">
        <v>100.02</v>
      </c>
      <c r="G45" s="47"/>
      <c r="H45" s="47"/>
      <c r="I45" s="311" t="s">
        <v>1070</v>
      </c>
      <c r="J45" s="41" t="s">
        <v>3187</v>
      </c>
      <c r="K45" s="8"/>
      <c r="L45" s="67"/>
    </row>
    <row r="46" spans="1:12" outlineLevel="1" x14ac:dyDescent="0.25">
      <c r="A46" s="18" t="s">
        <v>1318</v>
      </c>
      <c r="B46" s="18" t="s">
        <v>1986</v>
      </c>
      <c r="C46" s="318"/>
      <c r="D46" s="319"/>
      <c r="E46" s="318"/>
      <c r="F46" s="320"/>
      <c r="G46" s="37">
        <v>0</v>
      </c>
      <c r="H46" s="25">
        <f>+G46/1.16*0.16</f>
        <v>0</v>
      </c>
      <c r="I46" s="311"/>
      <c r="J46" s="68"/>
      <c r="K46" s="8"/>
      <c r="L46" s="67"/>
    </row>
    <row r="47" spans="1:12" outlineLevel="1" x14ac:dyDescent="0.25">
      <c r="A47" s="18" t="s">
        <v>67</v>
      </c>
      <c r="B47" s="18" t="s">
        <v>3634</v>
      </c>
      <c r="C47" s="28"/>
      <c r="D47" s="29"/>
      <c r="E47" s="52"/>
      <c r="F47" s="31"/>
      <c r="G47" s="37">
        <f>+SUM(F48:F54)</f>
        <v>89638.999999999985</v>
      </c>
      <c r="H47" s="25">
        <f>+G47/1.16*0.16</f>
        <v>12364</v>
      </c>
      <c r="I47" s="311"/>
      <c r="J47" s="68"/>
      <c r="K47" s="8"/>
      <c r="L47" s="67"/>
    </row>
    <row r="48" spans="1:12" outlineLevel="1" x14ac:dyDescent="0.25">
      <c r="A48" s="3"/>
      <c r="B48" s="3"/>
      <c r="C48" s="58" t="s">
        <v>3632</v>
      </c>
      <c r="D48" s="70">
        <v>42824</v>
      </c>
      <c r="E48" s="58" t="s">
        <v>3633</v>
      </c>
      <c r="F48" s="58">
        <v>9788.08</v>
      </c>
      <c r="G48" s="50"/>
      <c r="H48" s="25"/>
      <c r="I48" s="311"/>
      <c r="J48" s="68"/>
      <c r="K48" s="8"/>
      <c r="L48" s="67"/>
    </row>
    <row r="49" spans="1:12" outlineLevel="1" x14ac:dyDescent="0.25">
      <c r="A49" s="241"/>
      <c r="B49" s="241"/>
      <c r="C49" s="58" t="s">
        <v>3635</v>
      </c>
      <c r="D49" s="70">
        <v>42824</v>
      </c>
      <c r="E49" s="58" t="s">
        <v>3636</v>
      </c>
      <c r="F49" s="61">
        <v>21175.8</v>
      </c>
      <c r="G49" s="241"/>
      <c r="H49" s="241"/>
      <c r="I49" s="311"/>
      <c r="J49" s="68"/>
      <c r="K49" s="8"/>
      <c r="L49" s="67"/>
    </row>
    <row r="50" spans="1:12" outlineLevel="1" x14ac:dyDescent="0.25">
      <c r="A50" s="241"/>
      <c r="B50" s="241"/>
      <c r="C50" s="58" t="s">
        <v>3637</v>
      </c>
      <c r="D50" s="70">
        <v>42871</v>
      </c>
      <c r="E50" s="58" t="s">
        <v>3638</v>
      </c>
      <c r="F50" s="61">
        <v>23732.44</v>
      </c>
      <c r="G50" s="241"/>
      <c r="H50" s="241"/>
      <c r="I50" s="311"/>
      <c r="J50" s="68"/>
      <c r="K50" s="8"/>
      <c r="L50" s="67"/>
    </row>
    <row r="51" spans="1:12" outlineLevel="1" x14ac:dyDescent="0.25">
      <c r="A51" s="241"/>
      <c r="B51" s="241"/>
      <c r="C51" s="58" t="s">
        <v>3370</v>
      </c>
      <c r="D51" s="70">
        <v>42927</v>
      </c>
      <c r="E51" s="58" t="s">
        <v>3639</v>
      </c>
      <c r="F51" s="61">
        <v>15758.6</v>
      </c>
      <c r="G51" s="241"/>
      <c r="H51" s="241"/>
      <c r="I51" s="311"/>
      <c r="J51" s="68"/>
      <c r="K51" s="8"/>
      <c r="L51" s="67"/>
    </row>
    <row r="52" spans="1:12" outlineLevel="1" x14ac:dyDescent="0.25">
      <c r="A52" s="241"/>
      <c r="B52" s="241"/>
      <c r="C52" s="58" t="s">
        <v>3640</v>
      </c>
      <c r="D52" s="70">
        <v>42964</v>
      </c>
      <c r="E52" s="58" t="s">
        <v>3641</v>
      </c>
      <c r="F52" s="61">
        <v>7795.04</v>
      </c>
      <c r="G52" s="241"/>
      <c r="H52" s="241"/>
      <c r="I52" s="311"/>
      <c r="J52" s="68"/>
      <c r="K52" s="8"/>
      <c r="L52" s="67"/>
    </row>
    <row r="53" spans="1:12" outlineLevel="1" x14ac:dyDescent="0.25">
      <c r="A53" s="53"/>
      <c r="B53" s="53"/>
      <c r="C53" s="58" t="s">
        <v>3642</v>
      </c>
      <c r="D53" s="70">
        <v>42990</v>
      </c>
      <c r="E53" s="58" t="s">
        <v>3643</v>
      </c>
      <c r="F53" s="58">
        <v>4894.04</v>
      </c>
      <c r="G53" s="47"/>
      <c r="H53" s="47"/>
      <c r="I53" s="311"/>
      <c r="J53" s="68"/>
      <c r="K53" s="8"/>
      <c r="L53" s="67"/>
    </row>
    <row r="54" spans="1:12" outlineLevel="1" x14ac:dyDescent="0.25">
      <c r="A54" s="53"/>
      <c r="B54" s="53"/>
      <c r="C54" s="58" t="s">
        <v>3644</v>
      </c>
      <c r="D54" s="70">
        <v>43019</v>
      </c>
      <c r="E54" s="58" t="s">
        <v>3645</v>
      </c>
      <c r="F54" s="58">
        <v>6495</v>
      </c>
      <c r="G54" s="47"/>
      <c r="H54" s="47"/>
      <c r="I54" s="311"/>
      <c r="J54" s="68"/>
      <c r="K54" s="8"/>
      <c r="L54" s="67"/>
    </row>
    <row r="55" spans="1:12" outlineLevel="1" x14ac:dyDescent="0.25">
      <c r="A55" s="53"/>
      <c r="B55" s="53"/>
      <c r="C55" s="318"/>
      <c r="D55" s="319"/>
      <c r="E55" s="318"/>
      <c r="F55" s="320"/>
      <c r="G55" s="37"/>
      <c r="H55" s="25"/>
      <c r="I55" s="311"/>
      <c r="J55" s="68"/>
      <c r="K55" s="8"/>
      <c r="L55" s="67"/>
    </row>
    <row r="56" spans="1:12" ht="18" customHeight="1" outlineLevel="1" x14ac:dyDescent="0.25">
      <c r="A56" s="18" t="s">
        <v>71</v>
      </c>
      <c r="B56" s="18" t="s">
        <v>3230</v>
      </c>
      <c r="C56" s="318"/>
      <c r="D56" s="319"/>
      <c r="E56" s="318"/>
      <c r="F56" s="320"/>
      <c r="G56" s="37">
        <f>+SUM(F57:F57)</f>
        <v>200</v>
      </c>
      <c r="H56" s="25">
        <f>+G56/1.16*0.16</f>
        <v>27.586206896551726</v>
      </c>
      <c r="I56" s="311"/>
      <c r="J56" s="68"/>
      <c r="K56" s="8"/>
      <c r="L56" s="67"/>
    </row>
    <row r="57" spans="1:12" ht="18" customHeight="1" outlineLevel="1" x14ac:dyDescent="0.25">
      <c r="A57" s="53"/>
      <c r="B57" s="53"/>
      <c r="C57" s="58" t="s">
        <v>3231</v>
      </c>
      <c r="D57" s="70">
        <v>43027</v>
      </c>
      <c r="E57" s="58">
        <v>711</v>
      </c>
      <c r="F57" s="58">
        <v>200</v>
      </c>
      <c r="G57" s="47"/>
      <c r="H57" s="47"/>
      <c r="I57" s="250" t="s">
        <v>3232</v>
      </c>
      <c r="J57" s="68"/>
      <c r="K57" s="8"/>
      <c r="L57" s="67"/>
    </row>
    <row r="58" spans="1:12" ht="18" customHeight="1" outlineLevel="1" x14ac:dyDescent="0.25">
      <c r="A58" s="18" t="s">
        <v>1074</v>
      </c>
      <c r="B58" s="18" t="s">
        <v>1075</v>
      </c>
      <c r="C58" s="318"/>
      <c r="D58" s="319"/>
      <c r="E58" s="318"/>
      <c r="F58" s="320"/>
      <c r="G58" s="37">
        <f>+SUM(F59:F60)</f>
        <v>67097.179999999993</v>
      </c>
      <c r="H58" s="25">
        <f>+G58/1.16*0.16</f>
        <v>9254.7834482758626</v>
      </c>
      <c r="I58" s="311"/>
      <c r="J58" s="68"/>
      <c r="K58" s="8"/>
      <c r="L58" s="67"/>
    </row>
    <row r="59" spans="1:12" ht="18" customHeight="1" outlineLevel="1" x14ac:dyDescent="0.25">
      <c r="A59" s="53"/>
      <c r="B59" s="53"/>
      <c r="C59" s="58" t="s">
        <v>3233</v>
      </c>
      <c r="D59" s="70">
        <v>43027</v>
      </c>
      <c r="E59" s="58">
        <v>671</v>
      </c>
      <c r="F59" s="58">
        <v>16240</v>
      </c>
      <c r="G59" s="47"/>
      <c r="H59" s="47"/>
      <c r="I59" s="349" t="s">
        <v>3234</v>
      </c>
      <c r="J59" s="68"/>
      <c r="K59" s="8"/>
      <c r="L59" s="67"/>
    </row>
    <row r="60" spans="1:12" ht="18" customHeight="1" outlineLevel="1" x14ac:dyDescent="0.25">
      <c r="A60" s="53"/>
      <c r="B60" s="53"/>
      <c r="C60" s="58" t="s">
        <v>3646</v>
      </c>
      <c r="D60" s="70">
        <v>43038</v>
      </c>
      <c r="E60" s="58">
        <v>655</v>
      </c>
      <c r="F60" s="58">
        <v>50857.18</v>
      </c>
      <c r="G60" s="47"/>
      <c r="H60" s="47"/>
      <c r="I60" s="349"/>
      <c r="J60" s="68"/>
      <c r="K60" s="8"/>
      <c r="L60" s="67"/>
    </row>
    <row r="61" spans="1:12" x14ac:dyDescent="0.25">
      <c r="A61" s="18" t="s">
        <v>76</v>
      </c>
      <c r="B61" s="18" t="s">
        <v>77</v>
      </c>
      <c r="C61" s="51"/>
      <c r="D61" s="29"/>
      <c r="E61" s="52"/>
      <c r="F61" s="31"/>
      <c r="G61" s="37">
        <f>+SUM(F62:F62)</f>
        <v>500</v>
      </c>
      <c r="H61" s="25">
        <f>+G61/1.16*0.16</f>
        <v>68.965517241379317</v>
      </c>
      <c r="I61" s="25"/>
      <c r="J61" s="241"/>
      <c r="K61" s="8"/>
      <c r="L61" s="27"/>
    </row>
    <row r="62" spans="1:12" outlineLevel="1" x14ac:dyDescent="0.25">
      <c r="A62" s="3"/>
      <c r="B62" s="11"/>
      <c r="C62" s="58" t="s">
        <v>3235</v>
      </c>
      <c r="D62" s="70">
        <v>43014</v>
      </c>
      <c r="E62" s="58" t="s">
        <v>3236</v>
      </c>
      <c r="F62" s="58">
        <v>500</v>
      </c>
      <c r="G62" s="37"/>
      <c r="H62" s="25"/>
      <c r="I62" s="312" t="s">
        <v>3237</v>
      </c>
      <c r="J62" s="241"/>
      <c r="K62" s="8"/>
      <c r="L62" s="27"/>
    </row>
    <row r="63" spans="1:12" outlineLevel="1" x14ac:dyDescent="0.25">
      <c r="A63" s="18" t="s">
        <v>1587</v>
      </c>
      <c r="B63" s="18" t="s">
        <v>2888</v>
      </c>
      <c r="C63" s="51"/>
      <c r="D63" s="29"/>
      <c r="E63" s="52"/>
      <c r="F63" s="31"/>
      <c r="G63" s="37">
        <f>+SUM(F64:F65)</f>
        <v>31432.26</v>
      </c>
      <c r="H63" s="25">
        <f>+G63/1.16*0.16</f>
        <v>4335.4841379310346</v>
      </c>
      <c r="I63" s="25"/>
      <c r="J63" s="241"/>
      <c r="K63" s="8"/>
      <c r="L63" s="27"/>
    </row>
    <row r="64" spans="1:12" outlineLevel="1" x14ac:dyDescent="0.25">
      <c r="A64" s="3"/>
      <c r="B64" s="11"/>
      <c r="C64" s="58" t="s">
        <v>2890</v>
      </c>
      <c r="D64" s="70">
        <v>42993</v>
      </c>
      <c r="E64" s="58">
        <v>255342</v>
      </c>
      <c r="F64" s="58">
        <v>15716.13</v>
      </c>
      <c r="G64" s="37"/>
      <c r="H64" s="25"/>
      <c r="I64" s="311" t="s">
        <v>2892</v>
      </c>
      <c r="J64" s="241"/>
      <c r="K64" s="8"/>
      <c r="L64" s="27"/>
    </row>
    <row r="65" spans="1:13" outlineLevel="1" x14ac:dyDescent="0.25">
      <c r="A65" s="3"/>
      <c r="B65" s="11"/>
      <c r="C65" s="58" t="s">
        <v>3238</v>
      </c>
      <c r="D65" s="70">
        <v>43027</v>
      </c>
      <c r="E65" s="58">
        <v>259130</v>
      </c>
      <c r="F65" s="58">
        <v>15716.13</v>
      </c>
      <c r="G65" s="37"/>
      <c r="H65" s="25"/>
      <c r="I65" s="323" t="s">
        <v>3239</v>
      </c>
      <c r="J65" s="241"/>
      <c r="K65" s="8"/>
      <c r="L65" s="27"/>
    </row>
    <row r="66" spans="1:13" outlineLevel="1" x14ac:dyDescent="0.25">
      <c r="A66" s="18" t="s">
        <v>1322</v>
      </c>
      <c r="B66" s="18" t="s">
        <v>2893</v>
      </c>
      <c r="C66" s="318"/>
      <c r="D66" s="319"/>
      <c r="E66" s="318"/>
      <c r="F66" s="320"/>
      <c r="G66" s="37">
        <f>+SUM(F67:F69)</f>
        <v>2212.04</v>
      </c>
      <c r="H66" s="25">
        <f>+G66/1.16*0.16</f>
        <v>305.10896551724142</v>
      </c>
      <c r="I66" s="250"/>
      <c r="J66" s="241"/>
      <c r="K66" s="8" t="s">
        <v>3240</v>
      </c>
      <c r="L66" s="27"/>
    </row>
    <row r="67" spans="1:13" outlineLevel="1" x14ac:dyDescent="0.25">
      <c r="A67" s="53"/>
      <c r="B67" s="53"/>
      <c r="C67" s="58" t="s">
        <v>2894</v>
      </c>
      <c r="D67" s="70">
        <v>42993</v>
      </c>
      <c r="E67" s="58">
        <v>7697</v>
      </c>
      <c r="F67" s="58">
        <v>158</v>
      </c>
      <c r="G67" s="47"/>
      <c r="H67" s="47"/>
      <c r="I67" s="311" t="s">
        <v>3243</v>
      </c>
      <c r="J67" s="241"/>
      <c r="K67" s="8"/>
      <c r="L67" s="27"/>
    </row>
    <row r="68" spans="1:13" outlineLevel="1" x14ac:dyDescent="0.25">
      <c r="A68" s="53"/>
      <c r="B68" s="53"/>
      <c r="C68" s="76" t="s">
        <v>3241</v>
      </c>
      <c r="D68" s="314">
        <v>43017</v>
      </c>
      <c r="E68" s="76">
        <v>7621</v>
      </c>
      <c r="F68" s="77">
        <v>1896.04</v>
      </c>
      <c r="G68" s="47"/>
      <c r="H68" s="47"/>
      <c r="I68" s="311" t="s">
        <v>3627</v>
      </c>
      <c r="J68" s="241"/>
      <c r="K68" s="8"/>
      <c r="L68" s="27"/>
    </row>
    <row r="69" spans="1:13" outlineLevel="1" x14ac:dyDescent="0.25">
      <c r="A69" s="53"/>
      <c r="B69" s="53"/>
      <c r="C69" s="394" t="s">
        <v>3242</v>
      </c>
      <c r="D69" s="392">
        <v>43017</v>
      </c>
      <c r="E69" s="394">
        <v>8147</v>
      </c>
      <c r="F69" s="58">
        <v>158</v>
      </c>
      <c r="G69" s="47"/>
      <c r="H69" s="47"/>
      <c r="I69" s="323" t="s">
        <v>2895</v>
      </c>
      <c r="J69" s="241"/>
      <c r="K69" s="8"/>
      <c r="L69" s="27"/>
    </row>
    <row r="70" spans="1:13" x14ac:dyDescent="0.25">
      <c r="A70" s="18" t="s">
        <v>82</v>
      </c>
      <c r="B70" s="18" t="s">
        <v>83</v>
      </c>
      <c r="C70" s="241"/>
      <c r="D70" s="242"/>
      <c r="E70" s="241"/>
      <c r="F70" s="26"/>
      <c r="G70" s="20">
        <f>+SUM(F71:F73)</f>
        <v>9920.49</v>
      </c>
      <c r="H70" s="25">
        <f>+G70/1.16*0.16</f>
        <v>1368.3434482758621</v>
      </c>
      <c r="I70" s="25"/>
      <c r="J70" s="26"/>
      <c r="K70" s="22"/>
      <c r="L70" s="23"/>
      <c r="M70" s="22"/>
    </row>
    <row r="71" spans="1:13" outlineLevel="1" x14ac:dyDescent="0.25">
      <c r="A71" s="53"/>
      <c r="B71" s="53"/>
      <c r="C71" s="394" t="s">
        <v>3244</v>
      </c>
      <c r="D71" s="392">
        <v>43013</v>
      </c>
      <c r="E71" s="394">
        <v>2217</v>
      </c>
      <c r="F71" s="394">
        <v>160.5</v>
      </c>
      <c r="G71" s="20"/>
      <c r="H71" s="25"/>
      <c r="I71" s="312" t="s">
        <v>3247</v>
      </c>
      <c r="J71" s="26"/>
      <c r="K71" s="22"/>
      <c r="L71" s="23"/>
      <c r="M71" s="22"/>
    </row>
    <row r="72" spans="1:13" outlineLevel="1" x14ac:dyDescent="0.25">
      <c r="A72" s="53"/>
      <c r="B72" s="53"/>
      <c r="C72" s="394" t="s">
        <v>3245</v>
      </c>
      <c r="D72" s="392">
        <v>43019</v>
      </c>
      <c r="E72" s="394">
        <v>2243</v>
      </c>
      <c r="F72" s="397">
        <v>5399.19</v>
      </c>
      <c r="G72" s="20"/>
      <c r="H72" s="25"/>
      <c r="I72" s="343" t="s">
        <v>3248</v>
      </c>
      <c r="J72" s="26"/>
      <c r="K72" s="22"/>
      <c r="L72" s="23"/>
      <c r="M72" s="22"/>
    </row>
    <row r="73" spans="1:13" outlineLevel="1" x14ac:dyDescent="0.25">
      <c r="A73" s="53"/>
      <c r="B73" s="53"/>
      <c r="C73" s="394" t="s">
        <v>3246</v>
      </c>
      <c r="D73" s="392">
        <v>43038</v>
      </c>
      <c r="E73" s="394">
        <v>2291</v>
      </c>
      <c r="F73" s="397">
        <v>4360.8</v>
      </c>
      <c r="G73" s="20"/>
      <c r="H73" s="25"/>
      <c r="I73" s="323" t="s">
        <v>3249</v>
      </c>
      <c r="J73" s="26"/>
      <c r="K73" s="22"/>
      <c r="L73" s="23"/>
      <c r="M73" s="22"/>
    </row>
    <row r="74" spans="1:13" x14ac:dyDescent="0.25">
      <c r="A74" s="54" t="s">
        <v>84</v>
      </c>
      <c r="B74" s="18" t="s">
        <v>85</v>
      </c>
      <c r="C74" s="28"/>
      <c r="D74" s="29"/>
      <c r="E74" s="30"/>
      <c r="F74" s="31"/>
      <c r="G74" s="49">
        <v>237588.72</v>
      </c>
      <c r="H74" s="25">
        <f>+G74/1.16*0.16</f>
        <v>32770.857931034487</v>
      </c>
      <c r="I74" s="94"/>
      <c r="J74" s="26"/>
      <c r="K74" s="8"/>
      <c r="L74" s="27"/>
      <c r="M74" s="241"/>
    </row>
    <row r="75" spans="1:13" outlineLevel="1" x14ac:dyDescent="0.25">
      <c r="A75" s="55"/>
      <c r="B75" s="3"/>
      <c r="C75" s="58" t="s">
        <v>86</v>
      </c>
      <c r="D75" s="70">
        <v>42412</v>
      </c>
      <c r="E75" s="58" t="s">
        <v>87</v>
      </c>
      <c r="F75" s="61">
        <v>241933.04</v>
      </c>
      <c r="G75" s="49"/>
      <c r="H75" s="25"/>
      <c r="I75" s="25"/>
      <c r="J75" s="26"/>
      <c r="K75" s="8"/>
      <c r="L75" s="27"/>
      <c r="M75" s="241"/>
    </row>
    <row r="76" spans="1:13" outlineLevel="1" x14ac:dyDescent="0.25">
      <c r="A76" s="55"/>
      <c r="B76" s="3"/>
      <c r="C76" s="58" t="s">
        <v>88</v>
      </c>
      <c r="D76" s="70">
        <v>42426</v>
      </c>
      <c r="E76" s="58" t="s">
        <v>20</v>
      </c>
      <c r="F76" s="61">
        <v>-4344.32</v>
      </c>
      <c r="G76" s="49"/>
      <c r="H76" s="25"/>
      <c r="I76" s="25"/>
      <c r="J76" s="26"/>
      <c r="K76" s="8"/>
      <c r="L76" s="27"/>
      <c r="M76" s="241"/>
    </row>
    <row r="77" spans="1:13" ht="17.25" customHeight="1" x14ac:dyDescent="0.25">
      <c r="A77" s="18" t="s">
        <v>1339</v>
      </c>
      <c r="B77" s="18" t="s">
        <v>1340</v>
      </c>
      <c r="C77" s="411"/>
      <c r="D77" s="412"/>
      <c r="E77" s="119"/>
      <c r="F77" s="119"/>
      <c r="G77" s="20">
        <f>+F78</f>
        <v>8842.5499999999993</v>
      </c>
      <c r="H77" s="25">
        <f>+G77/1.16*0.16</f>
        <v>1219.6620689655172</v>
      </c>
      <c r="I77" s="71"/>
      <c r="J77" s="26"/>
      <c r="K77" s="8"/>
      <c r="L77" s="27"/>
      <c r="M77" s="241"/>
    </row>
    <row r="78" spans="1:13" ht="17.25" customHeight="1" outlineLevel="1" x14ac:dyDescent="0.25">
      <c r="A78" s="11"/>
      <c r="B78" s="11"/>
      <c r="C78" s="458" t="s">
        <v>1341</v>
      </c>
      <c r="D78" s="454">
        <v>42855</v>
      </c>
      <c r="E78" s="468">
        <v>3443760</v>
      </c>
      <c r="F78" s="413">
        <v>8842.5499999999993</v>
      </c>
      <c r="G78" s="40"/>
      <c r="H78" s="57"/>
      <c r="I78" s="323" t="s">
        <v>1342</v>
      </c>
      <c r="J78" s="26"/>
      <c r="K78" s="8"/>
      <c r="L78" s="27"/>
      <c r="M78" s="241"/>
    </row>
    <row r="79" spans="1:13" ht="17.25" customHeight="1" outlineLevel="1" x14ac:dyDescent="0.25">
      <c r="A79" s="18" t="s">
        <v>92</v>
      </c>
      <c r="B79" s="18" t="s">
        <v>93</v>
      </c>
      <c r="C79" s="318"/>
      <c r="D79" s="319"/>
      <c r="E79" s="318"/>
      <c r="F79" s="320"/>
      <c r="G79" s="37">
        <f>+SUM(F80:F245)</f>
        <v>123095.94</v>
      </c>
      <c r="H79" s="25">
        <f>+G79/1.16*0.16</f>
        <v>16978.750344827589</v>
      </c>
      <c r="I79" s="48"/>
      <c r="J79" s="26"/>
      <c r="K79" s="8"/>
      <c r="L79" s="27"/>
      <c r="M79" s="241"/>
    </row>
    <row r="80" spans="1:13" ht="17.25" customHeight="1" outlineLevel="1" x14ac:dyDescent="0.25">
      <c r="A80" s="53"/>
      <c r="B80" s="53"/>
      <c r="C80" s="394" t="s">
        <v>608</v>
      </c>
      <c r="D80" s="392">
        <v>42997</v>
      </c>
      <c r="E80" s="394">
        <v>58251</v>
      </c>
      <c r="F80" s="394">
        <v>491.84</v>
      </c>
      <c r="G80" s="37"/>
      <c r="H80" s="25"/>
      <c r="I80" s="48"/>
      <c r="J80" s="26"/>
      <c r="K80" s="8"/>
      <c r="L80" s="27"/>
      <c r="M80" s="241"/>
    </row>
    <row r="81" spans="1:13" ht="17.25" customHeight="1" outlineLevel="1" x14ac:dyDescent="0.25">
      <c r="A81" s="53"/>
      <c r="B81" s="53"/>
      <c r="C81" s="394" t="s">
        <v>614</v>
      </c>
      <c r="D81" s="392">
        <v>42997</v>
      </c>
      <c r="E81" s="394">
        <v>58301</v>
      </c>
      <c r="F81" s="394">
        <v>491.84</v>
      </c>
      <c r="G81" s="37"/>
      <c r="H81" s="25"/>
      <c r="I81" s="48"/>
      <c r="J81" s="26"/>
      <c r="K81" s="8"/>
      <c r="L81" s="27"/>
      <c r="M81" s="241"/>
    </row>
    <row r="82" spans="1:13" ht="17.25" customHeight="1" outlineLevel="1" x14ac:dyDescent="0.25">
      <c r="A82" s="53"/>
      <c r="B82" s="53"/>
      <c r="C82" s="394" t="s">
        <v>2903</v>
      </c>
      <c r="D82" s="392">
        <v>42997</v>
      </c>
      <c r="E82" s="394">
        <v>58351</v>
      </c>
      <c r="F82" s="394">
        <v>491.84</v>
      </c>
      <c r="G82" s="37"/>
      <c r="H82" s="25"/>
      <c r="I82" s="48"/>
      <c r="J82" s="26"/>
      <c r="K82" s="8"/>
      <c r="L82" s="27"/>
      <c r="M82" s="241"/>
    </row>
    <row r="83" spans="1:13" ht="17.25" customHeight="1" outlineLevel="1" x14ac:dyDescent="0.25">
      <c r="A83" s="53"/>
      <c r="B83" s="53"/>
      <c r="C83" s="394" t="s">
        <v>1818</v>
      </c>
      <c r="D83" s="392">
        <v>42997</v>
      </c>
      <c r="E83" s="394">
        <v>58252</v>
      </c>
      <c r="F83" s="394">
        <v>491.84</v>
      </c>
      <c r="G83" s="37"/>
      <c r="H83" s="25"/>
      <c r="I83" s="48"/>
      <c r="J83" s="26"/>
      <c r="K83" s="8"/>
      <c r="L83" s="27"/>
      <c r="M83" s="241"/>
    </row>
    <row r="84" spans="1:13" ht="17.25" customHeight="1" outlineLevel="1" x14ac:dyDescent="0.25">
      <c r="A84" s="53"/>
      <c r="B84" s="53"/>
      <c r="C84" s="394" t="s">
        <v>1043</v>
      </c>
      <c r="D84" s="392">
        <v>42998</v>
      </c>
      <c r="E84" s="394">
        <v>58302</v>
      </c>
      <c r="F84" s="394">
        <v>491.84</v>
      </c>
      <c r="G84" s="37"/>
      <c r="H84" s="25"/>
      <c r="I84" s="48"/>
      <c r="J84" s="26"/>
      <c r="K84" s="8"/>
      <c r="L84" s="27"/>
      <c r="M84" s="241"/>
    </row>
    <row r="85" spans="1:13" ht="17.25" customHeight="1" outlineLevel="1" x14ac:dyDescent="0.25">
      <c r="A85" s="53"/>
      <c r="B85" s="53"/>
      <c r="C85" s="394" t="s">
        <v>371</v>
      </c>
      <c r="D85" s="392">
        <v>42998</v>
      </c>
      <c r="E85" s="394">
        <v>58352</v>
      </c>
      <c r="F85" s="394">
        <v>540.55999999999995</v>
      </c>
      <c r="G85" s="37"/>
      <c r="H85" s="25"/>
      <c r="I85" s="48"/>
      <c r="J85" s="26"/>
      <c r="K85" s="8"/>
      <c r="L85" s="27"/>
      <c r="M85" s="241"/>
    </row>
    <row r="86" spans="1:13" ht="17.25" customHeight="1" outlineLevel="1" x14ac:dyDescent="0.25">
      <c r="A86" s="53"/>
      <c r="B86" s="53"/>
      <c r="C86" s="394" t="s">
        <v>2906</v>
      </c>
      <c r="D86" s="392">
        <v>42998</v>
      </c>
      <c r="E86" s="394">
        <v>58353</v>
      </c>
      <c r="F86" s="394">
        <v>491.84</v>
      </c>
      <c r="G86" s="37"/>
      <c r="H86" s="25"/>
      <c r="I86" s="48"/>
      <c r="J86" s="26"/>
      <c r="K86" s="8"/>
      <c r="L86" s="27"/>
      <c r="M86" s="241"/>
    </row>
    <row r="87" spans="1:13" ht="17.25" customHeight="1" outlineLevel="1" x14ac:dyDescent="0.25">
      <c r="A87" s="53"/>
      <c r="B87" s="53"/>
      <c r="C87" s="394" t="s">
        <v>1560</v>
      </c>
      <c r="D87" s="392">
        <v>42998</v>
      </c>
      <c r="E87" s="394">
        <v>58355</v>
      </c>
      <c r="F87" s="394">
        <v>491.84</v>
      </c>
      <c r="G87" s="37"/>
      <c r="H87" s="25"/>
      <c r="I87" s="48"/>
      <c r="J87" s="26"/>
      <c r="K87" s="8"/>
      <c r="L87" s="27"/>
      <c r="M87" s="241"/>
    </row>
    <row r="88" spans="1:13" ht="17.25" customHeight="1" outlineLevel="1" x14ac:dyDescent="0.25">
      <c r="A88" s="53"/>
      <c r="B88" s="53"/>
      <c r="C88" s="394" t="s">
        <v>576</v>
      </c>
      <c r="D88" s="392">
        <v>42998</v>
      </c>
      <c r="E88" s="394">
        <v>58253</v>
      </c>
      <c r="F88" s="394">
        <v>491.84</v>
      </c>
      <c r="G88" s="37"/>
      <c r="H88" s="25"/>
      <c r="I88" s="48"/>
      <c r="J88" s="26"/>
      <c r="K88" s="8"/>
      <c r="L88" s="27"/>
      <c r="M88" s="241"/>
    </row>
    <row r="89" spans="1:13" ht="17.25" customHeight="1" outlineLevel="1" x14ac:dyDescent="0.25">
      <c r="A89" s="53"/>
      <c r="B89" s="53"/>
      <c r="C89" s="394" t="s">
        <v>2907</v>
      </c>
      <c r="D89" s="392">
        <v>42998</v>
      </c>
      <c r="E89" s="394">
        <v>58254</v>
      </c>
      <c r="F89" s="394">
        <v>491.84</v>
      </c>
      <c r="G89" s="37"/>
      <c r="H89" s="25"/>
      <c r="I89" s="48"/>
      <c r="J89" s="26"/>
      <c r="K89" s="8"/>
      <c r="L89" s="27"/>
      <c r="M89" s="241"/>
    </row>
    <row r="90" spans="1:13" ht="17.25" customHeight="1" outlineLevel="1" x14ac:dyDescent="0.25">
      <c r="A90" s="53"/>
      <c r="B90" s="53"/>
      <c r="C90" s="394" t="s">
        <v>1895</v>
      </c>
      <c r="D90" s="392">
        <v>42998</v>
      </c>
      <c r="E90" s="394">
        <v>58354</v>
      </c>
      <c r="F90" s="394">
        <v>491.84</v>
      </c>
      <c r="G90" s="37"/>
      <c r="H90" s="25"/>
      <c r="I90" s="48"/>
      <c r="J90" s="26"/>
      <c r="K90" s="8"/>
      <c r="L90" s="27"/>
      <c r="M90" s="241"/>
    </row>
    <row r="91" spans="1:13" ht="17.25" customHeight="1" outlineLevel="1" x14ac:dyDescent="0.25">
      <c r="A91" s="53"/>
      <c r="B91" s="53"/>
      <c r="C91" s="394" t="s">
        <v>2908</v>
      </c>
      <c r="D91" s="392">
        <v>42999</v>
      </c>
      <c r="E91" s="394">
        <v>58303</v>
      </c>
      <c r="F91" s="394">
        <v>491.84</v>
      </c>
      <c r="G91" s="37"/>
      <c r="H91" s="25"/>
      <c r="I91" s="48"/>
      <c r="J91" s="26"/>
      <c r="K91" s="8"/>
      <c r="L91" s="27"/>
      <c r="M91" s="241"/>
    </row>
    <row r="92" spans="1:13" ht="17.25" customHeight="1" outlineLevel="1" x14ac:dyDescent="0.25">
      <c r="A92" s="53"/>
      <c r="B92" s="53"/>
      <c r="C92" s="394" t="s">
        <v>1857</v>
      </c>
      <c r="D92" s="392">
        <v>42999</v>
      </c>
      <c r="E92" s="394">
        <v>58255</v>
      </c>
      <c r="F92" s="394">
        <v>491.84</v>
      </c>
      <c r="G92" s="37"/>
      <c r="H92" s="25"/>
      <c r="I92" s="48"/>
      <c r="J92" s="26"/>
      <c r="K92" s="8"/>
      <c r="L92" s="27"/>
      <c r="M92" s="241"/>
    </row>
    <row r="93" spans="1:13" ht="17.25" customHeight="1" outlineLevel="1" x14ac:dyDescent="0.25">
      <c r="A93" s="53"/>
      <c r="B93" s="53"/>
      <c r="C93" s="394" t="s">
        <v>2909</v>
      </c>
      <c r="D93" s="392">
        <v>43000</v>
      </c>
      <c r="E93" s="394">
        <v>58356</v>
      </c>
      <c r="F93" s="394">
        <v>541.02</v>
      </c>
      <c r="G93" s="37"/>
      <c r="H93" s="25"/>
      <c r="I93" s="48"/>
      <c r="J93" s="26"/>
      <c r="K93" s="8"/>
      <c r="L93" s="27"/>
      <c r="M93" s="241"/>
    </row>
    <row r="94" spans="1:13" ht="17.25" customHeight="1" outlineLevel="1" x14ac:dyDescent="0.25">
      <c r="A94" s="53"/>
      <c r="B94" s="53"/>
      <c r="C94" s="394" t="s">
        <v>2910</v>
      </c>
      <c r="D94" s="392">
        <v>43000</v>
      </c>
      <c r="E94" s="394">
        <v>58304</v>
      </c>
      <c r="F94" s="394">
        <v>491.84</v>
      </c>
      <c r="G94" s="37"/>
      <c r="H94" s="25"/>
      <c r="I94" s="48"/>
      <c r="J94" s="26"/>
      <c r="K94" s="8"/>
      <c r="L94" s="27"/>
      <c r="M94" s="241"/>
    </row>
    <row r="95" spans="1:13" ht="17.25" customHeight="1" outlineLevel="1" x14ac:dyDescent="0.25">
      <c r="A95" s="53"/>
      <c r="B95" s="53"/>
      <c r="C95" s="394" t="s">
        <v>2911</v>
      </c>
      <c r="D95" s="392">
        <v>43000</v>
      </c>
      <c r="E95" s="394">
        <v>58305</v>
      </c>
      <c r="F95" s="394">
        <v>491.84</v>
      </c>
      <c r="G95" s="37"/>
      <c r="H95" s="25"/>
      <c r="I95" s="48"/>
      <c r="J95" s="26"/>
      <c r="K95" s="8"/>
      <c r="L95" s="27"/>
      <c r="M95" s="241"/>
    </row>
    <row r="96" spans="1:13" ht="17.25" customHeight="1" outlineLevel="1" x14ac:dyDescent="0.25">
      <c r="A96" s="53"/>
      <c r="B96" s="53"/>
      <c r="C96" s="394" t="s">
        <v>2912</v>
      </c>
      <c r="D96" s="392">
        <v>43000</v>
      </c>
      <c r="E96" s="394">
        <v>58357</v>
      </c>
      <c r="F96" s="394">
        <v>491.84</v>
      </c>
      <c r="G96" s="37"/>
      <c r="H96" s="25"/>
      <c r="I96" s="48"/>
      <c r="J96" s="26"/>
      <c r="K96" s="8"/>
      <c r="L96" s="27"/>
      <c r="M96" s="241"/>
    </row>
    <row r="97" spans="1:13" ht="17.25" customHeight="1" outlineLevel="1" x14ac:dyDescent="0.25">
      <c r="A97" s="53"/>
      <c r="B97" s="53"/>
      <c r="C97" s="394" t="s">
        <v>1819</v>
      </c>
      <c r="D97" s="392">
        <v>43000</v>
      </c>
      <c r="E97" s="394">
        <v>58256</v>
      </c>
      <c r="F97" s="394">
        <v>491.84</v>
      </c>
      <c r="G97" s="37"/>
      <c r="H97" s="25"/>
      <c r="I97" s="48"/>
      <c r="J97" s="26"/>
      <c r="K97" s="8"/>
      <c r="L97" s="27"/>
      <c r="M97" s="241"/>
    </row>
    <row r="98" spans="1:13" ht="17.25" customHeight="1" outlineLevel="1" x14ac:dyDescent="0.25">
      <c r="A98" s="53"/>
      <c r="B98" s="53"/>
      <c r="C98" s="394" t="s">
        <v>2915</v>
      </c>
      <c r="D98" s="392">
        <v>43000</v>
      </c>
      <c r="E98" s="394">
        <v>58257</v>
      </c>
      <c r="F98" s="394">
        <v>491.84</v>
      </c>
      <c r="G98" s="37"/>
      <c r="H98" s="25"/>
      <c r="I98" s="48"/>
      <c r="J98" s="26"/>
      <c r="K98" s="8"/>
      <c r="L98" s="27"/>
      <c r="M98" s="241"/>
    </row>
    <row r="99" spans="1:13" ht="17.25" customHeight="1" outlineLevel="1" x14ac:dyDescent="0.25">
      <c r="A99" s="53"/>
      <c r="B99" s="53"/>
      <c r="C99" s="394" t="s">
        <v>2916</v>
      </c>
      <c r="D99" s="392">
        <v>43000</v>
      </c>
      <c r="E99" s="394">
        <v>58258</v>
      </c>
      <c r="F99" s="394">
        <v>491.84</v>
      </c>
      <c r="G99" s="37"/>
      <c r="H99" s="25"/>
      <c r="I99" s="48"/>
      <c r="J99" s="26"/>
      <c r="K99" s="8"/>
      <c r="L99" s="27"/>
      <c r="M99" s="241"/>
    </row>
    <row r="100" spans="1:13" ht="17.25" customHeight="1" outlineLevel="1" x14ac:dyDescent="0.25">
      <c r="A100" s="53"/>
      <c r="B100" s="53"/>
      <c r="C100" s="394" t="s">
        <v>2917</v>
      </c>
      <c r="D100" s="392">
        <v>43000</v>
      </c>
      <c r="E100" s="394">
        <v>58306</v>
      </c>
      <c r="F100" s="394">
        <v>491.84</v>
      </c>
      <c r="G100" s="37"/>
      <c r="H100" s="25"/>
      <c r="I100" s="48"/>
      <c r="J100" s="26"/>
      <c r="K100" s="8"/>
      <c r="L100" s="27"/>
      <c r="M100" s="241"/>
    </row>
    <row r="101" spans="1:13" ht="17.25" customHeight="1" outlineLevel="1" x14ac:dyDescent="0.25">
      <c r="A101" s="53"/>
      <c r="B101" s="53"/>
      <c r="C101" s="394" t="s">
        <v>2918</v>
      </c>
      <c r="D101" s="392">
        <v>43000</v>
      </c>
      <c r="E101" s="394">
        <v>58358</v>
      </c>
      <c r="F101" s="394">
        <v>541.02</v>
      </c>
      <c r="G101" s="37"/>
      <c r="H101" s="25"/>
      <c r="I101" s="48"/>
      <c r="J101" s="26"/>
      <c r="K101" s="8"/>
      <c r="L101" s="27"/>
      <c r="M101" s="241"/>
    </row>
    <row r="102" spans="1:13" ht="17.25" customHeight="1" outlineLevel="1" x14ac:dyDescent="0.25">
      <c r="A102" s="53"/>
      <c r="B102" s="53"/>
      <c r="C102" s="394" t="s">
        <v>1823</v>
      </c>
      <c r="D102" s="392">
        <v>43000</v>
      </c>
      <c r="E102" s="394">
        <v>58359</v>
      </c>
      <c r="F102" s="394">
        <v>538.24</v>
      </c>
      <c r="G102" s="37"/>
      <c r="H102" s="25"/>
      <c r="I102" s="48"/>
      <c r="J102" s="26"/>
      <c r="K102" s="8"/>
      <c r="L102" s="27"/>
      <c r="M102" s="241"/>
    </row>
    <row r="103" spans="1:13" ht="17.25" customHeight="1" outlineLevel="1" x14ac:dyDescent="0.25">
      <c r="A103" s="53"/>
      <c r="B103" s="53"/>
      <c r="C103" s="394" t="s">
        <v>2919</v>
      </c>
      <c r="D103" s="392">
        <v>43001</v>
      </c>
      <c r="E103" s="394">
        <v>58307</v>
      </c>
      <c r="F103" s="394">
        <v>491.84</v>
      </c>
      <c r="G103" s="37"/>
      <c r="H103" s="25"/>
      <c r="I103" s="48"/>
      <c r="J103" s="26"/>
      <c r="K103" s="8"/>
      <c r="L103" s="27"/>
      <c r="M103" s="241"/>
    </row>
    <row r="104" spans="1:13" ht="17.25" customHeight="1" outlineLevel="1" x14ac:dyDescent="0.25">
      <c r="A104" s="53"/>
      <c r="B104" s="53"/>
      <c r="C104" s="394" t="s">
        <v>2920</v>
      </c>
      <c r="D104" s="392">
        <v>43001</v>
      </c>
      <c r="E104" s="394">
        <v>58259</v>
      </c>
      <c r="F104" s="394">
        <v>491.84</v>
      </c>
      <c r="G104" s="37"/>
      <c r="H104" s="25"/>
      <c r="I104" s="48"/>
      <c r="J104" s="26"/>
      <c r="K104" s="8"/>
      <c r="L104" s="27"/>
      <c r="M104" s="241"/>
    </row>
    <row r="105" spans="1:13" ht="17.25" customHeight="1" outlineLevel="1" x14ac:dyDescent="0.25">
      <c r="A105" s="53"/>
      <c r="B105" s="53"/>
      <c r="C105" s="394" t="s">
        <v>1482</v>
      </c>
      <c r="D105" s="392">
        <v>43003</v>
      </c>
      <c r="E105" s="394">
        <v>58308</v>
      </c>
      <c r="F105" s="394">
        <v>491.84</v>
      </c>
      <c r="G105" s="37"/>
      <c r="H105" s="25"/>
      <c r="I105" s="48"/>
      <c r="J105" s="26"/>
      <c r="K105" s="8"/>
      <c r="L105" s="27"/>
      <c r="M105" s="241"/>
    </row>
    <row r="106" spans="1:13" ht="17.25" customHeight="1" outlineLevel="1" x14ac:dyDescent="0.25">
      <c r="A106" s="53"/>
      <c r="B106" s="53"/>
      <c r="C106" s="394" t="s">
        <v>2921</v>
      </c>
      <c r="D106" s="392">
        <v>43003</v>
      </c>
      <c r="E106" s="394">
        <v>58309</v>
      </c>
      <c r="F106" s="394">
        <v>491.84</v>
      </c>
      <c r="G106" s="37"/>
      <c r="H106" s="25"/>
      <c r="I106" s="48"/>
      <c r="J106" s="26"/>
      <c r="K106" s="8"/>
      <c r="L106" s="27"/>
      <c r="M106" s="241"/>
    </row>
    <row r="107" spans="1:13" ht="17.25" customHeight="1" outlineLevel="1" x14ac:dyDescent="0.25">
      <c r="A107" s="53"/>
      <c r="B107" s="53"/>
      <c r="C107" s="394" t="s">
        <v>2922</v>
      </c>
      <c r="D107" s="392">
        <v>43003</v>
      </c>
      <c r="E107" s="394">
        <v>59360</v>
      </c>
      <c r="F107" s="394">
        <v>491.84</v>
      </c>
      <c r="G107" s="37"/>
      <c r="H107" s="25"/>
      <c r="I107" s="48"/>
      <c r="J107" s="26"/>
      <c r="K107" s="8"/>
      <c r="L107" s="27"/>
      <c r="M107" s="241"/>
    </row>
    <row r="108" spans="1:13" ht="17.25" customHeight="1" outlineLevel="1" x14ac:dyDescent="0.25">
      <c r="A108" s="53"/>
      <c r="B108" s="53"/>
      <c r="C108" s="394" t="s">
        <v>487</v>
      </c>
      <c r="D108" s="392">
        <v>43003</v>
      </c>
      <c r="E108" s="394">
        <v>58311</v>
      </c>
      <c r="F108" s="394">
        <v>491.84</v>
      </c>
      <c r="G108" s="37"/>
      <c r="H108" s="25"/>
      <c r="I108" s="48"/>
      <c r="J108" s="26"/>
      <c r="K108" s="8"/>
      <c r="L108" s="27"/>
      <c r="M108" s="241"/>
    </row>
    <row r="109" spans="1:13" ht="17.25" customHeight="1" outlineLevel="1" x14ac:dyDescent="0.25">
      <c r="A109" s="53"/>
      <c r="B109" s="53"/>
      <c r="C109" s="394" t="s">
        <v>2923</v>
      </c>
      <c r="D109" s="392">
        <v>43003</v>
      </c>
      <c r="E109" s="394">
        <v>58310</v>
      </c>
      <c r="F109" s="394">
        <v>491.84</v>
      </c>
      <c r="G109" s="37"/>
      <c r="H109" s="25"/>
      <c r="I109" s="48"/>
      <c r="J109" s="26"/>
      <c r="K109" s="8"/>
      <c r="L109" s="27"/>
      <c r="M109" s="241"/>
    </row>
    <row r="110" spans="1:13" ht="17.25" customHeight="1" outlineLevel="1" x14ac:dyDescent="0.25">
      <c r="A110" s="53"/>
      <c r="B110" s="53"/>
      <c r="C110" s="394" t="s">
        <v>2924</v>
      </c>
      <c r="D110" s="392">
        <v>43003</v>
      </c>
      <c r="E110" s="394">
        <v>58361</v>
      </c>
      <c r="F110" s="394">
        <v>491.84</v>
      </c>
      <c r="G110" s="37"/>
      <c r="H110" s="25"/>
      <c r="I110" s="48"/>
      <c r="J110" s="26"/>
      <c r="K110" s="8"/>
      <c r="L110" s="27"/>
      <c r="M110" s="241"/>
    </row>
    <row r="111" spans="1:13" ht="17.25" customHeight="1" outlineLevel="1" x14ac:dyDescent="0.25">
      <c r="A111" s="53"/>
      <c r="B111" s="53"/>
      <c r="C111" s="394" t="s">
        <v>626</v>
      </c>
      <c r="D111" s="392">
        <v>43003</v>
      </c>
      <c r="E111" s="394">
        <v>58312</v>
      </c>
      <c r="F111" s="394">
        <v>491.84</v>
      </c>
      <c r="G111" s="37"/>
      <c r="H111" s="25"/>
      <c r="I111" s="48"/>
      <c r="J111" s="26"/>
      <c r="K111" s="8"/>
      <c r="L111" s="27"/>
      <c r="M111" s="241"/>
    </row>
    <row r="112" spans="1:13" ht="17.25" customHeight="1" outlineLevel="1" x14ac:dyDescent="0.25">
      <c r="A112" s="53"/>
      <c r="B112" s="53"/>
      <c r="C112" s="394" t="s">
        <v>2925</v>
      </c>
      <c r="D112" s="392">
        <v>43004</v>
      </c>
      <c r="E112" s="394">
        <v>58362</v>
      </c>
      <c r="F112" s="394">
        <v>541.02</v>
      </c>
      <c r="G112" s="37"/>
      <c r="H112" s="25"/>
      <c r="I112" s="48"/>
      <c r="J112" s="26"/>
      <c r="K112" s="8"/>
      <c r="L112" s="27"/>
      <c r="M112" s="241"/>
    </row>
    <row r="113" spans="1:13" ht="17.25" customHeight="1" outlineLevel="1" x14ac:dyDescent="0.25">
      <c r="A113" s="53"/>
      <c r="B113" s="53"/>
      <c r="C113" s="394" t="s">
        <v>2926</v>
      </c>
      <c r="D113" s="392">
        <v>43004</v>
      </c>
      <c r="E113" s="394">
        <v>58363</v>
      </c>
      <c r="F113" s="394">
        <v>491.84</v>
      </c>
      <c r="G113" s="37"/>
      <c r="H113" s="25"/>
      <c r="I113" s="48"/>
      <c r="J113" s="26"/>
      <c r="K113" s="8"/>
      <c r="L113" s="27"/>
      <c r="M113" s="241"/>
    </row>
    <row r="114" spans="1:13" ht="17.25" customHeight="1" outlineLevel="1" x14ac:dyDescent="0.25">
      <c r="A114" s="53"/>
      <c r="B114" s="53"/>
      <c r="C114" s="394" t="s">
        <v>2927</v>
      </c>
      <c r="D114" s="392">
        <v>43004</v>
      </c>
      <c r="E114" s="394">
        <v>58364</v>
      </c>
      <c r="F114" s="394">
        <v>491.84</v>
      </c>
      <c r="G114" s="37"/>
      <c r="H114" s="25"/>
      <c r="I114" s="48"/>
      <c r="J114" s="26"/>
      <c r="K114" s="8"/>
      <c r="L114" s="27"/>
      <c r="M114" s="241"/>
    </row>
    <row r="115" spans="1:13" ht="17.25" customHeight="1" outlineLevel="1" x14ac:dyDescent="0.25">
      <c r="A115" s="53"/>
      <c r="B115" s="53"/>
      <c r="C115" s="394" t="s">
        <v>2928</v>
      </c>
      <c r="D115" s="392">
        <v>43005</v>
      </c>
      <c r="E115" s="394">
        <v>58365</v>
      </c>
      <c r="F115" s="394">
        <v>489.52</v>
      </c>
      <c r="G115" s="37"/>
      <c r="H115" s="25"/>
      <c r="I115" s="48"/>
      <c r="J115" s="26"/>
      <c r="K115" s="8"/>
      <c r="L115" s="27"/>
      <c r="M115" s="241"/>
    </row>
    <row r="116" spans="1:13" ht="17.25" customHeight="1" outlineLevel="1" x14ac:dyDescent="0.25">
      <c r="A116" s="53"/>
      <c r="B116" s="53"/>
      <c r="C116" s="394" t="s">
        <v>2929</v>
      </c>
      <c r="D116" s="392">
        <v>43005</v>
      </c>
      <c r="E116" s="394">
        <v>58260</v>
      </c>
      <c r="F116" s="394">
        <v>491.84</v>
      </c>
      <c r="G116" s="37"/>
      <c r="H116" s="25"/>
      <c r="I116" s="48"/>
      <c r="J116" s="26"/>
      <c r="K116" s="8"/>
      <c r="L116" s="27"/>
      <c r="M116" s="241"/>
    </row>
    <row r="117" spans="1:13" ht="17.25" customHeight="1" outlineLevel="1" x14ac:dyDescent="0.25">
      <c r="A117" s="53"/>
      <c r="B117" s="53"/>
      <c r="C117" s="394" t="s">
        <v>2930</v>
      </c>
      <c r="D117" s="392">
        <v>43006</v>
      </c>
      <c r="E117" s="394">
        <v>58366</v>
      </c>
      <c r="F117" s="394">
        <v>489.52</v>
      </c>
      <c r="G117" s="37"/>
      <c r="H117" s="25"/>
      <c r="I117" s="48"/>
      <c r="J117" s="26"/>
      <c r="K117" s="8"/>
      <c r="L117" s="27"/>
      <c r="M117" s="241"/>
    </row>
    <row r="118" spans="1:13" ht="17.25" customHeight="1" outlineLevel="1" x14ac:dyDescent="0.25">
      <c r="A118" s="53"/>
      <c r="B118" s="53"/>
      <c r="C118" s="394" t="s">
        <v>2931</v>
      </c>
      <c r="D118" s="392">
        <v>43006</v>
      </c>
      <c r="E118" s="394">
        <v>58261</v>
      </c>
      <c r="F118" s="394">
        <v>464</v>
      </c>
      <c r="G118" s="37"/>
      <c r="H118" s="25"/>
      <c r="I118" s="48"/>
      <c r="J118" s="26"/>
      <c r="K118" s="8"/>
      <c r="L118" s="27"/>
      <c r="M118" s="241"/>
    </row>
    <row r="119" spans="1:13" ht="17.25" customHeight="1" outlineLevel="1" x14ac:dyDescent="0.25">
      <c r="A119" s="53"/>
      <c r="B119" s="53"/>
      <c r="C119" s="394" t="s">
        <v>2932</v>
      </c>
      <c r="D119" s="392">
        <v>43006</v>
      </c>
      <c r="E119" s="394">
        <v>58262</v>
      </c>
      <c r="F119" s="394">
        <v>464</v>
      </c>
      <c r="G119" s="37"/>
      <c r="H119" s="25"/>
      <c r="I119" s="48"/>
      <c r="J119" s="26"/>
      <c r="K119" s="8"/>
      <c r="L119" s="27"/>
      <c r="M119" s="241"/>
    </row>
    <row r="120" spans="1:13" ht="17.25" customHeight="1" outlineLevel="1" x14ac:dyDescent="0.25">
      <c r="A120" s="53"/>
      <c r="B120" s="53"/>
      <c r="C120" s="394" t="s">
        <v>2933</v>
      </c>
      <c r="D120" s="392">
        <v>43006</v>
      </c>
      <c r="E120" s="394">
        <v>58263</v>
      </c>
      <c r="F120" s="394">
        <v>464</v>
      </c>
      <c r="G120" s="37"/>
      <c r="H120" s="25"/>
      <c r="I120" s="48"/>
      <c r="J120" s="26"/>
      <c r="K120" s="8"/>
      <c r="L120" s="27"/>
      <c r="M120" s="241"/>
    </row>
    <row r="121" spans="1:13" ht="17.25" customHeight="1" outlineLevel="1" x14ac:dyDescent="0.25">
      <c r="A121" s="53"/>
      <c r="B121" s="53"/>
      <c r="C121" s="394" t="s">
        <v>2934</v>
      </c>
      <c r="D121" s="392">
        <v>43006</v>
      </c>
      <c r="E121" s="394">
        <v>58367</v>
      </c>
      <c r="F121" s="394">
        <v>464</v>
      </c>
      <c r="G121" s="37"/>
      <c r="H121" s="25"/>
      <c r="I121" s="48"/>
      <c r="J121" s="26"/>
      <c r="K121" s="8"/>
      <c r="L121" s="27"/>
      <c r="M121" s="241"/>
    </row>
    <row r="122" spans="1:13" ht="17.25" customHeight="1" outlineLevel="1" x14ac:dyDescent="0.25">
      <c r="A122" s="53"/>
      <c r="B122" s="53"/>
      <c r="C122" s="394" t="s">
        <v>2935</v>
      </c>
      <c r="D122" s="392">
        <v>43007</v>
      </c>
      <c r="E122" s="394">
        <v>58313</v>
      </c>
      <c r="F122" s="394">
        <v>464</v>
      </c>
      <c r="G122" s="37"/>
      <c r="H122" s="25"/>
      <c r="I122" s="48"/>
      <c r="J122" s="26"/>
      <c r="K122" s="8"/>
      <c r="L122" s="27"/>
      <c r="M122" s="241"/>
    </row>
    <row r="123" spans="1:13" ht="17.25" customHeight="1" outlineLevel="1" x14ac:dyDescent="0.25">
      <c r="A123" s="53"/>
      <c r="B123" s="53"/>
      <c r="C123" s="394" t="s">
        <v>2936</v>
      </c>
      <c r="D123" s="392">
        <v>43007</v>
      </c>
      <c r="E123" s="394">
        <v>58368</v>
      </c>
      <c r="F123" s="394">
        <v>464</v>
      </c>
      <c r="G123" s="37"/>
      <c r="H123" s="25"/>
      <c r="I123" s="48"/>
      <c r="J123" s="26"/>
      <c r="K123" s="8"/>
      <c r="L123" s="27"/>
      <c r="M123" s="241"/>
    </row>
    <row r="124" spans="1:13" ht="17.25" customHeight="1" outlineLevel="1" x14ac:dyDescent="0.25">
      <c r="A124" s="53"/>
      <c r="B124" s="53"/>
      <c r="C124" s="394" t="s">
        <v>325</v>
      </c>
      <c r="D124" s="392">
        <v>43007</v>
      </c>
      <c r="E124" s="394">
        <v>58264</v>
      </c>
      <c r="F124" s="394">
        <v>464</v>
      </c>
      <c r="G124" s="37"/>
      <c r="H124" s="25"/>
      <c r="I124" s="48"/>
      <c r="J124" s="26"/>
      <c r="K124" s="8"/>
      <c r="L124" s="27"/>
      <c r="M124" s="241"/>
    </row>
    <row r="125" spans="1:13" ht="17.25" customHeight="1" outlineLevel="1" x14ac:dyDescent="0.25">
      <c r="A125" s="53"/>
      <c r="B125" s="53"/>
      <c r="C125" s="394" t="s">
        <v>2937</v>
      </c>
      <c r="D125" s="392">
        <v>43007</v>
      </c>
      <c r="E125" s="394">
        <v>58370</v>
      </c>
      <c r="F125" s="394">
        <v>464</v>
      </c>
      <c r="G125" s="37"/>
      <c r="H125" s="25"/>
      <c r="I125" s="48"/>
      <c r="J125" s="26"/>
      <c r="K125" s="8"/>
      <c r="L125" s="27"/>
      <c r="M125" s="241"/>
    </row>
    <row r="126" spans="1:13" ht="17.25" customHeight="1" outlineLevel="1" x14ac:dyDescent="0.25">
      <c r="A126" s="53"/>
      <c r="B126" s="53"/>
      <c r="C126" s="394" t="s">
        <v>2938</v>
      </c>
      <c r="D126" s="392">
        <v>43007</v>
      </c>
      <c r="E126" s="394">
        <v>58371</v>
      </c>
      <c r="F126" s="394">
        <v>464</v>
      </c>
      <c r="G126" s="37"/>
      <c r="H126" s="25"/>
      <c r="I126" s="48"/>
      <c r="J126" s="26"/>
      <c r="K126" s="8"/>
      <c r="L126" s="27"/>
      <c r="M126" s="241"/>
    </row>
    <row r="127" spans="1:13" ht="17.25" customHeight="1" outlineLevel="1" x14ac:dyDescent="0.25">
      <c r="A127" s="53"/>
      <c r="B127" s="53"/>
      <c r="C127" s="394" t="s">
        <v>2939</v>
      </c>
      <c r="D127" s="392">
        <v>43008</v>
      </c>
      <c r="E127" s="394">
        <v>58265</v>
      </c>
      <c r="F127" s="394">
        <v>464</v>
      </c>
      <c r="G127" s="37"/>
      <c r="H127" s="25"/>
      <c r="I127" s="48"/>
      <c r="J127" s="26"/>
      <c r="K127" s="8"/>
      <c r="L127" s="27"/>
      <c r="M127" s="241"/>
    </row>
    <row r="128" spans="1:13" ht="17.25" customHeight="1" outlineLevel="1" x14ac:dyDescent="0.25">
      <c r="A128" s="53"/>
      <c r="B128" s="53"/>
      <c r="C128" s="394" t="s">
        <v>2940</v>
      </c>
      <c r="D128" s="392">
        <v>43008</v>
      </c>
      <c r="E128" s="394">
        <v>58314</v>
      </c>
      <c r="F128" s="394">
        <v>464</v>
      </c>
      <c r="G128" s="37"/>
      <c r="H128" s="25"/>
      <c r="I128" s="48"/>
      <c r="J128" s="26"/>
      <c r="K128" s="8"/>
      <c r="L128" s="27"/>
      <c r="M128" s="241"/>
    </row>
    <row r="129" spans="1:13" ht="17.25" customHeight="1" outlineLevel="1" x14ac:dyDescent="0.25">
      <c r="A129" s="53"/>
      <c r="B129" s="53"/>
      <c r="C129" s="394" t="s">
        <v>3250</v>
      </c>
      <c r="D129" s="392">
        <v>43010</v>
      </c>
      <c r="E129" s="394">
        <v>58315</v>
      </c>
      <c r="F129" s="394">
        <v>464</v>
      </c>
      <c r="G129" s="37"/>
      <c r="H129" s="25"/>
      <c r="I129" s="48"/>
      <c r="J129" s="26"/>
      <c r="K129" s="8"/>
      <c r="L129" s="27"/>
      <c r="M129" s="241"/>
    </row>
    <row r="130" spans="1:13" ht="17.25" customHeight="1" outlineLevel="1" x14ac:dyDescent="0.25">
      <c r="A130" s="53"/>
      <c r="B130" s="53"/>
      <c r="C130" s="394" t="s">
        <v>3251</v>
      </c>
      <c r="D130" s="392">
        <v>43010</v>
      </c>
      <c r="E130" s="394">
        <v>58266</v>
      </c>
      <c r="F130" s="394">
        <v>464</v>
      </c>
      <c r="G130" s="37"/>
      <c r="H130" s="25"/>
      <c r="I130" s="48"/>
      <c r="J130" s="26"/>
      <c r="K130" s="8"/>
      <c r="L130" s="27"/>
      <c r="M130" s="241"/>
    </row>
    <row r="131" spans="1:13" ht="17.25" customHeight="1" outlineLevel="1" x14ac:dyDescent="0.25">
      <c r="A131" s="53"/>
      <c r="B131" s="53"/>
      <c r="C131" s="394" t="s">
        <v>3252</v>
      </c>
      <c r="D131" s="392">
        <v>43010</v>
      </c>
      <c r="E131" s="394">
        <v>58267</v>
      </c>
      <c r="F131" s="394">
        <v>464</v>
      </c>
      <c r="G131" s="37"/>
      <c r="H131" s="25"/>
      <c r="I131" s="48"/>
      <c r="J131" s="26"/>
      <c r="K131" s="8"/>
      <c r="L131" s="27"/>
      <c r="M131" s="241"/>
    </row>
    <row r="132" spans="1:13" ht="17.25" customHeight="1" outlineLevel="1" x14ac:dyDescent="0.25">
      <c r="A132" s="53"/>
      <c r="B132" s="53"/>
      <c r="C132" s="394" t="s">
        <v>1391</v>
      </c>
      <c r="D132" s="392">
        <v>43010</v>
      </c>
      <c r="E132" s="394">
        <v>58316</v>
      </c>
      <c r="F132" s="394">
        <v>464</v>
      </c>
      <c r="G132" s="37"/>
      <c r="H132" s="25"/>
      <c r="I132" s="48"/>
      <c r="J132" s="26"/>
      <c r="K132" s="8"/>
      <c r="L132" s="27"/>
      <c r="M132" s="241"/>
    </row>
    <row r="133" spans="1:13" ht="17.25" customHeight="1" outlineLevel="1" x14ac:dyDescent="0.25">
      <c r="A133" s="53"/>
      <c r="B133" s="53"/>
      <c r="C133" s="394" t="s">
        <v>3253</v>
      </c>
      <c r="D133" s="392">
        <v>43011</v>
      </c>
      <c r="E133" s="394">
        <v>58317</v>
      </c>
      <c r="F133" s="394">
        <v>464</v>
      </c>
      <c r="G133" s="37"/>
      <c r="H133" s="25"/>
      <c r="I133" s="48"/>
      <c r="J133" s="26"/>
      <c r="K133" s="8"/>
      <c r="L133" s="27"/>
      <c r="M133" s="241"/>
    </row>
    <row r="134" spans="1:13" ht="17.25" customHeight="1" outlineLevel="1" x14ac:dyDescent="0.25">
      <c r="A134" s="53"/>
      <c r="B134" s="53"/>
      <c r="C134" s="394" t="s">
        <v>3254</v>
      </c>
      <c r="D134" s="392">
        <v>43011</v>
      </c>
      <c r="E134" s="394">
        <v>58318</v>
      </c>
      <c r="F134" s="394">
        <v>464</v>
      </c>
      <c r="G134" s="37"/>
      <c r="H134" s="25"/>
      <c r="I134" s="48"/>
      <c r="J134" s="26"/>
      <c r="K134" s="8"/>
      <c r="L134" s="27"/>
      <c r="M134" s="241"/>
    </row>
    <row r="135" spans="1:13" ht="17.25" customHeight="1" outlineLevel="1" x14ac:dyDescent="0.25">
      <c r="A135" s="53"/>
      <c r="B135" s="53"/>
      <c r="C135" s="394" t="s">
        <v>3255</v>
      </c>
      <c r="D135" s="392">
        <v>43011</v>
      </c>
      <c r="E135" s="394">
        <v>58268</v>
      </c>
      <c r="F135" s="394">
        <v>464</v>
      </c>
      <c r="G135" s="37"/>
      <c r="H135" s="25"/>
      <c r="I135" s="48"/>
      <c r="J135" s="26"/>
      <c r="K135" s="8"/>
      <c r="L135" s="27"/>
      <c r="M135" s="241"/>
    </row>
    <row r="136" spans="1:13" ht="17.25" customHeight="1" outlineLevel="1" x14ac:dyDescent="0.25">
      <c r="A136" s="53"/>
      <c r="B136" s="53"/>
      <c r="C136" s="394" t="s">
        <v>3256</v>
      </c>
      <c r="D136" s="392">
        <v>43011</v>
      </c>
      <c r="E136" s="394">
        <v>58372</v>
      </c>
      <c r="F136" s="394">
        <v>464</v>
      </c>
      <c r="G136" s="37"/>
      <c r="H136" s="25"/>
      <c r="I136" s="48"/>
      <c r="J136" s="26"/>
      <c r="K136" s="8"/>
      <c r="L136" s="27"/>
      <c r="M136" s="241"/>
    </row>
    <row r="137" spans="1:13" ht="17.25" customHeight="1" outlineLevel="1" x14ac:dyDescent="0.25">
      <c r="A137" s="53"/>
      <c r="B137" s="53"/>
      <c r="C137" s="394" t="s">
        <v>3257</v>
      </c>
      <c r="D137" s="392">
        <v>43012</v>
      </c>
      <c r="E137" s="394">
        <v>58378</v>
      </c>
      <c r="F137" s="394">
        <v>464</v>
      </c>
      <c r="G137" s="37"/>
      <c r="H137" s="25"/>
      <c r="I137" s="48"/>
      <c r="J137" s="26"/>
      <c r="K137" s="8"/>
      <c r="L137" s="27"/>
      <c r="M137" s="241"/>
    </row>
    <row r="138" spans="1:13" ht="17.25" customHeight="1" outlineLevel="1" x14ac:dyDescent="0.25">
      <c r="A138" s="53"/>
      <c r="B138" s="53"/>
      <c r="C138" s="394" t="s">
        <v>3258</v>
      </c>
      <c r="D138" s="392">
        <v>43012</v>
      </c>
      <c r="E138" s="394">
        <v>58269</v>
      </c>
      <c r="F138" s="394">
        <v>464</v>
      </c>
      <c r="G138" s="37"/>
      <c r="H138" s="25"/>
      <c r="I138" s="48"/>
      <c r="J138" s="26"/>
      <c r="K138" s="8"/>
      <c r="L138" s="27"/>
      <c r="M138" s="241"/>
    </row>
    <row r="139" spans="1:13" ht="17.25" customHeight="1" outlineLevel="1" x14ac:dyDescent="0.25">
      <c r="A139" s="53"/>
      <c r="B139" s="53"/>
      <c r="C139" s="394" t="s">
        <v>3259</v>
      </c>
      <c r="D139" s="392">
        <v>43012</v>
      </c>
      <c r="E139" s="394">
        <v>58319</v>
      </c>
      <c r="F139" s="394">
        <v>464</v>
      </c>
      <c r="G139" s="37"/>
      <c r="H139" s="25"/>
      <c r="I139" s="48"/>
      <c r="J139" s="26"/>
      <c r="K139" s="8"/>
      <c r="L139" s="27"/>
      <c r="M139" s="241"/>
    </row>
    <row r="140" spans="1:13" ht="17.25" customHeight="1" outlineLevel="1" x14ac:dyDescent="0.25">
      <c r="A140" s="53"/>
      <c r="B140" s="53"/>
      <c r="C140" s="394" t="s">
        <v>3260</v>
      </c>
      <c r="D140" s="392">
        <v>43013</v>
      </c>
      <c r="E140" s="394">
        <v>58270</v>
      </c>
      <c r="F140" s="394">
        <v>464</v>
      </c>
      <c r="G140" s="37"/>
      <c r="H140" s="25"/>
      <c r="I140" s="48"/>
      <c r="J140" s="26"/>
      <c r="K140" s="8"/>
      <c r="L140" s="27"/>
      <c r="M140" s="241"/>
    </row>
    <row r="141" spans="1:13" ht="17.25" customHeight="1" outlineLevel="1" x14ac:dyDescent="0.25">
      <c r="A141" s="53"/>
      <c r="B141" s="53"/>
      <c r="C141" s="394" t="s">
        <v>2323</v>
      </c>
      <c r="D141" s="392">
        <v>43013</v>
      </c>
      <c r="E141" s="394">
        <v>58374</v>
      </c>
      <c r="F141" s="394">
        <v>464</v>
      </c>
      <c r="G141" s="37"/>
      <c r="H141" s="25"/>
      <c r="I141" s="48"/>
      <c r="J141" s="26"/>
      <c r="K141" s="8"/>
      <c r="L141" s="27"/>
      <c r="M141" s="241"/>
    </row>
    <row r="142" spans="1:13" ht="17.25" customHeight="1" outlineLevel="1" x14ac:dyDescent="0.25">
      <c r="A142" s="53"/>
      <c r="B142" s="53"/>
      <c r="C142" s="394" t="s">
        <v>2975</v>
      </c>
      <c r="D142" s="392">
        <v>43014</v>
      </c>
      <c r="E142" s="394">
        <v>58320</v>
      </c>
      <c r="F142" s="394">
        <v>464</v>
      </c>
      <c r="G142" s="37"/>
      <c r="H142" s="25"/>
      <c r="I142" s="48"/>
      <c r="J142" s="26"/>
      <c r="K142" s="8"/>
      <c r="L142" s="27"/>
      <c r="M142" s="241"/>
    </row>
    <row r="143" spans="1:13" ht="17.25" customHeight="1" outlineLevel="1" x14ac:dyDescent="0.25">
      <c r="A143" s="53"/>
      <c r="B143" s="53"/>
      <c r="C143" s="394" t="s">
        <v>3261</v>
      </c>
      <c r="D143" s="392">
        <v>43014</v>
      </c>
      <c r="E143" s="394">
        <v>58375</v>
      </c>
      <c r="F143" s="394">
        <v>464</v>
      </c>
      <c r="G143" s="37"/>
      <c r="H143" s="25"/>
      <c r="I143" s="48"/>
      <c r="J143" s="26"/>
      <c r="K143" s="8"/>
      <c r="L143" s="27"/>
      <c r="M143" s="241"/>
    </row>
    <row r="144" spans="1:13" ht="17.25" customHeight="1" outlineLevel="1" x14ac:dyDescent="0.25">
      <c r="A144" s="53"/>
      <c r="B144" s="53"/>
      <c r="C144" s="394" t="s">
        <v>572</v>
      </c>
      <c r="D144" s="392">
        <v>43015</v>
      </c>
      <c r="E144" s="394">
        <v>58376</v>
      </c>
      <c r="F144" s="394">
        <v>464</v>
      </c>
      <c r="G144" s="37"/>
      <c r="H144" s="25"/>
      <c r="I144" s="48"/>
      <c r="J144" s="26"/>
      <c r="K144" s="8"/>
      <c r="L144" s="27"/>
      <c r="M144" s="241"/>
    </row>
    <row r="145" spans="1:13" ht="17.25" customHeight="1" outlineLevel="1" x14ac:dyDescent="0.25">
      <c r="A145" s="53"/>
      <c r="B145" s="53"/>
      <c r="C145" s="394" t="s">
        <v>3262</v>
      </c>
      <c r="D145" s="392">
        <v>43015</v>
      </c>
      <c r="E145" s="394">
        <v>58379</v>
      </c>
      <c r="F145" s="394">
        <v>464</v>
      </c>
      <c r="G145" s="37"/>
      <c r="H145" s="25"/>
      <c r="I145" s="48"/>
      <c r="J145" s="26"/>
      <c r="K145" s="8"/>
      <c r="L145" s="27"/>
      <c r="M145" s="241"/>
    </row>
    <row r="146" spans="1:13" ht="17.25" customHeight="1" outlineLevel="1" x14ac:dyDescent="0.25">
      <c r="A146" s="53"/>
      <c r="B146" s="53"/>
      <c r="C146" s="394" t="s">
        <v>3263</v>
      </c>
      <c r="D146" s="392">
        <v>43015</v>
      </c>
      <c r="E146" s="394">
        <v>58380</v>
      </c>
      <c r="F146" s="394">
        <v>464</v>
      </c>
      <c r="G146" s="37"/>
      <c r="H146" s="25"/>
      <c r="I146" s="48"/>
      <c r="J146" s="26"/>
      <c r="K146" s="8"/>
      <c r="L146" s="27"/>
      <c r="M146" s="241"/>
    </row>
    <row r="147" spans="1:13" ht="17.25" customHeight="1" outlineLevel="1" x14ac:dyDescent="0.25">
      <c r="A147" s="53"/>
      <c r="B147" s="53"/>
      <c r="C147" s="394" t="s">
        <v>3264</v>
      </c>
      <c r="D147" s="392">
        <v>43017</v>
      </c>
      <c r="E147" s="394">
        <v>58381</v>
      </c>
      <c r="F147" s="394">
        <v>464</v>
      </c>
      <c r="G147" s="37"/>
      <c r="H147" s="25"/>
      <c r="I147" s="48"/>
      <c r="J147" s="26"/>
      <c r="K147" s="8"/>
      <c r="L147" s="27"/>
      <c r="M147" s="241"/>
    </row>
    <row r="148" spans="1:13" ht="17.25" customHeight="1" outlineLevel="1" x14ac:dyDescent="0.25">
      <c r="A148" s="53"/>
      <c r="B148" s="53"/>
      <c r="C148" s="394" t="s">
        <v>3265</v>
      </c>
      <c r="D148" s="392">
        <v>43017</v>
      </c>
      <c r="E148" s="394">
        <v>58382</v>
      </c>
      <c r="F148" s="394">
        <v>464</v>
      </c>
      <c r="G148" s="37"/>
      <c r="H148" s="25"/>
      <c r="I148" s="48"/>
      <c r="J148" s="26"/>
      <c r="K148" s="8"/>
      <c r="L148" s="27"/>
      <c r="M148" s="241"/>
    </row>
    <row r="149" spans="1:13" ht="17.25" customHeight="1" outlineLevel="1" x14ac:dyDescent="0.25">
      <c r="A149" s="53"/>
      <c r="B149" s="53"/>
      <c r="C149" s="394" t="s">
        <v>3266</v>
      </c>
      <c r="D149" s="392">
        <v>43017</v>
      </c>
      <c r="E149" s="394">
        <v>58321</v>
      </c>
      <c r="F149" s="394">
        <v>464</v>
      </c>
      <c r="G149" s="37"/>
      <c r="H149" s="25"/>
      <c r="I149" s="48"/>
      <c r="J149" s="26"/>
      <c r="K149" s="8"/>
      <c r="L149" s="27"/>
      <c r="M149" s="241"/>
    </row>
    <row r="150" spans="1:13" ht="17.25" customHeight="1" outlineLevel="1" x14ac:dyDescent="0.25">
      <c r="A150" s="53"/>
      <c r="B150" s="53"/>
      <c r="C150" s="394" t="s">
        <v>1786</v>
      </c>
      <c r="D150" s="392">
        <v>43017</v>
      </c>
      <c r="E150" s="394">
        <v>58383</v>
      </c>
      <c r="F150" s="394">
        <v>464</v>
      </c>
      <c r="G150" s="37"/>
      <c r="H150" s="25"/>
      <c r="I150" s="48"/>
      <c r="J150" s="26"/>
      <c r="K150" s="8"/>
      <c r="L150" s="27"/>
      <c r="M150" s="241"/>
    </row>
    <row r="151" spans="1:13" ht="17.25" customHeight="1" outlineLevel="1" x14ac:dyDescent="0.25">
      <c r="A151" s="53"/>
      <c r="B151" s="53"/>
      <c r="C151" s="394" t="s">
        <v>3267</v>
      </c>
      <c r="D151" s="392">
        <v>43017</v>
      </c>
      <c r="E151" s="394">
        <v>58322</v>
      </c>
      <c r="F151" s="394">
        <v>464</v>
      </c>
      <c r="G151" s="37"/>
      <c r="H151" s="25"/>
      <c r="I151" s="48"/>
      <c r="J151" s="26"/>
      <c r="K151" s="8"/>
      <c r="L151" s="27"/>
      <c r="M151" s="241"/>
    </row>
    <row r="152" spans="1:13" ht="17.25" customHeight="1" outlineLevel="1" x14ac:dyDescent="0.25">
      <c r="A152" s="53"/>
      <c r="B152" s="53"/>
      <c r="C152" s="394" t="s">
        <v>3268</v>
      </c>
      <c r="D152" s="392">
        <v>43018</v>
      </c>
      <c r="E152" s="394">
        <v>58323</v>
      </c>
      <c r="F152" s="394">
        <v>464</v>
      </c>
      <c r="G152" s="37"/>
      <c r="H152" s="25"/>
      <c r="I152" s="48"/>
      <c r="J152" s="26"/>
      <c r="K152" s="8"/>
      <c r="L152" s="27"/>
      <c r="M152" s="241"/>
    </row>
    <row r="153" spans="1:13" ht="17.25" customHeight="1" outlineLevel="1" x14ac:dyDescent="0.25">
      <c r="A153" s="53"/>
      <c r="B153" s="53"/>
      <c r="C153" s="394" t="s">
        <v>2743</v>
      </c>
      <c r="D153" s="392">
        <v>43018</v>
      </c>
      <c r="E153" s="394">
        <v>58324</v>
      </c>
      <c r="F153" s="394">
        <v>464</v>
      </c>
      <c r="G153" s="37"/>
      <c r="H153" s="25"/>
      <c r="I153" s="48"/>
      <c r="J153" s="26"/>
      <c r="K153" s="8"/>
      <c r="L153" s="27"/>
      <c r="M153" s="241"/>
    </row>
    <row r="154" spans="1:13" ht="17.25" customHeight="1" outlineLevel="1" x14ac:dyDescent="0.25">
      <c r="A154" s="53"/>
      <c r="B154" s="53"/>
      <c r="C154" s="394" t="s">
        <v>3269</v>
      </c>
      <c r="D154" s="392">
        <v>43018</v>
      </c>
      <c r="E154" s="394">
        <v>58271</v>
      </c>
      <c r="F154" s="394">
        <v>464</v>
      </c>
      <c r="G154" s="37"/>
      <c r="H154" s="25"/>
      <c r="I154" s="48"/>
      <c r="J154" s="26"/>
      <c r="K154" s="8"/>
      <c r="L154" s="27"/>
      <c r="M154" s="241"/>
    </row>
    <row r="155" spans="1:13" ht="17.25" customHeight="1" outlineLevel="1" x14ac:dyDescent="0.25">
      <c r="A155" s="53"/>
      <c r="B155" s="53"/>
      <c r="C155" s="394" t="s">
        <v>3270</v>
      </c>
      <c r="D155" s="392">
        <v>43019</v>
      </c>
      <c r="E155" s="394">
        <v>58325</v>
      </c>
      <c r="F155" s="394">
        <v>464</v>
      </c>
      <c r="G155" s="37"/>
      <c r="H155" s="25"/>
      <c r="I155" s="48"/>
      <c r="J155" s="26"/>
      <c r="K155" s="8"/>
      <c r="L155" s="27"/>
      <c r="M155" s="241"/>
    </row>
    <row r="156" spans="1:13" ht="17.25" customHeight="1" outlineLevel="1" x14ac:dyDescent="0.25">
      <c r="A156" s="53"/>
      <c r="B156" s="53"/>
      <c r="C156" s="394" t="s">
        <v>3271</v>
      </c>
      <c r="D156" s="392">
        <v>43019</v>
      </c>
      <c r="E156" s="394">
        <v>58272</v>
      </c>
      <c r="F156" s="394">
        <v>464</v>
      </c>
      <c r="G156" s="37"/>
      <c r="H156" s="25"/>
      <c r="I156" s="48"/>
      <c r="J156" s="26"/>
      <c r="K156" s="8"/>
      <c r="L156" s="27"/>
      <c r="M156" s="241"/>
    </row>
    <row r="157" spans="1:13" ht="17.25" customHeight="1" outlineLevel="1" x14ac:dyDescent="0.25">
      <c r="A157" s="53"/>
      <c r="B157" s="53"/>
      <c r="C157" s="394" t="s">
        <v>3272</v>
      </c>
      <c r="D157" s="392">
        <v>43019</v>
      </c>
      <c r="E157" s="394">
        <v>58273</v>
      </c>
      <c r="F157" s="394">
        <v>464</v>
      </c>
      <c r="G157" s="37"/>
      <c r="H157" s="25"/>
      <c r="I157" s="48"/>
      <c r="J157" s="26"/>
      <c r="K157" s="8"/>
      <c r="L157" s="27"/>
      <c r="M157" s="241"/>
    </row>
    <row r="158" spans="1:13" ht="17.25" customHeight="1" outlineLevel="1" x14ac:dyDescent="0.25">
      <c r="A158" s="53"/>
      <c r="B158" s="53"/>
      <c r="C158" s="394" t="s">
        <v>3273</v>
      </c>
      <c r="D158" s="392">
        <v>43020</v>
      </c>
      <c r="E158" s="394">
        <v>58274</v>
      </c>
      <c r="F158" s="394">
        <v>464</v>
      </c>
      <c r="G158" s="37"/>
      <c r="H158" s="25"/>
      <c r="I158" s="48"/>
      <c r="J158" s="26"/>
      <c r="K158" s="8"/>
      <c r="L158" s="27"/>
      <c r="M158" s="241"/>
    </row>
    <row r="159" spans="1:13" ht="17.25" customHeight="1" outlineLevel="1" x14ac:dyDescent="0.25">
      <c r="A159" s="53"/>
      <c r="B159" s="53"/>
      <c r="C159" s="394" t="s">
        <v>3274</v>
      </c>
      <c r="D159" s="392">
        <v>43020</v>
      </c>
      <c r="E159" s="394">
        <v>58384</v>
      </c>
      <c r="F159" s="394">
        <v>464</v>
      </c>
      <c r="G159" s="37"/>
      <c r="H159" s="25"/>
      <c r="I159" s="48"/>
      <c r="J159" s="26"/>
      <c r="K159" s="8"/>
      <c r="L159" s="27"/>
      <c r="M159" s="241"/>
    </row>
    <row r="160" spans="1:13" ht="17.25" customHeight="1" outlineLevel="1" x14ac:dyDescent="0.25">
      <c r="A160" s="53"/>
      <c r="B160" s="53"/>
      <c r="C160" s="394" t="s">
        <v>3275</v>
      </c>
      <c r="D160" s="392">
        <v>43020</v>
      </c>
      <c r="E160" s="394">
        <v>58385</v>
      </c>
      <c r="F160" s="394">
        <v>464</v>
      </c>
      <c r="G160" s="37"/>
      <c r="H160" s="25"/>
      <c r="I160" s="48"/>
      <c r="J160" s="26"/>
      <c r="K160" s="8"/>
      <c r="L160" s="27"/>
      <c r="M160" s="241"/>
    </row>
    <row r="161" spans="1:13" ht="17.25" customHeight="1" outlineLevel="1" x14ac:dyDescent="0.25">
      <c r="A161" s="53"/>
      <c r="B161" s="53"/>
      <c r="C161" s="394" t="s">
        <v>3276</v>
      </c>
      <c r="D161" s="392">
        <v>43020</v>
      </c>
      <c r="E161" s="394">
        <v>58386</v>
      </c>
      <c r="F161" s="394">
        <v>464</v>
      </c>
      <c r="G161" s="37"/>
      <c r="H161" s="25"/>
      <c r="I161" s="48"/>
      <c r="J161" s="26"/>
      <c r="K161" s="8"/>
      <c r="L161" s="27"/>
      <c r="M161" s="241"/>
    </row>
    <row r="162" spans="1:13" ht="17.25" customHeight="1" outlineLevel="1" x14ac:dyDescent="0.25">
      <c r="A162" s="53"/>
      <c r="B162" s="53"/>
      <c r="C162" s="394" t="s">
        <v>3277</v>
      </c>
      <c r="D162" s="392">
        <v>43020</v>
      </c>
      <c r="E162" s="394">
        <v>58387</v>
      </c>
      <c r="F162" s="394">
        <v>464</v>
      </c>
      <c r="G162" s="37"/>
      <c r="H162" s="25"/>
      <c r="I162" s="48"/>
      <c r="J162" s="26"/>
      <c r="K162" s="8"/>
      <c r="L162" s="27"/>
      <c r="M162" s="241"/>
    </row>
    <row r="163" spans="1:13" ht="17.25" customHeight="1" outlineLevel="1" x14ac:dyDescent="0.25">
      <c r="A163" s="53"/>
      <c r="B163" s="53"/>
      <c r="C163" s="394" t="s">
        <v>3278</v>
      </c>
      <c r="D163" s="392">
        <v>43021</v>
      </c>
      <c r="E163" s="394">
        <v>58326</v>
      </c>
      <c r="F163" s="394">
        <v>464</v>
      </c>
      <c r="G163" s="37"/>
      <c r="H163" s="25"/>
      <c r="I163" s="48"/>
      <c r="J163" s="26"/>
      <c r="K163" s="8"/>
      <c r="L163" s="27"/>
      <c r="M163" s="241"/>
    </row>
    <row r="164" spans="1:13" ht="17.25" customHeight="1" outlineLevel="1" x14ac:dyDescent="0.25">
      <c r="A164" s="53"/>
      <c r="B164" s="53"/>
      <c r="C164" s="394" t="s">
        <v>3279</v>
      </c>
      <c r="D164" s="392">
        <v>43021</v>
      </c>
      <c r="E164" s="394">
        <v>58327</v>
      </c>
      <c r="F164" s="394">
        <v>464</v>
      </c>
      <c r="G164" s="37"/>
      <c r="H164" s="25"/>
      <c r="I164" s="48"/>
      <c r="J164" s="26"/>
      <c r="K164" s="8"/>
      <c r="L164" s="27"/>
      <c r="M164" s="241"/>
    </row>
    <row r="165" spans="1:13" ht="17.25" customHeight="1" outlineLevel="1" x14ac:dyDescent="0.25">
      <c r="A165" s="53"/>
      <c r="B165" s="53"/>
      <c r="C165" s="394" t="s">
        <v>3280</v>
      </c>
      <c r="D165" s="392">
        <v>43021</v>
      </c>
      <c r="E165" s="394">
        <v>58388</v>
      </c>
      <c r="F165" s="394">
        <v>464</v>
      </c>
      <c r="G165" s="37"/>
      <c r="H165" s="25"/>
      <c r="I165" s="48"/>
      <c r="J165" s="26"/>
      <c r="K165" s="8"/>
      <c r="L165" s="27"/>
      <c r="M165" s="241"/>
    </row>
    <row r="166" spans="1:13" ht="17.25" customHeight="1" outlineLevel="1" x14ac:dyDescent="0.25">
      <c r="A166" s="53"/>
      <c r="B166" s="53"/>
      <c r="C166" s="394" t="s">
        <v>3281</v>
      </c>
      <c r="D166" s="392">
        <v>43021</v>
      </c>
      <c r="E166" s="394">
        <v>58328</v>
      </c>
      <c r="F166" s="394">
        <v>464</v>
      </c>
      <c r="G166" s="37"/>
      <c r="H166" s="25"/>
      <c r="I166" s="48"/>
      <c r="J166" s="26"/>
      <c r="K166" s="8"/>
      <c r="L166" s="27"/>
      <c r="M166" s="241"/>
    </row>
    <row r="167" spans="1:13" ht="17.25" customHeight="1" outlineLevel="1" x14ac:dyDescent="0.25">
      <c r="A167" s="53"/>
      <c r="B167" s="53"/>
      <c r="C167" s="394" t="s">
        <v>3282</v>
      </c>
      <c r="D167" s="392">
        <v>43021</v>
      </c>
      <c r="E167" s="394">
        <v>58389</v>
      </c>
      <c r="F167" s="394">
        <v>464</v>
      </c>
      <c r="G167" s="37"/>
      <c r="H167" s="25"/>
      <c r="I167" s="48"/>
      <c r="J167" s="26"/>
      <c r="K167" s="8"/>
      <c r="L167" s="27"/>
      <c r="M167" s="241"/>
    </row>
    <row r="168" spans="1:13" ht="17.25" customHeight="1" outlineLevel="1" x14ac:dyDescent="0.25">
      <c r="A168" s="53"/>
      <c r="B168" s="53"/>
      <c r="C168" s="394" t="s">
        <v>3283</v>
      </c>
      <c r="D168" s="392">
        <v>43021</v>
      </c>
      <c r="E168" s="394">
        <v>58390</v>
      </c>
      <c r="F168" s="394">
        <v>464</v>
      </c>
      <c r="G168" s="37"/>
      <c r="H168" s="25"/>
      <c r="I168" s="48"/>
      <c r="J168" s="26"/>
      <c r="K168" s="8"/>
      <c r="L168" s="27"/>
      <c r="M168" s="241"/>
    </row>
    <row r="169" spans="1:13" ht="17.25" customHeight="1" outlineLevel="1" x14ac:dyDescent="0.25">
      <c r="A169" s="53"/>
      <c r="B169" s="53"/>
      <c r="C169" s="394" t="s">
        <v>3284</v>
      </c>
      <c r="D169" s="392">
        <v>43022</v>
      </c>
      <c r="E169" s="394">
        <v>58329</v>
      </c>
      <c r="F169" s="394">
        <v>464</v>
      </c>
      <c r="G169" s="37"/>
      <c r="H169" s="25"/>
      <c r="I169" s="48"/>
      <c r="J169" s="26"/>
      <c r="K169" s="8"/>
      <c r="L169" s="27"/>
      <c r="M169" s="241"/>
    </row>
    <row r="170" spans="1:13" ht="17.25" customHeight="1" outlineLevel="1" x14ac:dyDescent="0.25">
      <c r="A170" s="53"/>
      <c r="B170" s="53"/>
      <c r="C170" s="394" t="s">
        <v>3285</v>
      </c>
      <c r="D170" s="392">
        <v>43024</v>
      </c>
      <c r="E170" s="394">
        <v>58330</v>
      </c>
      <c r="F170" s="394">
        <v>464</v>
      </c>
      <c r="G170" s="37"/>
      <c r="H170" s="25"/>
      <c r="I170" s="48"/>
      <c r="J170" s="26"/>
      <c r="K170" s="8"/>
      <c r="L170" s="27"/>
      <c r="M170" s="241"/>
    </row>
    <row r="171" spans="1:13" ht="17.25" customHeight="1" outlineLevel="1" x14ac:dyDescent="0.25">
      <c r="A171" s="53"/>
      <c r="B171" s="53"/>
      <c r="C171" s="394" t="s">
        <v>3286</v>
      </c>
      <c r="D171" s="392">
        <v>43024</v>
      </c>
      <c r="E171" s="394">
        <v>58331</v>
      </c>
      <c r="F171" s="394">
        <v>464</v>
      </c>
      <c r="G171" s="37"/>
      <c r="H171" s="25"/>
      <c r="I171" s="48"/>
      <c r="J171" s="26"/>
      <c r="K171" s="8"/>
      <c r="L171" s="27"/>
      <c r="M171" s="241"/>
    </row>
    <row r="172" spans="1:13" ht="17.25" customHeight="1" outlineLevel="1" x14ac:dyDescent="0.25">
      <c r="A172" s="53"/>
      <c r="B172" s="53"/>
      <c r="C172" s="394" t="s">
        <v>3287</v>
      </c>
      <c r="D172" s="392">
        <v>43024</v>
      </c>
      <c r="E172" s="394">
        <v>58333</v>
      </c>
      <c r="F172" s="394">
        <v>464</v>
      </c>
      <c r="G172" s="37"/>
      <c r="H172" s="25"/>
      <c r="I172" s="48"/>
      <c r="J172" s="26"/>
      <c r="K172" s="8"/>
      <c r="L172" s="27"/>
      <c r="M172" s="241"/>
    </row>
    <row r="173" spans="1:13" ht="17.25" customHeight="1" outlineLevel="1" x14ac:dyDescent="0.25">
      <c r="A173" s="53"/>
      <c r="B173" s="53"/>
      <c r="C173" s="394" t="s">
        <v>3288</v>
      </c>
      <c r="D173" s="392">
        <v>43024</v>
      </c>
      <c r="E173" s="394">
        <v>58332</v>
      </c>
      <c r="F173" s="394">
        <v>464</v>
      </c>
      <c r="G173" s="37"/>
      <c r="H173" s="25"/>
      <c r="I173" s="48"/>
      <c r="J173" s="26"/>
      <c r="K173" s="8"/>
      <c r="L173" s="27"/>
      <c r="M173" s="241"/>
    </row>
    <row r="174" spans="1:13" ht="17.25" customHeight="1" outlineLevel="1" x14ac:dyDescent="0.25">
      <c r="A174" s="53"/>
      <c r="B174" s="53"/>
      <c r="C174" s="394" t="s">
        <v>3289</v>
      </c>
      <c r="D174" s="392">
        <v>43025</v>
      </c>
      <c r="E174" s="394">
        <v>58334</v>
      </c>
      <c r="F174" s="394">
        <v>464</v>
      </c>
      <c r="G174" s="37"/>
      <c r="H174" s="25"/>
      <c r="I174" s="48"/>
      <c r="J174" s="26"/>
      <c r="K174" s="8"/>
      <c r="L174" s="27"/>
      <c r="M174" s="241"/>
    </row>
    <row r="175" spans="1:13" ht="17.25" customHeight="1" outlineLevel="1" x14ac:dyDescent="0.25">
      <c r="A175" s="53"/>
      <c r="B175" s="53"/>
      <c r="C175" s="394" t="s">
        <v>3290</v>
      </c>
      <c r="D175" s="392">
        <v>43025</v>
      </c>
      <c r="E175" s="394">
        <v>58335</v>
      </c>
      <c r="F175" s="394">
        <v>464</v>
      </c>
      <c r="G175" s="37"/>
      <c r="H175" s="25"/>
      <c r="I175" s="48"/>
      <c r="J175" s="26"/>
      <c r="K175" s="8"/>
      <c r="L175" s="27"/>
      <c r="M175" s="241"/>
    </row>
    <row r="176" spans="1:13" ht="17.25" customHeight="1" outlineLevel="1" x14ac:dyDescent="0.25">
      <c r="A176" s="53"/>
      <c r="B176" s="53"/>
      <c r="C176" s="394" t="s">
        <v>3291</v>
      </c>
      <c r="D176" s="392">
        <v>43025</v>
      </c>
      <c r="E176" s="394">
        <v>58391</v>
      </c>
      <c r="F176" s="394">
        <v>464</v>
      </c>
      <c r="G176" s="37"/>
      <c r="H176" s="25"/>
      <c r="I176" s="48"/>
      <c r="J176" s="26"/>
      <c r="K176" s="8"/>
      <c r="L176" s="27"/>
      <c r="M176" s="241"/>
    </row>
    <row r="177" spans="1:13" ht="17.25" customHeight="1" outlineLevel="1" x14ac:dyDescent="0.25">
      <c r="A177" s="53"/>
      <c r="B177" s="53"/>
      <c r="C177" s="394" t="s">
        <v>2875</v>
      </c>
      <c r="D177" s="392">
        <v>43025</v>
      </c>
      <c r="E177" s="394">
        <v>58275</v>
      </c>
      <c r="F177" s="394">
        <v>464</v>
      </c>
      <c r="G177" s="37"/>
      <c r="H177" s="25"/>
      <c r="I177" s="48"/>
      <c r="J177" s="26"/>
      <c r="K177" s="8"/>
      <c r="L177" s="27"/>
      <c r="M177" s="241"/>
    </row>
    <row r="178" spans="1:13" ht="17.25" customHeight="1" outlineLevel="1" x14ac:dyDescent="0.25">
      <c r="A178" s="53"/>
      <c r="B178" s="53"/>
      <c r="C178" s="394" t="s">
        <v>151</v>
      </c>
      <c r="D178" s="392">
        <v>43025</v>
      </c>
      <c r="E178" s="394">
        <v>58392</v>
      </c>
      <c r="F178" s="394">
        <v>464</v>
      </c>
      <c r="G178" s="37"/>
      <c r="H178" s="25"/>
      <c r="I178" s="48"/>
      <c r="J178" s="26"/>
      <c r="K178" s="8"/>
      <c r="L178" s="27"/>
      <c r="M178" s="241"/>
    </row>
    <row r="179" spans="1:13" ht="17.25" customHeight="1" outlineLevel="1" x14ac:dyDescent="0.25">
      <c r="A179" s="53"/>
      <c r="B179" s="53"/>
      <c r="C179" s="394" t="s">
        <v>3292</v>
      </c>
      <c r="D179" s="392">
        <v>43025</v>
      </c>
      <c r="E179" s="394">
        <v>58393</v>
      </c>
      <c r="F179" s="394">
        <v>464</v>
      </c>
      <c r="G179" s="37"/>
      <c r="H179" s="25"/>
      <c r="I179" s="48"/>
      <c r="J179" s="26"/>
      <c r="K179" s="8"/>
      <c r="L179" s="27"/>
      <c r="M179" s="241"/>
    </row>
    <row r="180" spans="1:13" ht="17.25" customHeight="1" outlineLevel="1" x14ac:dyDescent="0.25">
      <c r="A180" s="53"/>
      <c r="B180" s="53"/>
      <c r="C180" s="394" t="s">
        <v>3293</v>
      </c>
      <c r="D180" s="392">
        <v>43026</v>
      </c>
      <c r="E180" s="394">
        <v>58394</v>
      </c>
      <c r="F180" s="394">
        <v>464</v>
      </c>
      <c r="G180" s="37"/>
      <c r="H180" s="25"/>
      <c r="I180" s="48"/>
      <c r="J180" s="26"/>
      <c r="K180" s="8"/>
      <c r="L180" s="27"/>
      <c r="M180" s="241"/>
    </row>
    <row r="181" spans="1:13" ht="17.25" customHeight="1" outlineLevel="1" x14ac:dyDescent="0.25">
      <c r="A181" s="53"/>
      <c r="B181" s="53"/>
      <c r="C181" s="394" t="s">
        <v>3294</v>
      </c>
      <c r="D181" s="392">
        <v>43026</v>
      </c>
      <c r="E181" s="394">
        <v>58395</v>
      </c>
      <c r="F181" s="394">
        <v>464</v>
      </c>
      <c r="G181" s="37"/>
      <c r="H181" s="25"/>
      <c r="I181" s="48"/>
      <c r="J181" s="26"/>
      <c r="K181" s="8"/>
      <c r="L181" s="27"/>
      <c r="M181" s="241"/>
    </row>
    <row r="182" spans="1:13" ht="17.25" customHeight="1" outlineLevel="1" x14ac:dyDescent="0.25">
      <c r="A182" s="53"/>
      <c r="B182" s="53"/>
      <c r="C182" s="394" t="s">
        <v>3295</v>
      </c>
      <c r="D182" s="392">
        <v>43027</v>
      </c>
      <c r="E182" s="394">
        <v>58336</v>
      </c>
      <c r="F182" s="394">
        <v>464</v>
      </c>
      <c r="G182" s="37"/>
      <c r="H182" s="25"/>
      <c r="I182" s="48"/>
      <c r="J182" s="26"/>
      <c r="K182" s="8"/>
      <c r="L182" s="27"/>
      <c r="M182" s="241"/>
    </row>
    <row r="183" spans="1:13" ht="17.25" customHeight="1" outlineLevel="1" x14ac:dyDescent="0.25">
      <c r="A183" s="53"/>
      <c r="B183" s="53"/>
      <c r="C183" s="394" t="s">
        <v>3296</v>
      </c>
      <c r="D183" s="392">
        <v>43027</v>
      </c>
      <c r="E183" s="394">
        <v>58337</v>
      </c>
      <c r="F183" s="394">
        <v>464</v>
      </c>
      <c r="G183" s="37"/>
      <c r="H183" s="25"/>
      <c r="I183" s="48"/>
      <c r="J183" s="26"/>
      <c r="K183" s="8"/>
      <c r="L183" s="27"/>
      <c r="M183" s="241"/>
    </row>
    <row r="184" spans="1:13" ht="17.25" customHeight="1" outlineLevel="1" x14ac:dyDescent="0.25">
      <c r="A184" s="53"/>
      <c r="B184" s="53"/>
      <c r="C184" s="394" t="s">
        <v>1179</v>
      </c>
      <c r="D184" s="392">
        <v>43027</v>
      </c>
      <c r="E184" s="394">
        <v>58396</v>
      </c>
      <c r="F184" s="394">
        <v>464</v>
      </c>
      <c r="G184" s="37"/>
      <c r="H184" s="25"/>
      <c r="I184" s="48"/>
      <c r="J184" s="26"/>
      <c r="K184" s="8"/>
      <c r="L184" s="27"/>
      <c r="M184" s="241"/>
    </row>
    <row r="185" spans="1:13" ht="17.25" customHeight="1" outlineLevel="1" x14ac:dyDescent="0.25">
      <c r="A185" s="53"/>
      <c r="B185" s="53"/>
      <c r="C185" s="394" t="s">
        <v>2109</v>
      </c>
      <c r="D185" s="392">
        <v>43027</v>
      </c>
      <c r="E185" s="394">
        <v>58276</v>
      </c>
      <c r="F185" s="394">
        <v>464</v>
      </c>
      <c r="G185" s="37"/>
      <c r="H185" s="25"/>
      <c r="I185" s="48"/>
      <c r="J185" s="26"/>
      <c r="K185" s="8"/>
      <c r="L185" s="27"/>
      <c r="M185" s="241"/>
    </row>
    <row r="186" spans="1:13" ht="17.25" customHeight="1" outlineLevel="1" x14ac:dyDescent="0.25">
      <c r="A186" s="53"/>
      <c r="B186" s="53"/>
      <c r="C186" s="394" t="s">
        <v>3297</v>
      </c>
      <c r="D186" s="392">
        <v>43027</v>
      </c>
      <c r="E186" s="394">
        <v>58277</v>
      </c>
      <c r="F186" s="394">
        <v>464</v>
      </c>
      <c r="G186" s="37"/>
      <c r="H186" s="25"/>
      <c r="I186" s="48"/>
      <c r="J186" s="26"/>
      <c r="K186" s="8"/>
      <c r="L186" s="27"/>
      <c r="M186" s="241"/>
    </row>
    <row r="187" spans="1:13" ht="17.25" customHeight="1" outlineLevel="1" x14ac:dyDescent="0.25">
      <c r="A187" s="53"/>
      <c r="B187" s="53"/>
      <c r="C187" s="394" t="s">
        <v>3298</v>
      </c>
      <c r="D187" s="392">
        <v>43027</v>
      </c>
      <c r="E187" s="394">
        <v>58397</v>
      </c>
      <c r="F187" s="394">
        <v>464</v>
      </c>
      <c r="G187" s="37"/>
      <c r="H187" s="25"/>
      <c r="I187" s="48"/>
      <c r="J187" s="26"/>
      <c r="K187" s="8"/>
      <c r="L187" s="27"/>
      <c r="M187" s="241"/>
    </row>
    <row r="188" spans="1:13" ht="17.25" customHeight="1" outlineLevel="1" x14ac:dyDescent="0.25">
      <c r="A188" s="53"/>
      <c r="B188" s="53"/>
      <c r="C188" s="394" t="s">
        <v>3299</v>
      </c>
      <c r="D188" s="392">
        <v>43027</v>
      </c>
      <c r="E188" s="394">
        <v>58278</v>
      </c>
      <c r="F188" s="394">
        <v>464</v>
      </c>
      <c r="G188" s="37"/>
      <c r="H188" s="25"/>
      <c r="I188" s="48"/>
      <c r="J188" s="26"/>
      <c r="K188" s="8"/>
      <c r="L188" s="27"/>
      <c r="M188" s="241"/>
    </row>
    <row r="189" spans="1:13" ht="17.25" customHeight="1" outlineLevel="1" x14ac:dyDescent="0.25">
      <c r="A189" s="53"/>
      <c r="B189" s="53"/>
      <c r="C189" s="394" t="s">
        <v>3300</v>
      </c>
      <c r="D189" s="392">
        <v>43028</v>
      </c>
      <c r="E189" s="394">
        <v>58338</v>
      </c>
      <c r="F189" s="394">
        <v>464</v>
      </c>
      <c r="G189" s="37"/>
      <c r="H189" s="25"/>
      <c r="I189" s="48"/>
      <c r="J189" s="26"/>
      <c r="K189" s="8"/>
      <c r="L189" s="27"/>
      <c r="M189" s="241"/>
    </row>
    <row r="190" spans="1:13" ht="17.25" customHeight="1" outlineLevel="1" x14ac:dyDescent="0.25">
      <c r="A190" s="53"/>
      <c r="B190" s="53"/>
      <c r="C190" s="394" t="s">
        <v>108</v>
      </c>
      <c r="D190" s="392">
        <v>43028</v>
      </c>
      <c r="E190" s="394">
        <v>58339</v>
      </c>
      <c r="F190" s="394">
        <v>464</v>
      </c>
      <c r="G190" s="37"/>
      <c r="H190" s="25"/>
      <c r="I190" s="48"/>
      <c r="J190" s="26"/>
      <c r="K190" s="8"/>
      <c r="L190" s="27"/>
      <c r="M190" s="241"/>
    </row>
    <row r="191" spans="1:13" ht="17.25" customHeight="1" outlineLevel="1" x14ac:dyDescent="0.25">
      <c r="A191" s="53"/>
      <c r="B191" s="53"/>
      <c r="C191" s="394" t="s">
        <v>3301</v>
      </c>
      <c r="D191" s="392">
        <v>43028</v>
      </c>
      <c r="E191" s="394">
        <v>58398</v>
      </c>
      <c r="F191" s="394">
        <v>464</v>
      </c>
      <c r="G191" s="37"/>
      <c r="H191" s="25"/>
      <c r="I191" s="48"/>
      <c r="J191" s="26"/>
      <c r="K191" s="8"/>
      <c r="L191" s="27"/>
      <c r="M191" s="241"/>
    </row>
    <row r="192" spans="1:13" ht="17.25" customHeight="1" outlineLevel="1" x14ac:dyDescent="0.25">
      <c r="A192" s="53"/>
      <c r="B192" s="53"/>
      <c r="C192" s="394" t="s">
        <v>511</v>
      </c>
      <c r="D192" s="392">
        <v>43029</v>
      </c>
      <c r="E192" s="394">
        <v>58399</v>
      </c>
      <c r="F192" s="394">
        <v>464</v>
      </c>
      <c r="G192" s="37"/>
      <c r="H192" s="25"/>
      <c r="I192" s="48"/>
      <c r="J192" s="26"/>
      <c r="K192" s="8"/>
      <c r="L192" s="27"/>
      <c r="M192" s="241"/>
    </row>
    <row r="193" spans="1:13" ht="17.25" customHeight="1" outlineLevel="1" x14ac:dyDescent="0.25">
      <c r="A193" s="53"/>
      <c r="B193" s="53"/>
      <c r="C193" s="394" t="s">
        <v>3302</v>
      </c>
      <c r="D193" s="392">
        <v>43031</v>
      </c>
      <c r="E193" s="394">
        <v>58340</v>
      </c>
      <c r="F193" s="394">
        <v>464</v>
      </c>
      <c r="G193" s="37"/>
      <c r="H193" s="25"/>
      <c r="I193" s="48"/>
      <c r="J193" s="26"/>
      <c r="K193" s="8"/>
      <c r="L193" s="27"/>
      <c r="M193" s="241"/>
    </row>
    <row r="194" spans="1:13" ht="17.25" customHeight="1" outlineLevel="1" x14ac:dyDescent="0.25">
      <c r="A194" s="53"/>
      <c r="B194" s="53"/>
      <c r="C194" s="394" t="s">
        <v>3303</v>
      </c>
      <c r="D194" s="392">
        <v>43031</v>
      </c>
      <c r="E194" s="394">
        <v>58400</v>
      </c>
      <c r="F194" s="394">
        <v>464</v>
      </c>
      <c r="G194" s="37"/>
      <c r="H194" s="25"/>
      <c r="I194" s="48"/>
      <c r="J194" s="26"/>
      <c r="K194" s="8"/>
      <c r="L194" s="27"/>
      <c r="M194" s="241"/>
    </row>
    <row r="195" spans="1:13" ht="17.25" customHeight="1" outlineLevel="1" x14ac:dyDescent="0.25">
      <c r="A195" s="53"/>
      <c r="B195" s="53"/>
      <c r="C195" s="394" t="s">
        <v>1207</v>
      </c>
      <c r="D195" s="392">
        <v>43031</v>
      </c>
      <c r="E195" s="394">
        <v>58341</v>
      </c>
      <c r="F195" s="394">
        <v>464</v>
      </c>
      <c r="G195" s="37"/>
      <c r="H195" s="25"/>
      <c r="I195" s="48"/>
      <c r="J195" s="26"/>
      <c r="K195" s="8"/>
      <c r="L195" s="27"/>
      <c r="M195" s="241"/>
    </row>
    <row r="196" spans="1:13" ht="17.25" customHeight="1" outlineLevel="1" x14ac:dyDescent="0.25">
      <c r="A196" s="53"/>
      <c r="B196" s="53"/>
      <c r="C196" s="394" t="s">
        <v>3304</v>
      </c>
      <c r="D196" s="392">
        <v>43031</v>
      </c>
      <c r="E196" s="394">
        <v>58279</v>
      </c>
      <c r="F196" s="394">
        <v>464</v>
      </c>
      <c r="G196" s="37"/>
      <c r="H196" s="25"/>
      <c r="I196" s="48"/>
      <c r="J196" s="26"/>
      <c r="K196" s="8"/>
      <c r="L196" s="27"/>
      <c r="M196" s="241"/>
    </row>
    <row r="197" spans="1:13" ht="17.25" customHeight="1" outlineLevel="1" x14ac:dyDescent="0.25">
      <c r="A197" s="53"/>
      <c r="B197" s="53"/>
      <c r="C197" s="394" t="s">
        <v>3305</v>
      </c>
      <c r="D197" s="392">
        <v>43031</v>
      </c>
      <c r="E197" s="394">
        <v>58342</v>
      </c>
      <c r="F197" s="394">
        <v>464</v>
      </c>
      <c r="G197" s="37"/>
      <c r="H197" s="25"/>
      <c r="I197" s="48"/>
      <c r="J197" s="26"/>
      <c r="K197" s="8"/>
      <c r="L197" s="27"/>
      <c r="M197" s="241"/>
    </row>
    <row r="198" spans="1:13" ht="17.25" customHeight="1" outlineLevel="1" x14ac:dyDescent="0.25">
      <c r="A198" s="53"/>
      <c r="B198" s="53"/>
      <c r="C198" s="394" t="s">
        <v>3306</v>
      </c>
      <c r="D198" s="392">
        <v>43032</v>
      </c>
      <c r="E198" s="394">
        <v>58343</v>
      </c>
      <c r="F198" s="394">
        <v>464</v>
      </c>
      <c r="G198" s="37"/>
      <c r="H198" s="25"/>
      <c r="I198" s="48"/>
      <c r="J198" s="26"/>
      <c r="K198" s="8"/>
      <c r="L198" s="27"/>
      <c r="M198" s="241"/>
    </row>
    <row r="199" spans="1:13" ht="17.25" customHeight="1" outlineLevel="1" x14ac:dyDescent="0.25">
      <c r="A199" s="53"/>
      <c r="B199" s="53"/>
      <c r="C199" s="394" t="s">
        <v>3307</v>
      </c>
      <c r="D199" s="392">
        <v>43032</v>
      </c>
      <c r="E199" s="394">
        <v>58344</v>
      </c>
      <c r="F199" s="394">
        <v>464</v>
      </c>
      <c r="G199" s="37"/>
      <c r="H199" s="25"/>
      <c r="I199" s="48"/>
      <c r="J199" s="26"/>
      <c r="K199" s="8"/>
      <c r="L199" s="27"/>
      <c r="M199" s="241"/>
    </row>
    <row r="200" spans="1:13" ht="17.25" customHeight="1" outlineLevel="1" x14ac:dyDescent="0.25">
      <c r="A200" s="53"/>
      <c r="B200" s="53"/>
      <c r="C200" s="394" t="s">
        <v>3308</v>
      </c>
      <c r="D200" s="392">
        <v>43032</v>
      </c>
      <c r="E200" s="394">
        <v>58401</v>
      </c>
      <c r="F200" s="394">
        <v>464</v>
      </c>
      <c r="G200" s="37"/>
      <c r="H200" s="25"/>
      <c r="I200" s="48"/>
      <c r="J200" s="26"/>
      <c r="K200" s="8"/>
      <c r="L200" s="27"/>
      <c r="M200" s="241"/>
    </row>
    <row r="201" spans="1:13" ht="17.25" customHeight="1" outlineLevel="1" x14ac:dyDescent="0.25">
      <c r="A201" s="53"/>
      <c r="B201" s="53"/>
      <c r="C201" s="394" t="s">
        <v>3309</v>
      </c>
      <c r="D201" s="392">
        <v>43032</v>
      </c>
      <c r="E201" s="394">
        <v>58280</v>
      </c>
      <c r="F201" s="394">
        <v>464</v>
      </c>
      <c r="G201" s="37"/>
      <c r="H201" s="25"/>
      <c r="I201" s="48"/>
      <c r="J201" s="26"/>
      <c r="K201" s="8"/>
      <c r="L201" s="27"/>
      <c r="M201" s="241"/>
    </row>
    <row r="202" spans="1:13" ht="17.25" customHeight="1" outlineLevel="1" x14ac:dyDescent="0.25">
      <c r="A202" s="53"/>
      <c r="B202" s="53"/>
      <c r="C202" s="394" t="s">
        <v>3310</v>
      </c>
      <c r="D202" s="392">
        <v>43032</v>
      </c>
      <c r="E202" s="394">
        <v>58345</v>
      </c>
      <c r="F202" s="394">
        <v>464</v>
      </c>
      <c r="G202" s="37"/>
      <c r="H202" s="25"/>
      <c r="I202" s="48"/>
      <c r="J202" s="26"/>
      <c r="K202" s="8"/>
      <c r="L202" s="27"/>
      <c r="M202" s="241"/>
    </row>
    <row r="203" spans="1:13" ht="17.25" customHeight="1" outlineLevel="1" x14ac:dyDescent="0.25">
      <c r="A203" s="53"/>
      <c r="B203" s="53"/>
      <c r="C203" s="394" t="s">
        <v>3311</v>
      </c>
      <c r="D203" s="392">
        <v>43032</v>
      </c>
      <c r="E203" s="394">
        <v>58346</v>
      </c>
      <c r="F203" s="394">
        <v>464</v>
      </c>
      <c r="G203" s="37"/>
      <c r="H203" s="25"/>
      <c r="I203" s="48"/>
      <c r="J203" s="26"/>
      <c r="K203" s="8"/>
      <c r="L203" s="27"/>
      <c r="M203" s="241"/>
    </row>
    <row r="204" spans="1:13" ht="17.25" customHeight="1" outlineLevel="1" x14ac:dyDescent="0.25">
      <c r="A204" s="53"/>
      <c r="B204" s="53"/>
      <c r="C204" s="394" t="s">
        <v>3312</v>
      </c>
      <c r="D204" s="392">
        <v>43033</v>
      </c>
      <c r="E204" s="394">
        <v>58281</v>
      </c>
      <c r="F204" s="394">
        <v>464</v>
      </c>
      <c r="G204" s="37"/>
      <c r="H204" s="25"/>
      <c r="I204" s="48"/>
      <c r="J204" s="26"/>
      <c r="K204" s="8"/>
      <c r="L204" s="27"/>
      <c r="M204" s="241"/>
    </row>
    <row r="205" spans="1:13" ht="17.25" customHeight="1" outlineLevel="1" x14ac:dyDescent="0.25">
      <c r="A205" s="53"/>
      <c r="B205" s="53"/>
      <c r="C205" s="394" t="s">
        <v>3313</v>
      </c>
      <c r="D205" s="392">
        <v>43033</v>
      </c>
      <c r="E205" s="394">
        <v>58283</v>
      </c>
      <c r="F205" s="394">
        <v>406</v>
      </c>
      <c r="G205" s="37"/>
      <c r="H205" s="25"/>
      <c r="I205" s="48"/>
      <c r="J205" s="26"/>
      <c r="K205" s="8"/>
      <c r="L205" s="27"/>
      <c r="M205" s="241"/>
    </row>
    <row r="206" spans="1:13" ht="17.25" customHeight="1" outlineLevel="1" x14ac:dyDescent="0.25">
      <c r="A206" s="53"/>
      <c r="B206" s="53"/>
      <c r="C206" s="394" t="s">
        <v>3314</v>
      </c>
      <c r="D206" s="392">
        <v>43033</v>
      </c>
      <c r="E206" s="394">
        <v>58347</v>
      </c>
      <c r="F206" s="394">
        <v>464</v>
      </c>
      <c r="G206" s="37"/>
      <c r="H206" s="25"/>
      <c r="I206" s="48"/>
      <c r="J206" s="26"/>
      <c r="K206" s="8"/>
      <c r="L206" s="27"/>
      <c r="M206" s="241"/>
    </row>
    <row r="207" spans="1:13" ht="17.25" customHeight="1" outlineLevel="1" x14ac:dyDescent="0.25">
      <c r="A207" s="53"/>
      <c r="B207" s="53"/>
      <c r="C207" s="394" t="s">
        <v>2067</v>
      </c>
      <c r="D207" s="392">
        <v>43034</v>
      </c>
      <c r="E207" s="394">
        <v>58348</v>
      </c>
      <c r="F207" s="394">
        <v>464</v>
      </c>
      <c r="G207" s="37"/>
      <c r="H207" s="25"/>
      <c r="I207" s="48"/>
      <c r="J207" s="26"/>
      <c r="K207" s="8"/>
      <c r="L207" s="27"/>
      <c r="M207" s="241"/>
    </row>
    <row r="208" spans="1:13" ht="17.25" customHeight="1" outlineLevel="1" x14ac:dyDescent="0.25">
      <c r="A208" s="53"/>
      <c r="B208" s="53"/>
      <c r="C208" s="394" t="s">
        <v>1705</v>
      </c>
      <c r="D208" s="392">
        <v>43034</v>
      </c>
      <c r="E208" s="394">
        <v>58404</v>
      </c>
      <c r="F208" s="394">
        <v>464</v>
      </c>
      <c r="G208" s="37"/>
      <c r="H208" s="25"/>
      <c r="I208" s="48"/>
      <c r="J208" s="26"/>
      <c r="K208" s="8"/>
      <c r="L208" s="27"/>
      <c r="M208" s="241"/>
    </row>
    <row r="209" spans="1:13" ht="17.25" customHeight="1" outlineLevel="1" x14ac:dyDescent="0.25">
      <c r="A209" s="53"/>
      <c r="B209" s="53"/>
      <c r="C209" s="394" t="s">
        <v>3315</v>
      </c>
      <c r="D209" s="392">
        <v>43034</v>
      </c>
      <c r="E209" s="394">
        <v>58405</v>
      </c>
      <c r="F209" s="394">
        <v>464</v>
      </c>
      <c r="G209" s="37"/>
      <c r="H209" s="25"/>
      <c r="I209" s="48"/>
      <c r="J209" s="26"/>
      <c r="K209" s="8"/>
      <c r="L209" s="27"/>
      <c r="M209" s="241"/>
    </row>
    <row r="210" spans="1:13" ht="17.25" customHeight="1" outlineLevel="1" x14ac:dyDescent="0.25">
      <c r="A210" s="53"/>
      <c r="B210" s="53"/>
      <c r="C210" s="394" t="s">
        <v>3316</v>
      </c>
      <c r="D210" s="392">
        <v>43034</v>
      </c>
      <c r="E210" s="394">
        <v>58349</v>
      </c>
      <c r="F210" s="394">
        <v>464</v>
      </c>
      <c r="G210" s="37"/>
      <c r="H210" s="25"/>
      <c r="I210" s="48"/>
      <c r="J210" s="26"/>
      <c r="K210" s="8"/>
      <c r="L210" s="27"/>
      <c r="M210" s="241"/>
    </row>
    <row r="211" spans="1:13" ht="17.25" customHeight="1" outlineLevel="1" x14ac:dyDescent="0.25">
      <c r="A211" s="53"/>
      <c r="B211" s="53"/>
      <c r="C211" s="394" t="s">
        <v>3317</v>
      </c>
      <c r="D211" s="392">
        <v>43034</v>
      </c>
      <c r="E211" s="394">
        <v>58350</v>
      </c>
      <c r="F211" s="394">
        <v>464</v>
      </c>
      <c r="G211" s="37"/>
      <c r="H211" s="25"/>
      <c r="I211" s="48"/>
      <c r="J211" s="26"/>
      <c r="K211" s="8"/>
      <c r="L211" s="27"/>
      <c r="M211" s="241"/>
    </row>
    <row r="212" spans="1:13" ht="17.25" customHeight="1" outlineLevel="1" x14ac:dyDescent="0.25">
      <c r="A212" s="53"/>
      <c r="B212" s="53"/>
      <c r="C212" s="394" t="s">
        <v>1726</v>
      </c>
      <c r="D212" s="392">
        <v>43034</v>
      </c>
      <c r="E212" s="394">
        <v>58406</v>
      </c>
      <c r="F212" s="394">
        <v>464</v>
      </c>
      <c r="G212" s="37"/>
      <c r="H212" s="25"/>
      <c r="I212" s="48"/>
      <c r="J212" s="26"/>
      <c r="K212" s="8"/>
      <c r="L212" s="27"/>
      <c r="M212" s="241"/>
    </row>
    <row r="213" spans="1:13" ht="17.25" customHeight="1" outlineLevel="1" x14ac:dyDescent="0.25">
      <c r="A213" s="53"/>
      <c r="B213" s="53"/>
      <c r="C213" s="394" t="s">
        <v>2932</v>
      </c>
      <c r="D213" s="392">
        <v>43034</v>
      </c>
      <c r="E213" s="394">
        <v>58407</v>
      </c>
      <c r="F213" s="394">
        <v>464</v>
      </c>
      <c r="G213" s="37"/>
      <c r="H213" s="25"/>
      <c r="I213" s="48"/>
      <c r="J213" s="26"/>
      <c r="K213" s="8"/>
      <c r="L213" s="27"/>
      <c r="M213" s="241"/>
    </row>
    <row r="214" spans="1:13" ht="17.25" customHeight="1" outlineLevel="1" x14ac:dyDescent="0.25">
      <c r="A214" s="53"/>
      <c r="B214" s="53"/>
      <c r="C214" s="394" t="s">
        <v>3318</v>
      </c>
      <c r="D214" s="392">
        <v>43034</v>
      </c>
      <c r="E214" s="394">
        <v>48751</v>
      </c>
      <c r="F214" s="394">
        <v>464</v>
      </c>
      <c r="G214" s="37"/>
      <c r="H214" s="25"/>
      <c r="I214" s="48"/>
      <c r="J214" s="26"/>
      <c r="K214" s="8"/>
      <c r="L214" s="27"/>
      <c r="M214" s="241"/>
    </row>
    <row r="215" spans="1:13" ht="17.25" customHeight="1" outlineLevel="1" x14ac:dyDescent="0.25">
      <c r="A215" s="53"/>
      <c r="B215" s="53"/>
      <c r="C215" s="394" t="s">
        <v>3319</v>
      </c>
      <c r="D215" s="392">
        <v>43034</v>
      </c>
      <c r="E215" s="394">
        <v>58408</v>
      </c>
      <c r="F215" s="394">
        <v>464</v>
      </c>
      <c r="G215" s="37"/>
      <c r="H215" s="25"/>
      <c r="I215" s="48"/>
      <c r="J215" s="26"/>
      <c r="K215" s="8"/>
      <c r="L215" s="27"/>
      <c r="M215" s="241"/>
    </row>
    <row r="216" spans="1:13" ht="17.25" customHeight="1" outlineLevel="1" x14ac:dyDescent="0.25">
      <c r="A216" s="53"/>
      <c r="B216" s="53"/>
      <c r="C216" s="394" t="s">
        <v>3320</v>
      </c>
      <c r="D216" s="392">
        <v>43035</v>
      </c>
      <c r="E216" s="394">
        <v>58284</v>
      </c>
      <c r="F216" s="394">
        <v>464</v>
      </c>
      <c r="G216" s="37"/>
      <c r="H216" s="25"/>
      <c r="I216" s="48"/>
      <c r="J216" s="26"/>
      <c r="K216" s="8"/>
      <c r="L216" s="27"/>
      <c r="M216" s="241"/>
    </row>
    <row r="217" spans="1:13" ht="17.25" customHeight="1" outlineLevel="1" x14ac:dyDescent="0.25">
      <c r="A217" s="53"/>
      <c r="B217" s="53"/>
      <c r="C217" s="394" t="s">
        <v>3321</v>
      </c>
      <c r="D217" s="392">
        <v>43035</v>
      </c>
      <c r="E217" s="394">
        <v>58409</v>
      </c>
      <c r="F217" s="394">
        <v>464</v>
      </c>
      <c r="G217" s="37"/>
      <c r="H217" s="25"/>
      <c r="I217" s="48"/>
      <c r="J217" s="26"/>
      <c r="K217" s="8"/>
      <c r="L217" s="27"/>
      <c r="M217" s="241"/>
    </row>
    <row r="218" spans="1:13" ht="17.25" customHeight="1" outlineLevel="1" x14ac:dyDescent="0.25">
      <c r="A218" s="53"/>
      <c r="B218" s="53"/>
      <c r="C218" s="394" t="s">
        <v>3322</v>
      </c>
      <c r="D218" s="392">
        <v>43035</v>
      </c>
      <c r="E218" s="394">
        <v>58410</v>
      </c>
      <c r="F218" s="394">
        <v>464</v>
      </c>
      <c r="G218" s="37"/>
      <c r="H218" s="25"/>
      <c r="I218" s="48"/>
      <c r="J218" s="26"/>
      <c r="K218" s="8"/>
      <c r="L218" s="27"/>
      <c r="M218" s="241"/>
    </row>
    <row r="219" spans="1:13" ht="17.25" customHeight="1" outlineLevel="1" x14ac:dyDescent="0.25">
      <c r="A219" s="53"/>
      <c r="B219" s="53"/>
      <c r="C219" s="394" t="s">
        <v>3323</v>
      </c>
      <c r="D219" s="392">
        <v>43035</v>
      </c>
      <c r="E219" s="394">
        <v>58285</v>
      </c>
      <c r="F219" s="394">
        <v>464</v>
      </c>
      <c r="G219" s="37"/>
      <c r="H219" s="25"/>
      <c r="I219" s="48"/>
      <c r="J219" s="26"/>
      <c r="K219" s="8"/>
      <c r="L219" s="27"/>
      <c r="M219" s="241"/>
    </row>
    <row r="220" spans="1:13" ht="17.25" customHeight="1" outlineLevel="1" x14ac:dyDescent="0.25">
      <c r="A220" s="53"/>
      <c r="B220" s="53"/>
      <c r="C220" s="394" t="s">
        <v>2936</v>
      </c>
      <c r="D220" s="392">
        <v>43035</v>
      </c>
      <c r="E220" s="394">
        <v>58286</v>
      </c>
      <c r="F220" s="394">
        <v>464</v>
      </c>
      <c r="G220" s="37"/>
      <c r="H220" s="25"/>
      <c r="I220" s="48"/>
      <c r="J220" s="26"/>
      <c r="K220" s="8"/>
      <c r="L220" s="27"/>
      <c r="M220" s="241"/>
    </row>
    <row r="221" spans="1:13" ht="17.25" customHeight="1" outlineLevel="1" x14ac:dyDescent="0.25">
      <c r="A221" s="53"/>
      <c r="B221" s="53"/>
      <c r="C221" s="394" t="s">
        <v>3324</v>
      </c>
      <c r="D221" s="392">
        <v>43035</v>
      </c>
      <c r="E221" s="394">
        <v>48752</v>
      </c>
      <c r="F221" s="394">
        <v>464</v>
      </c>
      <c r="G221" s="37"/>
      <c r="H221" s="25"/>
      <c r="I221" s="48"/>
      <c r="J221" s="26"/>
      <c r="K221" s="8"/>
      <c r="L221" s="27"/>
      <c r="M221" s="241"/>
    </row>
    <row r="222" spans="1:13" ht="17.25" customHeight="1" outlineLevel="1" x14ac:dyDescent="0.25">
      <c r="A222" s="53"/>
      <c r="B222" s="53"/>
      <c r="C222" s="394" t="s">
        <v>3325</v>
      </c>
      <c r="D222" s="392">
        <v>43035</v>
      </c>
      <c r="E222" s="394">
        <v>48753</v>
      </c>
      <c r="F222" s="394">
        <v>464</v>
      </c>
      <c r="G222" s="37"/>
      <c r="H222" s="25"/>
      <c r="I222" s="48"/>
      <c r="J222" s="26"/>
      <c r="K222" s="8"/>
      <c r="L222" s="27"/>
      <c r="M222" s="241"/>
    </row>
    <row r="223" spans="1:13" ht="17.25" customHeight="1" outlineLevel="1" x14ac:dyDescent="0.25">
      <c r="A223" s="53"/>
      <c r="B223" s="53"/>
      <c r="C223" s="394" t="s">
        <v>3326</v>
      </c>
      <c r="D223" s="392">
        <v>43035</v>
      </c>
      <c r="E223" s="394">
        <v>58411</v>
      </c>
      <c r="F223" s="394">
        <v>464</v>
      </c>
      <c r="G223" s="37"/>
      <c r="H223" s="25"/>
      <c r="I223" s="48"/>
      <c r="J223" s="26"/>
      <c r="K223" s="8"/>
      <c r="L223" s="27"/>
      <c r="M223" s="241"/>
    </row>
    <row r="224" spans="1:13" ht="17.25" customHeight="1" outlineLevel="1" x14ac:dyDescent="0.25">
      <c r="A224" s="53"/>
      <c r="B224" s="53"/>
      <c r="C224" s="394" t="s">
        <v>3327</v>
      </c>
      <c r="D224" s="392">
        <v>43035</v>
      </c>
      <c r="E224" s="394">
        <v>48754</v>
      </c>
      <c r="F224" s="394">
        <v>464</v>
      </c>
      <c r="G224" s="37"/>
      <c r="H224" s="25"/>
      <c r="I224" s="48"/>
      <c r="J224" s="26"/>
      <c r="K224" s="8"/>
      <c r="L224" s="27"/>
      <c r="M224" s="241"/>
    </row>
    <row r="225" spans="1:13" ht="17.25" customHeight="1" outlineLevel="1" x14ac:dyDescent="0.25">
      <c r="A225" s="53"/>
      <c r="B225" s="53"/>
      <c r="C225" s="394" t="s">
        <v>3328</v>
      </c>
      <c r="D225" s="392">
        <v>43035</v>
      </c>
      <c r="E225" s="394">
        <v>48755</v>
      </c>
      <c r="F225" s="394">
        <v>464</v>
      </c>
      <c r="G225" s="37"/>
      <c r="H225" s="25"/>
      <c r="I225" s="48"/>
      <c r="J225" s="26"/>
      <c r="K225" s="8"/>
      <c r="L225" s="27"/>
      <c r="M225" s="241"/>
    </row>
    <row r="226" spans="1:13" ht="17.25" customHeight="1" outlineLevel="1" x14ac:dyDescent="0.25">
      <c r="A226" s="53"/>
      <c r="B226" s="53"/>
      <c r="C226" s="394" t="s">
        <v>3329</v>
      </c>
      <c r="D226" s="392">
        <v>43036</v>
      </c>
      <c r="E226" s="394">
        <v>48756</v>
      </c>
      <c r="F226" s="394">
        <v>464</v>
      </c>
      <c r="G226" s="37"/>
      <c r="H226" s="25"/>
      <c r="I226" s="48"/>
      <c r="J226" s="26"/>
      <c r="K226" s="8"/>
      <c r="L226" s="27"/>
      <c r="M226" s="241"/>
    </row>
    <row r="227" spans="1:13" ht="17.25" customHeight="1" outlineLevel="1" x14ac:dyDescent="0.25">
      <c r="A227" s="53"/>
      <c r="B227" s="53"/>
      <c r="C227" s="394" t="s">
        <v>3330</v>
      </c>
      <c r="D227" s="392">
        <v>43036</v>
      </c>
      <c r="E227" s="394">
        <v>58412</v>
      </c>
      <c r="F227" s="394">
        <v>464</v>
      </c>
      <c r="G227" s="37"/>
      <c r="H227" s="25"/>
      <c r="I227" s="48"/>
      <c r="J227" s="26"/>
      <c r="K227" s="8"/>
      <c r="L227" s="27"/>
      <c r="M227" s="241"/>
    </row>
    <row r="228" spans="1:13" ht="17.25" customHeight="1" outlineLevel="1" x14ac:dyDescent="0.25">
      <c r="A228" s="53"/>
      <c r="B228" s="53"/>
      <c r="C228" s="394" t="s">
        <v>1565</v>
      </c>
      <c r="D228" s="392">
        <v>43036</v>
      </c>
      <c r="E228" s="394" t="s">
        <v>3331</v>
      </c>
      <c r="F228" s="397">
        <v>2146</v>
      </c>
      <c r="G228" s="37"/>
      <c r="H228" s="25"/>
      <c r="I228" s="48"/>
      <c r="J228" s="26"/>
      <c r="K228" s="8"/>
      <c r="L228" s="27"/>
      <c r="M228" s="241"/>
    </row>
    <row r="229" spans="1:13" ht="17.25" customHeight="1" outlineLevel="1" x14ac:dyDescent="0.25">
      <c r="A229" s="53"/>
      <c r="B229" s="53"/>
      <c r="C229" s="394" t="s">
        <v>2938</v>
      </c>
      <c r="D229" s="392">
        <v>43036</v>
      </c>
      <c r="E229" s="394">
        <v>58413</v>
      </c>
      <c r="F229" s="394">
        <v>464</v>
      </c>
      <c r="G229" s="37"/>
      <c r="H229" s="25"/>
      <c r="I229" s="48"/>
      <c r="J229" s="26"/>
      <c r="K229" s="8"/>
      <c r="L229" s="27"/>
      <c r="M229" s="241"/>
    </row>
    <row r="230" spans="1:13" ht="17.25" customHeight="1" outlineLevel="1" x14ac:dyDescent="0.25">
      <c r="A230" s="53"/>
      <c r="B230" s="53"/>
      <c r="C230" s="394" t="s">
        <v>3332</v>
      </c>
      <c r="D230" s="392">
        <v>43038</v>
      </c>
      <c r="E230" s="394">
        <v>48757</v>
      </c>
      <c r="F230" s="394">
        <v>464</v>
      </c>
      <c r="G230" s="37"/>
      <c r="H230" s="25"/>
      <c r="I230" s="48"/>
      <c r="J230" s="26"/>
      <c r="K230" s="8"/>
      <c r="L230" s="27"/>
      <c r="M230" s="241"/>
    </row>
    <row r="231" spans="1:13" ht="17.25" customHeight="1" outlineLevel="1" x14ac:dyDescent="0.25">
      <c r="A231" s="53"/>
      <c r="B231" s="53"/>
      <c r="C231" s="394" t="s">
        <v>231</v>
      </c>
      <c r="D231" s="392">
        <v>43038</v>
      </c>
      <c r="E231" s="394">
        <v>58287</v>
      </c>
      <c r="F231" s="394">
        <v>464</v>
      </c>
      <c r="G231" s="37"/>
      <c r="H231" s="25"/>
      <c r="I231" s="48"/>
      <c r="J231" s="26"/>
      <c r="K231" s="8"/>
      <c r="L231" s="27"/>
      <c r="M231" s="241"/>
    </row>
    <row r="232" spans="1:13" ht="17.25" customHeight="1" outlineLevel="1" x14ac:dyDescent="0.25">
      <c r="A232" s="53"/>
      <c r="B232" s="53"/>
      <c r="C232" s="394" t="s">
        <v>2679</v>
      </c>
      <c r="D232" s="392">
        <v>43038</v>
      </c>
      <c r="E232" s="394">
        <v>58414</v>
      </c>
      <c r="F232" s="394">
        <v>464</v>
      </c>
      <c r="G232" s="37"/>
      <c r="H232" s="25"/>
      <c r="I232" s="48"/>
      <c r="J232" s="26"/>
      <c r="K232" s="8"/>
      <c r="L232" s="27"/>
      <c r="M232" s="241"/>
    </row>
    <row r="233" spans="1:13" ht="17.25" customHeight="1" outlineLevel="1" x14ac:dyDescent="0.25">
      <c r="A233" s="53"/>
      <c r="B233" s="53"/>
      <c r="C233" s="394" t="s">
        <v>3333</v>
      </c>
      <c r="D233" s="392">
        <v>43038</v>
      </c>
      <c r="E233" s="394">
        <v>58288</v>
      </c>
      <c r="F233" s="394">
        <v>464</v>
      </c>
      <c r="G233" s="37"/>
      <c r="H233" s="25"/>
      <c r="I233" s="48"/>
      <c r="J233" s="26"/>
      <c r="K233" s="8"/>
      <c r="L233" s="27"/>
      <c r="M233" s="241"/>
    </row>
    <row r="234" spans="1:13" ht="17.25" customHeight="1" outlineLevel="1" x14ac:dyDescent="0.25">
      <c r="A234" s="53"/>
      <c r="B234" s="53"/>
      <c r="C234" s="394" t="s">
        <v>3334</v>
      </c>
      <c r="D234" s="392">
        <v>43038</v>
      </c>
      <c r="E234" s="394">
        <v>58415</v>
      </c>
      <c r="F234" s="394">
        <v>464</v>
      </c>
      <c r="G234" s="37"/>
      <c r="H234" s="25"/>
      <c r="I234" s="48"/>
      <c r="J234" s="26"/>
      <c r="K234" s="8"/>
      <c r="L234" s="27"/>
      <c r="M234" s="241"/>
    </row>
    <row r="235" spans="1:13" ht="17.25" customHeight="1" outlineLevel="1" x14ac:dyDescent="0.25">
      <c r="A235" s="53"/>
      <c r="B235" s="53"/>
      <c r="C235" s="394" t="s">
        <v>3335</v>
      </c>
      <c r="D235" s="392">
        <v>43038</v>
      </c>
      <c r="E235" s="394">
        <v>48758</v>
      </c>
      <c r="F235" s="394">
        <v>464</v>
      </c>
      <c r="G235" s="37"/>
      <c r="H235" s="25"/>
      <c r="I235" s="48"/>
      <c r="J235" s="26"/>
      <c r="K235" s="8"/>
      <c r="L235" s="27"/>
      <c r="M235" s="241"/>
    </row>
    <row r="236" spans="1:13" ht="17.25" customHeight="1" outlineLevel="1" x14ac:dyDescent="0.25">
      <c r="A236" s="53"/>
      <c r="B236" s="53"/>
      <c r="C236" s="394" t="s">
        <v>3336</v>
      </c>
      <c r="D236" s="392">
        <v>43038</v>
      </c>
      <c r="E236" s="394">
        <v>38342</v>
      </c>
      <c r="F236" s="397">
        <v>43616</v>
      </c>
      <c r="G236" s="37"/>
      <c r="H236" s="25"/>
      <c r="I236" s="48"/>
      <c r="J236" s="26"/>
      <c r="K236" s="8"/>
      <c r="L236" s="27"/>
      <c r="M236" s="241"/>
    </row>
    <row r="237" spans="1:13" ht="17.25" customHeight="1" outlineLevel="1" x14ac:dyDescent="0.25">
      <c r="A237" s="53"/>
      <c r="B237" s="53"/>
      <c r="C237" s="394" t="s">
        <v>3337</v>
      </c>
      <c r="D237" s="392">
        <v>43039</v>
      </c>
      <c r="E237" s="394">
        <v>58290</v>
      </c>
      <c r="F237" s="394">
        <v>464</v>
      </c>
      <c r="G237" s="37"/>
      <c r="H237" s="25"/>
      <c r="I237" s="48"/>
      <c r="J237" s="26"/>
      <c r="K237" s="8"/>
      <c r="L237" s="27"/>
      <c r="M237" s="241"/>
    </row>
    <row r="238" spans="1:13" ht="17.25" customHeight="1" outlineLevel="1" x14ac:dyDescent="0.25">
      <c r="A238" s="53"/>
      <c r="B238" s="53"/>
      <c r="C238" s="394" t="s">
        <v>3338</v>
      </c>
      <c r="D238" s="392">
        <v>43039</v>
      </c>
      <c r="E238" s="394">
        <v>48759</v>
      </c>
      <c r="F238" s="394">
        <v>464</v>
      </c>
      <c r="G238" s="37"/>
      <c r="H238" s="25"/>
      <c r="I238" s="48"/>
      <c r="J238" s="26"/>
      <c r="K238" s="8"/>
      <c r="L238" s="27"/>
      <c r="M238" s="241"/>
    </row>
    <row r="239" spans="1:13" ht="17.25" customHeight="1" outlineLevel="1" x14ac:dyDescent="0.25">
      <c r="A239" s="53"/>
      <c r="B239" s="53"/>
      <c r="C239" s="394" t="s">
        <v>3339</v>
      </c>
      <c r="D239" s="392">
        <v>43039</v>
      </c>
      <c r="E239" s="394">
        <v>48760</v>
      </c>
      <c r="F239" s="394">
        <v>464</v>
      </c>
      <c r="G239" s="37"/>
      <c r="H239" s="25"/>
      <c r="I239" s="48"/>
      <c r="J239" s="26"/>
      <c r="K239" s="8"/>
      <c r="L239" s="27"/>
      <c r="M239" s="241"/>
    </row>
    <row r="240" spans="1:13" ht="17.25" customHeight="1" outlineLevel="1" x14ac:dyDescent="0.25">
      <c r="A240" s="53"/>
      <c r="B240" s="53"/>
      <c r="C240" s="394" t="s">
        <v>3340</v>
      </c>
      <c r="D240" s="392">
        <v>43039</v>
      </c>
      <c r="E240" s="394">
        <v>58291</v>
      </c>
      <c r="F240" s="394">
        <v>464</v>
      </c>
      <c r="G240" s="37"/>
      <c r="H240" s="25"/>
      <c r="I240" s="48"/>
      <c r="J240" s="26"/>
      <c r="K240" s="8"/>
      <c r="L240" s="27"/>
      <c r="M240" s="241"/>
    </row>
    <row r="241" spans="1:13" ht="17.25" customHeight="1" outlineLevel="1" x14ac:dyDescent="0.25">
      <c r="A241" s="53"/>
      <c r="B241" s="53"/>
      <c r="C241" s="394" t="s">
        <v>3341</v>
      </c>
      <c r="D241" s="392">
        <v>43039</v>
      </c>
      <c r="E241" s="394">
        <v>48761</v>
      </c>
      <c r="F241" s="394">
        <v>464</v>
      </c>
      <c r="G241" s="37"/>
      <c r="H241" s="25"/>
      <c r="I241" s="48"/>
      <c r="J241" s="26"/>
      <c r="K241" s="8"/>
      <c r="L241" s="27"/>
      <c r="M241" s="241"/>
    </row>
    <row r="242" spans="1:13" ht="17.25" customHeight="1" outlineLevel="1" x14ac:dyDescent="0.25">
      <c r="A242" s="53"/>
      <c r="B242" s="53"/>
      <c r="C242" s="394" t="s">
        <v>3342</v>
      </c>
      <c r="D242" s="392">
        <v>43039</v>
      </c>
      <c r="E242" s="394">
        <v>58292</v>
      </c>
      <c r="F242" s="394">
        <v>464</v>
      </c>
      <c r="G242" s="37"/>
      <c r="H242" s="25"/>
      <c r="I242" s="48"/>
      <c r="J242" s="26"/>
      <c r="K242" s="8"/>
      <c r="L242" s="27"/>
      <c r="M242" s="241"/>
    </row>
    <row r="243" spans="1:13" ht="17.25" customHeight="1" outlineLevel="1" x14ac:dyDescent="0.25">
      <c r="A243" s="53"/>
      <c r="B243" s="53"/>
      <c r="C243" s="394" t="s">
        <v>3343</v>
      </c>
      <c r="D243" s="392">
        <v>43039</v>
      </c>
      <c r="E243" s="394">
        <v>58293</v>
      </c>
      <c r="F243" s="394">
        <v>464</v>
      </c>
      <c r="G243" s="37"/>
      <c r="H243" s="25"/>
      <c r="I243" s="48"/>
      <c r="J243" s="26"/>
      <c r="K243" s="8"/>
      <c r="L243" s="27"/>
      <c r="M243" s="241"/>
    </row>
    <row r="244" spans="1:13" ht="17.25" customHeight="1" outlineLevel="1" x14ac:dyDescent="0.25">
      <c r="A244" s="53"/>
      <c r="B244" s="53"/>
      <c r="C244" s="394" t="s">
        <v>139</v>
      </c>
      <c r="D244" s="392">
        <v>43039</v>
      </c>
      <c r="E244" s="394">
        <v>58294</v>
      </c>
      <c r="F244" s="394">
        <v>464</v>
      </c>
      <c r="G244" s="37"/>
      <c r="H244" s="25"/>
      <c r="I244" s="48"/>
      <c r="J244" s="26"/>
      <c r="K244" s="8"/>
      <c r="L244" s="27"/>
      <c r="M244" s="241"/>
    </row>
    <row r="245" spans="1:13" ht="17.25" customHeight="1" outlineLevel="1" x14ac:dyDescent="0.25">
      <c r="A245" s="53"/>
      <c r="B245" s="53"/>
      <c r="C245" s="394" t="s">
        <v>327</v>
      </c>
      <c r="D245" s="392">
        <v>43039</v>
      </c>
      <c r="E245" s="394">
        <v>58295</v>
      </c>
      <c r="F245" s="394">
        <v>464</v>
      </c>
      <c r="G245" s="37"/>
      <c r="H245" s="25"/>
      <c r="I245" s="48"/>
      <c r="J245" s="26"/>
      <c r="K245" s="8"/>
      <c r="L245" s="27"/>
      <c r="M245" s="241"/>
    </row>
    <row r="246" spans="1:13" ht="17.25" customHeight="1" outlineLevel="1" x14ac:dyDescent="0.25">
      <c r="A246" s="42" t="s">
        <v>3344</v>
      </c>
      <c r="B246" s="42" t="s">
        <v>3345</v>
      </c>
      <c r="C246" s="28"/>
      <c r="D246" s="29"/>
      <c r="E246" s="46"/>
      <c r="F246" s="45"/>
      <c r="G246" s="20">
        <f>+F247</f>
        <v>2185.5</v>
      </c>
      <c r="H246" s="25">
        <f>+G246/1.16*0.16</f>
        <v>301.44827586206901</v>
      </c>
      <c r="I246" s="71"/>
      <c r="J246" s="26"/>
      <c r="K246" s="8"/>
      <c r="L246" s="27"/>
      <c r="M246" s="241"/>
    </row>
    <row r="247" spans="1:13" ht="17.25" customHeight="1" outlineLevel="1" x14ac:dyDescent="0.25">
      <c r="A247" s="11"/>
      <c r="B247" s="11"/>
      <c r="C247" s="394" t="s">
        <v>3346</v>
      </c>
      <c r="D247" s="392">
        <v>43032</v>
      </c>
      <c r="E247" s="394" t="s">
        <v>3347</v>
      </c>
      <c r="F247" s="45">
        <v>2185.5</v>
      </c>
      <c r="G247" s="241"/>
      <c r="H247" s="25"/>
      <c r="I247" s="323" t="s">
        <v>3348</v>
      </c>
      <c r="J247" s="26"/>
      <c r="K247" s="8"/>
      <c r="L247" s="27"/>
      <c r="M247" s="241"/>
    </row>
    <row r="248" spans="1:13" ht="17.25" customHeight="1" outlineLevel="1" x14ac:dyDescent="0.25">
      <c r="A248" s="42" t="s">
        <v>3349</v>
      </c>
      <c r="B248" s="42" t="s">
        <v>3350</v>
      </c>
      <c r="C248" s="28"/>
      <c r="D248" s="29"/>
      <c r="E248" s="46"/>
      <c r="F248" s="45"/>
      <c r="G248" s="20">
        <f>+SUM(F249)</f>
        <v>197.2</v>
      </c>
      <c r="H248" s="25">
        <f>+G248/1.16*0.16</f>
        <v>27.2</v>
      </c>
      <c r="I248" s="71"/>
      <c r="J248" s="26"/>
      <c r="K248" s="8"/>
      <c r="L248" s="27"/>
      <c r="M248" s="241"/>
    </row>
    <row r="249" spans="1:13" ht="17.25" customHeight="1" outlineLevel="1" x14ac:dyDescent="0.25">
      <c r="A249" s="11"/>
      <c r="B249" s="11"/>
      <c r="C249" s="357" t="s">
        <v>1159</v>
      </c>
      <c r="D249" s="438">
        <v>43039</v>
      </c>
      <c r="E249" s="357" t="s">
        <v>3351</v>
      </c>
      <c r="F249" s="439">
        <v>197.2</v>
      </c>
      <c r="G249" s="241"/>
      <c r="H249" s="25"/>
      <c r="I249" s="323" t="s">
        <v>3352</v>
      </c>
      <c r="J249" s="26"/>
      <c r="K249" s="8"/>
      <c r="L249" s="27"/>
      <c r="M249" s="241"/>
    </row>
    <row r="250" spans="1:13" x14ac:dyDescent="0.25">
      <c r="A250" s="42" t="s">
        <v>98</v>
      </c>
      <c r="B250" s="42" t="s">
        <v>99</v>
      </c>
      <c r="C250" s="28"/>
      <c r="D250" s="29"/>
      <c r="E250" s="46"/>
      <c r="F250" s="45"/>
      <c r="G250" s="20">
        <f>+SUM(F251:F257)</f>
        <v>11591.470000000001</v>
      </c>
      <c r="H250" s="25">
        <f>+G250/1.16*0.16</f>
        <v>1598.8234482758623</v>
      </c>
      <c r="I250" s="71"/>
      <c r="J250" s="26"/>
      <c r="K250" s="8"/>
      <c r="L250" s="27"/>
    </row>
    <row r="251" spans="1:13" outlineLevel="1" x14ac:dyDescent="0.25">
      <c r="A251" s="11"/>
      <c r="B251" s="11"/>
      <c r="C251" s="394" t="s">
        <v>3079</v>
      </c>
      <c r="D251" s="392">
        <v>43026</v>
      </c>
      <c r="E251" s="394">
        <v>31933</v>
      </c>
      <c r="F251" s="397">
        <v>2425.5300000000002</v>
      </c>
      <c r="G251" s="241"/>
      <c r="H251" s="25"/>
      <c r="I251" s="323" t="s">
        <v>3359</v>
      </c>
      <c r="J251" s="26"/>
      <c r="K251" s="8"/>
      <c r="L251" s="27"/>
    </row>
    <row r="252" spans="1:13" outlineLevel="1" x14ac:dyDescent="0.25">
      <c r="A252" s="11"/>
      <c r="B252" s="11"/>
      <c r="C252" s="394" t="s">
        <v>3353</v>
      </c>
      <c r="D252" s="392">
        <v>43026</v>
      </c>
      <c r="E252" s="394">
        <v>31935</v>
      </c>
      <c r="F252" s="397">
        <v>1688.53</v>
      </c>
      <c r="G252" s="241"/>
      <c r="H252" s="25"/>
      <c r="I252" s="250" t="s">
        <v>3361</v>
      </c>
      <c r="J252" s="26"/>
      <c r="K252" s="8"/>
      <c r="L252" s="27"/>
    </row>
    <row r="253" spans="1:13" outlineLevel="1" x14ac:dyDescent="0.25">
      <c r="A253" s="11"/>
      <c r="B253" s="11"/>
      <c r="C253" s="394" t="s">
        <v>3354</v>
      </c>
      <c r="D253" s="392">
        <v>43026</v>
      </c>
      <c r="E253" s="394">
        <v>31934</v>
      </c>
      <c r="F253" s="394">
        <v>910.96</v>
      </c>
      <c r="G253" s="241"/>
      <c r="H253" s="25"/>
      <c r="I253" s="323" t="s">
        <v>3360</v>
      </c>
      <c r="J253" s="26"/>
      <c r="K253" s="8"/>
      <c r="L253" s="27"/>
    </row>
    <row r="254" spans="1:13" outlineLevel="1" x14ac:dyDescent="0.25">
      <c r="A254" s="11"/>
      <c r="B254" s="11"/>
      <c r="C254" s="394" t="s">
        <v>3355</v>
      </c>
      <c r="D254" s="392">
        <v>43026</v>
      </c>
      <c r="E254" s="394">
        <v>31932</v>
      </c>
      <c r="F254" s="397">
        <v>6076.11</v>
      </c>
      <c r="G254" s="241"/>
      <c r="H254" s="25"/>
      <c r="I254" s="323" t="s">
        <v>3362</v>
      </c>
      <c r="J254" s="26"/>
      <c r="K254" s="8"/>
      <c r="L254" s="27"/>
    </row>
    <row r="255" spans="1:13" outlineLevel="1" x14ac:dyDescent="0.25">
      <c r="A255" s="11"/>
      <c r="B255" s="11"/>
      <c r="C255" s="394" t="s">
        <v>3356</v>
      </c>
      <c r="D255" s="392">
        <v>43032</v>
      </c>
      <c r="E255" s="394">
        <v>31931</v>
      </c>
      <c r="F255" s="394">
        <v>175.16</v>
      </c>
      <c r="G255" s="241"/>
      <c r="H255" s="25"/>
      <c r="I255" s="323" t="s">
        <v>3363</v>
      </c>
      <c r="J255" s="26"/>
      <c r="K255" s="8"/>
      <c r="L255" s="27"/>
    </row>
    <row r="256" spans="1:13" outlineLevel="1" x14ac:dyDescent="0.25">
      <c r="A256" s="11"/>
      <c r="B256" s="11"/>
      <c r="C256" s="394" t="s">
        <v>3357</v>
      </c>
      <c r="D256" s="392">
        <v>43039</v>
      </c>
      <c r="E256" s="394">
        <v>32150</v>
      </c>
      <c r="F256" s="394">
        <v>175.16</v>
      </c>
      <c r="G256" s="241"/>
      <c r="H256" s="25"/>
      <c r="I256" s="323" t="s">
        <v>3364</v>
      </c>
      <c r="J256" s="26"/>
      <c r="K256" s="8"/>
      <c r="L256" s="27"/>
    </row>
    <row r="257" spans="1:12" outlineLevel="1" x14ac:dyDescent="0.25">
      <c r="A257" s="11"/>
      <c r="B257" s="11"/>
      <c r="C257" s="394" t="s">
        <v>3358</v>
      </c>
      <c r="D257" s="392">
        <v>43039</v>
      </c>
      <c r="E257" s="394">
        <v>32157</v>
      </c>
      <c r="F257" s="394">
        <v>140.02000000000001</v>
      </c>
      <c r="G257" s="241"/>
      <c r="H257" s="25"/>
      <c r="I257" s="323" t="s">
        <v>3365</v>
      </c>
      <c r="J257" s="26"/>
      <c r="K257" s="8"/>
      <c r="L257" s="27"/>
    </row>
    <row r="258" spans="1:12" x14ac:dyDescent="0.25">
      <c r="A258" s="42" t="s">
        <v>100</v>
      </c>
      <c r="B258" s="42" t="s">
        <v>101</v>
      </c>
      <c r="C258" s="58"/>
      <c r="D258" s="58"/>
      <c r="E258" s="58"/>
      <c r="F258" s="58"/>
      <c r="G258" s="20">
        <f>+SUM(F259:F260)</f>
        <v>3337.3199999999997</v>
      </c>
      <c r="H258" s="25">
        <f>+G258/1.16*0.16</f>
        <v>460.32</v>
      </c>
      <c r="I258" s="241"/>
      <c r="J258" s="241"/>
      <c r="K258" s="241"/>
      <c r="L258" s="241"/>
    </row>
    <row r="259" spans="1:12" outlineLevel="1" x14ac:dyDescent="0.25">
      <c r="A259" s="11"/>
      <c r="B259" s="11"/>
      <c r="C259" s="394" t="s">
        <v>3366</v>
      </c>
      <c r="D259" s="392">
        <v>43019</v>
      </c>
      <c r="E259" s="394">
        <v>19691</v>
      </c>
      <c r="F259" s="394">
        <v>1335.74</v>
      </c>
      <c r="G259" s="241"/>
      <c r="H259" s="241"/>
      <c r="I259" s="323" t="s">
        <v>3368</v>
      </c>
      <c r="J259" s="26"/>
      <c r="K259" s="8"/>
      <c r="L259" s="27"/>
    </row>
    <row r="260" spans="1:12" outlineLevel="1" x14ac:dyDescent="0.25">
      <c r="A260" s="11"/>
      <c r="B260" s="11"/>
      <c r="C260" s="394" t="s">
        <v>3367</v>
      </c>
      <c r="D260" s="392">
        <v>43032</v>
      </c>
      <c r="E260" s="394">
        <v>19784</v>
      </c>
      <c r="F260" s="397">
        <v>2001.58</v>
      </c>
      <c r="G260" s="241"/>
      <c r="H260" s="241"/>
      <c r="I260" s="323" t="s">
        <v>3369</v>
      </c>
      <c r="J260" s="26"/>
      <c r="K260" s="8"/>
      <c r="L260" s="27"/>
    </row>
    <row r="261" spans="1:12" outlineLevel="1" x14ac:dyDescent="0.25">
      <c r="A261" s="18" t="s">
        <v>102</v>
      </c>
      <c r="B261" s="18" t="s">
        <v>103</v>
      </c>
      <c r="C261" s="58"/>
      <c r="D261" s="70"/>
      <c r="E261" s="58"/>
      <c r="F261" s="58"/>
      <c r="G261" s="20">
        <f>+SUM(F262:F263)</f>
        <v>18482.240000000002</v>
      </c>
      <c r="H261" s="25">
        <f>+G261/1.16*0.16</f>
        <v>2549.2744827586212</v>
      </c>
      <c r="I261" s="323"/>
      <c r="J261" s="26"/>
      <c r="K261" s="8"/>
      <c r="L261" s="27"/>
    </row>
    <row r="262" spans="1:12" outlineLevel="1" x14ac:dyDescent="0.25">
      <c r="A262" s="53"/>
      <c r="B262" s="53"/>
      <c r="C262" s="58" t="s">
        <v>3370</v>
      </c>
      <c r="D262" s="70">
        <v>43038</v>
      </c>
      <c r="E262" s="58" t="s">
        <v>3371</v>
      </c>
      <c r="F262" s="58">
        <v>5316.05</v>
      </c>
      <c r="G262" s="241"/>
      <c r="H262" s="241"/>
      <c r="I262" s="440" t="s">
        <v>3372</v>
      </c>
      <c r="J262" s="26"/>
      <c r="K262" s="8"/>
      <c r="L262" s="27"/>
    </row>
    <row r="263" spans="1:12" outlineLevel="1" x14ac:dyDescent="0.25">
      <c r="A263" s="53"/>
      <c r="B263" s="53"/>
      <c r="C263" s="58" t="s">
        <v>3647</v>
      </c>
      <c r="D263" s="70">
        <v>43038</v>
      </c>
      <c r="E263" s="58" t="s">
        <v>3648</v>
      </c>
      <c r="F263" s="58">
        <v>13166.19</v>
      </c>
      <c r="G263" s="241"/>
      <c r="H263" s="241"/>
      <c r="I263" s="440"/>
      <c r="J263" s="26"/>
      <c r="K263" s="8"/>
      <c r="L263" s="27"/>
    </row>
    <row r="264" spans="1:12" x14ac:dyDescent="0.25">
      <c r="A264" s="18" t="s">
        <v>106</v>
      </c>
      <c r="B264" s="18" t="s">
        <v>107</v>
      </c>
      <c r="C264" s="116"/>
      <c r="D264" s="117"/>
      <c r="E264" s="116"/>
      <c r="F264" s="116"/>
      <c r="G264" s="20">
        <f>+SUM(F265:F265)</f>
        <v>270.12</v>
      </c>
      <c r="H264" s="25">
        <f>+G264/1.16*0.16</f>
        <v>37.257931034482766</v>
      </c>
      <c r="I264" s="92"/>
      <c r="J264" s="26"/>
      <c r="K264" s="8"/>
      <c r="L264" s="27"/>
    </row>
    <row r="265" spans="1:12" outlineLevel="1" x14ac:dyDescent="0.25">
      <c r="A265" s="53"/>
      <c r="B265" s="53"/>
      <c r="C265" s="116" t="s">
        <v>108</v>
      </c>
      <c r="D265" s="117">
        <v>42544</v>
      </c>
      <c r="E265" s="116" t="s">
        <v>109</v>
      </c>
      <c r="F265" s="116">
        <v>270.12</v>
      </c>
      <c r="G265" s="241"/>
      <c r="H265" s="241"/>
      <c r="I265" s="240" t="s">
        <v>820</v>
      </c>
      <c r="J265" s="26" t="s">
        <v>3192</v>
      </c>
      <c r="K265" s="8"/>
      <c r="L265" s="27"/>
    </row>
    <row r="266" spans="1:12" x14ac:dyDescent="0.25">
      <c r="A266" s="18" t="s">
        <v>116</v>
      </c>
      <c r="B266" s="18" t="s">
        <v>2352</v>
      </c>
      <c r="C266" s="411"/>
      <c r="D266" s="412"/>
      <c r="E266" s="459"/>
      <c r="F266" s="414"/>
      <c r="G266" s="20">
        <f>+F268+F269+F267</f>
        <v>6608.52</v>
      </c>
      <c r="H266" s="25">
        <f>+G266/1.16*0.16</f>
        <v>911.52000000000021</v>
      </c>
      <c r="I266" s="71"/>
      <c r="J266" s="26"/>
      <c r="K266" s="8"/>
      <c r="L266" s="27"/>
    </row>
    <row r="267" spans="1:12" s="488" customFormat="1" x14ac:dyDescent="0.25">
      <c r="A267" s="18"/>
      <c r="B267" s="18"/>
      <c r="C267" s="411"/>
      <c r="D267" s="412"/>
      <c r="E267" s="459"/>
      <c r="F267" s="414">
        <v>-365.4</v>
      </c>
      <c r="G267" s="20"/>
      <c r="H267" s="25"/>
      <c r="I267" s="71"/>
      <c r="J267" s="26"/>
      <c r="K267" s="8"/>
      <c r="L267" s="27"/>
    </row>
    <row r="268" spans="1:12" outlineLevel="1" x14ac:dyDescent="0.25">
      <c r="A268" s="6"/>
      <c r="B268" s="6"/>
      <c r="C268" s="119" t="s">
        <v>2353</v>
      </c>
      <c r="D268" s="121">
        <v>42923</v>
      </c>
      <c r="E268" s="119" t="s">
        <v>2354</v>
      </c>
      <c r="F268" s="120">
        <v>3132</v>
      </c>
      <c r="G268" s="40"/>
      <c r="H268" s="59"/>
      <c r="I268" s="250" t="s">
        <v>2357</v>
      </c>
      <c r="J268" s="26"/>
      <c r="K268" s="8"/>
      <c r="L268" s="27"/>
    </row>
    <row r="269" spans="1:12" outlineLevel="1" x14ac:dyDescent="0.25">
      <c r="A269" s="53"/>
      <c r="B269" s="53"/>
      <c r="C269" s="58" t="s">
        <v>3373</v>
      </c>
      <c r="D269" s="70">
        <v>43038</v>
      </c>
      <c r="E269" s="58" t="s">
        <v>3374</v>
      </c>
      <c r="F269" s="58">
        <v>3841.92</v>
      </c>
      <c r="G269" s="241"/>
      <c r="H269" s="241"/>
      <c r="I269" s="349" t="s">
        <v>3375</v>
      </c>
      <c r="J269" s="26"/>
      <c r="K269" s="8"/>
      <c r="L269" s="27"/>
    </row>
    <row r="270" spans="1:12" outlineLevel="1" x14ac:dyDescent="0.25">
      <c r="A270" s="18" t="s">
        <v>3376</v>
      </c>
      <c r="B270" s="18" t="s">
        <v>3377</v>
      </c>
      <c r="C270" s="28"/>
      <c r="D270" s="29"/>
      <c r="E270" s="30"/>
      <c r="F270" s="31"/>
      <c r="G270" s="20">
        <f>+SUM(F271:F272)</f>
        <v>3886</v>
      </c>
      <c r="H270" s="25">
        <f>+G270/1.16*0.16</f>
        <v>536.00000000000011</v>
      </c>
      <c r="I270" s="349"/>
      <c r="J270" s="26"/>
      <c r="K270" s="8"/>
      <c r="L270" s="27"/>
    </row>
    <row r="271" spans="1:12" outlineLevel="1" x14ac:dyDescent="0.25">
      <c r="A271" s="6"/>
      <c r="B271" s="6"/>
      <c r="C271" s="58" t="s">
        <v>3378</v>
      </c>
      <c r="D271" s="70">
        <v>43032</v>
      </c>
      <c r="E271" s="58">
        <v>1566</v>
      </c>
      <c r="F271" s="32">
        <v>1566</v>
      </c>
      <c r="G271" s="40"/>
      <c r="H271" s="59"/>
      <c r="I271" s="323" t="s">
        <v>3380</v>
      </c>
      <c r="J271" s="26"/>
      <c r="K271" s="8"/>
      <c r="L271" s="27"/>
    </row>
    <row r="272" spans="1:12" outlineLevel="1" x14ac:dyDescent="0.25">
      <c r="A272" s="6"/>
      <c r="B272" s="6"/>
      <c r="C272" s="58" t="s">
        <v>3379</v>
      </c>
      <c r="D272" s="70">
        <v>43032</v>
      </c>
      <c r="E272" s="58">
        <v>1567</v>
      </c>
      <c r="F272" s="32">
        <v>2320</v>
      </c>
      <c r="G272" s="40"/>
      <c r="H272" s="59"/>
      <c r="I272" s="250" t="s">
        <v>3381</v>
      </c>
      <c r="J272" s="26"/>
      <c r="K272" s="8"/>
      <c r="L272" s="27"/>
    </row>
    <row r="273" spans="1:12" x14ac:dyDescent="0.25">
      <c r="A273" s="18" t="s">
        <v>2359</v>
      </c>
      <c r="B273" s="18" t="s">
        <v>2360</v>
      </c>
      <c r="C273" s="6"/>
      <c r="D273" s="35"/>
      <c r="E273" s="43"/>
      <c r="F273" s="7"/>
      <c r="G273" s="20">
        <f>+SUM(F274:F277)</f>
        <v>28536</v>
      </c>
      <c r="H273" s="25">
        <f>+G273/1.16*0.16</f>
        <v>3936</v>
      </c>
      <c r="I273" s="71"/>
      <c r="J273" s="26"/>
      <c r="K273" s="8"/>
      <c r="L273" s="27"/>
    </row>
    <row r="274" spans="1:12" outlineLevel="1" x14ac:dyDescent="0.25">
      <c r="A274" s="6"/>
      <c r="B274" s="6"/>
      <c r="C274" s="394" t="s">
        <v>3382</v>
      </c>
      <c r="D274" s="392">
        <v>43027</v>
      </c>
      <c r="E274" s="394" t="s">
        <v>3383</v>
      </c>
      <c r="F274" s="397">
        <v>1740</v>
      </c>
      <c r="G274" s="40"/>
      <c r="H274" s="59"/>
      <c r="I274" s="311" t="s">
        <v>3389</v>
      </c>
      <c r="J274" s="26"/>
      <c r="K274" s="8"/>
      <c r="L274" s="27"/>
    </row>
    <row r="275" spans="1:12" outlineLevel="1" x14ac:dyDescent="0.25">
      <c r="A275" s="6"/>
      <c r="B275" s="6"/>
      <c r="C275" s="394" t="s">
        <v>576</v>
      </c>
      <c r="D275" s="392">
        <v>43027</v>
      </c>
      <c r="E275" s="394" t="s">
        <v>3384</v>
      </c>
      <c r="F275" s="397">
        <v>3944</v>
      </c>
      <c r="G275" s="40"/>
      <c r="H275" s="59"/>
      <c r="I275" s="311" t="s">
        <v>3390</v>
      </c>
      <c r="J275" s="26"/>
      <c r="K275" s="8"/>
      <c r="L275" s="27"/>
    </row>
    <row r="276" spans="1:12" outlineLevel="1" x14ac:dyDescent="0.25">
      <c r="A276" s="6"/>
      <c r="B276" s="6"/>
      <c r="C276" s="394" t="s">
        <v>3385</v>
      </c>
      <c r="D276" s="392">
        <v>43027</v>
      </c>
      <c r="E276" s="394" t="s">
        <v>3386</v>
      </c>
      <c r="F276" s="397">
        <v>9512</v>
      </c>
      <c r="G276" s="40"/>
      <c r="H276" s="59"/>
      <c r="I276" s="323" t="s">
        <v>3391</v>
      </c>
      <c r="J276" s="26"/>
      <c r="K276" s="8"/>
      <c r="L276" s="27"/>
    </row>
    <row r="277" spans="1:12" outlineLevel="1" x14ac:dyDescent="0.25">
      <c r="A277" s="6"/>
      <c r="B277" s="6"/>
      <c r="C277" s="394" t="s">
        <v>3387</v>
      </c>
      <c r="D277" s="392">
        <v>43027</v>
      </c>
      <c r="E277" s="394" t="s">
        <v>3388</v>
      </c>
      <c r="F277" s="397">
        <v>13340</v>
      </c>
      <c r="G277" s="40"/>
      <c r="H277" s="59"/>
      <c r="I277" s="311" t="s">
        <v>3392</v>
      </c>
      <c r="J277" s="26"/>
      <c r="K277" s="8"/>
      <c r="L277" s="27"/>
    </row>
    <row r="278" spans="1:12" x14ac:dyDescent="0.25">
      <c r="A278" s="18" t="s">
        <v>630</v>
      </c>
      <c r="B278" s="18" t="s">
        <v>631</v>
      </c>
      <c r="C278" s="442"/>
      <c r="D278" s="452"/>
      <c r="E278" s="442"/>
      <c r="F278" s="441"/>
      <c r="G278" s="20">
        <f>+F279</f>
        <v>2320</v>
      </c>
      <c r="H278" s="25">
        <f>+G278/1.16*0.16</f>
        <v>320.00000000000006</v>
      </c>
      <c r="I278" s="25"/>
      <c r="J278" s="26"/>
      <c r="K278" s="8"/>
      <c r="L278" s="27"/>
    </row>
    <row r="279" spans="1:12" outlineLevel="1" x14ac:dyDescent="0.25">
      <c r="A279" s="53"/>
      <c r="B279" s="53"/>
      <c r="C279" s="442" t="s">
        <v>632</v>
      </c>
      <c r="D279" s="452">
        <v>42786</v>
      </c>
      <c r="E279" s="442">
        <v>642</v>
      </c>
      <c r="F279" s="441">
        <v>2320</v>
      </c>
      <c r="H279" s="25"/>
      <c r="I279" s="312" t="s">
        <v>1674</v>
      </c>
      <c r="J279" s="26"/>
      <c r="K279" s="8"/>
      <c r="L279" s="27"/>
    </row>
    <row r="280" spans="1:12" x14ac:dyDescent="0.25">
      <c r="A280" s="18" t="s">
        <v>126</v>
      </c>
      <c r="B280" s="18" t="s">
        <v>1675</v>
      </c>
      <c r="C280" s="76"/>
      <c r="D280" s="314"/>
      <c r="E280" s="76"/>
      <c r="F280" s="77"/>
      <c r="G280" s="20">
        <f>+F281</f>
        <v>8526</v>
      </c>
      <c r="H280" s="25">
        <f>+G280/1.16*0.16</f>
        <v>1176.0000000000002</v>
      </c>
      <c r="I280" s="312"/>
      <c r="J280" s="26"/>
      <c r="K280" s="8"/>
      <c r="L280" s="27"/>
    </row>
    <row r="281" spans="1:12" outlineLevel="1" x14ac:dyDescent="0.25">
      <c r="A281" s="53"/>
      <c r="B281" s="53"/>
      <c r="C281" s="76" t="s">
        <v>3393</v>
      </c>
      <c r="D281" s="314">
        <v>43038</v>
      </c>
      <c r="E281" s="76" t="s">
        <v>3394</v>
      </c>
      <c r="F281" s="77">
        <v>8526</v>
      </c>
      <c r="H281" s="25"/>
      <c r="I281" s="323" t="s">
        <v>3395</v>
      </c>
      <c r="J281" s="26"/>
      <c r="K281" s="8"/>
      <c r="L281" s="27"/>
    </row>
    <row r="282" spans="1:12" x14ac:dyDescent="0.25">
      <c r="A282" s="18" t="s">
        <v>2673</v>
      </c>
      <c r="B282" s="18" t="s">
        <v>2674</v>
      </c>
      <c r="C282" s="76"/>
      <c r="D282" s="314"/>
      <c r="E282" s="76"/>
      <c r="F282" s="77"/>
      <c r="G282" s="397">
        <v>-4840.58</v>
      </c>
      <c r="H282" s="25">
        <f>+G282/1.16*0.16</f>
        <v>-667.66620689655178</v>
      </c>
      <c r="I282" s="323"/>
      <c r="J282" s="26"/>
      <c r="K282" s="8"/>
      <c r="L282" s="27"/>
    </row>
    <row r="283" spans="1:12" x14ac:dyDescent="0.25">
      <c r="A283" s="18" t="s">
        <v>3396</v>
      </c>
      <c r="B283" s="18" t="s">
        <v>3397</v>
      </c>
      <c r="C283" s="76"/>
      <c r="D283" s="314"/>
      <c r="E283" s="76"/>
      <c r="F283" s="77"/>
      <c r="G283" s="20">
        <f>+F284</f>
        <v>5000</v>
      </c>
      <c r="H283" s="25">
        <f>+G283/1.16*0.16</f>
        <v>689.65517241379325</v>
      </c>
      <c r="I283" s="312"/>
      <c r="J283" s="26"/>
      <c r="K283" s="8"/>
      <c r="L283" s="27"/>
    </row>
    <row r="284" spans="1:12" x14ac:dyDescent="0.25">
      <c r="A284" s="53"/>
      <c r="B284" s="53"/>
      <c r="C284" s="76" t="s">
        <v>3398</v>
      </c>
      <c r="D284" s="314">
        <v>43038</v>
      </c>
      <c r="E284" s="76" t="s">
        <v>3399</v>
      </c>
      <c r="F284" s="77">
        <v>5000</v>
      </c>
      <c r="H284" s="25"/>
      <c r="I284" s="323" t="s">
        <v>3400</v>
      </c>
      <c r="J284" s="26"/>
      <c r="K284" s="8"/>
      <c r="L284" s="27"/>
    </row>
    <row r="285" spans="1:12" x14ac:dyDescent="0.25">
      <c r="A285" s="18" t="s">
        <v>130</v>
      </c>
      <c r="B285" s="18" t="s">
        <v>131</v>
      </c>
      <c r="C285" s="411"/>
      <c r="D285" s="412"/>
      <c r="E285" s="459"/>
      <c r="F285" s="414"/>
      <c r="G285" s="20">
        <f>+SUM(F286:F292)</f>
        <v>19005.400000000001</v>
      </c>
      <c r="H285" s="25">
        <f>+G285/1.16*0.16</f>
        <v>2621.434482758621</v>
      </c>
      <c r="I285" s="25"/>
      <c r="J285" s="241"/>
      <c r="K285" s="8"/>
      <c r="L285" s="27"/>
    </row>
    <row r="286" spans="1:12" outlineLevel="1" x14ac:dyDescent="0.25">
      <c r="A286" s="53"/>
      <c r="B286" s="53"/>
      <c r="C286" s="119" t="s">
        <v>132</v>
      </c>
      <c r="D286" s="121">
        <v>42693</v>
      </c>
      <c r="E286" s="119">
        <v>15446</v>
      </c>
      <c r="F286" s="122">
        <v>3800.02</v>
      </c>
      <c r="G286" s="20"/>
      <c r="H286" s="25"/>
      <c r="I286" s="243" t="s">
        <v>836</v>
      </c>
      <c r="J286" s="241"/>
      <c r="K286" s="8"/>
      <c r="L286" s="27"/>
    </row>
    <row r="287" spans="1:12" outlineLevel="1" x14ac:dyDescent="0.25">
      <c r="A287" s="53"/>
      <c r="B287" s="53"/>
      <c r="C287" s="119" t="s">
        <v>133</v>
      </c>
      <c r="D287" s="121">
        <v>42697</v>
      </c>
      <c r="E287" s="119">
        <v>15571</v>
      </c>
      <c r="F287" s="122">
        <v>2670</v>
      </c>
      <c r="G287" s="20"/>
      <c r="H287" s="25"/>
      <c r="I287" s="243" t="s">
        <v>837</v>
      </c>
      <c r="J287" s="241"/>
      <c r="K287" s="8"/>
      <c r="L287" s="27"/>
    </row>
    <row r="288" spans="1:12" outlineLevel="1" x14ac:dyDescent="0.25">
      <c r="A288" s="53"/>
      <c r="B288" s="53"/>
      <c r="C288" s="119" t="s">
        <v>134</v>
      </c>
      <c r="D288" s="121">
        <v>42679</v>
      </c>
      <c r="E288" s="119">
        <v>15448</v>
      </c>
      <c r="F288" s="122">
        <v>304.38</v>
      </c>
      <c r="G288" s="20"/>
      <c r="H288" s="25"/>
      <c r="I288" s="244" t="s">
        <v>838</v>
      </c>
      <c r="J288" s="241"/>
      <c r="K288" s="8"/>
      <c r="L288" s="27"/>
    </row>
    <row r="289" spans="1:12" outlineLevel="1" x14ac:dyDescent="0.25">
      <c r="A289" s="53"/>
      <c r="B289" s="53"/>
      <c r="C289" s="394" t="s">
        <v>3401</v>
      </c>
      <c r="D289" s="392">
        <v>43012</v>
      </c>
      <c r="E289" s="394">
        <v>19058</v>
      </c>
      <c r="F289" s="397">
        <v>1450</v>
      </c>
      <c r="G289" s="20"/>
      <c r="H289" s="25"/>
      <c r="I289" s="311" t="s">
        <v>3405</v>
      </c>
      <c r="J289" s="241"/>
      <c r="K289" s="8"/>
      <c r="L289" s="27"/>
    </row>
    <row r="290" spans="1:12" outlineLevel="1" x14ac:dyDescent="0.25">
      <c r="A290" s="53"/>
      <c r="B290" s="53"/>
      <c r="C290" s="394" t="s">
        <v>3402</v>
      </c>
      <c r="D290" s="392">
        <v>43019</v>
      </c>
      <c r="E290" s="394">
        <v>19164</v>
      </c>
      <c r="F290" s="397">
        <v>1490</v>
      </c>
      <c r="G290" s="20"/>
      <c r="H290" s="25"/>
      <c r="I290" s="250" t="s">
        <v>3406</v>
      </c>
      <c r="J290" s="241"/>
      <c r="K290" s="8"/>
      <c r="L290" s="27"/>
    </row>
    <row r="291" spans="1:12" outlineLevel="1" x14ac:dyDescent="0.25">
      <c r="A291" s="53"/>
      <c r="B291" s="53"/>
      <c r="C291" s="394" t="s">
        <v>3403</v>
      </c>
      <c r="D291" s="392">
        <v>43027</v>
      </c>
      <c r="E291" s="394">
        <v>19261</v>
      </c>
      <c r="F291" s="397">
        <v>2291</v>
      </c>
      <c r="G291" s="20"/>
      <c r="H291" s="25"/>
      <c r="I291" s="323" t="s">
        <v>3407</v>
      </c>
      <c r="J291" s="241"/>
      <c r="K291" s="8"/>
      <c r="L291" s="27"/>
    </row>
    <row r="292" spans="1:12" outlineLevel="1" x14ac:dyDescent="0.25">
      <c r="A292" s="53"/>
      <c r="B292" s="53"/>
      <c r="C292" s="394" t="s">
        <v>3404</v>
      </c>
      <c r="D292" s="392">
        <v>43029</v>
      </c>
      <c r="E292" s="394">
        <v>19279</v>
      </c>
      <c r="F292" s="397">
        <v>7000</v>
      </c>
      <c r="G292" s="20"/>
      <c r="H292" s="25"/>
      <c r="I292" s="323" t="s">
        <v>3408</v>
      </c>
      <c r="J292" s="241"/>
      <c r="K292" s="8"/>
      <c r="L292" s="27"/>
    </row>
    <row r="293" spans="1:12" ht="15.75" customHeight="1" x14ac:dyDescent="0.25">
      <c r="A293" s="18" t="s">
        <v>135</v>
      </c>
      <c r="B293" s="18" t="s">
        <v>136</v>
      </c>
      <c r="C293" s="119"/>
      <c r="D293" s="119"/>
      <c r="E293" s="119"/>
      <c r="F293" s="119"/>
      <c r="G293" s="20">
        <f>+SUM(F294:F300)</f>
        <v>18908</v>
      </c>
      <c r="H293" s="25">
        <f>+G293/1.16*0.16</f>
        <v>2608.0000000000005</v>
      </c>
      <c r="I293" s="71"/>
      <c r="J293" s="241"/>
      <c r="K293" s="241"/>
      <c r="L293" s="27"/>
    </row>
    <row r="294" spans="1:12" outlineLevel="1" x14ac:dyDescent="0.25">
      <c r="A294" s="53"/>
      <c r="B294" s="53"/>
      <c r="C294" s="442" t="s">
        <v>1697</v>
      </c>
      <c r="D294" s="452">
        <v>42864</v>
      </c>
      <c r="E294" s="442">
        <v>675</v>
      </c>
      <c r="F294" s="441">
        <v>3480</v>
      </c>
      <c r="G294" s="20"/>
      <c r="H294" s="25"/>
      <c r="I294" s="312" t="s">
        <v>1719</v>
      </c>
      <c r="J294" s="241"/>
      <c r="K294" s="241"/>
      <c r="L294" s="27"/>
    </row>
    <row r="295" spans="1:12" outlineLevel="1" x14ac:dyDescent="0.25">
      <c r="A295" s="53"/>
      <c r="B295" s="53"/>
      <c r="C295" s="442" t="s">
        <v>2074</v>
      </c>
      <c r="D295" s="452">
        <v>42912</v>
      </c>
      <c r="E295" s="442">
        <v>755</v>
      </c>
      <c r="F295" s="441">
        <v>3132</v>
      </c>
      <c r="G295" s="20"/>
      <c r="H295" s="25"/>
      <c r="I295" s="250" t="s">
        <v>2083</v>
      </c>
      <c r="J295" s="241"/>
      <c r="K295" s="241"/>
      <c r="L295" s="27"/>
    </row>
    <row r="296" spans="1:12" outlineLevel="1" x14ac:dyDescent="0.25">
      <c r="A296" s="53"/>
      <c r="B296" s="53"/>
      <c r="C296" s="442" t="s">
        <v>2676</v>
      </c>
      <c r="D296" s="452">
        <v>42968</v>
      </c>
      <c r="E296" s="442">
        <v>822</v>
      </c>
      <c r="F296" s="441">
        <v>6380</v>
      </c>
      <c r="G296" s="20"/>
      <c r="H296" s="25"/>
      <c r="I296" s="250" t="s">
        <v>2680</v>
      </c>
      <c r="J296" s="241"/>
      <c r="K296" s="241"/>
      <c r="L296" s="27"/>
    </row>
    <row r="297" spans="1:12" outlineLevel="1" x14ac:dyDescent="0.25">
      <c r="A297" s="53"/>
      <c r="B297" s="53"/>
      <c r="C297" s="394" t="s">
        <v>3409</v>
      </c>
      <c r="D297" s="392">
        <v>43034</v>
      </c>
      <c r="E297" s="394">
        <v>887</v>
      </c>
      <c r="F297" s="397">
        <v>2088</v>
      </c>
      <c r="G297" s="20"/>
      <c r="H297" s="25"/>
      <c r="I297" s="323" t="s">
        <v>3413</v>
      </c>
      <c r="J297" s="241"/>
      <c r="K297" s="241"/>
      <c r="L297" s="27"/>
    </row>
    <row r="298" spans="1:12" outlineLevel="1" x14ac:dyDescent="0.25">
      <c r="A298" s="53"/>
      <c r="B298" s="53"/>
      <c r="C298" s="394" t="s">
        <v>3410</v>
      </c>
      <c r="D298" s="392">
        <v>43034</v>
      </c>
      <c r="E298" s="394">
        <v>883</v>
      </c>
      <c r="F298" s="397">
        <v>1508</v>
      </c>
      <c r="G298" s="20"/>
      <c r="H298" s="25"/>
      <c r="I298" s="323" t="s">
        <v>3414</v>
      </c>
      <c r="J298" s="241"/>
      <c r="K298" s="241"/>
      <c r="L298" s="27"/>
    </row>
    <row r="299" spans="1:12" outlineLevel="1" x14ac:dyDescent="0.25">
      <c r="A299" s="53"/>
      <c r="B299" s="53"/>
      <c r="C299" s="394" t="s">
        <v>3411</v>
      </c>
      <c r="D299" s="392">
        <v>43034</v>
      </c>
      <c r="E299" s="394">
        <v>892</v>
      </c>
      <c r="F299" s="394">
        <v>928</v>
      </c>
      <c r="G299" s="20"/>
      <c r="H299" s="25"/>
      <c r="I299" s="323" t="s">
        <v>3415</v>
      </c>
      <c r="J299" s="241"/>
      <c r="K299" s="241"/>
      <c r="L299" s="27"/>
    </row>
    <row r="300" spans="1:12" outlineLevel="1" x14ac:dyDescent="0.25">
      <c r="A300" s="53"/>
      <c r="B300" s="53"/>
      <c r="C300" s="394" t="s">
        <v>3412</v>
      </c>
      <c r="D300" s="392">
        <v>43034</v>
      </c>
      <c r="E300" s="394">
        <v>889</v>
      </c>
      <c r="F300" s="397">
        <v>1392</v>
      </c>
      <c r="G300" s="20"/>
      <c r="H300" s="25"/>
      <c r="I300" s="323" t="s">
        <v>3416</v>
      </c>
      <c r="J300" s="241"/>
      <c r="K300" s="241"/>
      <c r="L300" s="27"/>
    </row>
    <row r="301" spans="1:12" x14ac:dyDescent="0.25">
      <c r="A301" s="18" t="s">
        <v>141</v>
      </c>
      <c r="B301" s="18" t="s">
        <v>142</v>
      </c>
      <c r="C301" s="411"/>
      <c r="D301" s="412"/>
      <c r="E301" s="413"/>
      <c r="F301" s="414"/>
      <c r="G301" s="20">
        <f>+SUM(F302:F305)</f>
        <v>1316</v>
      </c>
      <c r="H301" s="25">
        <f>+G301/1.16*0.16</f>
        <v>181.51724137931038</v>
      </c>
      <c r="I301" s="25"/>
      <c r="J301" s="22"/>
      <c r="K301" s="23"/>
      <c r="L301" s="22"/>
    </row>
    <row r="302" spans="1:12" outlineLevel="1" x14ac:dyDescent="0.25">
      <c r="A302" s="11"/>
      <c r="B302" s="11"/>
      <c r="C302" s="119" t="s">
        <v>382</v>
      </c>
      <c r="D302" s="121">
        <v>42760</v>
      </c>
      <c r="E302" s="119">
        <v>4070233</v>
      </c>
      <c r="F302" s="119">
        <v>116</v>
      </c>
      <c r="G302" s="20"/>
      <c r="H302" s="25"/>
      <c r="I302" s="349" t="s">
        <v>1738</v>
      </c>
      <c r="J302" s="22"/>
      <c r="K302" s="23"/>
      <c r="L302" s="22"/>
    </row>
    <row r="303" spans="1:12" outlineLevel="1" x14ac:dyDescent="0.25">
      <c r="A303" s="11"/>
      <c r="B303" s="11"/>
      <c r="C303" s="119" t="s">
        <v>1410</v>
      </c>
      <c r="D303" s="121">
        <v>42850</v>
      </c>
      <c r="E303" s="119">
        <v>4283655</v>
      </c>
      <c r="F303" s="119">
        <v>400</v>
      </c>
      <c r="G303" s="20"/>
      <c r="H303" s="25"/>
      <c r="I303" s="349" t="s">
        <v>1411</v>
      </c>
      <c r="J303" s="22"/>
      <c r="K303" s="23"/>
      <c r="L303" s="22"/>
    </row>
    <row r="304" spans="1:12" outlineLevel="1" x14ac:dyDescent="0.25">
      <c r="A304" s="11"/>
      <c r="B304" s="11"/>
      <c r="C304" s="76" t="s">
        <v>3417</v>
      </c>
      <c r="D304" s="314">
        <v>43032</v>
      </c>
      <c r="E304" s="76">
        <v>4586953</v>
      </c>
      <c r="F304" s="76">
        <v>400</v>
      </c>
      <c r="G304" s="20"/>
      <c r="H304" s="25"/>
      <c r="I304" s="250" t="s">
        <v>3419</v>
      </c>
      <c r="J304" s="22"/>
      <c r="K304" s="23"/>
      <c r="L304" s="22"/>
    </row>
    <row r="305" spans="1:19" ht="14.25" customHeight="1" outlineLevel="1" x14ac:dyDescent="0.25">
      <c r="A305" s="11"/>
      <c r="B305" s="11"/>
      <c r="C305" s="58" t="s">
        <v>3418</v>
      </c>
      <c r="D305" s="392">
        <v>43032</v>
      </c>
      <c r="E305" s="394">
        <v>4586908</v>
      </c>
      <c r="F305" s="76">
        <v>400</v>
      </c>
      <c r="G305" s="20"/>
      <c r="H305" s="25"/>
      <c r="I305" s="323" t="s">
        <v>3420</v>
      </c>
      <c r="J305" s="22"/>
      <c r="K305" s="23"/>
      <c r="L305" s="22"/>
    </row>
    <row r="306" spans="1:19" x14ac:dyDescent="0.25">
      <c r="A306" s="18" t="s">
        <v>384</v>
      </c>
      <c r="B306" s="18" t="s">
        <v>385</v>
      </c>
      <c r="C306" s="58"/>
      <c r="D306" s="70"/>
      <c r="E306" s="58"/>
      <c r="F306" s="58"/>
      <c r="G306" s="20">
        <f>+SUM(F307:F307)</f>
        <v>-37931.53</v>
      </c>
      <c r="H306" s="25">
        <f>+G306/1.16*0.16</f>
        <v>-5231.9351724137932</v>
      </c>
      <c r="I306" s="71"/>
      <c r="J306" s="241"/>
      <c r="K306" s="241"/>
      <c r="L306" s="22"/>
    </row>
    <row r="307" spans="1:19" outlineLevel="1" x14ac:dyDescent="0.25">
      <c r="A307" s="11"/>
      <c r="B307" s="11"/>
      <c r="C307" s="58" t="s">
        <v>386</v>
      </c>
      <c r="D307" s="70">
        <v>42738</v>
      </c>
      <c r="E307" s="58" t="s">
        <v>387</v>
      </c>
      <c r="F307" s="58">
        <v>-37931.53</v>
      </c>
      <c r="G307" s="20"/>
      <c r="H307" s="25"/>
      <c r="I307" s="25"/>
      <c r="J307" s="241"/>
      <c r="K307" s="8"/>
      <c r="L307" s="27"/>
    </row>
    <row r="308" spans="1:19" outlineLevel="1" x14ac:dyDescent="0.25">
      <c r="A308" s="18" t="s">
        <v>648</v>
      </c>
      <c r="B308" s="18" t="s">
        <v>649</v>
      </c>
      <c r="C308" s="241"/>
      <c r="D308" s="242"/>
      <c r="E308" s="241"/>
      <c r="F308" s="241"/>
      <c r="G308" s="20">
        <f>+SUM(F309:F309)</f>
        <v>21054</v>
      </c>
      <c r="H308" s="25">
        <f>+G308/1.16*0.16</f>
        <v>2904</v>
      </c>
      <c r="I308" s="71"/>
      <c r="J308" s="241"/>
      <c r="K308" s="8"/>
      <c r="L308" s="27"/>
    </row>
    <row r="309" spans="1:19" outlineLevel="1" x14ac:dyDescent="0.25">
      <c r="A309" s="11"/>
      <c r="B309" s="11"/>
      <c r="C309" s="58" t="s">
        <v>3421</v>
      </c>
      <c r="D309" s="70">
        <v>43013</v>
      </c>
      <c r="E309" s="58" t="s">
        <v>3422</v>
      </c>
      <c r="F309" s="58">
        <v>21054</v>
      </c>
      <c r="G309" s="20"/>
      <c r="H309" s="25"/>
      <c r="I309" s="311" t="s">
        <v>3006</v>
      </c>
      <c r="J309" s="241"/>
      <c r="K309" s="8"/>
      <c r="L309" s="27"/>
    </row>
    <row r="310" spans="1:19" x14ac:dyDescent="0.25">
      <c r="A310" s="18" t="s">
        <v>652</v>
      </c>
      <c r="B310" s="18" t="s">
        <v>653</v>
      </c>
      <c r="C310" s="28"/>
      <c r="D310" s="29"/>
      <c r="E310" s="52"/>
      <c r="F310" s="31"/>
      <c r="G310" s="20">
        <f>+SUM(F311:F314)</f>
        <v>17209.11</v>
      </c>
      <c r="H310" s="25">
        <f>+G310/1.16*0.16</f>
        <v>2373.6703448275866</v>
      </c>
      <c r="I310" s="25"/>
      <c r="J310" s="241"/>
      <c r="K310" s="8"/>
      <c r="L310" s="27"/>
    </row>
    <row r="311" spans="1:19" outlineLevel="1" x14ac:dyDescent="0.25">
      <c r="A311" s="53"/>
      <c r="B311" s="53"/>
      <c r="C311" s="394" t="s">
        <v>3423</v>
      </c>
      <c r="D311" s="392">
        <v>43019</v>
      </c>
      <c r="E311" s="394">
        <v>107</v>
      </c>
      <c r="F311" s="397">
        <v>1290.6300000000001</v>
      </c>
      <c r="G311" s="20"/>
      <c r="H311" s="25"/>
      <c r="I311" s="250" t="s">
        <v>3426</v>
      </c>
      <c r="J311" s="241"/>
      <c r="K311" s="8"/>
      <c r="L311" s="27"/>
    </row>
    <row r="312" spans="1:19" outlineLevel="1" x14ac:dyDescent="0.25">
      <c r="A312" s="53"/>
      <c r="B312" s="53"/>
      <c r="C312" s="394" t="s">
        <v>3424</v>
      </c>
      <c r="D312" s="392">
        <v>43019</v>
      </c>
      <c r="E312" s="394">
        <v>105</v>
      </c>
      <c r="F312" s="397">
        <v>1937.2</v>
      </c>
      <c r="G312" s="20"/>
      <c r="H312" s="25"/>
      <c r="I312" s="250" t="s">
        <v>3427</v>
      </c>
      <c r="J312" s="241"/>
      <c r="K312" s="8"/>
      <c r="L312" s="27"/>
    </row>
    <row r="313" spans="1:19" outlineLevel="1" x14ac:dyDescent="0.25">
      <c r="A313" s="53"/>
      <c r="B313" s="53"/>
      <c r="C313" s="394" t="s">
        <v>3015</v>
      </c>
      <c r="D313" s="392">
        <v>43029</v>
      </c>
      <c r="E313" s="394" t="s">
        <v>3425</v>
      </c>
      <c r="F313" s="397">
        <v>11791.77</v>
      </c>
      <c r="G313" s="20"/>
      <c r="H313" s="25"/>
      <c r="I313" s="250" t="s">
        <v>3428</v>
      </c>
      <c r="J313" s="241"/>
      <c r="K313" s="8"/>
      <c r="L313" s="27"/>
    </row>
    <row r="314" spans="1:19" outlineLevel="1" x14ac:dyDescent="0.25">
      <c r="A314" s="53"/>
      <c r="B314" s="53"/>
      <c r="C314" s="394" t="s">
        <v>451</v>
      </c>
      <c r="D314" s="392">
        <v>43039</v>
      </c>
      <c r="E314" s="394">
        <v>2478</v>
      </c>
      <c r="F314" s="397">
        <v>2189.5100000000002</v>
      </c>
      <c r="G314" s="20"/>
      <c r="H314" s="25"/>
      <c r="I314" s="250" t="s">
        <v>3429</v>
      </c>
      <c r="J314" s="241"/>
      <c r="K314" s="8"/>
      <c r="L314" s="27"/>
    </row>
    <row r="315" spans="1:19" x14ac:dyDescent="0.25">
      <c r="A315" s="18" t="s">
        <v>153</v>
      </c>
      <c r="B315" s="18" t="s">
        <v>154</v>
      </c>
      <c r="C315" s="411"/>
      <c r="D315" s="412"/>
      <c r="E315" s="413"/>
      <c r="F315" s="414"/>
      <c r="G315" s="20">
        <v>44800</v>
      </c>
      <c r="H315" s="25">
        <f>+G315/1.16*0.16</f>
        <v>6179.3103448275861</v>
      </c>
      <c r="I315" s="25"/>
      <c r="J315" s="241"/>
      <c r="K315" s="8"/>
      <c r="L315" s="27"/>
    </row>
    <row r="316" spans="1:19" outlineLevel="1" x14ac:dyDescent="0.25">
      <c r="A316" s="11"/>
      <c r="B316" s="11"/>
      <c r="C316" s="119" t="s">
        <v>155</v>
      </c>
      <c r="D316" s="121">
        <v>42703</v>
      </c>
      <c r="E316" s="119">
        <v>377</v>
      </c>
      <c r="F316" s="122">
        <v>44800</v>
      </c>
      <c r="G316" s="50"/>
      <c r="H316" s="25"/>
      <c r="I316" s="244" t="s">
        <v>851</v>
      </c>
      <c r="J316" s="241"/>
      <c r="K316" s="8"/>
      <c r="L316" s="27"/>
    </row>
    <row r="317" spans="1:19" x14ac:dyDescent="0.25">
      <c r="A317" s="18" t="s">
        <v>159</v>
      </c>
      <c r="B317" s="18" t="s">
        <v>160</v>
      </c>
      <c r="C317" s="411"/>
      <c r="D317" s="412"/>
      <c r="E317" s="413"/>
      <c r="F317" s="119"/>
      <c r="G317" s="20">
        <f>+SUM(F318:F322)</f>
        <v>-12760</v>
      </c>
      <c r="H317" s="25">
        <f>+G317/1.16*0.16</f>
        <v>-1760</v>
      </c>
      <c r="I317" s="25" t="s">
        <v>3630</v>
      </c>
      <c r="J317" s="58"/>
      <c r="K317" s="8"/>
      <c r="L317" s="56"/>
      <c r="M317" s="58"/>
      <c r="N317" s="58"/>
      <c r="O317" s="58"/>
      <c r="P317" s="58"/>
      <c r="Q317" s="58"/>
      <c r="R317" s="58"/>
      <c r="S317" s="58"/>
    </row>
    <row r="318" spans="1:19" outlineLevel="1" x14ac:dyDescent="0.25">
      <c r="A318" s="53"/>
      <c r="B318" s="53"/>
      <c r="C318" s="119" t="s">
        <v>161</v>
      </c>
      <c r="D318" s="121">
        <v>42068</v>
      </c>
      <c r="E318" s="119" t="s">
        <v>162</v>
      </c>
      <c r="F318" s="120">
        <v>464</v>
      </c>
      <c r="G318" s="20"/>
      <c r="H318" s="25"/>
      <c r="I318" s="25"/>
      <c r="J318" s="58"/>
      <c r="K318" s="8"/>
      <c r="L318" s="56"/>
      <c r="M318" s="58"/>
      <c r="N318" s="58"/>
      <c r="O318" s="58"/>
      <c r="P318" s="58"/>
      <c r="Q318" s="58"/>
      <c r="R318" s="58"/>
      <c r="S318" s="58"/>
    </row>
    <row r="319" spans="1:19" outlineLevel="1" x14ac:dyDescent="0.25">
      <c r="A319" s="53"/>
      <c r="B319" s="53"/>
      <c r="C319" s="119" t="s">
        <v>163</v>
      </c>
      <c r="D319" s="121">
        <v>42172</v>
      </c>
      <c r="E319" s="119" t="s">
        <v>164</v>
      </c>
      <c r="F319" s="120">
        <v>4408</v>
      </c>
      <c r="G319" s="20"/>
      <c r="H319" s="25"/>
      <c r="I319" s="25"/>
      <c r="J319" s="58"/>
      <c r="K319" s="8"/>
      <c r="L319" s="56"/>
      <c r="M319" s="58"/>
      <c r="N319" s="58"/>
      <c r="O319" s="58"/>
      <c r="P319" s="58"/>
      <c r="Q319" s="58"/>
      <c r="R319" s="58"/>
      <c r="S319" s="58"/>
    </row>
    <row r="320" spans="1:19" outlineLevel="1" x14ac:dyDescent="0.25">
      <c r="A320" s="53"/>
      <c r="B320" s="53"/>
      <c r="C320" s="119" t="s">
        <v>165</v>
      </c>
      <c r="D320" s="121">
        <v>42247</v>
      </c>
      <c r="E320" s="119" t="s">
        <v>166</v>
      </c>
      <c r="F320" s="120">
        <v>4408</v>
      </c>
      <c r="G320" s="20"/>
      <c r="H320" s="25"/>
      <c r="I320" s="25"/>
      <c r="J320" s="58"/>
      <c r="K320" s="8"/>
      <c r="L320" s="56"/>
      <c r="M320" s="58"/>
      <c r="N320" s="58"/>
      <c r="O320" s="58"/>
      <c r="P320" s="58"/>
      <c r="Q320" s="58"/>
      <c r="R320" s="58"/>
      <c r="S320" s="58"/>
    </row>
    <row r="321" spans="1:19" outlineLevel="1" x14ac:dyDescent="0.25">
      <c r="A321" s="53"/>
      <c r="B321" s="53"/>
      <c r="C321" s="119" t="s">
        <v>167</v>
      </c>
      <c r="D321" s="121">
        <v>42247</v>
      </c>
      <c r="E321" s="119" t="s">
        <v>168</v>
      </c>
      <c r="F321" s="120">
        <v>4408</v>
      </c>
      <c r="G321" s="20"/>
      <c r="H321" s="25"/>
      <c r="I321" s="25"/>
      <c r="J321" s="58"/>
      <c r="K321" s="8"/>
      <c r="L321" s="56"/>
      <c r="M321" s="58"/>
      <c r="N321" s="58"/>
      <c r="O321" s="58"/>
      <c r="P321" s="58"/>
      <c r="Q321" s="58"/>
      <c r="R321" s="58"/>
      <c r="S321" s="58"/>
    </row>
    <row r="322" spans="1:19" outlineLevel="1" x14ac:dyDescent="0.25">
      <c r="A322" s="53"/>
      <c r="B322" s="53"/>
      <c r="C322" s="119" t="s">
        <v>169</v>
      </c>
      <c r="D322" s="121">
        <v>42487</v>
      </c>
      <c r="E322" s="119" t="s">
        <v>20</v>
      </c>
      <c r="F322" s="122">
        <v>-26448</v>
      </c>
      <c r="G322" s="20"/>
      <c r="H322" s="71" t="s">
        <v>170</v>
      </c>
      <c r="I322" s="71" t="s">
        <v>171</v>
      </c>
      <c r="J322" s="58"/>
      <c r="K322" s="8"/>
      <c r="L322" s="56"/>
      <c r="M322" s="58"/>
      <c r="N322" s="58"/>
      <c r="O322" s="58"/>
      <c r="P322" s="58"/>
      <c r="Q322" s="58"/>
      <c r="R322" s="58"/>
      <c r="S322" s="58"/>
    </row>
    <row r="323" spans="1:19" x14ac:dyDescent="0.25">
      <c r="A323" s="18" t="s">
        <v>172</v>
      </c>
      <c r="B323" s="18" t="s">
        <v>3430</v>
      </c>
      <c r="C323" s="58"/>
      <c r="D323" s="70"/>
      <c r="E323" s="58"/>
      <c r="F323" s="61"/>
      <c r="G323" s="20">
        <f>+SUM(F324:F325)</f>
        <v>23200</v>
      </c>
      <c r="H323" s="25">
        <f>+G323/1.16*0.16</f>
        <v>3200</v>
      </c>
      <c r="I323" s="71"/>
      <c r="J323" s="58"/>
      <c r="K323" s="8"/>
      <c r="L323" s="56"/>
      <c r="M323" s="58"/>
      <c r="N323" s="58"/>
      <c r="O323" s="58"/>
      <c r="P323" s="58"/>
      <c r="Q323" s="58"/>
      <c r="R323" s="58"/>
      <c r="S323" s="58"/>
    </row>
    <row r="324" spans="1:19" outlineLevel="1" x14ac:dyDescent="0.25">
      <c r="A324" s="53"/>
      <c r="B324" s="53"/>
      <c r="C324" s="58" t="s">
        <v>3431</v>
      </c>
      <c r="D324" s="70">
        <v>43012</v>
      </c>
      <c r="E324" s="58">
        <v>525</v>
      </c>
      <c r="F324" s="61">
        <v>11600</v>
      </c>
      <c r="G324" s="20"/>
      <c r="H324" s="71"/>
      <c r="I324" s="311" t="s">
        <v>3433</v>
      </c>
      <c r="J324" s="58"/>
      <c r="K324" s="8"/>
      <c r="L324" s="56"/>
      <c r="M324" s="58"/>
      <c r="N324" s="58"/>
      <c r="O324" s="58"/>
      <c r="P324" s="58"/>
      <c r="Q324" s="58"/>
      <c r="R324" s="58"/>
      <c r="S324" s="58"/>
    </row>
    <row r="325" spans="1:19" outlineLevel="1" x14ac:dyDescent="0.25">
      <c r="A325" s="53"/>
      <c r="B325" s="53"/>
      <c r="C325" s="58" t="s">
        <v>3432</v>
      </c>
      <c r="D325" s="70">
        <v>43039</v>
      </c>
      <c r="E325" s="58">
        <v>544</v>
      </c>
      <c r="F325" s="61">
        <v>11600</v>
      </c>
      <c r="G325" s="20"/>
      <c r="H325" s="71"/>
      <c r="I325" s="323" t="s">
        <v>3434</v>
      </c>
      <c r="J325" s="58"/>
      <c r="K325" s="8"/>
      <c r="L325" s="56"/>
      <c r="M325" s="58"/>
      <c r="N325" s="58"/>
      <c r="O325" s="58"/>
      <c r="P325" s="58"/>
      <c r="Q325" s="58"/>
      <c r="R325" s="58"/>
      <c r="S325" s="58"/>
    </row>
    <row r="326" spans="1:19" x14ac:dyDescent="0.25">
      <c r="A326" s="18" t="s">
        <v>174</v>
      </c>
      <c r="B326" s="18" t="s">
        <v>175</v>
      </c>
      <c r="C326" s="58"/>
      <c r="D326" s="70"/>
      <c r="E326" s="58"/>
      <c r="F326" s="58"/>
      <c r="G326" s="20">
        <f>+SUM(F327:F329)</f>
        <v>7975</v>
      </c>
      <c r="H326" s="25">
        <f>+G326/1.16*0.16</f>
        <v>1100.0000000000002</v>
      </c>
      <c r="I326" s="241"/>
      <c r="J326" s="241"/>
      <c r="K326" s="8"/>
      <c r="L326" s="27"/>
    </row>
    <row r="327" spans="1:19" outlineLevel="1" x14ac:dyDescent="0.25">
      <c r="A327" s="11"/>
      <c r="B327" s="11"/>
      <c r="C327" s="76" t="s">
        <v>1226</v>
      </c>
      <c r="D327" s="314">
        <v>43032</v>
      </c>
      <c r="E327" s="76">
        <v>3037</v>
      </c>
      <c r="F327" s="77">
        <v>3642.4</v>
      </c>
      <c r="G327" s="241"/>
      <c r="H327" s="25"/>
      <c r="I327" s="323" t="s">
        <v>3436</v>
      </c>
      <c r="J327" s="241"/>
      <c r="K327" s="8"/>
      <c r="L327" s="27"/>
    </row>
    <row r="328" spans="1:19" outlineLevel="1" x14ac:dyDescent="0.25">
      <c r="A328" s="11"/>
      <c r="B328" s="11"/>
      <c r="C328" s="394" t="s">
        <v>3435</v>
      </c>
      <c r="D328" s="392">
        <v>43035</v>
      </c>
      <c r="E328" s="394">
        <v>3056</v>
      </c>
      <c r="F328" s="397">
        <v>2708.6</v>
      </c>
      <c r="G328" s="241"/>
      <c r="H328" s="25"/>
      <c r="I328" s="323" t="s">
        <v>3437</v>
      </c>
      <c r="J328" s="241"/>
      <c r="K328" s="8"/>
      <c r="L328" s="27"/>
    </row>
    <row r="329" spans="1:19" outlineLevel="1" x14ac:dyDescent="0.25">
      <c r="A329" s="11"/>
      <c r="B329" s="11"/>
      <c r="C329" s="394" t="s">
        <v>2612</v>
      </c>
      <c r="D329" s="392">
        <v>43039</v>
      </c>
      <c r="E329" s="394">
        <v>3063</v>
      </c>
      <c r="F329" s="397">
        <v>1624</v>
      </c>
      <c r="G329" s="241"/>
      <c r="H329" s="25"/>
      <c r="I329" s="323" t="s">
        <v>3438</v>
      </c>
      <c r="J329" s="241"/>
      <c r="K329" s="8"/>
      <c r="L329" s="27"/>
    </row>
    <row r="330" spans="1:19" outlineLevel="1" x14ac:dyDescent="0.25">
      <c r="A330" s="18" t="s">
        <v>3034</v>
      </c>
      <c r="B330" s="18" t="s">
        <v>3035</v>
      </c>
      <c r="D330" s="392"/>
      <c r="F330" s="397"/>
      <c r="G330" s="20">
        <f>+SUM(F331:F331)</f>
        <v>10434.200000000001</v>
      </c>
      <c r="H330" s="25">
        <f>+G330/1.16*0.16</f>
        <v>1439.2000000000003</v>
      </c>
      <c r="I330" s="312"/>
      <c r="J330" s="241"/>
      <c r="K330" s="8"/>
      <c r="L330" s="27"/>
    </row>
    <row r="331" spans="1:19" outlineLevel="1" x14ac:dyDescent="0.25">
      <c r="A331" s="53"/>
      <c r="B331" s="53"/>
      <c r="C331" s="76" t="s">
        <v>650</v>
      </c>
      <c r="D331" s="314">
        <v>43035</v>
      </c>
      <c r="E331" s="76">
        <v>294</v>
      </c>
      <c r="F331" s="77">
        <v>10434.200000000001</v>
      </c>
      <c r="G331" s="241"/>
      <c r="H331" s="25"/>
      <c r="I331" s="323" t="s">
        <v>3439</v>
      </c>
      <c r="J331" s="241"/>
      <c r="K331" s="8"/>
      <c r="L331" s="27"/>
    </row>
    <row r="332" spans="1:19" x14ac:dyDescent="0.25">
      <c r="A332" s="18" t="s">
        <v>1427</v>
      </c>
      <c r="B332" s="18" t="s">
        <v>1428</v>
      </c>
      <c r="C332" s="326"/>
      <c r="D332" s="327"/>
      <c r="E332" s="326"/>
      <c r="F332" s="328"/>
      <c r="G332" s="20">
        <f>+SUM(F333:F333)</f>
        <v>400.04</v>
      </c>
      <c r="H332" s="25">
        <f>+G332/1.16*0.16</f>
        <v>55.177931034482761</v>
      </c>
      <c r="I332" s="312"/>
      <c r="J332" s="241"/>
      <c r="K332" s="241"/>
      <c r="L332" s="241"/>
    </row>
    <row r="333" spans="1:19" outlineLevel="1" x14ac:dyDescent="0.25">
      <c r="A333" s="53"/>
      <c r="B333" s="53"/>
      <c r="C333" s="326" t="s">
        <v>2706</v>
      </c>
      <c r="D333" s="327">
        <v>42957</v>
      </c>
      <c r="E333" s="326">
        <v>7231</v>
      </c>
      <c r="F333" s="328">
        <v>400.04</v>
      </c>
      <c r="G333" s="241"/>
      <c r="H333" s="25"/>
      <c r="I333" s="323" t="s">
        <v>2707</v>
      </c>
      <c r="J333" s="58"/>
      <c r="K333" s="58"/>
      <c r="L333" s="58"/>
    </row>
    <row r="334" spans="1:19" outlineLevel="1" x14ac:dyDescent="0.25">
      <c r="A334" s="18" t="s">
        <v>178</v>
      </c>
      <c r="B334" s="18" t="s">
        <v>2134</v>
      </c>
      <c r="D334" s="392"/>
      <c r="F334" s="397"/>
      <c r="G334" s="20">
        <f>+SUM(F335:F336)</f>
        <v>5848</v>
      </c>
      <c r="H334" s="25">
        <f>+G334/1.16*0.16</f>
        <v>806.62068965517244</v>
      </c>
      <c r="I334" s="312"/>
      <c r="J334" s="58"/>
      <c r="K334" s="58"/>
      <c r="L334" s="58"/>
    </row>
    <row r="335" spans="1:19" outlineLevel="1" x14ac:dyDescent="0.25">
      <c r="A335" s="53"/>
      <c r="B335" s="53"/>
      <c r="C335" s="76" t="s">
        <v>3440</v>
      </c>
      <c r="D335" s="314">
        <v>43038</v>
      </c>
      <c r="E335" s="76">
        <v>45125038</v>
      </c>
      <c r="F335" s="77">
        <v>5848</v>
      </c>
      <c r="G335" s="241"/>
      <c r="H335" s="25"/>
      <c r="I335" s="323" t="s">
        <v>3441</v>
      </c>
      <c r="J335" s="58"/>
      <c r="K335" s="58"/>
      <c r="L335" s="58"/>
    </row>
    <row r="336" spans="1:19" outlineLevel="1" x14ac:dyDescent="0.25">
      <c r="A336" s="18" t="s">
        <v>2848</v>
      </c>
      <c r="B336" s="18" t="s">
        <v>2847</v>
      </c>
      <c r="C336" s="460"/>
      <c r="D336" s="461"/>
      <c r="E336" s="460"/>
      <c r="F336" s="462"/>
      <c r="G336" s="20">
        <f>+SUM(F337:F338)</f>
        <v>8008.02</v>
      </c>
      <c r="H336" s="25">
        <f>+G336/1.16*0.16</f>
        <v>1104.5544827586209</v>
      </c>
      <c r="I336" s="25"/>
      <c r="J336" s="58"/>
      <c r="K336" s="58"/>
      <c r="L336" s="58"/>
    </row>
    <row r="337" spans="1:12" outlineLevel="1" x14ac:dyDescent="0.25">
      <c r="A337" s="53"/>
      <c r="B337" s="53"/>
      <c r="C337" s="69" t="s">
        <v>3442</v>
      </c>
      <c r="D337" s="422">
        <v>43039</v>
      </c>
      <c r="E337" s="69">
        <v>1928</v>
      </c>
      <c r="F337" s="423">
        <v>4004.01</v>
      </c>
      <c r="G337" s="20"/>
      <c r="H337" s="25"/>
      <c r="I337" s="323" t="s">
        <v>3444</v>
      </c>
      <c r="J337" s="58"/>
      <c r="K337" s="58"/>
      <c r="L337" s="58"/>
    </row>
    <row r="338" spans="1:12" outlineLevel="1" x14ac:dyDescent="0.25">
      <c r="A338" s="53"/>
      <c r="B338" s="53"/>
      <c r="C338" s="463" t="s">
        <v>3443</v>
      </c>
      <c r="D338" s="464">
        <v>43038</v>
      </c>
      <c r="E338" s="463">
        <v>1858</v>
      </c>
      <c r="F338" s="465">
        <v>4004.01</v>
      </c>
      <c r="G338" s="20"/>
      <c r="H338" s="25"/>
      <c r="I338" s="250" t="s">
        <v>788</v>
      </c>
      <c r="J338" s="58" t="s">
        <v>3628</v>
      </c>
      <c r="K338" s="58"/>
      <c r="L338" s="58"/>
    </row>
    <row r="339" spans="1:12" outlineLevel="1" x14ac:dyDescent="0.25">
      <c r="A339" s="18" t="s">
        <v>183</v>
      </c>
      <c r="B339" s="18" t="s">
        <v>3445</v>
      </c>
      <c r="C339" s="445"/>
      <c r="D339" s="446"/>
      <c r="E339" s="445"/>
      <c r="F339" s="447"/>
      <c r="G339" s="20">
        <f>+SUM(F340:F340)</f>
        <v>35962</v>
      </c>
      <c r="H339" s="25">
        <f>+G339/1.16*0.16</f>
        <v>4960.2758620689656</v>
      </c>
      <c r="I339" s="25"/>
      <c r="J339" s="58"/>
      <c r="K339" s="58"/>
      <c r="L339" s="58"/>
    </row>
    <row r="340" spans="1:12" outlineLevel="1" x14ac:dyDescent="0.25">
      <c r="A340" s="53"/>
      <c r="B340" s="53"/>
      <c r="C340" s="69" t="s">
        <v>3446</v>
      </c>
      <c r="D340" s="422">
        <v>43027</v>
      </c>
      <c r="E340" s="69">
        <v>2330</v>
      </c>
      <c r="F340" s="423">
        <v>35962</v>
      </c>
      <c r="G340" s="20"/>
      <c r="H340" s="25"/>
      <c r="I340" s="311" t="s">
        <v>3447</v>
      </c>
      <c r="J340" s="58"/>
      <c r="K340" s="58"/>
      <c r="L340" s="58"/>
    </row>
    <row r="341" spans="1:12" ht="15.75" customHeight="1" x14ac:dyDescent="0.25">
      <c r="A341" s="18" t="s">
        <v>192</v>
      </c>
      <c r="B341" s="18" t="s">
        <v>193</v>
      </c>
      <c r="C341" s="241"/>
      <c r="D341" s="242"/>
      <c r="E341" s="241"/>
      <c r="F341" s="26"/>
      <c r="G341" s="20">
        <f>+SUM(F342:F351)</f>
        <v>1000000</v>
      </c>
      <c r="H341" s="25">
        <f>+G341/1.16*0.16</f>
        <v>137931.03448275864</v>
      </c>
    </row>
    <row r="342" spans="1:12" ht="15.75" customHeight="1" outlineLevel="1" x14ac:dyDescent="0.25">
      <c r="A342" s="241"/>
      <c r="B342" s="241"/>
      <c r="C342" s="97">
        <v>3561</v>
      </c>
      <c r="D342" s="392">
        <v>42736</v>
      </c>
      <c r="E342" s="394" t="s">
        <v>422</v>
      </c>
      <c r="F342" s="397">
        <v>100000</v>
      </c>
      <c r="G342" s="241"/>
      <c r="H342" s="241"/>
    </row>
    <row r="343" spans="1:12" ht="15.75" customHeight="1" outlineLevel="1" x14ac:dyDescent="0.25">
      <c r="A343" s="241"/>
      <c r="B343" s="241"/>
      <c r="C343" s="394" t="s">
        <v>672</v>
      </c>
      <c r="D343" s="392">
        <v>42767</v>
      </c>
      <c r="E343" s="394" t="s">
        <v>422</v>
      </c>
      <c r="F343" s="77">
        <v>100000</v>
      </c>
      <c r="G343" s="241"/>
      <c r="H343" s="241"/>
      <c r="I343" s="312"/>
    </row>
    <row r="344" spans="1:12" ht="15.75" customHeight="1" outlineLevel="1" x14ac:dyDescent="0.25">
      <c r="A344" s="241"/>
      <c r="B344" s="241"/>
      <c r="C344" s="394" t="s">
        <v>1167</v>
      </c>
      <c r="D344" s="392">
        <v>42795</v>
      </c>
      <c r="E344" s="394" t="s">
        <v>422</v>
      </c>
      <c r="F344" s="77">
        <v>100000</v>
      </c>
      <c r="G344" s="241"/>
      <c r="H344" s="241"/>
    </row>
    <row r="345" spans="1:12" ht="15.75" customHeight="1" outlineLevel="1" x14ac:dyDescent="0.25">
      <c r="A345" s="241"/>
      <c r="B345" s="241"/>
      <c r="C345" s="394" t="s">
        <v>1167</v>
      </c>
      <c r="D345" s="392">
        <v>42826</v>
      </c>
      <c r="E345" s="394" t="s">
        <v>422</v>
      </c>
      <c r="F345" s="397">
        <v>100000</v>
      </c>
      <c r="G345" s="241"/>
      <c r="H345" s="241"/>
    </row>
    <row r="346" spans="1:12" outlineLevel="1" x14ac:dyDescent="0.25">
      <c r="A346" s="241"/>
      <c r="B346" s="241"/>
      <c r="C346" s="394" t="s">
        <v>1774</v>
      </c>
      <c r="D346" s="392">
        <v>42856</v>
      </c>
      <c r="E346" s="394" t="s">
        <v>422</v>
      </c>
      <c r="F346" s="397">
        <v>100000</v>
      </c>
      <c r="G346" s="241"/>
      <c r="H346" s="241"/>
      <c r="I346" s="312"/>
    </row>
    <row r="347" spans="1:12" outlineLevel="1" x14ac:dyDescent="0.25">
      <c r="A347" s="241"/>
      <c r="B347" s="241"/>
      <c r="C347" s="394" t="s">
        <v>1774</v>
      </c>
      <c r="D347" s="392">
        <v>42887</v>
      </c>
      <c r="E347" s="394" t="s">
        <v>422</v>
      </c>
      <c r="F347" s="397">
        <v>100000</v>
      </c>
      <c r="G347" s="241"/>
      <c r="H347" s="241"/>
      <c r="I347" s="312"/>
    </row>
    <row r="348" spans="1:12" outlineLevel="1" x14ac:dyDescent="0.25">
      <c r="A348" s="241"/>
      <c r="B348" s="241"/>
      <c r="C348" s="394" t="s">
        <v>1774</v>
      </c>
      <c r="D348" s="392">
        <v>42917</v>
      </c>
      <c r="E348" s="394" t="s">
        <v>422</v>
      </c>
      <c r="F348" s="397">
        <v>100000</v>
      </c>
      <c r="G348" s="241"/>
      <c r="H348" s="241"/>
      <c r="I348" s="312"/>
    </row>
    <row r="349" spans="1:12" outlineLevel="1" x14ac:dyDescent="0.25">
      <c r="A349" s="241"/>
      <c r="B349" s="241"/>
      <c r="C349" s="394" t="s">
        <v>1167</v>
      </c>
      <c r="D349" s="392">
        <v>42948</v>
      </c>
      <c r="E349" s="394" t="s">
        <v>2713</v>
      </c>
      <c r="F349" s="397">
        <v>100000</v>
      </c>
      <c r="G349" s="241"/>
      <c r="H349" s="241"/>
      <c r="I349" s="312"/>
    </row>
    <row r="350" spans="1:12" outlineLevel="1" x14ac:dyDescent="0.25">
      <c r="A350" s="241"/>
      <c r="B350" s="241"/>
      <c r="C350" s="394" t="s">
        <v>1167</v>
      </c>
      <c r="D350" s="392">
        <v>42979</v>
      </c>
      <c r="E350" s="394" t="s">
        <v>422</v>
      </c>
      <c r="F350" s="397">
        <v>100000</v>
      </c>
      <c r="G350" s="241"/>
      <c r="H350" s="241"/>
      <c r="I350" s="312"/>
    </row>
    <row r="351" spans="1:12" outlineLevel="1" x14ac:dyDescent="0.25">
      <c r="A351" s="241"/>
      <c r="B351" s="241"/>
      <c r="C351" s="394" t="s">
        <v>1774</v>
      </c>
      <c r="D351" s="392">
        <v>43009</v>
      </c>
      <c r="E351" s="394" t="s">
        <v>422</v>
      </c>
      <c r="F351" s="397">
        <v>100000</v>
      </c>
      <c r="G351" s="241"/>
      <c r="H351" s="241"/>
      <c r="I351" s="312"/>
    </row>
    <row r="352" spans="1:12" x14ac:dyDescent="0.25">
      <c r="A352" s="18" t="s">
        <v>194</v>
      </c>
      <c r="B352" s="18" t="s">
        <v>195</v>
      </c>
      <c r="C352" s="58"/>
      <c r="D352" s="70"/>
      <c r="E352" s="58"/>
      <c r="F352" s="61"/>
      <c r="G352" s="20">
        <f>+SUM(F353:F356)</f>
        <v>1624</v>
      </c>
      <c r="H352" s="25">
        <f>+G352/1.16*0.16</f>
        <v>224</v>
      </c>
    </row>
    <row r="353" spans="1:9" s="488" customFormat="1" outlineLevel="1" x14ac:dyDescent="0.25">
      <c r="A353" s="53"/>
      <c r="B353" s="53"/>
      <c r="C353" s="499" t="s">
        <v>436</v>
      </c>
      <c r="D353" s="500">
        <v>42766</v>
      </c>
      <c r="E353" s="499" t="s">
        <v>437</v>
      </c>
      <c r="F353" s="499">
        <v>406</v>
      </c>
      <c r="G353" s="20"/>
      <c r="H353" s="25"/>
      <c r="I353" s="240"/>
    </row>
    <row r="354" spans="1:9" s="488" customFormat="1" outlineLevel="1" x14ac:dyDescent="0.25">
      <c r="A354" s="53"/>
      <c r="B354" s="53"/>
      <c r="C354" s="76" t="s">
        <v>1172</v>
      </c>
      <c r="D354" s="314">
        <v>42823</v>
      </c>
      <c r="E354" s="76" t="s">
        <v>1173</v>
      </c>
      <c r="F354" s="76">
        <v>406</v>
      </c>
      <c r="G354" s="20"/>
      <c r="H354" s="25"/>
      <c r="I354" s="240"/>
    </row>
    <row r="355" spans="1:9" s="488" customFormat="1" outlineLevel="1" x14ac:dyDescent="0.25">
      <c r="A355" s="53"/>
      <c r="B355" s="53"/>
      <c r="C355" s="76" t="s">
        <v>1174</v>
      </c>
      <c r="D355" s="314">
        <v>42825</v>
      </c>
      <c r="E355" s="76" t="s">
        <v>1175</v>
      </c>
      <c r="F355" s="76">
        <v>406</v>
      </c>
      <c r="G355" s="20"/>
      <c r="H355" s="25"/>
      <c r="I355" s="240"/>
    </row>
    <row r="356" spans="1:9" s="488" customFormat="1" outlineLevel="1" x14ac:dyDescent="0.25">
      <c r="A356" s="53"/>
      <c r="B356" s="53"/>
      <c r="C356" s="76" t="s">
        <v>1439</v>
      </c>
      <c r="D356" s="314">
        <v>42832</v>
      </c>
      <c r="E356" s="76" t="s">
        <v>1440</v>
      </c>
      <c r="F356" s="76">
        <v>406</v>
      </c>
      <c r="G356" s="20"/>
      <c r="H356" s="25"/>
      <c r="I356" s="240"/>
    </row>
    <row r="357" spans="1:9" x14ac:dyDescent="0.25">
      <c r="A357" s="18" t="s">
        <v>1778</v>
      </c>
      <c r="B357" s="18" t="s">
        <v>1779</v>
      </c>
      <c r="C357" s="116"/>
      <c r="D357" s="117"/>
      <c r="E357" s="116"/>
      <c r="F357" s="116"/>
      <c r="G357" s="20">
        <f>+F358</f>
        <v>800</v>
      </c>
      <c r="H357" s="25">
        <f>+G357/1.16*0.16</f>
        <v>110.3448275862069</v>
      </c>
    </row>
    <row r="358" spans="1:9" outlineLevel="1" x14ac:dyDescent="0.25">
      <c r="A358" s="241"/>
      <c r="B358" s="241"/>
      <c r="C358" s="116" t="s">
        <v>1780</v>
      </c>
      <c r="D358" s="117">
        <v>42877</v>
      </c>
      <c r="E358" s="116" t="s">
        <v>3186</v>
      </c>
      <c r="F358" s="116">
        <v>800</v>
      </c>
      <c r="G358" s="241"/>
      <c r="H358" s="241"/>
      <c r="I358" s="250" t="s">
        <v>1781</v>
      </c>
    </row>
    <row r="359" spans="1:9" outlineLevel="1" x14ac:dyDescent="0.25">
      <c r="A359" s="18" t="s">
        <v>2137</v>
      </c>
      <c r="B359" s="18" t="s">
        <v>3045</v>
      </c>
      <c r="C359" s="119"/>
      <c r="D359" s="121"/>
      <c r="E359" s="119"/>
      <c r="F359" s="119"/>
      <c r="G359" s="20">
        <f>+F360+F361</f>
        <v>5568</v>
      </c>
      <c r="H359" s="25">
        <f>+G359/1.16*0.16</f>
        <v>768</v>
      </c>
    </row>
    <row r="360" spans="1:9" outlineLevel="1" x14ac:dyDescent="0.25">
      <c r="A360" s="241"/>
      <c r="B360" s="241"/>
      <c r="C360" s="466" t="s">
        <v>3046</v>
      </c>
      <c r="D360" s="467">
        <v>42996</v>
      </c>
      <c r="E360" s="466">
        <v>934830</v>
      </c>
      <c r="F360" s="466">
        <v>2088</v>
      </c>
      <c r="G360" s="241"/>
      <c r="H360" s="241"/>
      <c r="I360" s="250" t="s">
        <v>788</v>
      </c>
    </row>
    <row r="361" spans="1:9" outlineLevel="1" x14ac:dyDescent="0.25">
      <c r="A361" s="241"/>
      <c r="B361" s="241"/>
      <c r="C361" s="466" t="s">
        <v>3047</v>
      </c>
      <c r="D361" s="467">
        <v>42997</v>
      </c>
      <c r="E361" s="466">
        <v>6</v>
      </c>
      <c r="F361" s="466">
        <v>3480</v>
      </c>
      <c r="G361" s="241"/>
      <c r="H361" s="241"/>
      <c r="I361" s="250" t="s">
        <v>788</v>
      </c>
    </row>
    <row r="362" spans="1:9" x14ac:dyDescent="0.25">
      <c r="A362" s="18" t="s">
        <v>211</v>
      </c>
      <c r="B362" s="18" t="s">
        <v>212</v>
      </c>
      <c r="C362" s="119"/>
      <c r="D362" s="119"/>
      <c r="E362" s="119"/>
      <c r="F362" s="119"/>
      <c r="G362" s="20">
        <f>+F363</f>
        <v>8107.99</v>
      </c>
      <c r="H362" s="25">
        <f>+G362/1.16*0.16</f>
        <v>1118.3434482758621</v>
      </c>
    </row>
    <row r="363" spans="1:9" outlineLevel="1" x14ac:dyDescent="0.25">
      <c r="A363" s="53"/>
      <c r="B363" s="53"/>
      <c r="C363" s="119" t="s">
        <v>213</v>
      </c>
      <c r="D363" s="121">
        <v>42597</v>
      </c>
      <c r="E363" s="119" t="s">
        <v>214</v>
      </c>
      <c r="F363" s="122">
        <v>8107.99</v>
      </c>
      <c r="G363" s="241"/>
      <c r="H363" s="241"/>
      <c r="I363" s="250" t="s">
        <v>788</v>
      </c>
    </row>
    <row r="364" spans="1:9" x14ac:dyDescent="0.25">
      <c r="A364" s="18" t="s">
        <v>215</v>
      </c>
      <c r="B364" s="18" t="s">
        <v>216</v>
      </c>
      <c r="C364" s="241"/>
      <c r="D364" s="242"/>
      <c r="E364" s="58"/>
      <c r="F364" s="26"/>
      <c r="G364" s="20">
        <f>+SUM(F365:F367)</f>
        <v>14567.04</v>
      </c>
      <c r="H364" s="25">
        <f>+G364/1.16*0.16</f>
        <v>2009.2468965517244</v>
      </c>
    </row>
    <row r="365" spans="1:9" outlineLevel="1" x14ac:dyDescent="0.25">
      <c r="A365" s="241"/>
      <c r="B365" s="241"/>
      <c r="C365" s="394" t="s">
        <v>3448</v>
      </c>
      <c r="D365" s="392">
        <v>43019</v>
      </c>
      <c r="E365" s="394" t="s">
        <v>3449</v>
      </c>
      <c r="F365" s="397">
        <v>4391.0600000000004</v>
      </c>
      <c r="H365" s="241"/>
      <c r="I365" s="311" t="s">
        <v>3454</v>
      </c>
    </row>
    <row r="366" spans="1:9" outlineLevel="1" x14ac:dyDescent="0.25">
      <c r="A366" s="241"/>
      <c r="B366" s="241"/>
      <c r="C366" s="394" t="s">
        <v>3450</v>
      </c>
      <c r="D366" s="392">
        <v>43032</v>
      </c>
      <c r="E366" s="394" t="s">
        <v>3451</v>
      </c>
      <c r="F366" s="397">
        <v>4570.8599999999997</v>
      </c>
      <c r="H366" s="241"/>
      <c r="I366" s="250" t="s">
        <v>3455</v>
      </c>
    </row>
    <row r="367" spans="1:9" outlineLevel="1" x14ac:dyDescent="0.25">
      <c r="A367" s="241"/>
      <c r="B367" s="241"/>
      <c r="C367" s="394" t="s">
        <v>3452</v>
      </c>
      <c r="D367" s="392">
        <v>43035</v>
      </c>
      <c r="E367" s="394" t="s">
        <v>3453</v>
      </c>
      <c r="F367" s="397">
        <v>5605.12</v>
      </c>
      <c r="H367" s="241"/>
      <c r="I367" s="323" t="s">
        <v>3456</v>
      </c>
    </row>
    <row r="368" spans="1:9" x14ac:dyDescent="0.25">
      <c r="A368" s="18" t="s">
        <v>217</v>
      </c>
      <c r="B368" s="18" t="s">
        <v>218</v>
      </c>
      <c r="C368" s="58"/>
      <c r="D368" s="70"/>
      <c r="E368" s="58"/>
      <c r="F368" s="61"/>
      <c r="G368" s="20">
        <f>+SUM(F369:F373)</f>
        <v>23158.52</v>
      </c>
      <c r="H368" s="25">
        <f>+G368/1.16*0.16</f>
        <v>3194.2786206896558</v>
      </c>
    </row>
    <row r="369" spans="1:9" outlineLevel="1" x14ac:dyDescent="0.25">
      <c r="A369" s="241"/>
      <c r="B369" s="241"/>
      <c r="C369" s="394" t="s">
        <v>3457</v>
      </c>
      <c r="D369" s="392">
        <v>43028</v>
      </c>
      <c r="E369" s="394" t="s">
        <v>3458</v>
      </c>
      <c r="F369" s="397">
        <v>2186.17</v>
      </c>
      <c r="G369" s="241"/>
      <c r="H369" s="241"/>
      <c r="I369" s="323" t="s">
        <v>3466</v>
      </c>
    </row>
    <row r="370" spans="1:9" outlineLevel="1" x14ac:dyDescent="0.25">
      <c r="A370" s="241"/>
      <c r="B370" s="241"/>
      <c r="C370" s="394" t="s">
        <v>3459</v>
      </c>
      <c r="D370" s="392">
        <v>43032</v>
      </c>
      <c r="E370" s="394" t="s">
        <v>3460</v>
      </c>
      <c r="F370" s="397">
        <v>9375.99</v>
      </c>
      <c r="G370" s="241"/>
      <c r="H370" s="241"/>
      <c r="I370" s="323" t="s">
        <v>3467</v>
      </c>
    </row>
    <row r="371" spans="1:9" outlineLevel="1" x14ac:dyDescent="0.25">
      <c r="A371" s="241"/>
      <c r="B371" s="241"/>
      <c r="C371" s="394" t="s">
        <v>349</v>
      </c>
      <c r="D371" s="392">
        <v>43033</v>
      </c>
      <c r="E371" s="394" t="s">
        <v>3461</v>
      </c>
      <c r="F371" s="397">
        <v>2806.9</v>
      </c>
      <c r="G371" s="241"/>
      <c r="H371" s="241"/>
      <c r="I371" s="323" t="s">
        <v>3468</v>
      </c>
    </row>
    <row r="372" spans="1:9" outlineLevel="1" x14ac:dyDescent="0.25">
      <c r="A372" s="241"/>
      <c r="B372" s="241"/>
      <c r="C372" s="394" t="s">
        <v>3462</v>
      </c>
      <c r="D372" s="392">
        <v>43035</v>
      </c>
      <c r="E372" s="394" t="s">
        <v>3463</v>
      </c>
      <c r="F372" s="397">
        <v>5889.46</v>
      </c>
      <c r="G372" s="241"/>
      <c r="H372" s="241"/>
      <c r="I372" s="323" t="s">
        <v>3469</v>
      </c>
    </row>
    <row r="373" spans="1:9" outlineLevel="1" x14ac:dyDescent="0.25">
      <c r="A373" s="241"/>
      <c r="B373" s="241"/>
      <c r="C373" s="394" t="s">
        <v>3464</v>
      </c>
      <c r="D373" s="392">
        <v>43039</v>
      </c>
      <c r="E373" s="394" t="s">
        <v>3465</v>
      </c>
      <c r="F373" s="397">
        <v>2900</v>
      </c>
      <c r="G373" s="241"/>
      <c r="H373" s="241"/>
      <c r="I373" s="323" t="s">
        <v>3470</v>
      </c>
    </row>
    <row r="374" spans="1:9" x14ac:dyDescent="0.25">
      <c r="A374" s="18" t="s">
        <v>220</v>
      </c>
      <c r="B374" s="18" t="s">
        <v>221</v>
      </c>
      <c r="C374" s="58"/>
      <c r="D374" s="70"/>
      <c r="E374" s="58"/>
      <c r="F374" s="61"/>
      <c r="G374" s="20">
        <f>+SUM(F375:F383)</f>
        <v>63500.07</v>
      </c>
      <c r="H374" s="25">
        <f>+G374/1.16*0.16</f>
        <v>8758.6303448275867</v>
      </c>
      <c r="I374" s="323"/>
    </row>
    <row r="375" spans="1:9" outlineLevel="1" x14ac:dyDescent="0.25">
      <c r="A375" s="241"/>
      <c r="B375" s="241"/>
      <c r="C375" s="97">
        <v>2162</v>
      </c>
      <c r="D375" s="392">
        <v>43029</v>
      </c>
      <c r="E375" s="394" t="s">
        <v>3471</v>
      </c>
      <c r="F375" s="397">
        <v>1500</v>
      </c>
      <c r="G375" s="241"/>
      <c r="H375" s="241"/>
      <c r="I375" s="323" t="s">
        <v>3480</v>
      </c>
    </row>
    <row r="376" spans="1:9" outlineLevel="1" x14ac:dyDescent="0.25">
      <c r="A376" s="241"/>
      <c r="B376" s="241"/>
      <c r="C376" s="97">
        <v>2164</v>
      </c>
      <c r="D376" s="392">
        <v>43029</v>
      </c>
      <c r="E376" s="394" t="s">
        <v>3472</v>
      </c>
      <c r="F376" s="397">
        <v>6600.01</v>
      </c>
      <c r="G376" s="241"/>
      <c r="H376" s="241"/>
      <c r="I376" s="323" t="s">
        <v>3481</v>
      </c>
    </row>
    <row r="377" spans="1:9" outlineLevel="1" x14ac:dyDescent="0.25">
      <c r="A377" s="241"/>
      <c r="B377" s="241"/>
      <c r="C377" s="97">
        <v>2165</v>
      </c>
      <c r="D377" s="392">
        <v>43029</v>
      </c>
      <c r="E377" s="394" t="s">
        <v>3473</v>
      </c>
      <c r="F377" s="397">
        <v>1500</v>
      </c>
      <c r="G377" s="241"/>
      <c r="H377" s="241"/>
      <c r="I377" s="250" t="s">
        <v>3482</v>
      </c>
    </row>
    <row r="378" spans="1:9" outlineLevel="1" x14ac:dyDescent="0.25">
      <c r="A378" s="241"/>
      <c r="B378" s="241"/>
      <c r="C378" s="97">
        <v>2178</v>
      </c>
      <c r="D378" s="392">
        <v>43029</v>
      </c>
      <c r="E378" s="394" t="s">
        <v>3474</v>
      </c>
      <c r="F378" s="397">
        <v>10650.02</v>
      </c>
      <c r="G378" s="241"/>
      <c r="H378" s="241"/>
      <c r="I378" s="323" t="s">
        <v>3483</v>
      </c>
    </row>
    <row r="379" spans="1:9" outlineLevel="1" x14ac:dyDescent="0.25">
      <c r="A379" s="241"/>
      <c r="B379" s="241"/>
      <c r="C379" s="97">
        <v>3065</v>
      </c>
      <c r="D379" s="392">
        <v>43035</v>
      </c>
      <c r="E379" s="394" t="s">
        <v>3475</v>
      </c>
      <c r="F379" s="397">
        <v>17750.03</v>
      </c>
      <c r="G379" s="241"/>
      <c r="H379" s="241"/>
      <c r="I379" s="323" t="s">
        <v>3484</v>
      </c>
    </row>
    <row r="380" spans="1:9" outlineLevel="1" x14ac:dyDescent="0.25">
      <c r="A380" s="241"/>
      <c r="B380" s="241"/>
      <c r="C380" s="97">
        <v>3072</v>
      </c>
      <c r="D380" s="392">
        <v>43035</v>
      </c>
      <c r="E380" s="394" t="s">
        <v>3476</v>
      </c>
      <c r="F380" s="397">
        <v>5200</v>
      </c>
      <c r="G380" s="241"/>
      <c r="H380" s="241"/>
      <c r="I380" s="323" t="s">
        <v>3485</v>
      </c>
    </row>
    <row r="381" spans="1:9" outlineLevel="1" x14ac:dyDescent="0.25">
      <c r="A381" s="241"/>
      <c r="B381" s="241"/>
      <c r="C381" s="97">
        <v>3502</v>
      </c>
      <c r="D381" s="392">
        <v>43039</v>
      </c>
      <c r="E381" s="394" t="s">
        <v>3477</v>
      </c>
      <c r="F381" s="397">
        <v>6600.01</v>
      </c>
      <c r="G381" s="241"/>
      <c r="H381" s="241"/>
      <c r="I381" s="323" t="s">
        <v>3487</v>
      </c>
    </row>
    <row r="382" spans="1:9" outlineLevel="1" x14ac:dyDescent="0.25">
      <c r="A382" s="241"/>
      <c r="B382" s="241"/>
      <c r="C382" s="97">
        <v>3503</v>
      </c>
      <c r="D382" s="392">
        <v>43039</v>
      </c>
      <c r="E382" s="394" t="s">
        <v>3478</v>
      </c>
      <c r="F382" s="397">
        <v>5200</v>
      </c>
      <c r="G382" s="241"/>
      <c r="H382" s="241"/>
      <c r="I382" s="323" t="s">
        <v>3486</v>
      </c>
    </row>
    <row r="383" spans="1:9" outlineLevel="1" x14ac:dyDescent="0.25">
      <c r="A383" s="241"/>
      <c r="B383" s="241"/>
      <c r="C383" s="97">
        <v>3546</v>
      </c>
      <c r="D383" s="392">
        <v>43039</v>
      </c>
      <c r="E383" s="394" t="s">
        <v>3479</v>
      </c>
      <c r="F383" s="397">
        <v>8500</v>
      </c>
      <c r="G383" s="241"/>
      <c r="H383" s="241"/>
      <c r="I383" s="323" t="s">
        <v>3488</v>
      </c>
    </row>
    <row r="384" spans="1:9" ht="15.75" customHeight="1" x14ac:dyDescent="0.25">
      <c r="A384" s="18" t="s">
        <v>229</v>
      </c>
      <c r="B384" s="18" t="s">
        <v>230</v>
      </c>
      <c r="C384" s="448"/>
      <c r="D384" s="449"/>
      <c r="E384" s="448"/>
      <c r="F384" s="448"/>
      <c r="G384" s="20">
        <f>+SUM(F385:F387)</f>
        <v>-4650</v>
      </c>
      <c r="H384" s="25">
        <f>+G384/1.16*0.16</f>
        <v>-641.37931034482767</v>
      </c>
    </row>
    <row r="385" spans="1:12" ht="15.75" customHeight="1" outlineLevel="1" x14ac:dyDescent="0.25">
      <c r="A385" s="241"/>
      <c r="B385" s="241"/>
      <c r="C385" s="357" t="s">
        <v>2758</v>
      </c>
      <c r="D385" s="438">
        <v>42950</v>
      </c>
      <c r="E385" s="357" t="s">
        <v>2759</v>
      </c>
      <c r="F385" s="450">
        <v>-6960</v>
      </c>
      <c r="G385" s="241"/>
      <c r="H385" s="241"/>
      <c r="I385" s="312" t="s">
        <v>1496</v>
      </c>
    </row>
    <row r="386" spans="1:12" ht="15.75" customHeight="1" outlineLevel="1" x14ac:dyDescent="0.25">
      <c r="A386" s="241"/>
      <c r="B386" s="241"/>
      <c r="C386" s="394" t="s">
        <v>3489</v>
      </c>
      <c r="D386" s="392">
        <v>43026</v>
      </c>
      <c r="E386" s="394">
        <v>304</v>
      </c>
      <c r="F386" s="397">
        <v>1740</v>
      </c>
      <c r="G386" s="241"/>
      <c r="H386" s="241"/>
      <c r="I386" s="323" t="s">
        <v>3490</v>
      </c>
      <c r="J386" s="392"/>
      <c r="L386" s="397"/>
    </row>
    <row r="387" spans="1:12" ht="15.75" customHeight="1" outlineLevel="1" x14ac:dyDescent="0.25">
      <c r="A387" s="241"/>
      <c r="B387" s="241"/>
      <c r="C387" s="394" t="s">
        <v>2469</v>
      </c>
      <c r="D387" s="392">
        <v>42928</v>
      </c>
      <c r="E387" s="394">
        <v>226</v>
      </c>
      <c r="F387" s="397">
        <f>2320-1740-10</f>
        <v>570</v>
      </c>
      <c r="G387" s="323"/>
      <c r="H387" s="241"/>
      <c r="I387" s="323" t="s">
        <v>2569</v>
      </c>
      <c r="J387" s="392"/>
      <c r="L387" s="397"/>
    </row>
    <row r="388" spans="1:12" ht="15.75" customHeight="1" outlineLevel="1" x14ac:dyDescent="0.25">
      <c r="A388" s="18" t="s">
        <v>1845</v>
      </c>
      <c r="B388" s="18" t="s">
        <v>1846</v>
      </c>
      <c r="C388" s="448"/>
      <c r="D388" s="449"/>
      <c r="E388" s="448"/>
      <c r="F388" s="448"/>
      <c r="G388" s="20">
        <f>+SUM(F389:F391)</f>
        <v>19720</v>
      </c>
      <c r="H388" s="25">
        <f>+G388/1.16*0.16</f>
        <v>2720</v>
      </c>
      <c r="J388" s="392"/>
      <c r="L388" s="397"/>
    </row>
    <row r="389" spans="1:12" ht="15.75" customHeight="1" outlineLevel="1" x14ac:dyDescent="0.25">
      <c r="A389" s="505"/>
      <c r="B389" s="505"/>
      <c r="C389" s="506" t="s">
        <v>3491</v>
      </c>
      <c r="D389" s="507">
        <v>43033</v>
      </c>
      <c r="E389" s="506" t="s">
        <v>3492</v>
      </c>
      <c r="F389" s="508">
        <v>9860</v>
      </c>
      <c r="G389" s="505"/>
      <c r="H389" s="505"/>
      <c r="I389" s="509" t="s">
        <v>3495</v>
      </c>
      <c r="J389" s="392"/>
      <c r="L389" s="397"/>
    </row>
    <row r="390" spans="1:12" ht="15.75" customHeight="1" outlineLevel="1" x14ac:dyDescent="0.25">
      <c r="A390" s="505"/>
      <c r="B390" s="505"/>
      <c r="C390" s="510" t="s">
        <v>3493</v>
      </c>
      <c r="D390" s="511">
        <v>43033</v>
      </c>
      <c r="E390" s="510" t="s">
        <v>3494</v>
      </c>
      <c r="F390" s="512">
        <v>9860</v>
      </c>
      <c r="G390" s="513"/>
      <c r="H390" s="505"/>
      <c r="I390" s="513" t="s">
        <v>3496</v>
      </c>
      <c r="J390" s="392"/>
      <c r="L390" s="397"/>
    </row>
    <row r="391" spans="1:12" ht="15.75" customHeight="1" x14ac:dyDescent="0.25">
      <c r="A391" s="18" t="s">
        <v>232</v>
      </c>
      <c r="B391" s="18" t="s">
        <v>233</v>
      </c>
      <c r="C391" s="119"/>
      <c r="D391" s="121"/>
      <c r="E391" s="119"/>
      <c r="F391" s="122"/>
      <c r="G391" s="20">
        <f>+SUM(F392:F409)</f>
        <v>30044</v>
      </c>
      <c r="H391" s="25">
        <f>+G391/1.16*0.16</f>
        <v>4144</v>
      </c>
    </row>
    <row r="392" spans="1:12" ht="15.75" customHeight="1" outlineLevel="1" x14ac:dyDescent="0.25">
      <c r="A392" s="241"/>
      <c r="B392" s="241"/>
      <c r="C392" s="442" t="s">
        <v>2481</v>
      </c>
      <c r="D392" s="452">
        <v>42933</v>
      </c>
      <c r="E392" s="442" t="s">
        <v>2482</v>
      </c>
      <c r="F392" s="442">
        <v>870</v>
      </c>
      <c r="H392" s="241"/>
      <c r="I392" s="250" t="s">
        <v>2577</v>
      </c>
    </row>
    <row r="393" spans="1:12" ht="15.75" customHeight="1" outlineLevel="1" x14ac:dyDescent="0.25">
      <c r="A393" s="241"/>
      <c r="B393" s="241"/>
      <c r="C393" s="442" t="s">
        <v>2771</v>
      </c>
      <c r="D393" s="452">
        <v>42954</v>
      </c>
      <c r="E393" s="442" t="s">
        <v>2772</v>
      </c>
      <c r="F393" s="441">
        <v>1218</v>
      </c>
      <c r="H393" s="241"/>
      <c r="I393" s="311" t="s">
        <v>3112</v>
      </c>
    </row>
    <row r="394" spans="1:12" ht="15.75" customHeight="1" outlineLevel="1" x14ac:dyDescent="0.25">
      <c r="A394" s="241"/>
      <c r="B394" s="241"/>
      <c r="C394" s="394" t="s">
        <v>3497</v>
      </c>
      <c r="D394" s="392">
        <v>43013</v>
      </c>
      <c r="E394" s="394" t="s">
        <v>3498</v>
      </c>
      <c r="F394" s="397">
        <v>1218</v>
      </c>
      <c r="H394" s="241"/>
      <c r="I394" s="311" t="s">
        <v>3523</v>
      </c>
    </row>
    <row r="395" spans="1:12" ht="15.75" customHeight="1" outlineLevel="1" x14ac:dyDescent="0.25">
      <c r="A395" s="241"/>
      <c r="B395" s="241"/>
      <c r="C395" s="394" t="s">
        <v>2445</v>
      </c>
      <c r="D395" s="392">
        <v>43013</v>
      </c>
      <c r="E395" s="98" t="s">
        <v>3499</v>
      </c>
      <c r="F395" s="397">
        <v>4466</v>
      </c>
      <c r="H395" s="241"/>
      <c r="I395" s="323" t="s">
        <v>3524</v>
      </c>
    </row>
    <row r="396" spans="1:12" ht="15.75" customHeight="1" outlineLevel="1" x14ac:dyDescent="0.25">
      <c r="A396" s="241"/>
      <c r="B396" s="241"/>
      <c r="C396" s="394" t="s">
        <v>497</v>
      </c>
      <c r="D396" s="392">
        <v>43017</v>
      </c>
      <c r="E396" s="394" t="s">
        <v>3500</v>
      </c>
      <c r="F396" s="397">
        <v>6438</v>
      </c>
      <c r="H396" s="241"/>
      <c r="I396" s="323" t="s">
        <v>3525</v>
      </c>
    </row>
    <row r="397" spans="1:12" ht="15.75" customHeight="1" outlineLevel="1" x14ac:dyDescent="0.25">
      <c r="A397" s="241"/>
      <c r="B397" s="241"/>
      <c r="C397" s="394" t="s">
        <v>3501</v>
      </c>
      <c r="D397" s="392">
        <v>43017</v>
      </c>
      <c r="E397" s="394" t="s">
        <v>3502</v>
      </c>
      <c r="F397" s="397">
        <v>2436</v>
      </c>
      <c r="H397" s="241"/>
      <c r="I397" s="250" t="s">
        <v>3526</v>
      </c>
    </row>
    <row r="398" spans="1:12" ht="15.75" customHeight="1" outlineLevel="1" x14ac:dyDescent="0.25">
      <c r="A398" s="241"/>
      <c r="B398" s="241"/>
      <c r="C398" s="394" t="s">
        <v>3503</v>
      </c>
      <c r="D398" s="392">
        <v>43024</v>
      </c>
      <c r="E398" s="394" t="s">
        <v>3504</v>
      </c>
      <c r="F398" s="397">
        <v>1276</v>
      </c>
      <c r="H398" s="241"/>
      <c r="I398" s="250" t="s">
        <v>3527</v>
      </c>
    </row>
    <row r="399" spans="1:12" ht="15.75" customHeight="1" outlineLevel="1" x14ac:dyDescent="0.25">
      <c r="A399" s="241"/>
      <c r="B399" s="241"/>
      <c r="C399" s="394" t="s">
        <v>2365</v>
      </c>
      <c r="D399" s="392">
        <v>43028</v>
      </c>
      <c r="E399" s="394" t="s">
        <v>3505</v>
      </c>
      <c r="F399" s="397">
        <v>1218</v>
      </c>
      <c r="H399" s="241"/>
      <c r="I399" s="323" t="s">
        <v>3528</v>
      </c>
    </row>
    <row r="400" spans="1:12" ht="15.75" customHeight="1" outlineLevel="1" x14ac:dyDescent="0.25">
      <c r="A400" s="241"/>
      <c r="B400" s="241"/>
      <c r="C400" s="394" t="s">
        <v>1820</v>
      </c>
      <c r="D400" s="392">
        <v>43029</v>
      </c>
      <c r="E400" s="394" t="s">
        <v>3506</v>
      </c>
      <c r="F400" s="397">
        <v>1218</v>
      </c>
      <c r="H400" s="241"/>
      <c r="I400" s="250" t="s">
        <v>3529</v>
      </c>
    </row>
    <row r="401" spans="1:9" ht="15.75" customHeight="1" outlineLevel="1" x14ac:dyDescent="0.25">
      <c r="A401" s="241"/>
      <c r="B401" s="241"/>
      <c r="C401" s="394" t="s">
        <v>3507</v>
      </c>
      <c r="D401" s="392">
        <v>43029</v>
      </c>
      <c r="E401" s="394" t="s">
        <v>3508</v>
      </c>
      <c r="F401" s="397">
        <v>1218</v>
      </c>
      <c r="H401" s="241"/>
      <c r="I401" s="250" t="s">
        <v>3530</v>
      </c>
    </row>
    <row r="402" spans="1:9" ht="15.75" customHeight="1" outlineLevel="1" x14ac:dyDescent="0.25">
      <c r="A402" s="241"/>
      <c r="B402" s="241"/>
      <c r="C402" s="394" t="s">
        <v>1824</v>
      </c>
      <c r="D402" s="392">
        <v>43029</v>
      </c>
      <c r="E402" s="394" t="s">
        <v>3509</v>
      </c>
      <c r="F402" s="397">
        <v>1218</v>
      </c>
      <c r="H402" s="241"/>
      <c r="I402" s="323" t="s">
        <v>3531</v>
      </c>
    </row>
    <row r="403" spans="1:9" ht="15.75" customHeight="1" outlineLevel="1" x14ac:dyDescent="0.25">
      <c r="A403" s="241"/>
      <c r="B403" s="241"/>
      <c r="C403" s="394" t="s">
        <v>3510</v>
      </c>
      <c r="D403" s="392">
        <v>43032</v>
      </c>
      <c r="E403" s="394" t="s">
        <v>3511</v>
      </c>
      <c r="F403" s="397">
        <v>1218</v>
      </c>
      <c r="H403" s="241"/>
      <c r="I403" s="323" t="s">
        <v>3532</v>
      </c>
    </row>
    <row r="404" spans="1:9" ht="15.75" customHeight="1" outlineLevel="1" x14ac:dyDescent="0.25">
      <c r="A404" s="241"/>
      <c r="B404" s="241"/>
      <c r="C404" s="394" t="s">
        <v>3512</v>
      </c>
      <c r="D404" s="392">
        <v>43032</v>
      </c>
      <c r="E404" s="394" t="s">
        <v>3513</v>
      </c>
      <c r="F404" s="397">
        <v>3596</v>
      </c>
      <c r="H404" s="241"/>
      <c r="I404" s="323" t="s">
        <v>3533</v>
      </c>
    </row>
    <row r="405" spans="1:9" ht="15.75" customHeight="1" outlineLevel="1" x14ac:dyDescent="0.25">
      <c r="A405" s="241"/>
      <c r="B405" s="241"/>
      <c r="C405" s="394" t="s">
        <v>3514</v>
      </c>
      <c r="D405" s="392">
        <v>43035</v>
      </c>
      <c r="E405" s="394" t="s">
        <v>3515</v>
      </c>
      <c r="F405" s="397">
        <v>1218</v>
      </c>
      <c r="H405" s="241"/>
      <c r="I405" s="323" t="s">
        <v>3534</v>
      </c>
    </row>
    <row r="406" spans="1:9" ht="15.75" customHeight="1" outlineLevel="1" x14ac:dyDescent="0.25">
      <c r="A406" s="241"/>
      <c r="B406" s="241"/>
      <c r="C406" s="394" t="s">
        <v>1143</v>
      </c>
      <c r="D406" s="392">
        <v>43035</v>
      </c>
      <c r="E406" s="394" t="s">
        <v>3516</v>
      </c>
      <c r="F406" s="397">
        <v>1218</v>
      </c>
      <c r="H406" s="241"/>
      <c r="I406" s="323" t="s">
        <v>3535</v>
      </c>
    </row>
    <row r="407" spans="1:9" ht="15.75" customHeight="1" outlineLevel="1" x14ac:dyDescent="0.25">
      <c r="A407" s="241"/>
      <c r="B407" s="241"/>
      <c r="C407" s="394" t="s">
        <v>2080</v>
      </c>
      <c r="D407" s="392">
        <v>43035</v>
      </c>
      <c r="E407" s="394" t="s">
        <v>3517</v>
      </c>
      <c r="F407" s="397">
        <v>1218</v>
      </c>
      <c r="H407" s="241"/>
      <c r="I407" s="323" t="s">
        <v>3536</v>
      </c>
    </row>
    <row r="408" spans="1:9" ht="15.75" customHeight="1" outlineLevel="1" x14ac:dyDescent="0.25">
      <c r="A408" s="241"/>
      <c r="B408" s="241"/>
      <c r="C408" s="394" t="s">
        <v>3518</v>
      </c>
      <c r="D408" s="392">
        <v>43039</v>
      </c>
      <c r="E408" s="394" t="s">
        <v>3519</v>
      </c>
      <c r="F408" s="397">
        <v>1218</v>
      </c>
      <c r="H408" s="241"/>
      <c r="I408" s="323" t="s">
        <v>3534</v>
      </c>
    </row>
    <row r="409" spans="1:9" ht="15.75" customHeight="1" outlineLevel="1" x14ac:dyDescent="0.25">
      <c r="A409" s="241"/>
      <c r="B409" s="241"/>
      <c r="C409" s="394" t="s">
        <v>3520</v>
      </c>
      <c r="D409" s="392">
        <v>43034</v>
      </c>
      <c r="E409" s="394" t="s">
        <v>3521</v>
      </c>
      <c r="F409" s="76">
        <v>-2436</v>
      </c>
      <c r="H409" s="241"/>
      <c r="I409" s="312"/>
    </row>
    <row r="410" spans="1:9" s="488" customFormat="1" ht="15.75" customHeight="1" outlineLevel="1" x14ac:dyDescent="0.25">
      <c r="A410" s="18" t="s">
        <v>4458</v>
      </c>
      <c r="B410" s="18" t="s">
        <v>4548</v>
      </c>
      <c r="C410" s="58"/>
      <c r="D410" s="70"/>
      <c r="E410" s="58"/>
      <c r="F410" s="61"/>
      <c r="G410" s="20">
        <f>+SUM(F411:F419)</f>
        <v>-7360.2199999999975</v>
      </c>
      <c r="H410" s="25">
        <f>+G410/1.16*0.16</f>
        <v>-1015.2027586206895</v>
      </c>
      <c r="I410" s="312"/>
    </row>
    <row r="411" spans="1:9" s="488" customFormat="1" ht="15.75" customHeight="1" outlineLevel="1" x14ac:dyDescent="0.25">
      <c r="A411" s="514"/>
      <c r="B411" s="514"/>
      <c r="C411" s="505" t="s">
        <v>4561</v>
      </c>
      <c r="D411" s="515">
        <v>42802</v>
      </c>
      <c r="E411" s="505" t="s">
        <v>4562</v>
      </c>
      <c r="F411" s="516">
        <v>-1822.78</v>
      </c>
      <c r="G411" s="517"/>
      <c r="H411" s="518"/>
      <c r="I411" s="509"/>
    </row>
    <row r="412" spans="1:9" s="488" customFormat="1" ht="15.75" customHeight="1" outlineLevel="1" x14ac:dyDescent="0.25">
      <c r="A412" s="514"/>
      <c r="B412" s="514"/>
      <c r="C412" s="505" t="s">
        <v>4563</v>
      </c>
      <c r="D412" s="515">
        <v>42901</v>
      </c>
      <c r="E412" s="505" t="s">
        <v>4564</v>
      </c>
      <c r="F412" s="516">
        <v>-15730.8</v>
      </c>
      <c r="G412" s="517"/>
      <c r="H412" s="518"/>
      <c r="I412" s="509"/>
    </row>
    <row r="413" spans="1:9" s="488" customFormat="1" ht="15.75" customHeight="1" outlineLevel="1" x14ac:dyDescent="0.25">
      <c r="A413" s="514"/>
      <c r="B413" s="514"/>
      <c r="C413" s="505" t="s">
        <v>4565</v>
      </c>
      <c r="D413" s="515">
        <v>42901</v>
      </c>
      <c r="E413" s="505" t="s">
        <v>4566</v>
      </c>
      <c r="F413" s="516">
        <v>-348</v>
      </c>
      <c r="G413" s="517"/>
      <c r="H413" s="518"/>
      <c r="I413" s="509"/>
    </row>
    <row r="414" spans="1:9" s="488" customFormat="1" ht="15.75" customHeight="1" outlineLevel="1" x14ac:dyDescent="0.25">
      <c r="A414" s="514"/>
      <c r="B414" s="514"/>
      <c r="C414" s="505" t="s">
        <v>4567</v>
      </c>
      <c r="D414" s="515">
        <v>42902</v>
      </c>
      <c r="E414" s="505" t="s">
        <v>4568</v>
      </c>
      <c r="F414" s="516">
        <v>500</v>
      </c>
      <c r="G414" s="517"/>
      <c r="H414" s="518"/>
      <c r="I414" s="509"/>
    </row>
    <row r="415" spans="1:9" s="488" customFormat="1" ht="15.75" customHeight="1" outlineLevel="1" x14ac:dyDescent="0.25">
      <c r="A415" s="514"/>
      <c r="B415" s="514"/>
      <c r="C415" s="505" t="s">
        <v>4569</v>
      </c>
      <c r="D415" s="515">
        <v>42902</v>
      </c>
      <c r="E415" s="505" t="s">
        <v>4570</v>
      </c>
      <c r="F415" s="516">
        <v>1078.8</v>
      </c>
      <c r="G415" s="517"/>
      <c r="H415" s="518"/>
      <c r="I415" s="509"/>
    </row>
    <row r="416" spans="1:9" s="488" customFormat="1" ht="15.75" customHeight="1" outlineLevel="1" x14ac:dyDescent="0.25">
      <c r="A416" s="505"/>
      <c r="B416" s="505"/>
      <c r="C416" s="510" t="s">
        <v>4571</v>
      </c>
      <c r="D416" s="511">
        <v>42926</v>
      </c>
      <c r="E416" s="510" t="s">
        <v>4572</v>
      </c>
      <c r="F416" s="512">
        <v>-20974.400000000001</v>
      </c>
      <c r="G416" s="510"/>
      <c r="H416" s="505"/>
      <c r="I416" s="509"/>
    </row>
    <row r="417" spans="1:11" s="488" customFormat="1" ht="15.75" customHeight="1" outlineLevel="1" x14ac:dyDescent="0.25">
      <c r="A417" s="505"/>
      <c r="B417" s="505"/>
      <c r="C417" s="510" t="s">
        <v>4573</v>
      </c>
      <c r="D417" s="511">
        <v>42942</v>
      </c>
      <c r="E417" s="510" t="s">
        <v>4574</v>
      </c>
      <c r="F417" s="512">
        <v>-15730.8</v>
      </c>
      <c r="G417" s="510"/>
      <c r="H417" s="505"/>
      <c r="I417" s="509"/>
    </row>
    <row r="418" spans="1:11" s="488" customFormat="1" ht="15.75" customHeight="1" outlineLevel="1" x14ac:dyDescent="0.25">
      <c r="A418" s="505"/>
      <c r="B418" s="505"/>
      <c r="C418" s="505" t="s">
        <v>4575</v>
      </c>
      <c r="D418" s="511">
        <v>43334</v>
      </c>
      <c r="E418" s="505" t="s">
        <v>4576</v>
      </c>
      <c r="F418" s="512">
        <v>36848.06</v>
      </c>
      <c r="G418" s="510"/>
      <c r="H418" s="505"/>
      <c r="I418" s="509"/>
    </row>
    <row r="419" spans="1:11" s="488" customFormat="1" ht="15.75" customHeight="1" outlineLevel="1" x14ac:dyDescent="0.25">
      <c r="A419" s="505"/>
      <c r="B419" s="505"/>
      <c r="C419" s="505" t="s">
        <v>4577</v>
      </c>
      <c r="D419" s="511">
        <v>43342</v>
      </c>
      <c r="E419" s="505" t="s">
        <v>4578</v>
      </c>
      <c r="F419" s="512">
        <v>8819.7000000000007</v>
      </c>
      <c r="G419" s="510"/>
      <c r="H419" s="505"/>
      <c r="I419" s="509"/>
    </row>
    <row r="420" spans="1:11" ht="15.75" customHeight="1" outlineLevel="1" x14ac:dyDescent="0.25">
      <c r="A420" s="18" t="s">
        <v>529</v>
      </c>
      <c r="B420" s="18" t="s">
        <v>530</v>
      </c>
      <c r="C420" s="241"/>
      <c r="D420" s="242"/>
      <c r="E420" s="241"/>
      <c r="F420" s="26"/>
      <c r="G420" s="20">
        <f>+F421</f>
        <v>3600.01</v>
      </c>
      <c r="H420" s="25">
        <f>+G420/1.16*0.16</f>
        <v>496.55310344827598</v>
      </c>
    </row>
    <row r="421" spans="1:11" ht="15.75" customHeight="1" outlineLevel="1" x14ac:dyDescent="0.25">
      <c r="A421" s="241"/>
      <c r="B421" s="241"/>
      <c r="C421" s="394" t="s">
        <v>3537</v>
      </c>
      <c r="D421" s="392">
        <v>43038</v>
      </c>
      <c r="E421" s="394" t="s">
        <v>3538</v>
      </c>
      <c r="F421" s="77">
        <v>3600.01</v>
      </c>
      <c r="H421" s="241"/>
      <c r="I421" s="323" t="s">
        <v>3539</v>
      </c>
    </row>
    <row r="422" spans="1:11" x14ac:dyDescent="0.25">
      <c r="A422" s="18" t="s">
        <v>1263</v>
      </c>
      <c r="B422" s="18" t="s">
        <v>1264</v>
      </c>
      <c r="C422" s="119"/>
      <c r="D422" s="121"/>
      <c r="E422" s="119"/>
      <c r="F422" s="122"/>
      <c r="G422" s="20">
        <f>+F423</f>
        <v>3519.64</v>
      </c>
      <c r="H422" s="25">
        <f>+G422/1.16*0.16</f>
        <v>485.46758620689661</v>
      </c>
    </row>
    <row r="423" spans="1:11" outlineLevel="1" x14ac:dyDescent="0.25">
      <c r="A423" s="241"/>
      <c r="B423" s="241"/>
      <c r="C423" s="119" t="s">
        <v>1265</v>
      </c>
      <c r="D423" s="121">
        <v>42825</v>
      </c>
      <c r="E423" s="119">
        <v>572</v>
      </c>
      <c r="F423" s="122">
        <v>3519.64</v>
      </c>
      <c r="G423" s="241"/>
      <c r="H423" s="241"/>
      <c r="I423" s="312" t="s">
        <v>1266</v>
      </c>
    </row>
    <row r="424" spans="1:11" x14ac:dyDescent="0.25">
      <c r="A424" s="18" t="s">
        <v>1271</v>
      </c>
      <c r="B424" s="18" t="s">
        <v>1272</v>
      </c>
      <c r="C424" s="119"/>
      <c r="D424" s="121"/>
      <c r="E424" s="119"/>
      <c r="F424" s="122"/>
      <c r="G424" s="20">
        <f>+F425</f>
        <v>-14326</v>
      </c>
      <c r="H424" s="25">
        <f>+G424/1.16*0.16</f>
        <v>-1976</v>
      </c>
    </row>
    <row r="425" spans="1:11" outlineLevel="1" x14ac:dyDescent="0.25">
      <c r="A425" s="53"/>
      <c r="B425" s="53"/>
      <c r="C425" s="119" t="s">
        <v>1273</v>
      </c>
      <c r="D425" s="121">
        <v>42825</v>
      </c>
      <c r="E425" s="119" t="s">
        <v>1274</v>
      </c>
      <c r="F425" s="122">
        <v>-14326</v>
      </c>
      <c r="G425" s="20"/>
      <c r="H425" s="25"/>
      <c r="I425" s="394" t="s">
        <v>3631</v>
      </c>
    </row>
    <row r="426" spans="1:11" x14ac:dyDescent="0.25">
      <c r="A426" s="18" t="s">
        <v>1879</v>
      </c>
      <c r="B426" s="18" t="s">
        <v>1880</v>
      </c>
      <c r="C426" s="58"/>
      <c r="D426" s="70"/>
      <c r="E426" s="58"/>
      <c r="F426" s="61"/>
      <c r="G426" s="20">
        <f>+SUM(F427:F427)</f>
        <v>7410.08</v>
      </c>
      <c r="H426" s="25">
        <f>+G426/1.16*0.16</f>
        <v>1022.08</v>
      </c>
    </row>
    <row r="427" spans="1:11" outlineLevel="1" x14ac:dyDescent="0.25">
      <c r="A427" s="53"/>
      <c r="B427" s="53"/>
      <c r="C427" s="58" t="s">
        <v>3114</v>
      </c>
      <c r="D427" s="70">
        <v>42993</v>
      </c>
      <c r="E427" s="58">
        <v>93</v>
      </c>
      <c r="F427" s="61">
        <v>7410.08</v>
      </c>
      <c r="G427" s="20"/>
      <c r="H427" s="25"/>
      <c r="I427" s="311" t="s">
        <v>3116</v>
      </c>
    </row>
    <row r="428" spans="1:11" outlineLevel="1" x14ac:dyDescent="0.25">
      <c r="A428" s="18" t="s">
        <v>1891</v>
      </c>
      <c r="B428" s="18" t="s">
        <v>1892</v>
      </c>
      <c r="C428" s="58"/>
      <c r="D428" s="70"/>
      <c r="E428" s="58"/>
      <c r="F428" s="61"/>
      <c r="G428" s="20">
        <f>+SUM(F429:F432)</f>
        <v>53824</v>
      </c>
      <c r="H428" s="25">
        <f>+G428/1.16*0.16</f>
        <v>7424</v>
      </c>
    </row>
    <row r="429" spans="1:11" outlineLevel="1" x14ac:dyDescent="0.25">
      <c r="A429" s="53"/>
      <c r="B429" s="53"/>
      <c r="C429" s="394" t="s">
        <v>3540</v>
      </c>
      <c r="D429" s="392">
        <v>43035</v>
      </c>
      <c r="E429" s="394">
        <v>199</v>
      </c>
      <c r="F429" s="397">
        <v>13804</v>
      </c>
      <c r="G429" s="20"/>
      <c r="H429" s="25"/>
      <c r="I429" s="323" t="s">
        <v>3543</v>
      </c>
    </row>
    <row r="430" spans="1:11" outlineLevel="1" x14ac:dyDescent="0.25">
      <c r="A430" s="53"/>
      <c r="B430" s="53"/>
      <c r="C430" s="394" t="s">
        <v>3541</v>
      </c>
      <c r="D430" s="392">
        <v>43038</v>
      </c>
      <c r="E430" s="394">
        <v>197</v>
      </c>
      <c r="F430" s="397">
        <v>23084</v>
      </c>
      <c r="G430" s="20"/>
      <c r="H430" s="25"/>
      <c r="I430" s="323" t="s">
        <v>3544</v>
      </c>
    </row>
    <row r="431" spans="1:11" outlineLevel="1" x14ac:dyDescent="0.25">
      <c r="A431" s="53"/>
      <c r="B431" s="53"/>
      <c r="C431" s="394" t="s">
        <v>3542</v>
      </c>
      <c r="D431" s="392">
        <v>43038</v>
      </c>
      <c r="E431" s="394">
        <v>198</v>
      </c>
      <c r="F431" s="397">
        <v>16936</v>
      </c>
      <c r="G431" s="20"/>
      <c r="H431" s="25"/>
      <c r="I431" s="250" t="s">
        <v>3545</v>
      </c>
    </row>
    <row r="432" spans="1:11" outlineLevel="1" x14ac:dyDescent="0.25">
      <c r="A432" s="53"/>
      <c r="B432" s="53"/>
      <c r="C432" s="443"/>
      <c r="D432" s="444"/>
      <c r="E432" s="443"/>
      <c r="F432" s="451"/>
      <c r="G432" s="20"/>
      <c r="H432" s="25"/>
      <c r="I432" s="349"/>
      <c r="K432" s="397"/>
    </row>
    <row r="433" spans="1:10" x14ac:dyDescent="0.25">
      <c r="A433" s="18" t="s">
        <v>2198</v>
      </c>
      <c r="B433" s="18" t="s">
        <v>2199</v>
      </c>
      <c r="C433" s="116" t="s">
        <v>380</v>
      </c>
      <c r="D433" s="117"/>
      <c r="E433" s="116"/>
      <c r="F433" s="118"/>
      <c r="G433" s="20">
        <f>+F434</f>
        <v>928</v>
      </c>
      <c r="H433" s="25">
        <f>+G433/1.16*0.16</f>
        <v>128</v>
      </c>
    </row>
    <row r="434" spans="1:10" outlineLevel="1" x14ac:dyDescent="0.25">
      <c r="A434" s="53"/>
      <c r="B434" s="53"/>
      <c r="C434" s="116" t="s">
        <v>2200</v>
      </c>
      <c r="D434" s="117">
        <v>42887</v>
      </c>
      <c r="E434" s="116">
        <v>60</v>
      </c>
      <c r="F434" s="118">
        <v>928</v>
      </c>
      <c r="G434" s="20"/>
      <c r="H434" s="25"/>
      <c r="I434" s="250" t="s">
        <v>2201</v>
      </c>
      <c r="J434" s="421" t="s">
        <v>3188</v>
      </c>
    </row>
    <row r="435" spans="1:10" x14ac:dyDescent="0.25">
      <c r="A435" s="18" t="s">
        <v>2210</v>
      </c>
      <c r="B435" s="18" t="s">
        <v>2211</v>
      </c>
      <c r="C435" s="268"/>
      <c r="D435" s="263"/>
      <c r="E435" s="268"/>
      <c r="F435" s="278"/>
      <c r="G435" s="20">
        <f>+F436</f>
        <v>-69.569999999999993</v>
      </c>
      <c r="H435" s="25">
        <f>+G435/1.16*0.16</f>
        <v>-9.5958620689655181</v>
      </c>
    </row>
    <row r="436" spans="1:10" outlineLevel="1" x14ac:dyDescent="0.25">
      <c r="A436" s="53"/>
      <c r="B436" s="53"/>
      <c r="C436" s="268" t="s">
        <v>2212</v>
      </c>
      <c r="D436" s="263">
        <v>42901</v>
      </c>
      <c r="E436" s="268" t="s">
        <v>2213</v>
      </c>
      <c r="F436" s="278">
        <v>-69.569999999999993</v>
      </c>
      <c r="G436" s="20"/>
      <c r="H436" s="25"/>
      <c r="I436" s="312"/>
    </row>
    <row r="437" spans="1:10" x14ac:dyDescent="0.25">
      <c r="A437" s="18" t="s">
        <v>2222</v>
      </c>
      <c r="B437" s="18" t="s">
        <v>2223</v>
      </c>
      <c r="C437" s="58"/>
      <c r="D437" s="70"/>
      <c r="E437" s="58"/>
      <c r="F437" s="61"/>
      <c r="G437" s="20">
        <f>+SUM(F438:F439)</f>
        <v>62868.83</v>
      </c>
      <c r="H437" s="25">
        <f>+G437/1.16*0.16</f>
        <v>8671.562758620692</v>
      </c>
    </row>
    <row r="438" spans="1:10" outlineLevel="1" x14ac:dyDescent="0.25">
      <c r="A438" s="53"/>
      <c r="B438" s="53"/>
      <c r="C438" s="394" t="s">
        <v>3546</v>
      </c>
      <c r="D438" s="392">
        <v>43031</v>
      </c>
      <c r="E438" s="394" t="s">
        <v>3547</v>
      </c>
      <c r="F438" s="397">
        <v>31621.98</v>
      </c>
      <c r="G438" s="20"/>
      <c r="H438" s="25"/>
      <c r="I438" s="323" t="s">
        <v>3550</v>
      </c>
    </row>
    <row r="439" spans="1:10" outlineLevel="1" x14ac:dyDescent="0.25">
      <c r="A439" s="53"/>
      <c r="B439" s="53"/>
      <c r="C439" s="394" t="s">
        <v>3548</v>
      </c>
      <c r="D439" s="392">
        <v>43035</v>
      </c>
      <c r="E439" s="394" t="s">
        <v>3549</v>
      </c>
      <c r="F439" s="397">
        <v>31246.85</v>
      </c>
      <c r="G439" s="20"/>
      <c r="H439" s="25"/>
      <c r="I439" s="323" t="s">
        <v>3551</v>
      </c>
    </row>
    <row r="440" spans="1:10" outlineLevel="1" x14ac:dyDescent="0.25">
      <c r="A440" s="18" t="s">
        <v>3148</v>
      </c>
      <c r="B440" s="18" t="s">
        <v>3149</v>
      </c>
      <c r="C440" s="69"/>
      <c r="D440" s="422"/>
      <c r="E440" s="69"/>
      <c r="F440" s="423"/>
      <c r="G440" s="20">
        <f>+SUM(F441:F441)</f>
        <v>4499.55</v>
      </c>
      <c r="H440" s="25">
        <f>+G440/1.16*0.16</f>
        <v>620.62758620689658</v>
      </c>
      <c r="I440" s="394" t="s">
        <v>3189</v>
      </c>
    </row>
    <row r="441" spans="1:10" outlineLevel="1" x14ac:dyDescent="0.25">
      <c r="A441" s="53"/>
      <c r="B441" s="53"/>
      <c r="C441" s="424" t="s">
        <v>3552</v>
      </c>
      <c r="D441" s="425">
        <v>43025</v>
      </c>
      <c r="E441" s="424">
        <v>258</v>
      </c>
      <c r="F441" s="426">
        <v>4499.55</v>
      </c>
      <c r="G441" s="20"/>
      <c r="H441" s="25"/>
      <c r="I441" s="311"/>
    </row>
    <row r="442" spans="1:10" x14ac:dyDescent="0.25">
      <c r="A442" s="18" t="s">
        <v>2804</v>
      </c>
      <c r="B442" s="18" t="s">
        <v>2805</v>
      </c>
      <c r="C442" s="116"/>
      <c r="D442" s="117"/>
      <c r="E442" s="116"/>
      <c r="F442" s="118"/>
      <c r="G442" s="20">
        <f>+F443</f>
        <v>812</v>
      </c>
      <c r="H442" s="25">
        <f>+G442/1.16*0.16</f>
        <v>112</v>
      </c>
    </row>
    <row r="443" spans="1:10" outlineLevel="1" x14ac:dyDescent="0.25">
      <c r="A443" s="53"/>
      <c r="B443" s="53"/>
      <c r="C443" s="116" t="s">
        <v>2806</v>
      </c>
      <c r="D443" s="117">
        <v>42978</v>
      </c>
      <c r="E443" s="116" t="s">
        <v>2807</v>
      </c>
      <c r="F443" s="118">
        <v>812</v>
      </c>
      <c r="G443" s="20"/>
      <c r="H443" s="25"/>
      <c r="I443" s="323" t="s">
        <v>2808</v>
      </c>
      <c r="J443" s="323" t="s">
        <v>2809</v>
      </c>
    </row>
    <row r="444" spans="1:10" x14ac:dyDescent="0.25">
      <c r="A444" s="18" t="s">
        <v>2815</v>
      </c>
      <c r="B444" s="18" t="s">
        <v>2816</v>
      </c>
      <c r="C444" s="119"/>
      <c r="D444" s="121"/>
      <c r="E444" s="119"/>
      <c r="F444" s="122"/>
      <c r="G444" s="20">
        <f>+SUM(F445:F445)</f>
        <v>3132</v>
      </c>
      <c r="H444" s="25">
        <f>+G444/1.16*0.16</f>
        <v>432</v>
      </c>
    </row>
    <row r="445" spans="1:10" outlineLevel="1" x14ac:dyDescent="0.25">
      <c r="A445" s="53"/>
      <c r="B445" s="53"/>
      <c r="C445" s="442" t="s">
        <v>2817</v>
      </c>
      <c r="D445" s="452">
        <v>42973</v>
      </c>
      <c r="E445" s="442">
        <v>279</v>
      </c>
      <c r="F445" s="441">
        <v>3132</v>
      </c>
      <c r="G445" s="20"/>
      <c r="H445" s="25"/>
      <c r="I445" s="323" t="s">
        <v>2824</v>
      </c>
    </row>
    <row r="446" spans="1:10" outlineLevel="1" x14ac:dyDescent="0.25">
      <c r="A446" s="18" t="s">
        <v>2825</v>
      </c>
      <c r="B446" s="18" t="s">
        <v>2826</v>
      </c>
      <c r="C446" s="58"/>
      <c r="D446" s="70"/>
      <c r="E446" s="58"/>
      <c r="F446" s="61"/>
      <c r="G446" s="20">
        <f>+SUM(F447:F447)</f>
        <v>19333.34</v>
      </c>
      <c r="H446" s="25">
        <f>+G446/1.16*0.16</f>
        <v>2666.6675862068969</v>
      </c>
    </row>
    <row r="447" spans="1:10" ht="15.75" customHeight="1" outlineLevel="1" x14ac:dyDescent="0.25">
      <c r="A447" s="53"/>
      <c r="B447" s="53"/>
      <c r="C447" s="76" t="s">
        <v>3649</v>
      </c>
      <c r="D447" s="314">
        <v>43038</v>
      </c>
      <c r="E447" s="76">
        <v>56</v>
      </c>
      <c r="F447" s="77">
        <v>19333.34</v>
      </c>
      <c r="G447" s="20"/>
      <c r="H447" s="25"/>
      <c r="I447" s="323"/>
    </row>
    <row r="448" spans="1:10" x14ac:dyDescent="0.25">
      <c r="A448" s="18" t="s">
        <v>3152</v>
      </c>
      <c r="B448" s="18" t="s">
        <v>3153</v>
      </c>
      <c r="C448" s="58"/>
      <c r="D448" s="70"/>
      <c r="E448" s="58"/>
      <c r="F448" s="61"/>
      <c r="G448" s="20">
        <f>+SUM(F449:F457)</f>
        <v>63220</v>
      </c>
      <c r="H448" s="25">
        <f>+G448/1.16*0.16</f>
        <v>8720.0000000000018</v>
      </c>
    </row>
    <row r="449" spans="1:9" x14ac:dyDescent="0.25">
      <c r="A449" s="53"/>
      <c r="B449" s="53"/>
      <c r="C449" s="394" t="s">
        <v>2342</v>
      </c>
      <c r="D449" s="392">
        <v>43025</v>
      </c>
      <c r="E449" s="394">
        <v>311</v>
      </c>
      <c r="F449" s="397">
        <v>7888</v>
      </c>
      <c r="G449" s="20"/>
      <c r="H449" s="25"/>
      <c r="I449" s="323" t="s">
        <v>3556</v>
      </c>
    </row>
    <row r="450" spans="1:9" x14ac:dyDescent="0.25">
      <c r="A450" s="53"/>
      <c r="B450" s="53"/>
      <c r="C450" s="394" t="s">
        <v>1403</v>
      </c>
      <c r="D450" s="392">
        <v>43031</v>
      </c>
      <c r="E450" s="394">
        <v>291</v>
      </c>
      <c r="F450" s="397">
        <v>6380</v>
      </c>
      <c r="G450" s="20"/>
      <c r="H450" s="25"/>
      <c r="I450" s="311" t="s">
        <v>3557</v>
      </c>
    </row>
    <row r="451" spans="1:9" x14ac:dyDescent="0.25">
      <c r="A451" s="53"/>
      <c r="B451" s="53"/>
      <c r="C451" s="394" t="s">
        <v>1445</v>
      </c>
      <c r="D451" s="392">
        <v>43031</v>
      </c>
      <c r="E451" s="394">
        <v>296</v>
      </c>
      <c r="F451" s="397">
        <v>8700</v>
      </c>
      <c r="G451" s="20"/>
      <c r="H451" s="25"/>
      <c r="I451" s="311" t="s">
        <v>3558</v>
      </c>
    </row>
    <row r="452" spans="1:9" x14ac:dyDescent="0.25">
      <c r="A452" s="53"/>
      <c r="B452" s="53"/>
      <c r="C452" s="394" t="s">
        <v>3553</v>
      </c>
      <c r="D452" s="392">
        <v>43033</v>
      </c>
      <c r="E452" s="394">
        <v>313</v>
      </c>
      <c r="F452" s="397">
        <v>4872</v>
      </c>
      <c r="G452" s="20"/>
      <c r="H452" s="25"/>
      <c r="I452" s="323" t="s">
        <v>3559</v>
      </c>
    </row>
    <row r="453" spans="1:9" x14ac:dyDescent="0.25">
      <c r="A453" s="53"/>
      <c r="B453" s="53"/>
      <c r="C453" s="394" t="s">
        <v>3554</v>
      </c>
      <c r="D453" s="392">
        <v>43034</v>
      </c>
      <c r="E453" s="394">
        <v>320</v>
      </c>
      <c r="F453" s="397">
        <v>4640</v>
      </c>
      <c r="G453" s="20"/>
      <c r="H453" s="25"/>
      <c r="I453" s="323" t="s">
        <v>3560</v>
      </c>
    </row>
    <row r="454" spans="1:9" x14ac:dyDescent="0.25">
      <c r="A454" s="53"/>
      <c r="B454" s="53"/>
      <c r="C454" s="394" t="s">
        <v>2448</v>
      </c>
      <c r="D454" s="392">
        <v>43034</v>
      </c>
      <c r="E454" s="394">
        <v>300</v>
      </c>
      <c r="F454" s="397">
        <v>12760</v>
      </c>
      <c r="G454" s="20"/>
      <c r="H454" s="25"/>
      <c r="I454" s="323" t="s">
        <v>3561</v>
      </c>
    </row>
    <row r="455" spans="1:9" x14ac:dyDescent="0.25">
      <c r="A455" s="53"/>
      <c r="B455" s="53"/>
      <c r="C455" s="394" t="s">
        <v>2279</v>
      </c>
      <c r="D455" s="392">
        <v>43036</v>
      </c>
      <c r="E455" s="394">
        <v>314</v>
      </c>
      <c r="F455" s="397">
        <v>9280</v>
      </c>
      <c r="G455" s="20"/>
      <c r="H455" s="25"/>
      <c r="I455" s="323" t="s">
        <v>3562</v>
      </c>
    </row>
    <row r="456" spans="1:9" x14ac:dyDescent="0.25">
      <c r="A456" s="53"/>
      <c r="B456" s="53"/>
      <c r="C456" s="394" t="s">
        <v>3555</v>
      </c>
      <c r="D456" s="392">
        <v>43038</v>
      </c>
      <c r="E456" s="394">
        <v>317</v>
      </c>
      <c r="F456" s="397">
        <v>5800</v>
      </c>
      <c r="G456" s="20"/>
      <c r="H456" s="25"/>
      <c r="I456" s="323" t="s">
        <v>3563</v>
      </c>
    </row>
    <row r="457" spans="1:9" x14ac:dyDescent="0.25">
      <c r="A457" s="53"/>
      <c r="B457" s="53"/>
      <c r="C457" s="394" t="s">
        <v>453</v>
      </c>
      <c r="D457" s="392">
        <v>43039</v>
      </c>
      <c r="E457" s="394">
        <v>319</v>
      </c>
      <c r="F457" s="397">
        <v>2900</v>
      </c>
      <c r="G457" s="20"/>
      <c r="H457" s="25"/>
      <c r="I457" s="250" t="s">
        <v>3564</v>
      </c>
    </row>
    <row r="458" spans="1:9" ht="15.75" customHeight="1" x14ac:dyDescent="0.25">
      <c r="A458" s="18" t="s">
        <v>3166</v>
      </c>
      <c r="B458" s="18" t="s">
        <v>3167</v>
      </c>
      <c r="C458" s="58"/>
      <c r="D458" s="70"/>
      <c r="E458" s="58"/>
      <c r="F458" s="61"/>
      <c r="G458" s="20">
        <f>+F459</f>
        <v>1568.6</v>
      </c>
      <c r="H458" s="25">
        <f>+G458/1.16*0.16</f>
        <v>216.3586206896552</v>
      </c>
    </row>
    <row r="459" spans="1:9" outlineLevel="1" x14ac:dyDescent="0.25">
      <c r="A459" s="53"/>
      <c r="B459" s="53"/>
      <c r="C459" s="58" t="s">
        <v>3565</v>
      </c>
      <c r="D459" s="70">
        <v>43039</v>
      </c>
      <c r="E459" s="58" t="s">
        <v>3566</v>
      </c>
      <c r="F459" s="61">
        <v>1568.6</v>
      </c>
      <c r="G459" s="20"/>
      <c r="H459" s="25"/>
      <c r="I459" s="323" t="s">
        <v>3567</v>
      </c>
    </row>
    <row r="460" spans="1:9" x14ac:dyDescent="0.25">
      <c r="A460" s="18" t="s">
        <v>3568</v>
      </c>
      <c r="B460" s="18" t="s">
        <v>3569</v>
      </c>
      <c r="C460" s="58"/>
      <c r="D460" s="70"/>
      <c r="E460" s="58"/>
      <c r="F460" s="61"/>
      <c r="G460" s="20">
        <f>+SUM(F461:F462)</f>
        <v>2125.0500000000002</v>
      </c>
      <c r="H460" s="25">
        <f>+G460/1.16*0.16</f>
        <v>293.11034482758629</v>
      </c>
    </row>
    <row r="461" spans="1:9" outlineLevel="1" x14ac:dyDescent="0.25">
      <c r="A461" s="53"/>
      <c r="B461" s="53"/>
      <c r="C461" s="58" t="s">
        <v>3570</v>
      </c>
      <c r="D461" s="70">
        <v>43019</v>
      </c>
      <c r="E461" s="58">
        <v>6743</v>
      </c>
      <c r="F461" s="61">
        <v>1000.62</v>
      </c>
      <c r="G461" s="20"/>
      <c r="H461" s="25"/>
      <c r="I461" s="323" t="s">
        <v>3572</v>
      </c>
    </row>
    <row r="462" spans="1:9" outlineLevel="1" x14ac:dyDescent="0.25">
      <c r="A462" s="53"/>
      <c r="B462" s="53"/>
      <c r="C462" s="58" t="s">
        <v>3571</v>
      </c>
      <c r="D462" s="70">
        <v>43032</v>
      </c>
      <c r="E462" s="58">
        <v>6196</v>
      </c>
      <c r="F462" s="61">
        <v>1124.43</v>
      </c>
      <c r="G462" s="20"/>
      <c r="H462" s="25"/>
      <c r="I462" s="311" t="s">
        <v>3573</v>
      </c>
    </row>
    <row r="463" spans="1:9" x14ac:dyDescent="0.25">
      <c r="A463" s="18" t="s">
        <v>3574</v>
      </c>
      <c r="B463" s="18" t="s">
        <v>3575</v>
      </c>
      <c r="C463" s="58"/>
      <c r="D463" s="70"/>
      <c r="E463" s="58"/>
      <c r="F463" s="61"/>
      <c r="G463" s="20">
        <f>+F464</f>
        <v>210000</v>
      </c>
      <c r="H463" s="25">
        <f>+G463/1.16*0.16</f>
        <v>28965.517241379312</v>
      </c>
    </row>
    <row r="464" spans="1:9" outlineLevel="1" x14ac:dyDescent="0.25">
      <c r="A464" s="53"/>
      <c r="B464" s="53"/>
      <c r="C464" s="58" t="s">
        <v>3576</v>
      </c>
      <c r="D464" s="70">
        <v>43028</v>
      </c>
      <c r="E464" s="58" t="s">
        <v>3577</v>
      </c>
      <c r="F464" s="61">
        <v>210000</v>
      </c>
      <c r="G464" s="20"/>
      <c r="H464" s="25"/>
      <c r="I464" s="323"/>
    </row>
    <row r="465" spans="1:9" outlineLevel="1" x14ac:dyDescent="0.25">
      <c r="A465" s="18" t="s">
        <v>3578</v>
      </c>
      <c r="B465" s="18" t="s">
        <v>3579</v>
      </c>
      <c r="C465" s="58"/>
      <c r="D465" s="70"/>
      <c r="E465" s="58"/>
      <c r="F465" s="61"/>
      <c r="G465" s="20">
        <f>+F466</f>
        <v>86000</v>
      </c>
      <c r="H465" s="25">
        <f>+G465/1.16*0.16</f>
        <v>11862.068965517243</v>
      </c>
    </row>
    <row r="466" spans="1:9" outlineLevel="1" x14ac:dyDescent="0.25">
      <c r="A466" s="53"/>
      <c r="B466" s="53"/>
      <c r="C466" s="58" t="s">
        <v>3580</v>
      </c>
      <c r="D466" s="70">
        <v>43038</v>
      </c>
      <c r="E466" s="58" t="s">
        <v>3581</v>
      </c>
      <c r="F466" s="61">
        <v>86000</v>
      </c>
      <c r="G466" s="20"/>
      <c r="H466" s="25"/>
      <c r="I466" s="250"/>
    </row>
    <row r="467" spans="1:9" outlineLevel="1" x14ac:dyDescent="0.25">
      <c r="A467" s="18" t="s">
        <v>3582</v>
      </c>
      <c r="B467" s="18" t="s">
        <v>3583</v>
      </c>
      <c r="C467" s="58"/>
      <c r="D467" s="70"/>
      <c r="E467" s="58"/>
      <c r="F467" s="61"/>
      <c r="G467" s="20">
        <f>+SUM(F468:F469)</f>
        <v>1392</v>
      </c>
      <c r="H467" s="25">
        <f>+G467/1.16*0.16</f>
        <v>192</v>
      </c>
    </row>
    <row r="468" spans="1:9" x14ac:dyDescent="0.25">
      <c r="A468" s="53"/>
      <c r="B468" s="53"/>
      <c r="C468" s="58" t="s">
        <v>3584</v>
      </c>
      <c r="D468" s="70">
        <v>43033</v>
      </c>
      <c r="E468" s="58" t="s">
        <v>3585</v>
      </c>
      <c r="F468" s="61">
        <v>696</v>
      </c>
      <c r="G468" s="20"/>
      <c r="H468" s="25"/>
      <c r="I468" s="323" t="s">
        <v>3589</v>
      </c>
    </row>
    <row r="469" spans="1:9" x14ac:dyDescent="0.25">
      <c r="A469" s="53" t="s">
        <v>3586</v>
      </c>
      <c r="B469" s="53"/>
      <c r="C469" s="58" t="s">
        <v>3587</v>
      </c>
      <c r="D469" s="70">
        <v>43034</v>
      </c>
      <c r="E469" s="58" t="s">
        <v>3588</v>
      </c>
      <c r="F469" s="61">
        <v>696</v>
      </c>
      <c r="G469" s="20"/>
      <c r="H469" s="25"/>
      <c r="I469" s="323" t="s">
        <v>3590</v>
      </c>
    </row>
    <row r="470" spans="1:9" x14ac:dyDescent="0.25">
      <c r="A470" s="18" t="s">
        <v>3591</v>
      </c>
      <c r="B470" s="18" t="s">
        <v>3592</v>
      </c>
      <c r="C470" s="58"/>
      <c r="D470" s="70"/>
      <c r="E470" s="58"/>
      <c r="F470" s="61"/>
      <c r="G470" s="20">
        <f>+F471+F489</f>
        <v>160000.01</v>
      </c>
      <c r="H470" s="25">
        <f>+G470/1.16*0.16</f>
        <v>22068.966896551727</v>
      </c>
      <c r="I470" s="250"/>
    </row>
    <row r="471" spans="1:9" x14ac:dyDescent="0.25">
      <c r="A471" s="53"/>
      <c r="B471" s="53"/>
      <c r="C471" s="58" t="s">
        <v>3593</v>
      </c>
      <c r="D471" s="70">
        <v>43035</v>
      </c>
      <c r="E471" s="58" t="s">
        <v>3594</v>
      </c>
      <c r="F471" s="61">
        <v>160000.01</v>
      </c>
      <c r="G471" s="20"/>
      <c r="H471" s="25"/>
      <c r="I471" s="250" t="s">
        <v>3595</v>
      </c>
    </row>
    <row r="472" spans="1:9" x14ac:dyDescent="0.25">
      <c r="A472" s="18" t="s">
        <v>3596</v>
      </c>
      <c r="B472" s="18" t="s">
        <v>3597</v>
      </c>
      <c r="C472" s="58"/>
      <c r="D472" s="70"/>
      <c r="E472" s="58"/>
      <c r="F472" s="61"/>
      <c r="G472" s="20">
        <f>+F473+F491</f>
        <v>200000</v>
      </c>
      <c r="H472" s="25">
        <f>+G472/1.16*0.16</f>
        <v>27586.206896551728</v>
      </c>
      <c r="I472" s="250"/>
    </row>
    <row r="473" spans="1:9" x14ac:dyDescent="0.25">
      <c r="A473" s="53"/>
      <c r="B473" s="53"/>
      <c r="C473" s="58" t="s">
        <v>3598</v>
      </c>
      <c r="D473" s="70">
        <v>43032</v>
      </c>
      <c r="E473" s="58" t="s">
        <v>3599</v>
      </c>
      <c r="F473" s="61">
        <v>200000</v>
      </c>
      <c r="G473" s="20"/>
      <c r="H473" s="25"/>
      <c r="I473" s="250"/>
    </row>
    <row r="474" spans="1:9" x14ac:dyDescent="0.25">
      <c r="A474" s="18" t="s">
        <v>3600</v>
      </c>
      <c r="B474" s="18" t="s">
        <v>3601</v>
      </c>
      <c r="C474" s="58"/>
      <c r="D474" s="70"/>
      <c r="E474" s="58"/>
      <c r="F474" s="61"/>
      <c r="G474" s="20">
        <f>+F475+F493</f>
        <v>330000</v>
      </c>
      <c r="H474" s="25">
        <f>+G474/1.16*0.16</f>
        <v>45517.241379310348</v>
      </c>
      <c r="I474" s="250"/>
    </row>
    <row r="475" spans="1:9" x14ac:dyDescent="0.25">
      <c r="A475" s="53"/>
      <c r="B475" s="53"/>
      <c r="C475" s="58" t="s">
        <v>3602</v>
      </c>
      <c r="D475" s="70">
        <v>43035</v>
      </c>
      <c r="E475" s="58" t="s">
        <v>3603</v>
      </c>
      <c r="F475" s="61">
        <v>330000</v>
      </c>
      <c r="G475" s="20"/>
      <c r="H475" s="25"/>
      <c r="I475" s="323" t="s">
        <v>3604</v>
      </c>
    </row>
    <row r="476" spans="1:9" x14ac:dyDescent="0.25">
      <c r="A476" s="18" t="s">
        <v>3605</v>
      </c>
      <c r="B476" s="18" t="s">
        <v>3606</v>
      </c>
      <c r="C476" s="58"/>
      <c r="D476" s="70"/>
      <c r="E476" s="58"/>
      <c r="F476" s="61"/>
      <c r="G476" s="20">
        <f>+F477+F495</f>
        <v>150000</v>
      </c>
      <c r="H476" s="25">
        <f>+G476/1.16*0.16</f>
        <v>20689.655172413793</v>
      </c>
      <c r="I476" s="250"/>
    </row>
    <row r="477" spans="1:9" x14ac:dyDescent="0.25">
      <c r="A477" s="53"/>
      <c r="B477" s="53"/>
      <c r="C477" s="58" t="s">
        <v>3607</v>
      </c>
      <c r="D477" s="70">
        <v>43038</v>
      </c>
      <c r="E477" s="58" t="s">
        <v>3608</v>
      </c>
      <c r="F477" s="61">
        <v>150000</v>
      </c>
      <c r="G477" s="20"/>
      <c r="H477" s="25"/>
      <c r="I477" s="323"/>
    </row>
    <row r="478" spans="1:9" x14ac:dyDescent="0.25">
      <c r="A478" s="18" t="s">
        <v>3609</v>
      </c>
      <c r="B478" s="18" t="s">
        <v>3610</v>
      </c>
      <c r="C478" s="58"/>
      <c r="D478" s="70"/>
      <c r="E478" s="58"/>
      <c r="F478" s="61"/>
      <c r="G478" s="20">
        <f>+F479+F497</f>
        <v>100000</v>
      </c>
      <c r="H478" s="25">
        <f>+G478/1.16*0.16</f>
        <v>13793.103448275864</v>
      </c>
      <c r="I478" s="250"/>
    </row>
    <row r="479" spans="1:9" x14ac:dyDescent="0.25">
      <c r="A479" s="53"/>
      <c r="B479" s="53"/>
      <c r="C479" s="58" t="s">
        <v>3611</v>
      </c>
      <c r="D479" s="70">
        <v>43039</v>
      </c>
      <c r="E479" s="58" t="s">
        <v>3612</v>
      </c>
      <c r="F479" s="61">
        <v>100000</v>
      </c>
      <c r="G479" s="20"/>
      <c r="H479" s="25"/>
      <c r="I479" s="323"/>
    </row>
    <row r="480" spans="1:9" x14ac:dyDescent="0.25">
      <c r="A480" s="18" t="s">
        <v>3613</v>
      </c>
      <c r="B480" s="18" t="s">
        <v>3614</v>
      </c>
      <c r="C480" s="58"/>
      <c r="D480" s="70"/>
      <c r="E480" s="58"/>
      <c r="F480" s="61"/>
      <c r="G480" s="20">
        <f>+F481+F499</f>
        <v>180000</v>
      </c>
      <c r="H480" s="25">
        <f>+G480/1.16*0.16</f>
        <v>24827.586206896551</v>
      </c>
      <c r="I480" s="250"/>
    </row>
    <row r="481" spans="1:12" x14ac:dyDescent="0.25">
      <c r="A481" s="53"/>
      <c r="B481" s="53"/>
      <c r="C481" s="58" t="s">
        <v>3615</v>
      </c>
      <c r="D481" s="70">
        <v>43039</v>
      </c>
      <c r="E481" s="58" t="s">
        <v>3616</v>
      </c>
      <c r="F481" s="61">
        <v>180000</v>
      </c>
      <c r="G481" s="20"/>
      <c r="H481" s="25"/>
      <c r="I481" s="323" t="s">
        <v>3617</v>
      </c>
    </row>
    <row r="482" spans="1:12" x14ac:dyDescent="0.25">
      <c r="A482" s="18" t="s">
        <v>3618</v>
      </c>
      <c r="B482" s="18" t="s">
        <v>3619</v>
      </c>
      <c r="C482" s="58"/>
      <c r="D482" s="70"/>
      <c r="E482" s="58"/>
      <c r="F482" s="61"/>
      <c r="G482" s="20">
        <f>+F483+F501</f>
        <v>1099.68</v>
      </c>
      <c r="H482" s="25">
        <f>+G482/1.16*0.16</f>
        <v>151.68000000000004</v>
      </c>
      <c r="I482" s="250"/>
    </row>
    <row r="483" spans="1:12" x14ac:dyDescent="0.25">
      <c r="A483" s="53"/>
      <c r="B483" s="53"/>
      <c r="C483" s="58" t="s">
        <v>3620</v>
      </c>
      <c r="D483" s="70">
        <v>43038</v>
      </c>
      <c r="E483" s="58">
        <v>4286</v>
      </c>
      <c r="F483" s="61">
        <v>1099.68</v>
      </c>
      <c r="G483" s="20"/>
      <c r="H483" s="25"/>
      <c r="I483" s="323"/>
      <c r="L483" s="98"/>
    </row>
    <row r="484" spans="1:12" x14ac:dyDescent="0.25">
      <c r="A484" s="18" t="s">
        <v>3621</v>
      </c>
      <c r="B484" s="18" t="s">
        <v>3622</v>
      </c>
      <c r="C484" s="58"/>
      <c r="D484" s="70"/>
      <c r="E484" s="58"/>
      <c r="F484" s="61"/>
      <c r="G484" s="20">
        <f>+F485+F503</f>
        <v>-926.68</v>
      </c>
      <c r="H484" s="25">
        <f>+G484/1.16*0.16</f>
        <v>-127.81793103448275</v>
      </c>
      <c r="I484" s="250"/>
    </row>
    <row r="485" spans="1:12" x14ac:dyDescent="0.25">
      <c r="A485" s="53"/>
      <c r="B485" s="53"/>
      <c r="C485" s="58" t="s">
        <v>3623</v>
      </c>
      <c r="D485" s="70">
        <v>43039</v>
      </c>
      <c r="E485" s="58" t="s">
        <v>3624</v>
      </c>
      <c r="F485" s="61">
        <v>-926.68</v>
      </c>
      <c r="G485" s="20"/>
      <c r="H485" s="25"/>
      <c r="I485" s="323" t="s">
        <v>3625</v>
      </c>
    </row>
    <row r="486" spans="1:12" x14ac:dyDescent="0.25">
      <c r="A486" s="53"/>
      <c r="B486" s="53"/>
      <c r="C486" s="58"/>
      <c r="D486" s="70"/>
      <c r="E486" s="58"/>
      <c r="F486" s="61"/>
      <c r="G486" s="20"/>
      <c r="H486" s="25"/>
      <c r="I486" s="323"/>
    </row>
    <row r="487" spans="1:12" x14ac:dyDescent="0.25">
      <c r="E487" s="62" t="s">
        <v>234</v>
      </c>
      <c r="G487" s="397">
        <f>+SUM(G8:G485)</f>
        <v>5296160.62</v>
      </c>
    </row>
    <row r="488" spans="1:12" x14ac:dyDescent="0.25">
      <c r="E488" s="62" t="s">
        <v>235</v>
      </c>
      <c r="G488" s="394">
        <v>-5296163.29</v>
      </c>
    </row>
    <row r="489" spans="1:12" x14ac:dyDescent="0.25">
      <c r="E489" s="62" t="s">
        <v>236</v>
      </c>
      <c r="G489" s="397">
        <f>+G487+G488</f>
        <v>-2.6699999999254942</v>
      </c>
    </row>
    <row r="492" spans="1:12" x14ac:dyDescent="0.25">
      <c r="G492" s="397"/>
    </row>
  </sheetData>
  <autoFilter ref="A7:I491"/>
  <conditionalFormatting sqref="I366">
    <cfRule type="uniqueValues" dxfId="98" priority="28"/>
    <cfRule type="duplicateValues" priority="29"/>
    <cfRule type="uniqueValues" dxfId="97" priority="30"/>
  </conditionalFormatting>
  <conditionalFormatting sqref="I434">
    <cfRule type="uniqueValues" dxfId="96" priority="25"/>
    <cfRule type="duplicateValues" priority="26"/>
    <cfRule type="uniqueValues" dxfId="95" priority="27"/>
  </conditionalFormatting>
  <conditionalFormatting sqref="I281:I282">
    <cfRule type="uniqueValues" dxfId="94" priority="19"/>
    <cfRule type="duplicateValues" priority="20"/>
    <cfRule type="uniqueValues" dxfId="93" priority="21"/>
  </conditionalFormatting>
  <conditionalFormatting sqref="I334:I337">
    <cfRule type="uniqueValues" dxfId="92" priority="43"/>
    <cfRule type="duplicateValues" priority="44"/>
    <cfRule type="uniqueValues" dxfId="91" priority="45"/>
  </conditionalFormatting>
  <conditionalFormatting sqref="I38:I40">
    <cfRule type="uniqueValues" dxfId="90" priority="16"/>
    <cfRule type="duplicateValues" priority="17"/>
    <cfRule type="uniqueValues" dxfId="89" priority="18"/>
  </conditionalFormatting>
  <conditionalFormatting sqref="I29:I33">
    <cfRule type="uniqueValues" dxfId="88" priority="451"/>
    <cfRule type="duplicateValues" priority="452"/>
    <cfRule type="uniqueValues" dxfId="87" priority="453"/>
  </conditionalFormatting>
  <conditionalFormatting sqref="I73 I71">
    <cfRule type="uniqueValues" dxfId="86" priority="457"/>
    <cfRule type="duplicateValues" priority="458"/>
    <cfRule type="uniqueValues" dxfId="85" priority="459"/>
  </conditionalFormatting>
  <conditionalFormatting sqref="I247">
    <cfRule type="uniqueValues" dxfId="84" priority="13"/>
    <cfRule type="duplicateValues" priority="14"/>
    <cfRule type="uniqueValues" dxfId="83" priority="15"/>
  </conditionalFormatting>
  <conditionalFormatting sqref="I249">
    <cfRule type="uniqueValues" dxfId="82" priority="10"/>
    <cfRule type="duplicateValues" priority="11"/>
    <cfRule type="uniqueValues" dxfId="81" priority="12"/>
  </conditionalFormatting>
  <conditionalFormatting sqref="I251:I257">
    <cfRule type="uniqueValues" dxfId="80" priority="460"/>
    <cfRule type="duplicateValues" priority="461"/>
    <cfRule type="uniqueValues" dxfId="79" priority="462"/>
  </conditionalFormatting>
  <conditionalFormatting sqref="I284">
    <cfRule type="uniqueValues" dxfId="78" priority="7"/>
    <cfRule type="duplicateValues" priority="8"/>
    <cfRule type="uniqueValues" dxfId="77" priority="9"/>
  </conditionalFormatting>
  <conditionalFormatting sqref="I339:I340">
    <cfRule type="uniqueValues" dxfId="76" priority="463"/>
    <cfRule type="duplicateValues" priority="464"/>
    <cfRule type="uniqueValues" dxfId="75" priority="465"/>
  </conditionalFormatting>
  <conditionalFormatting sqref="I375:I380 I382">
    <cfRule type="uniqueValues" dxfId="74" priority="466"/>
    <cfRule type="duplicateValues" priority="467"/>
    <cfRule type="uniqueValues" dxfId="73" priority="468"/>
  </conditionalFormatting>
  <conditionalFormatting sqref="I387 G387 G390 I390">
    <cfRule type="uniqueValues" dxfId="72" priority="1"/>
    <cfRule type="duplicateValues" priority="2"/>
    <cfRule type="uniqueValues" dxfId="71" priority="3"/>
  </conditionalFormatting>
  <conditionalFormatting sqref="I66:I69">
    <cfRule type="uniqueValues" dxfId="70" priority="484"/>
    <cfRule type="duplicateValues" priority="485"/>
    <cfRule type="uniqueValues" dxfId="69" priority="486"/>
  </conditionalFormatting>
  <conditionalFormatting sqref="I259:I263">
    <cfRule type="uniqueValues" dxfId="68" priority="487"/>
    <cfRule type="duplicateValues" priority="488"/>
    <cfRule type="uniqueValues" dxfId="67" priority="489"/>
  </conditionalFormatting>
  <conditionalFormatting sqref="I304:I305">
    <cfRule type="uniqueValues" dxfId="66" priority="667"/>
    <cfRule type="duplicateValues" priority="668"/>
    <cfRule type="uniqueValues" dxfId="65" priority="669"/>
  </conditionalFormatting>
  <pageMargins left="0.70866141732283472" right="0.70866141732283472" top="0.74803149606299213" bottom="0.74803149606299213" header="0.31496062992125984" footer="0.31496062992125984"/>
  <pageSetup scale="13" fitToHeight="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51"/>
  <sheetViews>
    <sheetView topLeftCell="A620" zoomScale="80" zoomScaleNormal="80" workbookViewId="0">
      <selection activeCell="I648" sqref="I648"/>
    </sheetView>
  </sheetViews>
  <sheetFormatPr baseColWidth="10" defaultRowHeight="15" outlineLevelRow="2" x14ac:dyDescent="0.25"/>
  <cols>
    <col min="1" max="1" width="12.42578125" style="394" bestFit="1" customWidth="1"/>
    <col min="2" max="2" width="60" style="394" bestFit="1" customWidth="1"/>
    <col min="3" max="3" width="12.28515625" style="394" bestFit="1" customWidth="1"/>
    <col min="4" max="4" width="11.5703125" style="394" bestFit="1" customWidth="1"/>
    <col min="5" max="5" width="16.28515625" style="394" customWidth="1"/>
    <col min="6" max="6" width="11.7109375" style="394" bestFit="1" customWidth="1"/>
    <col min="7" max="7" width="22.5703125" style="394" customWidth="1"/>
    <col min="8" max="8" width="11.42578125" style="394"/>
    <col min="9" max="9" width="45.28515625" style="394" customWidth="1"/>
    <col min="10" max="16384" width="11.42578125" style="394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3650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x14ac:dyDescent="0.25">
      <c r="A9" s="18" t="s">
        <v>12</v>
      </c>
      <c r="B9" s="18" t="s">
        <v>13</v>
      </c>
      <c r="C9" s="119"/>
      <c r="D9" s="121"/>
      <c r="E9" s="119"/>
      <c r="F9" s="119"/>
      <c r="G9" s="20">
        <f>+SUM(F10:F12)</f>
        <v>6405.5599999999995</v>
      </c>
      <c r="H9" s="25">
        <f>+G9/1.16*0.16</f>
        <v>883.52551724137925</v>
      </c>
      <c r="I9" s="5"/>
      <c r="J9" s="58"/>
      <c r="K9" s="8"/>
      <c r="L9" s="28"/>
    </row>
    <row r="10" spans="1:12" s="76" customFormat="1" outlineLevel="1" x14ac:dyDescent="0.25">
      <c r="A10" s="53"/>
      <c r="B10" s="53"/>
      <c r="C10" s="442" t="s">
        <v>1558</v>
      </c>
      <c r="D10" s="452">
        <v>42867</v>
      </c>
      <c r="E10" s="442" t="s">
        <v>1559</v>
      </c>
      <c r="F10" s="441">
        <v>1.1499999999999999</v>
      </c>
      <c r="G10" s="20"/>
      <c r="H10" s="20"/>
      <c r="I10" s="5"/>
      <c r="J10" s="58"/>
      <c r="K10" s="8"/>
      <c r="L10" s="28"/>
    </row>
    <row r="11" spans="1:12" s="76" customFormat="1" outlineLevel="1" x14ac:dyDescent="0.25">
      <c r="A11" s="53"/>
      <c r="B11" s="53"/>
      <c r="C11" s="442" t="s">
        <v>1955</v>
      </c>
      <c r="D11" s="452">
        <v>42900</v>
      </c>
      <c r="E11" s="442" t="s">
        <v>1956</v>
      </c>
      <c r="F11" s="442">
        <v>4020</v>
      </c>
      <c r="G11" s="20"/>
      <c r="H11" s="20"/>
      <c r="I11" s="5"/>
      <c r="J11" s="58"/>
      <c r="K11" s="8"/>
      <c r="L11" s="28"/>
    </row>
    <row r="12" spans="1:12" s="76" customFormat="1" outlineLevel="1" x14ac:dyDescent="0.25">
      <c r="A12" s="53"/>
      <c r="B12" s="53"/>
      <c r="C12" s="442" t="s">
        <v>1957</v>
      </c>
      <c r="D12" s="452">
        <v>42900</v>
      </c>
      <c r="E12" s="442" t="s">
        <v>1958</v>
      </c>
      <c r="F12" s="441">
        <v>2384.41</v>
      </c>
      <c r="G12" s="20"/>
      <c r="H12" s="20"/>
      <c r="I12" s="5"/>
      <c r="J12" s="58"/>
      <c r="K12" s="8"/>
      <c r="L12" s="28"/>
    </row>
    <row r="13" spans="1:12" x14ac:dyDescent="0.25">
      <c r="A13" s="18" t="s">
        <v>14</v>
      </c>
      <c r="B13" s="18" t="s">
        <v>15</v>
      </c>
      <c r="C13" s="119"/>
      <c r="D13" s="121"/>
      <c r="E13" s="119"/>
      <c r="F13" s="119"/>
      <c r="G13" s="20">
        <f>+SUM(F14:F23)</f>
        <v>14223.4</v>
      </c>
      <c r="H13" s="25">
        <f>+G13/1.16*0.16</f>
        <v>1961.8482758620689</v>
      </c>
      <c r="I13" s="93"/>
      <c r="J13" s="241"/>
      <c r="K13" s="8"/>
      <c r="L13" s="6"/>
    </row>
    <row r="14" spans="1:12" outlineLevel="1" x14ac:dyDescent="0.25">
      <c r="A14" s="53"/>
      <c r="B14" s="64"/>
      <c r="C14" s="442" t="s">
        <v>1043</v>
      </c>
      <c r="D14" s="452">
        <v>42815</v>
      </c>
      <c r="E14" s="442">
        <v>6599778</v>
      </c>
      <c r="F14" s="441">
        <f>4676.51-4184.72</f>
        <v>491.78999999999996</v>
      </c>
      <c r="G14" s="20"/>
      <c r="H14" s="25"/>
      <c r="I14" s="312" t="s">
        <v>3629</v>
      </c>
      <c r="J14" s="241"/>
      <c r="K14" s="8"/>
      <c r="L14" s="6"/>
    </row>
    <row r="15" spans="1:12" outlineLevel="1" x14ac:dyDescent="0.25">
      <c r="A15" s="53"/>
      <c r="B15" s="64"/>
      <c r="C15" s="394" t="s">
        <v>3651</v>
      </c>
      <c r="D15" s="392">
        <v>43045</v>
      </c>
      <c r="E15" s="394">
        <v>7207272</v>
      </c>
      <c r="F15" s="397">
        <v>2928.61</v>
      </c>
      <c r="G15" s="20"/>
      <c r="H15" s="25"/>
      <c r="I15" s="250" t="s">
        <v>3658</v>
      </c>
      <c r="J15" s="58"/>
      <c r="K15" s="8"/>
      <c r="L15" s="6"/>
    </row>
    <row r="16" spans="1:12" outlineLevel="1" x14ac:dyDescent="0.25">
      <c r="A16" s="53"/>
      <c r="B16" s="53"/>
      <c r="C16" s="394" t="s">
        <v>2325</v>
      </c>
      <c r="D16" s="392">
        <v>43045</v>
      </c>
      <c r="E16" s="394">
        <v>7207269</v>
      </c>
      <c r="F16" s="397">
        <v>2645</v>
      </c>
      <c r="G16" s="63"/>
      <c r="H16" s="25"/>
      <c r="I16" s="250" t="s">
        <v>3659</v>
      </c>
      <c r="J16" s="58"/>
      <c r="K16" s="8"/>
      <c r="L16" s="6"/>
    </row>
    <row r="17" spans="1:12" outlineLevel="1" x14ac:dyDescent="0.25">
      <c r="A17" s="53"/>
      <c r="B17" s="53"/>
      <c r="C17" s="394" t="s">
        <v>2326</v>
      </c>
      <c r="D17" s="392">
        <v>43045</v>
      </c>
      <c r="E17" s="394">
        <v>7204709</v>
      </c>
      <c r="F17" s="394">
        <v>528.99</v>
      </c>
      <c r="G17" s="63"/>
      <c r="H17" s="25"/>
      <c r="I17" s="323" t="s">
        <v>3660</v>
      </c>
      <c r="J17" s="58"/>
      <c r="K17" s="8"/>
      <c r="L17" s="6"/>
    </row>
    <row r="18" spans="1:12" outlineLevel="1" x14ac:dyDescent="0.25">
      <c r="A18" s="53"/>
      <c r="B18" s="53"/>
      <c r="C18" s="394" t="s">
        <v>3652</v>
      </c>
      <c r="D18" s="392">
        <v>43047</v>
      </c>
      <c r="E18" s="394">
        <v>7224073</v>
      </c>
      <c r="F18" s="397">
        <v>1009</v>
      </c>
      <c r="G18" s="63"/>
      <c r="H18" s="25"/>
      <c r="I18" s="323" t="s">
        <v>3661</v>
      </c>
      <c r="J18" s="58"/>
      <c r="K18" s="8"/>
      <c r="L18" s="6"/>
    </row>
    <row r="19" spans="1:12" outlineLevel="1" x14ac:dyDescent="0.25">
      <c r="A19" s="53"/>
      <c r="B19" s="53"/>
      <c r="C19" s="394" t="s">
        <v>3653</v>
      </c>
      <c r="D19" s="392">
        <v>43068</v>
      </c>
      <c r="E19" s="394">
        <v>7244417</v>
      </c>
      <c r="F19" s="397">
        <v>2778</v>
      </c>
      <c r="G19" s="63"/>
      <c r="H19" s="25"/>
      <c r="I19" s="250" t="s">
        <v>3662</v>
      </c>
      <c r="J19" s="58"/>
      <c r="K19" s="8"/>
      <c r="L19" s="6"/>
    </row>
    <row r="20" spans="1:12" outlineLevel="1" x14ac:dyDescent="0.25">
      <c r="A20" s="53"/>
      <c r="B20" s="53"/>
      <c r="C20" s="394" t="s">
        <v>3654</v>
      </c>
      <c r="D20" s="392">
        <v>43068</v>
      </c>
      <c r="E20" s="394">
        <v>7244418</v>
      </c>
      <c r="F20" s="394">
        <v>344</v>
      </c>
      <c r="G20" s="63"/>
      <c r="H20" s="25"/>
      <c r="I20" s="323" t="s">
        <v>3663</v>
      </c>
      <c r="J20" s="58"/>
      <c r="K20" s="8"/>
      <c r="L20" s="6"/>
    </row>
    <row r="21" spans="1:12" outlineLevel="1" x14ac:dyDescent="0.25">
      <c r="A21" s="53"/>
      <c r="B21" s="53"/>
      <c r="C21" s="394" t="s">
        <v>3655</v>
      </c>
      <c r="D21" s="392">
        <v>43068</v>
      </c>
      <c r="E21" s="394">
        <v>7247729</v>
      </c>
      <c r="F21" s="397">
        <v>2718</v>
      </c>
      <c r="G21" s="63"/>
      <c r="H21" s="25"/>
      <c r="I21" s="323" t="s">
        <v>3664</v>
      </c>
      <c r="J21" s="241"/>
      <c r="K21" s="8"/>
      <c r="L21" s="6"/>
    </row>
    <row r="22" spans="1:12" outlineLevel="1" x14ac:dyDescent="0.25">
      <c r="A22" s="53"/>
      <c r="B22" s="53"/>
      <c r="C22" s="394" t="s">
        <v>3656</v>
      </c>
      <c r="D22" s="392">
        <v>43068</v>
      </c>
      <c r="E22" s="394">
        <v>7247730</v>
      </c>
      <c r="F22" s="394">
        <v>399.01</v>
      </c>
      <c r="G22" s="63"/>
      <c r="H22" s="25"/>
      <c r="I22" s="250" t="s">
        <v>3665</v>
      </c>
      <c r="J22" s="241"/>
      <c r="K22" s="8"/>
      <c r="L22" s="6"/>
    </row>
    <row r="23" spans="1:12" outlineLevel="1" x14ac:dyDescent="0.25">
      <c r="A23" s="53"/>
      <c r="B23" s="53"/>
      <c r="C23" s="394" t="s">
        <v>3657</v>
      </c>
      <c r="D23" s="392">
        <v>43068</v>
      </c>
      <c r="E23" s="394">
        <v>7247724</v>
      </c>
      <c r="F23" s="394">
        <v>381</v>
      </c>
      <c r="G23" s="63"/>
      <c r="H23" s="25"/>
      <c r="I23" s="323" t="s">
        <v>3666</v>
      </c>
      <c r="J23" s="241"/>
      <c r="K23" s="8"/>
      <c r="L23" s="6"/>
    </row>
    <row r="24" spans="1:12" outlineLevel="1" x14ac:dyDescent="0.25">
      <c r="A24" s="18" t="s">
        <v>3667</v>
      </c>
      <c r="B24" s="18" t="s">
        <v>3668</v>
      </c>
      <c r="C24" s="58"/>
      <c r="D24" s="70"/>
      <c r="E24" s="58"/>
      <c r="F24" s="58"/>
      <c r="G24" s="20">
        <f>+F25</f>
        <v>1895.44</v>
      </c>
      <c r="H24" s="25">
        <f>+G24/1.16*0.16</f>
        <v>261.44000000000005</v>
      </c>
      <c r="I24" s="93"/>
      <c r="J24" s="241"/>
      <c r="K24" s="8"/>
      <c r="L24" s="6"/>
    </row>
    <row r="25" spans="1:12" ht="17.25" customHeight="1" outlineLevel="1" x14ac:dyDescent="0.25">
      <c r="A25" s="53"/>
      <c r="B25" s="64"/>
      <c r="C25" s="76" t="s">
        <v>3669</v>
      </c>
      <c r="D25" s="314">
        <v>43056</v>
      </c>
      <c r="E25" s="76" t="s">
        <v>3670</v>
      </c>
      <c r="F25" s="77">
        <v>1895.44</v>
      </c>
      <c r="G25" s="20"/>
      <c r="H25" s="25"/>
      <c r="I25" s="349" t="s">
        <v>3671</v>
      </c>
      <c r="J25" s="241"/>
      <c r="K25" s="8"/>
      <c r="L25" s="6"/>
    </row>
    <row r="26" spans="1:12" outlineLevel="1" x14ac:dyDescent="0.25">
      <c r="A26" s="18" t="s">
        <v>25</v>
      </c>
      <c r="B26" s="18" t="s">
        <v>2284</v>
      </c>
      <c r="C26" s="58"/>
      <c r="D26" s="70"/>
      <c r="E26" s="58"/>
      <c r="F26" s="58"/>
      <c r="G26" s="20">
        <f>+F27</f>
        <v>4634.2</v>
      </c>
      <c r="H26" s="25">
        <f>+G26/1.16*0.16</f>
        <v>639.20000000000005</v>
      </c>
      <c r="I26" s="93"/>
      <c r="J26" s="241"/>
      <c r="K26" s="8"/>
      <c r="L26" s="6"/>
    </row>
    <row r="27" spans="1:12" outlineLevel="1" x14ac:dyDescent="0.25">
      <c r="A27" s="53"/>
      <c r="B27" s="64"/>
      <c r="C27" s="76" t="s">
        <v>3673</v>
      </c>
      <c r="D27" s="314">
        <v>43063</v>
      </c>
      <c r="E27" s="76">
        <v>331181279</v>
      </c>
      <c r="F27" s="77">
        <v>4634.2</v>
      </c>
      <c r="G27" s="20"/>
      <c r="H27" s="25"/>
      <c r="I27" s="323" t="s">
        <v>3674</v>
      </c>
      <c r="J27" s="241"/>
      <c r="K27" s="8"/>
      <c r="L27" s="6"/>
    </row>
    <row r="28" spans="1:12" x14ac:dyDescent="0.25">
      <c r="A28" s="18" t="s">
        <v>27</v>
      </c>
      <c r="B28" s="18" t="s">
        <v>28</v>
      </c>
      <c r="C28" s="28"/>
      <c r="D28" s="29"/>
      <c r="E28" s="30"/>
      <c r="F28" s="31"/>
      <c r="G28" s="20">
        <f>+SUM(F29:F31)</f>
        <v>951321.79</v>
      </c>
      <c r="H28" s="25">
        <f>+G28/1.16*0.16</f>
        <v>131216.79862068966</v>
      </c>
      <c r="I28" s="25"/>
      <c r="J28" s="26"/>
      <c r="K28" s="8"/>
      <c r="L28" s="27"/>
    </row>
    <row r="29" spans="1:12" outlineLevel="2" x14ac:dyDescent="0.25">
      <c r="A29" s="53"/>
      <c r="B29" s="53"/>
      <c r="C29" s="394" t="s">
        <v>2610</v>
      </c>
      <c r="D29" s="392">
        <v>42977</v>
      </c>
      <c r="E29" s="394" t="s">
        <v>2611</v>
      </c>
      <c r="F29" s="397">
        <v>1322.33</v>
      </c>
      <c r="G29" s="20"/>
      <c r="H29" s="25"/>
      <c r="I29" s="25"/>
      <c r="J29" s="26"/>
      <c r="K29" s="8"/>
      <c r="L29" s="27"/>
    </row>
    <row r="30" spans="1:12" outlineLevel="1" x14ac:dyDescent="0.25">
      <c r="A30" s="3"/>
      <c r="B30" s="3"/>
      <c r="C30" s="28" t="s">
        <v>3675</v>
      </c>
      <c r="D30" s="392">
        <v>43069</v>
      </c>
      <c r="E30" s="394" t="s">
        <v>3676</v>
      </c>
      <c r="F30" s="397">
        <v>755840.31</v>
      </c>
      <c r="G30" s="33"/>
      <c r="H30" s="72"/>
      <c r="I30" s="241"/>
      <c r="J30" s="241"/>
      <c r="K30" s="241"/>
      <c r="L30" s="241"/>
    </row>
    <row r="31" spans="1:12" ht="15.75" customHeight="1" outlineLevel="1" x14ac:dyDescent="0.25">
      <c r="A31" s="3"/>
      <c r="B31" s="3"/>
      <c r="C31" s="394" t="s">
        <v>1998</v>
      </c>
      <c r="D31" s="392">
        <v>43069</v>
      </c>
      <c r="E31" s="394" t="s">
        <v>3677</v>
      </c>
      <c r="F31" s="397">
        <v>194159.15</v>
      </c>
      <c r="G31" s="33"/>
      <c r="H31" s="72"/>
      <c r="I31" s="241"/>
      <c r="J31" s="241"/>
      <c r="K31" s="241"/>
      <c r="L31" s="241"/>
    </row>
    <row r="32" spans="1:12" ht="15.75" customHeight="1" outlineLevel="1" x14ac:dyDescent="0.25">
      <c r="A32" s="18" t="s">
        <v>43</v>
      </c>
      <c r="B32" s="18" t="s">
        <v>3678</v>
      </c>
      <c r="C32" s="28"/>
      <c r="D32" s="29"/>
      <c r="E32" s="30"/>
      <c r="F32" s="31"/>
      <c r="G32" s="20">
        <f>+F33</f>
        <v>17222.240000000002</v>
      </c>
      <c r="H32" s="25">
        <f>+G32/1.16*0.16</f>
        <v>2375.4813793103453</v>
      </c>
      <c r="I32" s="241"/>
      <c r="J32" s="241"/>
      <c r="K32" s="241"/>
      <c r="L32" s="241"/>
    </row>
    <row r="33" spans="1:12" ht="15.75" customHeight="1" outlineLevel="1" x14ac:dyDescent="0.25">
      <c r="A33" s="53"/>
      <c r="B33" s="53"/>
      <c r="C33" s="394" t="s">
        <v>3679</v>
      </c>
      <c r="D33" s="392">
        <v>43069</v>
      </c>
      <c r="E33" s="394">
        <v>144992</v>
      </c>
      <c r="F33" s="397">
        <v>17222.240000000002</v>
      </c>
      <c r="G33" s="20"/>
      <c r="H33" s="25"/>
      <c r="I33" s="323" t="s">
        <v>3680</v>
      </c>
      <c r="J33" s="241"/>
      <c r="K33" s="241"/>
      <c r="L33" s="241"/>
    </row>
    <row r="34" spans="1:12" ht="15.75" customHeight="1" outlineLevel="1" x14ac:dyDescent="0.25">
      <c r="A34" s="18" t="s">
        <v>3681</v>
      </c>
      <c r="B34" s="18" t="s">
        <v>3682</v>
      </c>
      <c r="C34" s="28"/>
      <c r="D34" s="29"/>
      <c r="E34" s="30"/>
      <c r="F34" s="31"/>
      <c r="G34" s="20">
        <f>+SUM(F35:F37)</f>
        <v>107389.878</v>
      </c>
      <c r="H34" s="25">
        <f>+G34/1.16*0.16</f>
        <v>14812.39696551724</v>
      </c>
      <c r="I34" s="241"/>
      <c r="J34" s="241"/>
      <c r="K34" s="241"/>
      <c r="L34" s="241"/>
    </row>
    <row r="35" spans="1:12" ht="15.75" customHeight="1" outlineLevel="1" x14ac:dyDescent="0.25">
      <c r="A35" s="53"/>
      <c r="B35" s="53"/>
      <c r="C35" s="394" t="s">
        <v>3683</v>
      </c>
      <c r="D35" s="392">
        <v>43069</v>
      </c>
      <c r="E35" s="394">
        <v>96808</v>
      </c>
      <c r="F35" s="397">
        <v>60950.69</v>
      </c>
      <c r="G35" s="20"/>
      <c r="H35" s="25"/>
      <c r="I35" s="323" t="s">
        <v>3686</v>
      </c>
      <c r="J35" s="241"/>
      <c r="K35" s="241"/>
      <c r="L35" s="241"/>
    </row>
    <row r="36" spans="1:12" ht="15.75" customHeight="1" outlineLevel="1" x14ac:dyDescent="0.25">
      <c r="A36" s="53"/>
      <c r="B36" s="53"/>
      <c r="C36" s="28" t="s">
        <v>3684</v>
      </c>
      <c r="D36" s="392">
        <v>43069</v>
      </c>
      <c r="E36" s="394">
        <v>93807</v>
      </c>
      <c r="F36" s="397">
        <v>43983.03</v>
      </c>
      <c r="G36" s="20"/>
      <c r="H36" s="25"/>
      <c r="I36" s="250" t="s">
        <v>3687</v>
      </c>
      <c r="J36" s="241"/>
      <c r="K36" s="241"/>
      <c r="L36" s="241"/>
    </row>
    <row r="37" spans="1:12" ht="15.75" customHeight="1" outlineLevel="1" x14ac:dyDescent="0.25">
      <c r="A37" s="53"/>
      <c r="B37" s="53"/>
      <c r="C37" s="394" t="s">
        <v>3685</v>
      </c>
      <c r="D37" s="392">
        <v>43069</v>
      </c>
      <c r="E37" s="394">
        <v>96815</v>
      </c>
      <c r="F37" s="397">
        <v>2456.1579999999999</v>
      </c>
      <c r="G37" s="20"/>
      <c r="H37" s="25"/>
      <c r="I37" s="323" t="s">
        <v>3688</v>
      </c>
      <c r="J37" s="241"/>
      <c r="K37" s="241"/>
      <c r="L37" s="241"/>
    </row>
    <row r="38" spans="1:12" outlineLevel="1" x14ac:dyDescent="0.25">
      <c r="A38" s="18" t="s">
        <v>54</v>
      </c>
      <c r="B38" s="18" t="s">
        <v>55</v>
      </c>
      <c r="C38" s="22"/>
      <c r="D38" s="23"/>
      <c r="E38" s="22"/>
      <c r="F38" s="24"/>
      <c r="G38" s="20">
        <f>+SUM(F39:F39)</f>
        <v>5274.52</v>
      </c>
      <c r="H38" s="25">
        <f>+G38/1.16*0.16</f>
        <v>727.52000000000021</v>
      </c>
      <c r="I38" s="25"/>
      <c r="J38" s="26"/>
      <c r="K38" s="8"/>
      <c r="L38" s="27"/>
    </row>
    <row r="39" spans="1:12" outlineLevel="1" x14ac:dyDescent="0.25">
      <c r="A39" s="3"/>
      <c r="B39" s="3"/>
      <c r="C39" s="394" t="s">
        <v>3689</v>
      </c>
      <c r="D39" s="392">
        <v>43069</v>
      </c>
      <c r="E39" s="394" t="s">
        <v>3690</v>
      </c>
      <c r="F39" s="394">
        <v>5274.52</v>
      </c>
      <c r="H39" s="25"/>
      <c r="I39" s="323" t="s">
        <v>3691</v>
      </c>
      <c r="J39" s="26"/>
      <c r="K39" s="8"/>
      <c r="L39" s="27"/>
    </row>
    <row r="40" spans="1:12" x14ac:dyDescent="0.25">
      <c r="A40" s="34" t="s">
        <v>1307</v>
      </c>
      <c r="B40" s="34" t="s">
        <v>1308</v>
      </c>
      <c r="C40" s="411"/>
      <c r="D40" s="412"/>
      <c r="E40" s="413"/>
      <c r="F40" s="414"/>
      <c r="G40" s="37">
        <f>+SUM(F41:F42)</f>
        <v>3453.4</v>
      </c>
      <c r="H40" s="25">
        <f>+G40/1.16*0.16</f>
        <v>476.3310344827587</v>
      </c>
      <c r="I40" s="25"/>
      <c r="J40" s="41"/>
      <c r="K40" s="8"/>
      <c r="L40" s="27"/>
    </row>
    <row r="41" spans="1:12" s="76" customFormat="1" outlineLevel="1" x14ac:dyDescent="0.25">
      <c r="A41" s="44"/>
      <c r="B41" s="44"/>
      <c r="C41" s="411" t="s">
        <v>1309</v>
      </c>
      <c r="D41" s="412">
        <v>42833</v>
      </c>
      <c r="E41" s="413" t="s">
        <v>1310</v>
      </c>
      <c r="F41" s="414">
        <v>1689.9</v>
      </c>
      <c r="G41" s="37"/>
      <c r="H41" s="25"/>
      <c r="I41" s="311" t="s">
        <v>1313</v>
      </c>
      <c r="J41" s="324"/>
      <c r="K41" s="8"/>
      <c r="L41" s="56"/>
    </row>
    <row r="42" spans="1:12" outlineLevel="1" x14ac:dyDescent="0.25">
      <c r="A42" s="38"/>
      <c r="B42" s="38"/>
      <c r="C42" s="453" t="s">
        <v>1311</v>
      </c>
      <c r="D42" s="454">
        <v>42833</v>
      </c>
      <c r="E42" s="453" t="s">
        <v>1312</v>
      </c>
      <c r="F42" s="120">
        <v>1763.5</v>
      </c>
      <c r="G42" s="40"/>
      <c r="H42" s="41"/>
      <c r="I42" s="312" t="s">
        <v>1314</v>
      </c>
      <c r="J42" s="41"/>
      <c r="K42" s="8"/>
      <c r="L42" s="27"/>
    </row>
    <row r="43" spans="1:12" x14ac:dyDescent="0.25">
      <c r="A43" s="34" t="s">
        <v>1976</v>
      </c>
      <c r="B43" s="34" t="s">
        <v>1977</v>
      </c>
      <c r="C43" s="329"/>
      <c r="D43" s="330"/>
      <c r="E43" s="331"/>
      <c r="F43" s="332"/>
      <c r="G43" s="37">
        <f>+SUM(F44:F45)</f>
        <v>580</v>
      </c>
      <c r="H43" s="25">
        <f>+G43/1.16*0.16</f>
        <v>80.000000000000014</v>
      </c>
      <c r="I43" s="25"/>
      <c r="J43" s="41"/>
      <c r="K43" s="8"/>
      <c r="L43" s="27"/>
    </row>
    <row r="44" spans="1:12" outlineLevel="1" x14ac:dyDescent="0.25">
      <c r="A44" s="44"/>
      <c r="B44" s="44"/>
      <c r="C44" s="329" t="s">
        <v>1978</v>
      </c>
      <c r="D44" s="330">
        <v>42888</v>
      </c>
      <c r="E44" s="331">
        <v>1892</v>
      </c>
      <c r="F44" s="332">
        <v>290</v>
      </c>
      <c r="G44" s="37"/>
      <c r="H44" s="25"/>
      <c r="I44" s="311" t="s">
        <v>1979</v>
      </c>
      <c r="J44" s="41" t="s">
        <v>3187</v>
      </c>
      <c r="K44" s="8"/>
      <c r="L44" s="27"/>
    </row>
    <row r="45" spans="1:12" outlineLevel="1" x14ac:dyDescent="0.25">
      <c r="A45" s="44"/>
      <c r="B45" s="44"/>
      <c r="C45" s="28" t="s">
        <v>3692</v>
      </c>
      <c r="D45" s="29">
        <v>43069</v>
      </c>
      <c r="E45" s="52">
        <v>2152</v>
      </c>
      <c r="F45" s="31">
        <v>290</v>
      </c>
      <c r="G45" s="37"/>
      <c r="H45" s="25"/>
      <c r="I45" s="323" t="s">
        <v>3693</v>
      </c>
      <c r="J45" s="41"/>
      <c r="K45" s="8"/>
      <c r="L45" s="27"/>
    </row>
    <row r="46" spans="1:12" x14ac:dyDescent="0.25">
      <c r="A46" s="42" t="s">
        <v>56</v>
      </c>
      <c r="B46" s="42" t="s">
        <v>57</v>
      </c>
      <c r="C46" s="22"/>
      <c r="D46" s="23"/>
      <c r="E46" s="22"/>
      <c r="F46" s="24"/>
      <c r="G46" s="37">
        <f>+F47+F48</f>
        <v>476899.99</v>
      </c>
      <c r="H46" s="25">
        <f>+G46/1.16*0.16</f>
        <v>65779.308965517252</v>
      </c>
      <c r="I46" s="41"/>
      <c r="J46" s="41"/>
      <c r="K46" s="8"/>
      <c r="L46" s="27"/>
    </row>
    <row r="47" spans="1:12" outlineLevel="1" x14ac:dyDescent="0.25">
      <c r="A47" s="44"/>
      <c r="B47" s="44"/>
      <c r="C47" s="58" t="s">
        <v>58</v>
      </c>
      <c r="D47" s="70">
        <v>42730</v>
      </c>
      <c r="E47" s="58" t="s">
        <v>59</v>
      </c>
      <c r="F47" s="61">
        <v>328500</v>
      </c>
      <c r="G47" s="37"/>
      <c r="H47" s="25"/>
      <c r="I47" s="41"/>
      <c r="J47" s="41"/>
      <c r="K47" s="8"/>
      <c r="L47" s="27"/>
    </row>
    <row r="48" spans="1:12" outlineLevel="1" x14ac:dyDescent="0.25">
      <c r="A48" s="44"/>
      <c r="B48" s="44"/>
      <c r="C48" s="58" t="s">
        <v>1315</v>
      </c>
      <c r="D48" s="70">
        <v>42850</v>
      </c>
      <c r="E48" s="58" t="s">
        <v>1316</v>
      </c>
      <c r="F48" s="61">
        <v>148399.99</v>
      </c>
      <c r="G48" s="37"/>
      <c r="H48" s="25"/>
      <c r="I48" s="41"/>
      <c r="J48" s="41"/>
      <c r="K48" s="8"/>
      <c r="L48" s="27"/>
    </row>
    <row r="49" spans="1:16384" outlineLevel="1" x14ac:dyDescent="0.25">
      <c r="A49" s="42" t="s">
        <v>1066</v>
      </c>
      <c r="B49" s="42" t="s">
        <v>1067</v>
      </c>
      <c r="C49" s="22"/>
      <c r="D49" s="23"/>
      <c r="E49" s="22"/>
      <c r="F49" s="24"/>
      <c r="G49" s="37">
        <f>+F50+F51</f>
        <v>9046.08</v>
      </c>
      <c r="H49" s="25">
        <f>+G49/1.16*0.16</f>
        <v>1247.7351724137932</v>
      </c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323"/>
      <c r="GX49" s="323"/>
      <c r="GY49" s="323"/>
      <c r="GZ49" s="323"/>
      <c r="HA49" s="323"/>
      <c r="HB49" s="323"/>
      <c r="HC49" s="323"/>
      <c r="HD49" s="323"/>
      <c r="HE49" s="323"/>
      <c r="HF49" s="323"/>
      <c r="HG49" s="323"/>
      <c r="HH49" s="323"/>
      <c r="HI49" s="323"/>
      <c r="HJ49" s="323"/>
      <c r="HK49" s="323"/>
      <c r="HL49" s="323"/>
      <c r="HM49" s="323"/>
      <c r="HN49" s="323"/>
      <c r="HO49" s="323"/>
      <c r="HP49" s="323"/>
      <c r="HQ49" s="323"/>
      <c r="HR49" s="323"/>
      <c r="HS49" s="323"/>
      <c r="HT49" s="323"/>
      <c r="HU49" s="323"/>
      <c r="HV49" s="323"/>
      <c r="HW49" s="323"/>
      <c r="HX49" s="323"/>
      <c r="HY49" s="323"/>
      <c r="HZ49" s="323"/>
      <c r="IA49" s="323"/>
      <c r="IB49" s="323"/>
      <c r="IC49" s="323"/>
      <c r="ID49" s="323"/>
      <c r="IE49" s="323"/>
      <c r="IF49" s="323"/>
      <c r="IG49" s="323"/>
      <c r="IH49" s="323"/>
      <c r="II49" s="323"/>
      <c r="IJ49" s="323"/>
      <c r="IK49" s="323"/>
      <c r="IL49" s="323"/>
      <c r="IM49" s="323"/>
      <c r="IN49" s="323"/>
      <c r="IO49" s="323"/>
      <c r="IP49" s="323"/>
      <c r="IQ49" s="323"/>
      <c r="IR49" s="323"/>
      <c r="IS49" s="323"/>
      <c r="IT49" s="323"/>
      <c r="IU49" s="323"/>
      <c r="IV49" s="323"/>
      <c r="IW49" s="323"/>
      <c r="IX49" s="323"/>
      <c r="IY49" s="323"/>
      <c r="IZ49" s="323"/>
      <c r="JA49" s="323"/>
      <c r="JB49" s="323"/>
      <c r="JC49" s="323"/>
      <c r="JD49" s="323"/>
      <c r="JE49" s="323"/>
      <c r="JF49" s="323"/>
      <c r="JG49" s="323"/>
      <c r="JH49" s="323"/>
      <c r="JI49" s="323"/>
      <c r="JJ49" s="323"/>
      <c r="JK49" s="323"/>
      <c r="JL49" s="323"/>
      <c r="JM49" s="323"/>
      <c r="JN49" s="323"/>
      <c r="JO49" s="323"/>
      <c r="JP49" s="323"/>
      <c r="JQ49" s="323"/>
      <c r="JR49" s="323"/>
      <c r="JS49" s="323"/>
      <c r="JT49" s="323"/>
      <c r="JU49" s="323"/>
      <c r="JV49" s="323"/>
      <c r="JW49" s="323"/>
      <c r="JX49" s="323"/>
      <c r="JY49" s="323"/>
      <c r="JZ49" s="323"/>
      <c r="KA49" s="323"/>
      <c r="KB49" s="323"/>
      <c r="KC49" s="323"/>
      <c r="KD49" s="323"/>
      <c r="KE49" s="323"/>
      <c r="KF49" s="323"/>
      <c r="KG49" s="323"/>
      <c r="KH49" s="323"/>
      <c r="KI49" s="323"/>
      <c r="KJ49" s="323"/>
      <c r="KK49" s="323"/>
      <c r="KL49" s="323"/>
      <c r="KM49" s="323"/>
      <c r="KN49" s="323"/>
      <c r="KO49" s="323"/>
      <c r="KP49" s="323"/>
      <c r="KQ49" s="323"/>
      <c r="KR49" s="323"/>
      <c r="KS49" s="323"/>
      <c r="KT49" s="323"/>
      <c r="KU49" s="323"/>
      <c r="KV49" s="323"/>
      <c r="KW49" s="323"/>
      <c r="KX49" s="323"/>
      <c r="KY49" s="323"/>
      <c r="KZ49" s="323"/>
      <c r="LA49" s="323"/>
      <c r="LB49" s="323"/>
      <c r="LC49" s="323"/>
      <c r="LD49" s="323"/>
      <c r="LE49" s="323"/>
      <c r="LF49" s="323"/>
      <c r="LG49" s="323"/>
      <c r="LH49" s="323"/>
      <c r="LI49" s="323"/>
      <c r="LJ49" s="323"/>
      <c r="LK49" s="323"/>
      <c r="LL49" s="323"/>
      <c r="LM49" s="323"/>
      <c r="LN49" s="323"/>
      <c r="LO49" s="323"/>
      <c r="LP49" s="323"/>
      <c r="LQ49" s="323"/>
      <c r="LR49" s="323"/>
      <c r="LS49" s="323"/>
      <c r="LT49" s="323"/>
      <c r="LU49" s="323"/>
      <c r="LV49" s="323"/>
      <c r="LW49" s="323"/>
      <c r="LX49" s="323"/>
      <c r="LY49" s="323"/>
      <c r="LZ49" s="323"/>
      <c r="MA49" s="323"/>
      <c r="MB49" s="323"/>
      <c r="MC49" s="323"/>
      <c r="MD49" s="323"/>
      <c r="ME49" s="323"/>
      <c r="MF49" s="323"/>
      <c r="MG49" s="323"/>
      <c r="MH49" s="323"/>
      <c r="MI49" s="323"/>
      <c r="MJ49" s="323"/>
      <c r="MK49" s="323"/>
      <c r="ML49" s="323"/>
      <c r="MM49" s="323"/>
      <c r="MN49" s="323"/>
      <c r="MO49" s="323"/>
      <c r="MP49" s="323"/>
      <c r="MQ49" s="323"/>
      <c r="MR49" s="323"/>
      <c r="MS49" s="323"/>
      <c r="MT49" s="323"/>
      <c r="MU49" s="323"/>
      <c r="MV49" s="323"/>
      <c r="MW49" s="323"/>
      <c r="MX49" s="323"/>
      <c r="MY49" s="323"/>
      <c r="MZ49" s="323"/>
      <c r="NA49" s="323"/>
      <c r="NB49" s="323"/>
      <c r="NC49" s="323"/>
      <c r="ND49" s="323"/>
      <c r="NE49" s="323"/>
      <c r="NF49" s="323"/>
      <c r="NG49" s="323"/>
      <c r="NH49" s="323"/>
      <c r="NI49" s="323"/>
      <c r="NJ49" s="323"/>
      <c r="NK49" s="323"/>
      <c r="NL49" s="323"/>
      <c r="NM49" s="323"/>
      <c r="NN49" s="323"/>
      <c r="NO49" s="323"/>
      <c r="NP49" s="323"/>
      <c r="NQ49" s="323"/>
      <c r="NR49" s="323"/>
      <c r="NS49" s="323"/>
      <c r="NT49" s="323"/>
      <c r="NU49" s="323"/>
      <c r="NV49" s="323"/>
      <c r="NW49" s="323"/>
      <c r="NX49" s="323"/>
      <c r="NY49" s="323"/>
      <c r="NZ49" s="323"/>
      <c r="OA49" s="323"/>
      <c r="OB49" s="323"/>
      <c r="OC49" s="323"/>
      <c r="OD49" s="323"/>
      <c r="OE49" s="323"/>
      <c r="OF49" s="323"/>
      <c r="OG49" s="323"/>
      <c r="OH49" s="323"/>
      <c r="OI49" s="323"/>
      <c r="OJ49" s="323"/>
      <c r="OK49" s="323"/>
      <c r="OL49" s="323"/>
      <c r="OM49" s="323"/>
      <c r="ON49" s="323"/>
      <c r="OO49" s="323"/>
      <c r="OP49" s="323"/>
      <c r="OQ49" s="323"/>
      <c r="OR49" s="323"/>
      <c r="OS49" s="323"/>
      <c r="OT49" s="323"/>
      <c r="OU49" s="323"/>
      <c r="OV49" s="323"/>
      <c r="OW49" s="323"/>
      <c r="OX49" s="323"/>
      <c r="OY49" s="323"/>
      <c r="OZ49" s="323"/>
      <c r="PA49" s="323"/>
      <c r="PB49" s="323"/>
      <c r="PC49" s="323"/>
      <c r="PD49" s="323"/>
      <c r="PE49" s="323"/>
      <c r="PF49" s="323"/>
      <c r="PG49" s="323"/>
      <c r="PH49" s="323"/>
      <c r="PI49" s="323"/>
      <c r="PJ49" s="323"/>
      <c r="PK49" s="323"/>
      <c r="PL49" s="323"/>
      <c r="PM49" s="323"/>
      <c r="PN49" s="323"/>
      <c r="PO49" s="323"/>
      <c r="PP49" s="323"/>
      <c r="PQ49" s="323"/>
      <c r="PR49" s="323"/>
      <c r="PS49" s="323"/>
      <c r="PT49" s="323"/>
      <c r="PU49" s="323"/>
      <c r="PV49" s="323"/>
      <c r="PW49" s="323"/>
      <c r="PX49" s="323"/>
      <c r="PY49" s="323"/>
      <c r="PZ49" s="323"/>
      <c r="QA49" s="323"/>
      <c r="QB49" s="323"/>
      <c r="QC49" s="323"/>
      <c r="QD49" s="323"/>
      <c r="QE49" s="323"/>
      <c r="QF49" s="323"/>
      <c r="QG49" s="323"/>
      <c r="QH49" s="323"/>
      <c r="QI49" s="323"/>
      <c r="QJ49" s="323"/>
      <c r="QK49" s="323"/>
      <c r="QL49" s="323"/>
      <c r="QM49" s="323"/>
      <c r="QN49" s="323"/>
      <c r="QO49" s="323"/>
      <c r="QP49" s="323"/>
      <c r="QQ49" s="323"/>
      <c r="QR49" s="323"/>
      <c r="QS49" s="323"/>
      <c r="QT49" s="323"/>
      <c r="QU49" s="323"/>
      <c r="QV49" s="323"/>
      <c r="QW49" s="323"/>
      <c r="QX49" s="323"/>
      <c r="QY49" s="323"/>
      <c r="QZ49" s="323"/>
      <c r="RA49" s="323"/>
      <c r="RB49" s="323"/>
      <c r="RC49" s="323"/>
      <c r="RD49" s="323"/>
      <c r="RE49" s="323"/>
      <c r="RF49" s="323"/>
      <c r="RG49" s="323"/>
      <c r="RH49" s="323"/>
      <c r="RI49" s="323"/>
      <c r="RJ49" s="323"/>
      <c r="RK49" s="323"/>
      <c r="RL49" s="323"/>
      <c r="RM49" s="323"/>
      <c r="RN49" s="323"/>
      <c r="RO49" s="323"/>
      <c r="RP49" s="323"/>
      <c r="RQ49" s="323"/>
      <c r="RR49" s="323"/>
      <c r="RS49" s="323"/>
      <c r="RT49" s="323"/>
      <c r="RU49" s="323"/>
      <c r="RV49" s="323"/>
      <c r="RW49" s="323"/>
      <c r="RX49" s="323"/>
      <c r="RY49" s="323"/>
      <c r="RZ49" s="323"/>
      <c r="SA49" s="323"/>
      <c r="SB49" s="323"/>
      <c r="SC49" s="323"/>
      <c r="SD49" s="323"/>
      <c r="SE49" s="323"/>
      <c r="SF49" s="323"/>
      <c r="SG49" s="323"/>
      <c r="SH49" s="323"/>
      <c r="SI49" s="323"/>
      <c r="SJ49" s="323"/>
      <c r="SK49" s="323"/>
      <c r="SL49" s="323"/>
      <c r="SM49" s="323"/>
      <c r="SN49" s="323"/>
      <c r="SO49" s="323"/>
      <c r="SP49" s="323"/>
      <c r="SQ49" s="323"/>
      <c r="SR49" s="323"/>
      <c r="SS49" s="323"/>
      <c r="ST49" s="323"/>
      <c r="SU49" s="323"/>
      <c r="SV49" s="323"/>
      <c r="SW49" s="323"/>
      <c r="SX49" s="323"/>
      <c r="SY49" s="323"/>
      <c r="SZ49" s="323"/>
      <c r="TA49" s="323"/>
      <c r="TB49" s="323"/>
      <c r="TC49" s="323"/>
      <c r="TD49" s="323"/>
      <c r="TE49" s="323"/>
      <c r="TF49" s="323"/>
      <c r="TG49" s="323"/>
      <c r="TH49" s="323"/>
      <c r="TI49" s="323"/>
      <c r="TJ49" s="323"/>
      <c r="TK49" s="323"/>
      <c r="TL49" s="323"/>
      <c r="TM49" s="323"/>
      <c r="TN49" s="323"/>
      <c r="TO49" s="323"/>
      <c r="TP49" s="323"/>
      <c r="TQ49" s="323"/>
      <c r="TR49" s="323"/>
      <c r="TS49" s="323"/>
      <c r="TT49" s="323"/>
      <c r="TU49" s="323"/>
      <c r="TV49" s="323"/>
      <c r="TW49" s="323"/>
      <c r="TX49" s="323"/>
      <c r="TY49" s="323"/>
      <c r="TZ49" s="323"/>
      <c r="UA49" s="323"/>
      <c r="UB49" s="323"/>
      <c r="UC49" s="323"/>
      <c r="UD49" s="323"/>
      <c r="UE49" s="323"/>
      <c r="UF49" s="323"/>
      <c r="UG49" s="323"/>
      <c r="UH49" s="323"/>
      <c r="UI49" s="323"/>
      <c r="UJ49" s="323"/>
      <c r="UK49" s="323"/>
      <c r="UL49" s="323"/>
      <c r="UM49" s="323"/>
      <c r="UN49" s="323"/>
      <c r="UO49" s="323"/>
      <c r="UP49" s="323"/>
      <c r="UQ49" s="323"/>
      <c r="UR49" s="323"/>
      <c r="US49" s="323"/>
      <c r="UT49" s="323"/>
      <c r="UU49" s="323"/>
      <c r="UV49" s="323"/>
      <c r="UW49" s="323"/>
      <c r="UX49" s="323"/>
      <c r="UY49" s="323"/>
      <c r="UZ49" s="323"/>
      <c r="VA49" s="323"/>
      <c r="VB49" s="323"/>
      <c r="VC49" s="323"/>
      <c r="VD49" s="323"/>
      <c r="VE49" s="323"/>
      <c r="VF49" s="323"/>
      <c r="VG49" s="323"/>
      <c r="VH49" s="323"/>
      <c r="VI49" s="323"/>
      <c r="VJ49" s="323"/>
      <c r="VK49" s="323"/>
      <c r="VL49" s="323"/>
      <c r="VM49" s="323"/>
      <c r="VN49" s="323"/>
      <c r="VO49" s="323"/>
      <c r="VP49" s="323"/>
      <c r="VQ49" s="323"/>
      <c r="VR49" s="323"/>
      <c r="VS49" s="323"/>
      <c r="VT49" s="323"/>
      <c r="VU49" s="323"/>
      <c r="VV49" s="323"/>
      <c r="VW49" s="323"/>
      <c r="VX49" s="323"/>
      <c r="VY49" s="323"/>
      <c r="VZ49" s="323"/>
      <c r="WA49" s="323"/>
      <c r="WB49" s="323"/>
      <c r="WC49" s="323"/>
      <c r="WD49" s="323"/>
      <c r="WE49" s="323"/>
      <c r="WF49" s="323"/>
      <c r="WG49" s="323"/>
      <c r="WH49" s="323"/>
      <c r="WI49" s="323"/>
      <c r="WJ49" s="323"/>
      <c r="WK49" s="323"/>
      <c r="WL49" s="323"/>
      <c r="WM49" s="323"/>
      <c r="WN49" s="323"/>
      <c r="WO49" s="323"/>
      <c r="WP49" s="323"/>
      <c r="WQ49" s="323"/>
      <c r="WR49" s="323"/>
      <c r="WS49" s="323"/>
      <c r="WT49" s="323"/>
      <c r="WU49" s="323"/>
      <c r="WV49" s="323"/>
      <c r="WW49" s="323"/>
      <c r="WX49" s="323"/>
      <c r="WY49" s="323"/>
      <c r="WZ49" s="323"/>
      <c r="XA49" s="323"/>
      <c r="XB49" s="323"/>
      <c r="XC49" s="323"/>
      <c r="XD49" s="323"/>
      <c r="XE49" s="323"/>
      <c r="XF49" s="323"/>
      <c r="XG49" s="323"/>
      <c r="XH49" s="323"/>
      <c r="XI49" s="323"/>
      <c r="XJ49" s="323"/>
      <c r="XK49" s="323"/>
      <c r="XL49" s="323"/>
      <c r="XM49" s="323"/>
      <c r="XN49" s="323"/>
      <c r="XO49" s="323"/>
      <c r="XP49" s="323"/>
      <c r="XQ49" s="323"/>
      <c r="XR49" s="323"/>
      <c r="XS49" s="323"/>
      <c r="XT49" s="323"/>
      <c r="XU49" s="323"/>
      <c r="XV49" s="323"/>
      <c r="XW49" s="323"/>
      <c r="XX49" s="323"/>
      <c r="XY49" s="323"/>
      <c r="XZ49" s="323"/>
      <c r="YA49" s="323"/>
      <c r="YB49" s="323"/>
      <c r="YC49" s="323"/>
      <c r="YD49" s="323"/>
      <c r="YE49" s="323"/>
      <c r="YF49" s="323"/>
      <c r="YG49" s="323"/>
      <c r="YH49" s="323"/>
      <c r="YI49" s="323"/>
      <c r="YJ49" s="323"/>
      <c r="YK49" s="323"/>
      <c r="YL49" s="323"/>
      <c r="YM49" s="323"/>
      <c r="YN49" s="323"/>
      <c r="YO49" s="323"/>
      <c r="YP49" s="323"/>
      <c r="YQ49" s="323"/>
      <c r="YR49" s="323"/>
      <c r="YS49" s="323"/>
      <c r="YT49" s="323"/>
      <c r="YU49" s="323"/>
      <c r="YV49" s="323"/>
      <c r="YW49" s="323"/>
      <c r="YX49" s="323"/>
      <c r="YY49" s="323"/>
      <c r="YZ49" s="323"/>
      <c r="ZA49" s="323"/>
      <c r="ZB49" s="323"/>
      <c r="ZC49" s="323"/>
      <c r="ZD49" s="323"/>
      <c r="ZE49" s="323"/>
      <c r="ZF49" s="323"/>
      <c r="ZG49" s="323"/>
      <c r="ZH49" s="323"/>
      <c r="ZI49" s="323"/>
      <c r="ZJ49" s="323"/>
      <c r="ZK49" s="323"/>
      <c r="ZL49" s="323"/>
      <c r="ZM49" s="323"/>
      <c r="ZN49" s="323"/>
      <c r="ZO49" s="323"/>
      <c r="ZP49" s="323"/>
      <c r="ZQ49" s="323"/>
      <c r="ZR49" s="323"/>
      <c r="ZS49" s="323"/>
      <c r="ZT49" s="323"/>
      <c r="ZU49" s="323"/>
      <c r="ZV49" s="323"/>
      <c r="ZW49" s="323"/>
      <c r="ZX49" s="323"/>
      <c r="ZY49" s="323"/>
      <c r="ZZ49" s="323"/>
      <c r="AAA49" s="323"/>
      <c r="AAB49" s="323"/>
      <c r="AAC49" s="323"/>
      <c r="AAD49" s="323"/>
      <c r="AAE49" s="323"/>
      <c r="AAF49" s="323"/>
      <c r="AAG49" s="323"/>
      <c r="AAH49" s="323"/>
      <c r="AAI49" s="323"/>
      <c r="AAJ49" s="323"/>
      <c r="AAK49" s="323"/>
      <c r="AAL49" s="323"/>
      <c r="AAM49" s="323"/>
      <c r="AAN49" s="323"/>
      <c r="AAO49" s="323"/>
      <c r="AAP49" s="323"/>
      <c r="AAQ49" s="323"/>
      <c r="AAR49" s="323"/>
      <c r="AAS49" s="323"/>
      <c r="AAT49" s="323"/>
      <c r="AAU49" s="323"/>
      <c r="AAV49" s="323"/>
      <c r="AAW49" s="323"/>
      <c r="AAX49" s="323"/>
      <c r="AAY49" s="323"/>
      <c r="AAZ49" s="323"/>
      <c r="ABA49" s="323"/>
      <c r="ABB49" s="323"/>
      <c r="ABC49" s="323"/>
      <c r="ABD49" s="323"/>
      <c r="ABE49" s="323"/>
      <c r="ABF49" s="323"/>
      <c r="ABG49" s="323"/>
      <c r="ABH49" s="323"/>
      <c r="ABI49" s="323"/>
      <c r="ABJ49" s="323"/>
      <c r="ABK49" s="323"/>
      <c r="ABL49" s="323"/>
      <c r="ABM49" s="323"/>
      <c r="ABN49" s="323"/>
      <c r="ABO49" s="323"/>
      <c r="ABP49" s="323"/>
      <c r="ABQ49" s="323"/>
      <c r="ABR49" s="323"/>
      <c r="ABS49" s="323"/>
      <c r="ABT49" s="323"/>
      <c r="ABU49" s="323"/>
      <c r="ABV49" s="323"/>
      <c r="ABW49" s="323"/>
      <c r="ABX49" s="323"/>
      <c r="ABY49" s="323"/>
      <c r="ABZ49" s="323"/>
      <c r="ACA49" s="323"/>
      <c r="ACB49" s="323"/>
      <c r="ACC49" s="323"/>
      <c r="ACD49" s="323"/>
      <c r="ACE49" s="323"/>
      <c r="ACF49" s="323"/>
      <c r="ACG49" s="323"/>
      <c r="ACH49" s="323"/>
      <c r="ACI49" s="323"/>
      <c r="ACJ49" s="323"/>
      <c r="ACK49" s="323"/>
      <c r="ACL49" s="323"/>
      <c r="ACM49" s="323"/>
      <c r="ACN49" s="323"/>
      <c r="ACO49" s="323"/>
      <c r="ACP49" s="323"/>
      <c r="ACQ49" s="323"/>
      <c r="ACR49" s="323"/>
      <c r="ACS49" s="323"/>
      <c r="ACT49" s="323"/>
      <c r="ACU49" s="323"/>
      <c r="ACV49" s="323"/>
      <c r="ACW49" s="323"/>
      <c r="ACX49" s="323"/>
      <c r="ACY49" s="323"/>
      <c r="ACZ49" s="323"/>
      <c r="ADA49" s="323"/>
      <c r="ADB49" s="323"/>
      <c r="ADC49" s="323"/>
      <c r="ADD49" s="323"/>
      <c r="ADE49" s="323"/>
      <c r="ADF49" s="323"/>
      <c r="ADG49" s="323"/>
      <c r="ADH49" s="323"/>
      <c r="ADI49" s="323"/>
      <c r="ADJ49" s="323"/>
      <c r="ADK49" s="323"/>
      <c r="ADL49" s="323"/>
      <c r="ADM49" s="323"/>
      <c r="ADN49" s="323"/>
      <c r="ADO49" s="323"/>
      <c r="ADP49" s="323"/>
      <c r="ADQ49" s="323"/>
      <c r="ADR49" s="323"/>
      <c r="ADS49" s="323"/>
      <c r="ADT49" s="323"/>
      <c r="ADU49" s="323"/>
      <c r="ADV49" s="323"/>
      <c r="ADW49" s="323"/>
      <c r="ADX49" s="323"/>
      <c r="ADY49" s="323"/>
      <c r="ADZ49" s="323"/>
      <c r="AEA49" s="323"/>
      <c r="AEB49" s="323"/>
      <c r="AEC49" s="323"/>
      <c r="AED49" s="323"/>
      <c r="AEE49" s="323"/>
      <c r="AEF49" s="323"/>
      <c r="AEG49" s="323"/>
      <c r="AEH49" s="323"/>
      <c r="AEI49" s="323"/>
      <c r="AEJ49" s="323"/>
      <c r="AEK49" s="323"/>
      <c r="AEL49" s="323"/>
      <c r="AEM49" s="323"/>
      <c r="AEN49" s="323"/>
      <c r="AEO49" s="323"/>
      <c r="AEP49" s="323"/>
      <c r="AEQ49" s="323"/>
      <c r="AER49" s="323"/>
      <c r="AES49" s="323"/>
      <c r="AET49" s="323"/>
      <c r="AEU49" s="323"/>
      <c r="AEV49" s="323"/>
      <c r="AEW49" s="323"/>
      <c r="AEX49" s="323"/>
      <c r="AEY49" s="323"/>
      <c r="AEZ49" s="323"/>
      <c r="AFA49" s="323"/>
      <c r="AFB49" s="323"/>
      <c r="AFC49" s="323"/>
      <c r="AFD49" s="323"/>
      <c r="AFE49" s="323"/>
      <c r="AFF49" s="323"/>
      <c r="AFG49" s="323"/>
      <c r="AFH49" s="323"/>
      <c r="AFI49" s="323"/>
      <c r="AFJ49" s="323"/>
      <c r="AFK49" s="323"/>
      <c r="AFL49" s="323"/>
      <c r="AFM49" s="323"/>
      <c r="AFN49" s="323"/>
      <c r="AFO49" s="323"/>
      <c r="AFP49" s="323"/>
      <c r="AFQ49" s="323"/>
      <c r="AFR49" s="323"/>
      <c r="AFS49" s="323"/>
      <c r="AFT49" s="323"/>
      <c r="AFU49" s="323"/>
      <c r="AFV49" s="323"/>
      <c r="AFW49" s="323"/>
      <c r="AFX49" s="323"/>
      <c r="AFY49" s="323"/>
      <c r="AFZ49" s="323"/>
      <c r="AGA49" s="323"/>
      <c r="AGB49" s="323"/>
      <c r="AGC49" s="323"/>
      <c r="AGD49" s="323"/>
      <c r="AGE49" s="323"/>
      <c r="AGF49" s="323"/>
      <c r="AGG49" s="323"/>
      <c r="AGH49" s="323"/>
      <c r="AGI49" s="323"/>
      <c r="AGJ49" s="323"/>
      <c r="AGK49" s="323"/>
      <c r="AGL49" s="323"/>
      <c r="AGM49" s="323"/>
      <c r="AGN49" s="323"/>
      <c r="AGO49" s="323"/>
      <c r="AGP49" s="323"/>
      <c r="AGQ49" s="323"/>
      <c r="AGR49" s="323"/>
      <c r="AGS49" s="323"/>
      <c r="AGT49" s="323"/>
      <c r="AGU49" s="323"/>
      <c r="AGV49" s="323"/>
      <c r="AGW49" s="323"/>
      <c r="AGX49" s="323"/>
      <c r="AGY49" s="323"/>
      <c r="AGZ49" s="323"/>
      <c r="AHA49" s="323"/>
      <c r="AHB49" s="323"/>
      <c r="AHC49" s="323"/>
      <c r="AHD49" s="323"/>
      <c r="AHE49" s="323"/>
      <c r="AHF49" s="323"/>
      <c r="AHG49" s="323"/>
      <c r="AHH49" s="323"/>
      <c r="AHI49" s="323"/>
      <c r="AHJ49" s="323"/>
      <c r="AHK49" s="323"/>
      <c r="AHL49" s="323"/>
      <c r="AHM49" s="323"/>
      <c r="AHN49" s="323"/>
      <c r="AHO49" s="323"/>
      <c r="AHP49" s="323"/>
      <c r="AHQ49" s="323"/>
      <c r="AHR49" s="323"/>
      <c r="AHS49" s="323"/>
      <c r="AHT49" s="323"/>
      <c r="AHU49" s="323"/>
      <c r="AHV49" s="323"/>
      <c r="AHW49" s="323"/>
      <c r="AHX49" s="323"/>
      <c r="AHY49" s="323"/>
      <c r="AHZ49" s="323"/>
      <c r="AIA49" s="323"/>
      <c r="AIB49" s="323"/>
      <c r="AIC49" s="323"/>
      <c r="AID49" s="323"/>
      <c r="AIE49" s="323"/>
      <c r="AIF49" s="323"/>
      <c r="AIG49" s="323"/>
      <c r="AIH49" s="323"/>
      <c r="AII49" s="323"/>
      <c r="AIJ49" s="323"/>
      <c r="AIK49" s="323"/>
      <c r="AIL49" s="323"/>
      <c r="AIM49" s="323"/>
      <c r="AIN49" s="323"/>
      <c r="AIO49" s="323"/>
      <c r="AIP49" s="323"/>
      <c r="AIQ49" s="323"/>
      <c r="AIR49" s="323"/>
      <c r="AIS49" s="323"/>
      <c r="AIT49" s="323"/>
      <c r="AIU49" s="323"/>
      <c r="AIV49" s="323"/>
      <c r="AIW49" s="323"/>
      <c r="AIX49" s="323"/>
      <c r="AIY49" s="323"/>
      <c r="AIZ49" s="323"/>
      <c r="AJA49" s="323"/>
      <c r="AJB49" s="323"/>
      <c r="AJC49" s="323"/>
      <c r="AJD49" s="323"/>
      <c r="AJE49" s="323"/>
      <c r="AJF49" s="323"/>
      <c r="AJG49" s="323"/>
      <c r="AJH49" s="323"/>
      <c r="AJI49" s="323"/>
      <c r="AJJ49" s="323"/>
      <c r="AJK49" s="323"/>
      <c r="AJL49" s="323"/>
      <c r="AJM49" s="323"/>
      <c r="AJN49" s="323"/>
      <c r="AJO49" s="323"/>
      <c r="AJP49" s="323"/>
      <c r="AJQ49" s="323"/>
      <c r="AJR49" s="323"/>
      <c r="AJS49" s="323"/>
      <c r="AJT49" s="323"/>
      <c r="AJU49" s="323"/>
      <c r="AJV49" s="323"/>
      <c r="AJW49" s="323"/>
      <c r="AJX49" s="323"/>
      <c r="AJY49" s="323"/>
      <c r="AJZ49" s="323"/>
      <c r="AKA49" s="323"/>
      <c r="AKB49" s="323"/>
      <c r="AKC49" s="323"/>
      <c r="AKD49" s="323"/>
      <c r="AKE49" s="323"/>
      <c r="AKF49" s="323"/>
      <c r="AKG49" s="323"/>
      <c r="AKH49" s="323"/>
      <c r="AKI49" s="323"/>
      <c r="AKJ49" s="323"/>
      <c r="AKK49" s="323"/>
      <c r="AKL49" s="323"/>
      <c r="AKM49" s="323"/>
      <c r="AKN49" s="323"/>
      <c r="AKO49" s="323"/>
      <c r="AKP49" s="323"/>
      <c r="AKQ49" s="323"/>
      <c r="AKR49" s="323"/>
      <c r="AKS49" s="323"/>
      <c r="AKT49" s="323"/>
      <c r="AKU49" s="323"/>
      <c r="AKV49" s="323"/>
      <c r="AKW49" s="323"/>
      <c r="AKX49" s="323"/>
      <c r="AKY49" s="323"/>
      <c r="AKZ49" s="323"/>
      <c r="ALA49" s="323"/>
      <c r="ALB49" s="323"/>
      <c r="ALC49" s="323"/>
      <c r="ALD49" s="323"/>
      <c r="ALE49" s="323"/>
      <c r="ALF49" s="323"/>
      <c r="ALG49" s="323"/>
      <c r="ALH49" s="323"/>
      <c r="ALI49" s="323"/>
      <c r="ALJ49" s="323"/>
      <c r="ALK49" s="323"/>
      <c r="ALL49" s="323"/>
      <c r="ALM49" s="323"/>
      <c r="ALN49" s="323"/>
      <c r="ALO49" s="323"/>
      <c r="ALP49" s="323"/>
      <c r="ALQ49" s="323"/>
      <c r="ALR49" s="323"/>
      <c r="ALS49" s="323"/>
      <c r="ALT49" s="323"/>
      <c r="ALU49" s="323"/>
      <c r="ALV49" s="323"/>
      <c r="ALW49" s="323"/>
      <c r="ALX49" s="323"/>
      <c r="ALY49" s="323"/>
      <c r="ALZ49" s="323"/>
      <c r="AMA49" s="323"/>
      <c r="AMB49" s="323"/>
      <c r="AMC49" s="323"/>
      <c r="AMD49" s="323"/>
      <c r="AME49" s="323"/>
      <c r="AMF49" s="323"/>
      <c r="AMG49" s="323"/>
      <c r="AMH49" s="323"/>
      <c r="AMI49" s="323"/>
      <c r="AMJ49" s="323"/>
      <c r="AMK49" s="323"/>
      <c r="AML49" s="323"/>
      <c r="AMM49" s="323"/>
      <c r="AMN49" s="323"/>
      <c r="AMO49" s="323"/>
      <c r="AMP49" s="323"/>
      <c r="AMQ49" s="323"/>
      <c r="AMR49" s="323"/>
      <c r="AMS49" s="323"/>
      <c r="AMT49" s="323"/>
      <c r="AMU49" s="323"/>
      <c r="AMV49" s="323"/>
      <c r="AMW49" s="323"/>
      <c r="AMX49" s="323"/>
      <c r="AMY49" s="323"/>
      <c r="AMZ49" s="323"/>
      <c r="ANA49" s="323"/>
      <c r="ANB49" s="323"/>
      <c r="ANC49" s="323"/>
      <c r="AND49" s="323"/>
      <c r="ANE49" s="323"/>
      <c r="ANF49" s="323"/>
      <c r="ANG49" s="323"/>
      <c r="ANH49" s="323"/>
      <c r="ANI49" s="323"/>
      <c r="ANJ49" s="323"/>
      <c r="ANK49" s="323"/>
      <c r="ANL49" s="323"/>
      <c r="ANM49" s="323"/>
      <c r="ANN49" s="323"/>
      <c r="ANO49" s="323"/>
      <c r="ANP49" s="323"/>
      <c r="ANQ49" s="323"/>
      <c r="ANR49" s="323"/>
      <c r="ANS49" s="323"/>
      <c r="ANT49" s="323"/>
      <c r="ANU49" s="323"/>
      <c r="ANV49" s="323"/>
      <c r="ANW49" s="323"/>
      <c r="ANX49" s="323"/>
      <c r="ANY49" s="323"/>
      <c r="ANZ49" s="323"/>
      <c r="AOA49" s="323"/>
      <c r="AOB49" s="323"/>
      <c r="AOC49" s="323"/>
      <c r="AOD49" s="323"/>
      <c r="AOE49" s="323"/>
      <c r="AOF49" s="323"/>
      <c r="AOG49" s="323"/>
      <c r="AOH49" s="323"/>
      <c r="AOI49" s="323"/>
      <c r="AOJ49" s="323"/>
      <c r="AOK49" s="323"/>
      <c r="AOL49" s="323"/>
      <c r="AOM49" s="323"/>
      <c r="AON49" s="323"/>
      <c r="AOO49" s="323"/>
      <c r="AOP49" s="323"/>
      <c r="AOQ49" s="323"/>
      <c r="AOR49" s="323"/>
      <c r="AOS49" s="323"/>
      <c r="AOT49" s="323"/>
      <c r="AOU49" s="323"/>
      <c r="AOV49" s="323"/>
      <c r="AOW49" s="323"/>
      <c r="AOX49" s="323"/>
      <c r="AOY49" s="323"/>
      <c r="AOZ49" s="323"/>
      <c r="APA49" s="323"/>
      <c r="APB49" s="323"/>
      <c r="APC49" s="323"/>
      <c r="APD49" s="323"/>
      <c r="APE49" s="323"/>
      <c r="APF49" s="323"/>
      <c r="APG49" s="323"/>
      <c r="APH49" s="323"/>
      <c r="API49" s="323"/>
      <c r="APJ49" s="323"/>
      <c r="APK49" s="323"/>
      <c r="APL49" s="323"/>
      <c r="APM49" s="323"/>
      <c r="APN49" s="323"/>
      <c r="APO49" s="323"/>
      <c r="APP49" s="323"/>
      <c r="APQ49" s="323"/>
      <c r="APR49" s="323"/>
      <c r="APS49" s="323"/>
      <c r="APT49" s="323"/>
      <c r="APU49" s="323"/>
      <c r="APV49" s="323"/>
      <c r="APW49" s="323"/>
      <c r="APX49" s="323"/>
      <c r="APY49" s="323"/>
      <c r="APZ49" s="323"/>
      <c r="AQA49" s="323"/>
      <c r="AQB49" s="323"/>
      <c r="AQC49" s="323"/>
      <c r="AQD49" s="323"/>
      <c r="AQE49" s="323"/>
      <c r="AQF49" s="323"/>
      <c r="AQG49" s="323"/>
      <c r="AQH49" s="323"/>
      <c r="AQI49" s="323"/>
      <c r="AQJ49" s="323"/>
      <c r="AQK49" s="323"/>
      <c r="AQL49" s="323"/>
      <c r="AQM49" s="323"/>
      <c r="AQN49" s="323"/>
      <c r="AQO49" s="323"/>
      <c r="AQP49" s="323"/>
      <c r="AQQ49" s="323"/>
      <c r="AQR49" s="323"/>
      <c r="AQS49" s="323"/>
      <c r="AQT49" s="323"/>
      <c r="AQU49" s="323"/>
      <c r="AQV49" s="323"/>
      <c r="AQW49" s="323"/>
      <c r="AQX49" s="323"/>
      <c r="AQY49" s="323"/>
      <c r="AQZ49" s="323"/>
      <c r="ARA49" s="323"/>
      <c r="ARB49" s="323"/>
      <c r="ARC49" s="323"/>
      <c r="ARD49" s="323"/>
      <c r="ARE49" s="323"/>
      <c r="ARF49" s="323"/>
      <c r="ARG49" s="323"/>
      <c r="ARH49" s="323"/>
      <c r="ARI49" s="323"/>
      <c r="ARJ49" s="323"/>
      <c r="ARK49" s="323"/>
      <c r="ARL49" s="323"/>
      <c r="ARM49" s="323"/>
      <c r="ARN49" s="323"/>
      <c r="ARO49" s="323"/>
      <c r="ARP49" s="323"/>
      <c r="ARQ49" s="323"/>
      <c r="ARR49" s="323"/>
      <c r="ARS49" s="323"/>
      <c r="ART49" s="323"/>
      <c r="ARU49" s="323"/>
      <c r="ARV49" s="323"/>
      <c r="ARW49" s="323"/>
      <c r="ARX49" s="323"/>
      <c r="ARY49" s="323"/>
      <c r="ARZ49" s="323"/>
      <c r="ASA49" s="323"/>
      <c r="ASB49" s="323"/>
      <c r="ASC49" s="323"/>
      <c r="ASD49" s="323"/>
      <c r="ASE49" s="323"/>
      <c r="ASF49" s="323"/>
      <c r="ASG49" s="323"/>
      <c r="ASH49" s="323"/>
      <c r="ASI49" s="323"/>
      <c r="ASJ49" s="323"/>
      <c r="ASK49" s="323"/>
      <c r="ASL49" s="323"/>
      <c r="ASM49" s="323"/>
      <c r="ASN49" s="323"/>
      <c r="ASO49" s="323"/>
      <c r="ASP49" s="323"/>
      <c r="ASQ49" s="323"/>
      <c r="ASR49" s="323"/>
      <c r="ASS49" s="323"/>
      <c r="AST49" s="323"/>
      <c r="ASU49" s="323"/>
      <c r="ASV49" s="323"/>
      <c r="ASW49" s="323"/>
      <c r="ASX49" s="323"/>
      <c r="ASY49" s="323"/>
      <c r="ASZ49" s="323"/>
      <c r="ATA49" s="323"/>
      <c r="ATB49" s="323"/>
      <c r="ATC49" s="323"/>
      <c r="ATD49" s="323"/>
      <c r="ATE49" s="323"/>
      <c r="ATF49" s="323"/>
      <c r="ATG49" s="323"/>
      <c r="ATH49" s="323"/>
      <c r="ATI49" s="323"/>
      <c r="ATJ49" s="323"/>
      <c r="ATK49" s="323"/>
      <c r="ATL49" s="323"/>
      <c r="ATM49" s="323"/>
      <c r="ATN49" s="323"/>
      <c r="ATO49" s="323"/>
      <c r="ATP49" s="323"/>
      <c r="ATQ49" s="323"/>
      <c r="ATR49" s="323"/>
      <c r="ATS49" s="323"/>
      <c r="ATT49" s="323"/>
      <c r="ATU49" s="323"/>
      <c r="ATV49" s="323"/>
      <c r="ATW49" s="323"/>
      <c r="ATX49" s="323"/>
      <c r="ATY49" s="323"/>
      <c r="ATZ49" s="323"/>
      <c r="AUA49" s="323"/>
      <c r="AUB49" s="323"/>
      <c r="AUC49" s="323"/>
      <c r="AUD49" s="323"/>
      <c r="AUE49" s="323"/>
      <c r="AUF49" s="323"/>
      <c r="AUG49" s="323"/>
      <c r="AUH49" s="323"/>
      <c r="AUI49" s="323"/>
      <c r="AUJ49" s="323"/>
      <c r="AUK49" s="323"/>
      <c r="AUL49" s="323"/>
      <c r="AUM49" s="323"/>
      <c r="AUN49" s="323"/>
      <c r="AUO49" s="323"/>
      <c r="AUP49" s="323"/>
      <c r="AUQ49" s="323"/>
      <c r="AUR49" s="323"/>
      <c r="AUS49" s="323"/>
      <c r="AUT49" s="323"/>
      <c r="AUU49" s="323"/>
      <c r="AUV49" s="323"/>
      <c r="AUW49" s="323"/>
      <c r="AUX49" s="323"/>
      <c r="AUY49" s="323"/>
      <c r="AUZ49" s="323"/>
      <c r="AVA49" s="323"/>
      <c r="AVB49" s="323"/>
      <c r="AVC49" s="323"/>
      <c r="AVD49" s="323"/>
      <c r="AVE49" s="323"/>
      <c r="AVF49" s="323"/>
      <c r="AVG49" s="323"/>
      <c r="AVH49" s="323"/>
      <c r="AVI49" s="323"/>
      <c r="AVJ49" s="323"/>
      <c r="AVK49" s="323"/>
      <c r="AVL49" s="323"/>
      <c r="AVM49" s="323"/>
      <c r="AVN49" s="323"/>
      <c r="AVO49" s="323"/>
      <c r="AVP49" s="323"/>
      <c r="AVQ49" s="323"/>
      <c r="AVR49" s="323"/>
      <c r="AVS49" s="323"/>
      <c r="AVT49" s="323"/>
      <c r="AVU49" s="323"/>
      <c r="AVV49" s="323"/>
      <c r="AVW49" s="323"/>
      <c r="AVX49" s="323"/>
      <c r="AVY49" s="323"/>
      <c r="AVZ49" s="323"/>
      <c r="AWA49" s="323"/>
      <c r="AWB49" s="323"/>
      <c r="AWC49" s="323"/>
      <c r="AWD49" s="323"/>
      <c r="AWE49" s="323"/>
      <c r="AWF49" s="323"/>
      <c r="AWG49" s="323"/>
      <c r="AWH49" s="323"/>
      <c r="AWI49" s="323"/>
      <c r="AWJ49" s="323"/>
      <c r="AWK49" s="323"/>
      <c r="AWL49" s="323"/>
      <c r="AWM49" s="323"/>
      <c r="AWN49" s="323"/>
      <c r="AWO49" s="323"/>
      <c r="AWP49" s="323"/>
      <c r="AWQ49" s="323"/>
      <c r="AWR49" s="323"/>
      <c r="AWS49" s="323"/>
      <c r="AWT49" s="323"/>
      <c r="AWU49" s="323"/>
      <c r="AWV49" s="323"/>
      <c r="AWW49" s="323"/>
      <c r="AWX49" s="323"/>
      <c r="AWY49" s="323"/>
      <c r="AWZ49" s="323"/>
      <c r="AXA49" s="323"/>
      <c r="AXB49" s="323"/>
      <c r="AXC49" s="323"/>
      <c r="AXD49" s="323"/>
      <c r="AXE49" s="323"/>
      <c r="AXF49" s="323"/>
      <c r="AXG49" s="323"/>
      <c r="AXH49" s="323"/>
      <c r="AXI49" s="323"/>
      <c r="AXJ49" s="323"/>
      <c r="AXK49" s="323"/>
      <c r="AXL49" s="323"/>
      <c r="AXM49" s="323"/>
      <c r="AXN49" s="323"/>
      <c r="AXO49" s="323"/>
      <c r="AXP49" s="323"/>
      <c r="AXQ49" s="323"/>
      <c r="AXR49" s="323"/>
      <c r="AXS49" s="323"/>
      <c r="AXT49" s="323"/>
      <c r="AXU49" s="323"/>
      <c r="AXV49" s="323"/>
      <c r="AXW49" s="323"/>
      <c r="AXX49" s="323"/>
      <c r="AXY49" s="323"/>
      <c r="AXZ49" s="323"/>
      <c r="AYA49" s="323"/>
      <c r="AYB49" s="323"/>
      <c r="AYC49" s="323"/>
      <c r="AYD49" s="323"/>
      <c r="AYE49" s="323"/>
      <c r="AYF49" s="323"/>
      <c r="AYG49" s="323"/>
      <c r="AYH49" s="323"/>
      <c r="AYI49" s="323"/>
      <c r="AYJ49" s="323"/>
      <c r="AYK49" s="323"/>
      <c r="AYL49" s="323"/>
      <c r="AYM49" s="323"/>
      <c r="AYN49" s="323"/>
      <c r="AYO49" s="323"/>
      <c r="AYP49" s="323"/>
      <c r="AYQ49" s="323"/>
      <c r="AYR49" s="323"/>
      <c r="AYS49" s="323"/>
      <c r="AYT49" s="323"/>
      <c r="AYU49" s="323"/>
      <c r="AYV49" s="323"/>
      <c r="AYW49" s="323"/>
      <c r="AYX49" s="323"/>
      <c r="AYY49" s="323"/>
      <c r="AYZ49" s="323"/>
      <c r="AZA49" s="323"/>
      <c r="AZB49" s="323"/>
      <c r="AZC49" s="323"/>
      <c r="AZD49" s="323"/>
      <c r="AZE49" s="323"/>
      <c r="AZF49" s="323"/>
      <c r="AZG49" s="323"/>
      <c r="AZH49" s="323"/>
      <c r="AZI49" s="323"/>
      <c r="AZJ49" s="323"/>
      <c r="AZK49" s="323"/>
      <c r="AZL49" s="323"/>
      <c r="AZM49" s="323"/>
      <c r="AZN49" s="323"/>
      <c r="AZO49" s="323"/>
      <c r="AZP49" s="323"/>
      <c r="AZQ49" s="323"/>
      <c r="AZR49" s="323"/>
      <c r="AZS49" s="323"/>
      <c r="AZT49" s="323"/>
      <c r="AZU49" s="323"/>
      <c r="AZV49" s="323"/>
      <c r="AZW49" s="323"/>
      <c r="AZX49" s="323"/>
      <c r="AZY49" s="323"/>
      <c r="AZZ49" s="323"/>
      <c r="BAA49" s="323"/>
      <c r="BAB49" s="323"/>
      <c r="BAC49" s="323"/>
      <c r="BAD49" s="323"/>
      <c r="BAE49" s="323"/>
      <c r="BAF49" s="323"/>
      <c r="BAG49" s="323"/>
      <c r="BAH49" s="323"/>
      <c r="BAI49" s="323"/>
      <c r="BAJ49" s="323"/>
      <c r="BAK49" s="323"/>
      <c r="BAL49" s="323"/>
      <c r="BAM49" s="323"/>
      <c r="BAN49" s="323"/>
      <c r="BAO49" s="323"/>
      <c r="BAP49" s="323"/>
      <c r="BAQ49" s="323"/>
      <c r="BAR49" s="323"/>
      <c r="BAS49" s="323"/>
      <c r="BAT49" s="323"/>
      <c r="BAU49" s="323"/>
      <c r="BAV49" s="323"/>
      <c r="BAW49" s="323"/>
      <c r="BAX49" s="323"/>
      <c r="BAY49" s="323"/>
      <c r="BAZ49" s="323"/>
      <c r="BBA49" s="323"/>
      <c r="BBB49" s="323"/>
      <c r="BBC49" s="323"/>
      <c r="BBD49" s="323"/>
      <c r="BBE49" s="323"/>
      <c r="BBF49" s="323"/>
      <c r="BBG49" s="323"/>
      <c r="BBH49" s="323"/>
      <c r="BBI49" s="323"/>
      <c r="BBJ49" s="323"/>
      <c r="BBK49" s="323"/>
      <c r="BBL49" s="323"/>
      <c r="BBM49" s="323"/>
      <c r="BBN49" s="323"/>
      <c r="BBO49" s="323"/>
      <c r="BBP49" s="323"/>
      <c r="BBQ49" s="323"/>
      <c r="BBR49" s="323"/>
      <c r="BBS49" s="323"/>
      <c r="BBT49" s="323"/>
      <c r="BBU49" s="323"/>
      <c r="BBV49" s="323"/>
      <c r="BBW49" s="323"/>
      <c r="BBX49" s="323"/>
      <c r="BBY49" s="323"/>
      <c r="BBZ49" s="323"/>
      <c r="BCA49" s="323"/>
      <c r="BCB49" s="323"/>
      <c r="BCC49" s="323"/>
      <c r="BCD49" s="323"/>
      <c r="BCE49" s="323"/>
      <c r="BCF49" s="323"/>
      <c r="BCG49" s="323"/>
      <c r="BCH49" s="323"/>
      <c r="BCI49" s="323"/>
      <c r="BCJ49" s="323"/>
      <c r="BCK49" s="323"/>
      <c r="BCL49" s="323"/>
      <c r="BCM49" s="323"/>
      <c r="BCN49" s="323"/>
      <c r="BCO49" s="323"/>
      <c r="BCP49" s="323"/>
      <c r="BCQ49" s="323"/>
      <c r="BCR49" s="323"/>
      <c r="BCS49" s="323"/>
      <c r="BCT49" s="323"/>
      <c r="BCU49" s="323"/>
      <c r="BCV49" s="323"/>
      <c r="BCW49" s="323"/>
      <c r="BCX49" s="323"/>
      <c r="BCY49" s="323"/>
      <c r="BCZ49" s="323"/>
      <c r="BDA49" s="323"/>
      <c r="BDB49" s="323"/>
      <c r="BDC49" s="323"/>
      <c r="BDD49" s="323"/>
      <c r="BDE49" s="323"/>
      <c r="BDF49" s="323"/>
      <c r="BDG49" s="323"/>
      <c r="BDH49" s="323"/>
      <c r="BDI49" s="323"/>
      <c r="BDJ49" s="323"/>
      <c r="BDK49" s="323"/>
      <c r="BDL49" s="323"/>
      <c r="BDM49" s="323"/>
      <c r="BDN49" s="323"/>
      <c r="BDO49" s="323"/>
      <c r="BDP49" s="323"/>
      <c r="BDQ49" s="323"/>
      <c r="BDR49" s="323"/>
      <c r="BDS49" s="323"/>
      <c r="BDT49" s="323"/>
      <c r="BDU49" s="323"/>
      <c r="BDV49" s="323"/>
      <c r="BDW49" s="323"/>
      <c r="BDX49" s="323"/>
      <c r="BDY49" s="323"/>
      <c r="BDZ49" s="323"/>
      <c r="BEA49" s="323"/>
      <c r="BEB49" s="323"/>
      <c r="BEC49" s="323"/>
      <c r="BED49" s="323"/>
      <c r="BEE49" s="323"/>
      <c r="BEF49" s="323"/>
      <c r="BEG49" s="323"/>
      <c r="BEH49" s="323"/>
      <c r="BEI49" s="323"/>
      <c r="BEJ49" s="323"/>
      <c r="BEK49" s="323"/>
      <c r="BEL49" s="323"/>
      <c r="BEM49" s="323"/>
      <c r="BEN49" s="323"/>
      <c r="BEO49" s="323"/>
      <c r="BEP49" s="323"/>
      <c r="BEQ49" s="323"/>
      <c r="BER49" s="323"/>
      <c r="BES49" s="323"/>
      <c r="BET49" s="323"/>
      <c r="BEU49" s="323"/>
      <c r="BEV49" s="323"/>
      <c r="BEW49" s="323"/>
      <c r="BEX49" s="323"/>
      <c r="BEY49" s="323"/>
      <c r="BEZ49" s="323"/>
      <c r="BFA49" s="323"/>
      <c r="BFB49" s="323"/>
      <c r="BFC49" s="323"/>
      <c r="BFD49" s="323"/>
      <c r="BFE49" s="323"/>
      <c r="BFF49" s="323"/>
      <c r="BFG49" s="323"/>
      <c r="BFH49" s="323"/>
      <c r="BFI49" s="323"/>
      <c r="BFJ49" s="323"/>
      <c r="BFK49" s="323"/>
      <c r="BFL49" s="323"/>
      <c r="BFM49" s="323"/>
      <c r="BFN49" s="323"/>
      <c r="BFO49" s="323"/>
      <c r="BFP49" s="323"/>
      <c r="BFQ49" s="323"/>
      <c r="BFR49" s="323"/>
      <c r="BFS49" s="323"/>
      <c r="BFT49" s="323"/>
      <c r="BFU49" s="323"/>
      <c r="BFV49" s="323"/>
      <c r="BFW49" s="323"/>
      <c r="BFX49" s="323"/>
      <c r="BFY49" s="323"/>
      <c r="BFZ49" s="323"/>
      <c r="BGA49" s="323"/>
      <c r="BGB49" s="323"/>
      <c r="BGC49" s="323"/>
      <c r="BGD49" s="323"/>
      <c r="BGE49" s="323"/>
      <c r="BGF49" s="323"/>
      <c r="BGG49" s="323"/>
      <c r="BGH49" s="323"/>
      <c r="BGI49" s="323"/>
      <c r="BGJ49" s="323"/>
      <c r="BGK49" s="323"/>
      <c r="BGL49" s="323"/>
      <c r="BGM49" s="323"/>
      <c r="BGN49" s="323"/>
      <c r="BGO49" s="323"/>
      <c r="BGP49" s="323"/>
      <c r="BGQ49" s="323"/>
      <c r="BGR49" s="323"/>
      <c r="BGS49" s="323"/>
      <c r="BGT49" s="323"/>
      <c r="BGU49" s="323"/>
      <c r="BGV49" s="323"/>
      <c r="BGW49" s="323"/>
      <c r="BGX49" s="323"/>
      <c r="BGY49" s="323"/>
      <c r="BGZ49" s="323"/>
      <c r="BHA49" s="323"/>
      <c r="BHB49" s="323"/>
      <c r="BHC49" s="323"/>
      <c r="BHD49" s="323"/>
      <c r="BHE49" s="323"/>
      <c r="BHF49" s="323"/>
      <c r="BHG49" s="323"/>
      <c r="BHH49" s="323"/>
      <c r="BHI49" s="323"/>
      <c r="BHJ49" s="323"/>
      <c r="BHK49" s="323"/>
      <c r="BHL49" s="323"/>
      <c r="BHM49" s="323"/>
      <c r="BHN49" s="323"/>
      <c r="BHO49" s="323"/>
      <c r="BHP49" s="323"/>
      <c r="BHQ49" s="323"/>
      <c r="BHR49" s="323"/>
      <c r="BHS49" s="323"/>
      <c r="BHT49" s="323"/>
      <c r="BHU49" s="323"/>
      <c r="BHV49" s="323"/>
      <c r="BHW49" s="323"/>
      <c r="BHX49" s="323"/>
      <c r="BHY49" s="323"/>
      <c r="BHZ49" s="323"/>
      <c r="BIA49" s="323"/>
      <c r="BIB49" s="323"/>
      <c r="BIC49" s="323"/>
      <c r="BID49" s="323"/>
      <c r="BIE49" s="323"/>
      <c r="BIF49" s="323"/>
      <c r="BIG49" s="323"/>
      <c r="BIH49" s="323"/>
      <c r="BII49" s="323"/>
      <c r="BIJ49" s="323"/>
      <c r="BIK49" s="323"/>
      <c r="BIL49" s="323"/>
      <c r="BIM49" s="323"/>
      <c r="BIN49" s="323"/>
      <c r="BIO49" s="323"/>
      <c r="BIP49" s="323"/>
      <c r="BIQ49" s="323"/>
      <c r="BIR49" s="323"/>
      <c r="BIS49" s="323"/>
      <c r="BIT49" s="323"/>
      <c r="BIU49" s="323"/>
      <c r="BIV49" s="323"/>
      <c r="BIW49" s="323"/>
      <c r="BIX49" s="323"/>
      <c r="BIY49" s="323"/>
      <c r="BIZ49" s="323"/>
      <c r="BJA49" s="323"/>
      <c r="BJB49" s="323"/>
      <c r="BJC49" s="323"/>
      <c r="BJD49" s="323"/>
      <c r="BJE49" s="323"/>
      <c r="BJF49" s="323"/>
      <c r="BJG49" s="323"/>
      <c r="BJH49" s="323"/>
      <c r="BJI49" s="323"/>
      <c r="BJJ49" s="323"/>
      <c r="BJK49" s="323"/>
      <c r="BJL49" s="323"/>
      <c r="BJM49" s="323"/>
      <c r="BJN49" s="323"/>
      <c r="BJO49" s="323"/>
      <c r="BJP49" s="323"/>
      <c r="BJQ49" s="323"/>
      <c r="BJR49" s="323"/>
      <c r="BJS49" s="323"/>
      <c r="BJT49" s="323"/>
      <c r="BJU49" s="323"/>
      <c r="BJV49" s="323"/>
      <c r="BJW49" s="323"/>
      <c r="BJX49" s="323"/>
      <c r="BJY49" s="323"/>
      <c r="BJZ49" s="323"/>
      <c r="BKA49" s="323"/>
      <c r="BKB49" s="323"/>
      <c r="BKC49" s="323"/>
      <c r="BKD49" s="323"/>
      <c r="BKE49" s="323"/>
      <c r="BKF49" s="323"/>
      <c r="BKG49" s="323"/>
      <c r="BKH49" s="323"/>
      <c r="BKI49" s="323"/>
      <c r="BKJ49" s="323"/>
      <c r="BKK49" s="323"/>
      <c r="BKL49" s="323"/>
      <c r="BKM49" s="323"/>
      <c r="BKN49" s="323"/>
      <c r="BKO49" s="323"/>
      <c r="BKP49" s="323"/>
      <c r="BKQ49" s="323"/>
      <c r="BKR49" s="323"/>
      <c r="BKS49" s="323"/>
      <c r="BKT49" s="323"/>
      <c r="BKU49" s="323"/>
      <c r="BKV49" s="323"/>
      <c r="BKW49" s="323"/>
      <c r="BKX49" s="323"/>
      <c r="BKY49" s="323"/>
      <c r="BKZ49" s="323"/>
      <c r="BLA49" s="323"/>
      <c r="BLB49" s="323"/>
      <c r="BLC49" s="323"/>
      <c r="BLD49" s="323"/>
      <c r="BLE49" s="323"/>
      <c r="BLF49" s="323"/>
      <c r="BLG49" s="323"/>
      <c r="BLH49" s="323"/>
      <c r="BLI49" s="323"/>
      <c r="BLJ49" s="323"/>
      <c r="BLK49" s="323"/>
      <c r="BLL49" s="323"/>
      <c r="BLM49" s="323"/>
      <c r="BLN49" s="323"/>
      <c r="BLO49" s="323"/>
      <c r="BLP49" s="323"/>
      <c r="BLQ49" s="323"/>
      <c r="BLR49" s="323"/>
      <c r="BLS49" s="323"/>
      <c r="BLT49" s="323"/>
      <c r="BLU49" s="323"/>
      <c r="BLV49" s="323"/>
      <c r="BLW49" s="323"/>
      <c r="BLX49" s="323"/>
      <c r="BLY49" s="323"/>
      <c r="BLZ49" s="323"/>
      <c r="BMA49" s="323"/>
      <c r="BMB49" s="323"/>
      <c r="BMC49" s="323"/>
      <c r="BMD49" s="323"/>
      <c r="BME49" s="323"/>
      <c r="BMF49" s="323"/>
      <c r="BMG49" s="323"/>
      <c r="BMH49" s="323"/>
      <c r="BMI49" s="323"/>
      <c r="BMJ49" s="323"/>
      <c r="BMK49" s="323"/>
      <c r="BML49" s="323"/>
      <c r="BMM49" s="323"/>
      <c r="BMN49" s="323"/>
      <c r="BMO49" s="323"/>
      <c r="BMP49" s="323"/>
      <c r="BMQ49" s="323"/>
      <c r="BMR49" s="323"/>
      <c r="BMS49" s="323"/>
      <c r="BMT49" s="323"/>
      <c r="BMU49" s="323"/>
      <c r="BMV49" s="323"/>
      <c r="BMW49" s="323"/>
      <c r="BMX49" s="323"/>
      <c r="BMY49" s="323"/>
      <c r="BMZ49" s="323"/>
      <c r="BNA49" s="323"/>
      <c r="BNB49" s="323"/>
      <c r="BNC49" s="323"/>
      <c r="BND49" s="323"/>
      <c r="BNE49" s="323"/>
      <c r="BNF49" s="323"/>
      <c r="BNG49" s="323"/>
      <c r="BNH49" s="323"/>
      <c r="BNI49" s="323"/>
      <c r="BNJ49" s="323"/>
      <c r="BNK49" s="323"/>
      <c r="BNL49" s="323"/>
      <c r="BNM49" s="323"/>
      <c r="BNN49" s="323"/>
      <c r="BNO49" s="323"/>
      <c r="BNP49" s="323"/>
      <c r="BNQ49" s="323"/>
      <c r="BNR49" s="323"/>
      <c r="BNS49" s="323"/>
      <c r="BNT49" s="323"/>
      <c r="BNU49" s="323"/>
      <c r="BNV49" s="323"/>
      <c r="BNW49" s="323"/>
      <c r="BNX49" s="323"/>
      <c r="BNY49" s="323"/>
      <c r="BNZ49" s="323"/>
      <c r="BOA49" s="323"/>
      <c r="BOB49" s="323"/>
      <c r="BOC49" s="323"/>
      <c r="BOD49" s="323"/>
      <c r="BOE49" s="323"/>
      <c r="BOF49" s="323"/>
      <c r="BOG49" s="323"/>
      <c r="BOH49" s="323"/>
      <c r="BOI49" s="323"/>
      <c r="BOJ49" s="323"/>
      <c r="BOK49" s="323"/>
      <c r="BOL49" s="323"/>
      <c r="BOM49" s="323"/>
      <c r="BON49" s="323"/>
      <c r="BOO49" s="323"/>
      <c r="BOP49" s="323"/>
      <c r="BOQ49" s="323"/>
      <c r="BOR49" s="323"/>
      <c r="BOS49" s="323"/>
      <c r="BOT49" s="323"/>
      <c r="BOU49" s="323"/>
      <c r="BOV49" s="323"/>
      <c r="BOW49" s="323"/>
      <c r="BOX49" s="323"/>
      <c r="BOY49" s="323"/>
      <c r="BOZ49" s="323"/>
      <c r="BPA49" s="323"/>
      <c r="BPB49" s="323"/>
      <c r="BPC49" s="323"/>
      <c r="BPD49" s="323"/>
      <c r="BPE49" s="323"/>
      <c r="BPF49" s="323"/>
      <c r="BPG49" s="323"/>
      <c r="BPH49" s="323"/>
      <c r="BPI49" s="323"/>
      <c r="BPJ49" s="323"/>
      <c r="BPK49" s="323"/>
      <c r="BPL49" s="323"/>
      <c r="BPM49" s="323"/>
      <c r="BPN49" s="323"/>
      <c r="BPO49" s="323"/>
      <c r="BPP49" s="323"/>
      <c r="BPQ49" s="323"/>
      <c r="BPR49" s="323"/>
      <c r="BPS49" s="323"/>
      <c r="BPT49" s="323"/>
      <c r="BPU49" s="323"/>
      <c r="BPV49" s="323"/>
      <c r="BPW49" s="323"/>
      <c r="BPX49" s="323"/>
      <c r="BPY49" s="323"/>
      <c r="BPZ49" s="323"/>
      <c r="BQA49" s="323"/>
      <c r="BQB49" s="323"/>
      <c r="BQC49" s="323"/>
      <c r="BQD49" s="323"/>
      <c r="BQE49" s="323"/>
      <c r="BQF49" s="323"/>
      <c r="BQG49" s="323"/>
      <c r="BQH49" s="323"/>
      <c r="BQI49" s="323"/>
      <c r="BQJ49" s="323"/>
      <c r="BQK49" s="323"/>
      <c r="BQL49" s="323"/>
      <c r="BQM49" s="323"/>
      <c r="BQN49" s="323"/>
      <c r="BQO49" s="323"/>
      <c r="BQP49" s="323"/>
      <c r="BQQ49" s="323"/>
      <c r="BQR49" s="323"/>
      <c r="BQS49" s="323"/>
      <c r="BQT49" s="323"/>
      <c r="BQU49" s="323"/>
      <c r="BQV49" s="323"/>
      <c r="BQW49" s="323"/>
      <c r="BQX49" s="323"/>
      <c r="BQY49" s="323"/>
      <c r="BQZ49" s="323"/>
      <c r="BRA49" s="323"/>
      <c r="BRB49" s="323"/>
      <c r="BRC49" s="323"/>
      <c r="BRD49" s="323"/>
      <c r="BRE49" s="323"/>
      <c r="BRF49" s="323"/>
      <c r="BRG49" s="323"/>
      <c r="BRH49" s="323"/>
      <c r="BRI49" s="323"/>
      <c r="BRJ49" s="323"/>
      <c r="BRK49" s="323"/>
      <c r="BRL49" s="323"/>
      <c r="BRM49" s="323"/>
      <c r="BRN49" s="323"/>
      <c r="BRO49" s="323"/>
      <c r="BRP49" s="323"/>
      <c r="BRQ49" s="323"/>
      <c r="BRR49" s="323"/>
      <c r="BRS49" s="323"/>
      <c r="BRT49" s="323"/>
      <c r="BRU49" s="323"/>
      <c r="BRV49" s="323"/>
      <c r="BRW49" s="323"/>
      <c r="BRX49" s="323"/>
      <c r="BRY49" s="323"/>
      <c r="BRZ49" s="323"/>
      <c r="BSA49" s="323"/>
      <c r="BSB49" s="323"/>
      <c r="BSC49" s="323"/>
      <c r="BSD49" s="323"/>
      <c r="BSE49" s="323"/>
      <c r="BSF49" s="323"/>
      <c r="BSG49" s="323"/>
      <c r="BSH49" s="323"/>
      <c r="BSI49" s="323"/>
      <c r="BSJ49" s="323"/>
      <c r="BSK49" s="323"/>
      <c r="BSL49" s="323"/>
      <c r="BSM49" s="323"/>
      <c r="BSN49" s="323"/>
      <c r="BSO49" s="323"/>
      <c r="BSP49" s="323"/>
      <c r="BSQ49" s="323"/>
      <c r="BSR49" s="323"/>
      <c r="BSS49" s="323"/>
      <c r="BST49" s="323"/>
      <c r="BSU49" s="323"/>
      <c r="BSV49" s="323"/>
      <c r="BSW49" s="323"/>
      <c r="BSX49" s="323"/>
      <c r="BSY49" s="323"/>
      <c r="BSZ49" s="323"/>
      <c r="BTA49" s="323"/>
      <c r="BTB49" s="323"/>
      <c r="BTC49" s="323"/>
      <c r="BTD49" s="323"/>
      <c r="BTE49" s="323"/>
      <c r="BTF49" s="323"/>
      <c r="BTG49" s="323"/>
      <c r="BTH49" s="323"/>
      <c r="BTI49" s="323"/>
      <c r="BTJ49" s="323"/>
      <c r="BTK49" s="323"/>
      <c r="BTL49" s="323"/>
      <c r="BTM49" s="323"/>
      <c r="BTN49" s="323"/>
      <c r="BTO49" s="323"/>
      <c r="BTP49" s="323"/>
      <c r="BTQ49" s="323"/>
      <c r="BTR49" s="323"/>
      <c r="BTS49" s="323"/>
      <c r="BTT49" s="323"/>
      <c r="BTU49" s="323"/>
      <c r="BTV49" s="323"/>
      <c r="BTW49" s="323"/>
      <c r="BTX49" s="323"/>
      <c r="BTY49" s="323"/>
      <c r="BTZ49" s="323"/>
      <c r="BUA49" s="323"/>
      <c r="BUB49" s="323"/>
      <c r="BUC49" s="323"/>
      <c r="BUD49" s="323"/>
      <c r="BUE49" s="323"/>
      <c r="BUF49" s="323"/>
      <c r="BUG49" s="323"/>
      <c r="BUH49" s="323"/>
      <c r="BUI49" s="323"/>
      <c r="BUJ49" s="323"/>
      <c r="BUK49" s="323"/>
      <c r="BUL49" s="323"/>
      <c r="BUM49" s="323"/>
      <c r="BUN49" s="323"/>
      <c r="BUO49" s="323"/>
      <c r="BUP49" s="323"/>
      <c r="BUQ49" s="323"/>
      <c r="BUR49" s="323"/>
      <c r="BUS49" s="323"/>
      <c r="BUT49" s="323"/>
      <c r="BUU49" s="323"/>
      <c r="BUV49" s="323"/>
      <c r="BUW49" s="323"/>
      <c r="BUX49" s="323"/>
      <c r="BUY49" s="323"/>
      <c r="BUZ49" s="323"/>
      <c r="BVA49" s="323"/>
      <c r="BVB49" s="323"/>
      <c r="BVC49" s="323"/>
      <c r="BVD49" s="323"/>
      <c r="BVE49" s="323"/>
      <c r="BVF49" s="323"/>
      <c r="BVG49" s="323"/>
      <c r="BVH49" s="323"/>
      <c r="BVI49" s="323"/>
      <c r="BVJ49" s="323"/>
      <c r="BVK49" s="323"/>
      <c r="BVL49" s="323"/>
      <c r="BVM49" s="323"/>
      <c r="BVN49" s="323"/>
      <c r="BVO49" s="323"/>
      <c r="BVP49" s="323"/>
      <c r="BVQ49" s="323"/>
      <c r="BVR49" s="323"/>
      <c r="BVS49" s="323"/>
      <c r="BVT49" s="323"/>
      <c r="BVU49" s="323"/>
      <c r="BVV49" s="323"/>
      <c r="BVW49" s="323"/>
      <c r="BVX49" s="323"/>
      <c r="BVY49" s="323"/>
      <c r="BVZ49" s="323"/>
      <c r="BWA49" s="323"/>
      <c r="BWB49" s="323"/>
      <c r="BWC49" s="323"/>
      <c r="BWD49" s="323"/>
      <c r="BWE49" s="323"/>
      <c r="BWF49" s="323"/>
      <c r="BWG49" s="323"/>
      <c r="BWH49" s="323"/>
      <c r="BWI49" s="323"/>
      <c r="BWJ49" s="323"/>
      <c r="BWK49" s="323"/>
      <c r="BWL49" s="323"/>
      <c r="BWM49" s="323"/>
      <c r="BWN49" s="323"/>
      <c r="BWO49" s="323"/>
      <c r="BWP49" s="323"/>
      <c r="BWQ49" s="323"/>
      <c r="BWR49" s="323"/>
      <c r="BWS49" s="323"/>
      <c r="BWT49" s="323"/>
      <c r="BWU49" s="323"/>
      <c r="BWV49" s="323"/>
      <c r="BWW49" s="323"/>
      <c r="BWX49" s="323"/>
      <c r="BWY49" s="323"/>
      <c r="BWZ49" s="323"/>
      <c r="BXA49" s="323"/>
      <c r="BXB49" s="323"/>
      <c r="BXC49" s="323"/>
      <c r="BXD49" s="323"/>
      <c r="BXE49" s="323"/>
      <c r="BXF49" s="323"/>
      <c r="BXG49" s="323"/>
      <c r="BXH49" s="323"/>
      <c r="BXI49" s="323"/>
      <c r="BXJ49" s="323"/>
      <c r="BXK49" s="323"/>
      <c r="BXL49" s="323"/>
      <c r="BXM49" s="323"/>
      <c r="BXN49" s="323"/>
      <c r="BXO49" s="323"/>
      <c r="BXP49" s="323"/>
      <c r="BXQ49" s="323"/>
      <c r="BXR49" s="323"/>
      <c r="BXS49" s="323"/>
      <c r="BXT49" s="323"/>
      <c r="BXU49" s="323"/>
      <c r="BXV49" s="323"/>
      <c r="BXW49" s="323"/>
      <c r="BXX49" s="323"/>
      <c r="BXY49" s="323"/>
      <c r="BXZ49" s="323"/>
      <c r="BYA49" s="323"/>
      <c r="BYB49" s="323"/>
      <c r="BYC49" s="323"/>
      <c r="BYD49" s="323"/>
      <c r="BYE49" s="323"/>
      <c r="BYF49" s="323"/>
      <c r="BYG49" s="323"/>
      <c r="BYH49" s="323"/>
      <c r="BYI49" s="323"/>
      <c r="BYJ49" s="323"/>
      <c r="BYK49" s="323"/>
      <c r="BYL49" s="323"/>
      <c r="BYM49" s="323"/>
      <c r="BYN49" s="323"/>
      <c r="BYO49" s="323"/>
      <c r="BYP49" s="323"/>
      <c r="BYQ49" s="323"/>
      <c r="BYR49" s="323"/>
      <c r="BYS49" s="323"/>
      <c r="BYT49" s="323"/>
      <c r="BYU49" s="323"/>
      <c r="BYV49" s="323"/>
      <c r="BYW49" s="323"/>
      <c r="BYX49" s="323"/>
      <c r="BYY49" s="323"/>
      <c r="BYZ49" s="323"/>
      <c r="BZA49" s="323"/>
      <c r="BZB49" s="323"/>
      <c r="BZC49" s="323"/>
      <c r="BZD49" s="323"/>
      <c r="BZE49" s="323"/>
      <c r="BZF49" s="323"/>
      <c r="BZG49" s="323"/>
      <c r="BZH49" s="323"/>
      <c r="BZI49" s="323"/>
      <c r="BZJ49" s="323"/>
      <c r="BZK49" s="323"/>
      <c r="BZL49" s="323"/>
      <c r="BZM49" s="323"/>
      <c r="BZN49" s="323"/>
      <c r="BZO49" s="323"/>
      <c r="BZP49" s="323"/>
      <c r="BZQ49" s="323"/>
      <c r="BZR49" s="323"/>
      <c r="BZS49" s="323"/>
      <c r="BZT49" s="323"/>
      <c r="BZU49" s="323"/>
      <c r="BZV49" s="323"/>
      <c r="BZW49" s="323"/>
      <c r="BZX49" s="323"/>
      <c r="BZY49" s="323"/>
      <c r="BZZ49" s="323"/>
      <c r="CAA49" s="323"/>
      <c r="CAB49" s="323"/>
      <c r="CAC49" s="323"/>
      <c r="CAD49" s="323"/>
      <c r="CAE49" s="323"/>
      <c r="CAF49" s="323"/>
      <c r="CAG49" s="323"/>
      <c r="CAH49" s="323"/>
      <c r="CAI49" s="323"/>
      <c r="CAJ49" s="323"/>
      <c r="CAK49" s="323"/>
      <c r="CAL49" s="323"/>
      <c r="CAM49" s="323"/>
      <c r="CAN49" s="323"/>
      <c r="CAO49" s="323"/>
      <c r="CAP49" s="323"/>
      <c r="CAQ49" s="323"/>
      <c r="CAR49" s="323"/>
      <c r="CAS49" s="323"/>
      <c r="CAT49" s="323"/>
      <c r="CAU49" s="323"/>
      <c r="CAV49" s="323"/>
      <c r="CAW49" s="323"/>
      <c r="CAX49" s="323"/>
      <c r="CAY49" s="323"/>
      <c r="CAZ49" s="323"/>
      <c r="CBA49" s="323"/>
      <c r="CBB49" s="323"/>
      <c r="CBC49" s="323"/>
      <c r="CBD49" s="323"/>
      <c r="CBE49" s="323"/>
      <c r="CBF49" s="323"/>
      <c r="CBG49" s="323"/>
      <c r="CBH49" s="323"/>
      <c r="CBI49" s="323"/>
      <c r="CBJ49" s="323"/>
      <c r="CBK49" s="323"/>
      <c r="CBL49" s="323"/>
      <c r="CBM49" s="323"/>
      <c r="CBN49" s="323"/>
      <c r="CBO49" s="323"/>
      <c r="CBP49" s="323"/>
      <c r="CBQ49" s="323"/>
      <c r="CBR49" s="323"/>
      <c r="CBS49" s="323"/>
      <c r="CBT49" s="323"/>
      <c r="CBU49" s="323"/>
      <c r="CBV49" s="323"/>
      <c r="CBW49" s="323"/>
      <c r="CBX49" s="323"/>
      <c r="CBY49" s="323"/>
      <c r="CBZ49" s="323"/>
      <c r="CCA49" s="323"/>
      <c r="CCB49" s="323"/>
      <c r="CCC49" s="323"/>
      <c r="CCD49" s="323"/>
      <c r="CCE49" s="323"/>
      <c r="CCF49" s="323"/>
      <c r="CCG49" s="323"/>
      <c r="CCH49" s="323"/>
      <c r="CCI49" s="323"/>
      <c r="CCJ49" s="323"/>
      <c r="CCK49" s="323"/>
      <c r="CCL49" s="323"/>
      <c r="CCM49" s="323"/>
      <c r="CCN49" s="323"/>
      <c r="CCO49" s="323"/>
      <c r="CCP49" s="323"/>
      <c r="CCQ49" s="323"/>
      <c r="CCR49" s="323"/>
      <c r="CCS49" s="323"/>
      <c r="CCT49" s="323"/>
      <c r="CCU49" s="323"/>
      <c r="CCV49" s="323"/>
      <c r="CCW49" s="323"/>
      <c r="CCX49" s="323"/>
      <c r="CCY49" s="323"/>
      <c r="CCZ49" s="323"/>
      <c r="CDA49" s="323"/>
      <c r="CDB49" s="323"/>
      <c r="CDC49" s="323"/>
      <c r="CDD49" s="323"/>
      <c r="CDE49" s="323"/>
      <c r="CDF49" s="323"/>
      <c r="CDG49" s="323"/>
      <c r="CDH49" s="323"/>
      <c r="CDI49" s="323"/>
      <c r="CDJ49" s="323"/>
      <c r="CDK49" s="323"/>
      <c r="CDL49" s="323"/>
      <c r="CDM49" s="323"/>
      <c r="CDN49" s="323"/>
      <c r="CDO49" s="323"/>
      <c r="CDP49" s="323"/>
      <c r="CDQ49" s="323"/>
      <c r="CDR49" s="323"/>
      <c r="CDS49" s="323"/>
      <c r="CDT49" s="323"/>
      <c r="CDU49" s="323"/>
      <c r="CDV49" s="323"/>
      <c r="CDW49" s="323"/>
      <c r="CDX49" s="323"/>
      <c r="CDY49" s="323"/>
      <c r="CDZ49" s="323"/>
      <c r="CEA49" s="323"/>
      <c r="CEB49" s="323"/>
      <c r="CEC49" s="323"/>
      <c r="CED49" s="323"/>
      <c r="CEE49" s="323"/>
      <c r="CEF49" s="323"/>
      <c r="CEG49" s="323"/>
      <c r="CEH49" s="323"/>
      <c r="CEI49" s="323"/>
      <c r="CEJ49" s="323"/>
      <c r="CEK49" s="323"/>
      <c r="CEL49" s="323"/>
      <c r="CEM49" s="323"/>
      <c r="CEN49" s="323"/>
      <c r="CEO49" s="323"/>
      <c r="CEP49" s="323"/>
      <c r="CEQ49" s="323"/>
      <c r="CER49" s="323"/>
      <c r="CES49" s="323"/>
      <c r="CET49" s="323"/>
      <c r="CEU49" s="323"/>
      <c r="CEV49" s="323"/>
      <c r="CEW49" s="323"/>
      <c r="CEX49" s="323"/>
      <c r="CEY49" s="323"/>
      <c r="CEZ49" s="323"/>
      <c r="CFA49" s="323"/>
      <c r="CFB49" s="323"/>
      <c r="CFC49" s="323"/>
      <c r="CFD49" s="323"/>
      <c r="CFE49" s="323"/>
      <c r="CFF49" s="323"/>
      <c r="CFG49" s="323"/>
      <c r="CFH49" s="323"/>
      <c r="CFI49" s="323"/>
      <c r="CFJ49" s="323"/>
      <c r="CFK49" s="323"/>
      <c r="CFL49" s="323"/>
      <c r="CFM49" s="323"/>
      <c r="CFN49" s="323"/>
      <c r="CFO49" s="323"/>
      <c r="CFP49" s="323"/>
      <c r="CFQ49" s="323"/>
      <c r="CFR49" s="323"/>
      <c r="CFS49" s="323"/>
      <c r="CFT49" s="323"/>
      <c r="CFU49" s="323"/>
      <c r="CFV49" s="323"/>
      <c r="CFW49" s="323"/>
      <c r="CFX49" s="323"/>
      <c r="CFY49" s="323"/>
      <c r="CFZ49" s="323"/>
      <c r="CGA49" s="323"/>
      <c r="CGB49" s="323"/>
      <c r="CGC49" s="323"/>
      <c r="CGD49" s="323"/>
      <c r="CGE49" s="323"/>
      <c r="CGF49" s="323"/>
      <c r="CGG49" s="323"/>
      <c r="CGH49" s="323"/>
      <c r="CGI49" s="323"/>
      <c r="CGJ49" s="323"/>
      <c r="CGK49" s="323"/>
      <c r="CGL49" s="323"/>
      <c r="CGM49" s="323"/>
      <c r="CGN49" s="323"/>
      <c r="CGO49" s="323"/>
      <c r="CGP49" s="323"/>
      <c r="CGQ49" s="323"/>
      <c r="CGR49" s="323"/>
      <c r="CGS49" s="323"/>
      <c r="CGT49" s="323"/>
      <c r="CGU49" s="323"/>
      <c r="CGV49" s="323"/>
      <c r="CGW49" s="323"/>
      <c r="CGX49" s="323"/>
      <c r="CGY49" s="323"/>
      <c r="CGZ49" s="323"/>
      <c r="CHA49" s="323"/>
      <c r="CHB49" s="323"/>
      <c r="CHC49" s="323"/>
      <c r="CHD49" s="323"/>
      <c r="CHE49" s="323"/>
      <c r="CHF49" s="323"/>
      <c r="CHG49" s="323"/>
      <c r="CHH49" s="323"/>
      <c r="CHI49" s="323"/>
      <c r="CHJ49" s="323"/>
      <c r="CHK49" s="323"/>
      <c r="CHL49" s="323"/>
      <c r="CHM49" s="323"/>
      <c r="CHN49" s="323"/>
      <c r="CHO49" s="323"/>
      <c r="CHP49" s="323"/>
      <c r="CHQ49" s="323"/>
      <c r="CHR49" s="323"/>
      <c r="CHS49" s="323"/>
      <c r="CHT49" s="323"/>
      <c r="CHU49" s="323"/>
      <c r="CHV49" s="323"/>
      <c r="CHW49" s="323"/>
      <c r="CHX49" s="323"/>
      <c r="CHY49" s="323"/>
      <c r="CHZ49" s="323"/>
      <c r="CIA49" s="323"/>
      <c r="CIB49" s="323"/>
      <c r="CIC49" s="323"/>
      <c r="CID49" s="323"/>
      <c r="CIE49" s="323"/>
      <c r="CIF49" s="323"/>
      <c r="CIG49" s="323"/>
      <c r="CIH49" s="323"/>
      <c r="CII49" s="323"/>
      <c r="CIJ49" s="323"/>
      <c r="CIK49" s="323"/>
      <c r="CIL49" s="323"/>
      <c r="CIM49" s="323"/>
      <c r="CIN49" s="323"/>
      <c r="CIO49" s="323"/>
      <c r="CIP49" s="323"/>
      <c r="CIQ49" s="323"/>
      <c r="CIR49" s="323"/>
      <c r="CIS49" s="323"/>
      <c r="CIT49" s="323"/>
      <c r="CIU49" s="323"/>
      <c r="CIV49" s="323"/>
      <c r="CIW49" s="323"/>
      <c r="CIX49" s="323"/>
      <c r="CIY49" s="323"/>
      <c r="CIZ49" s="323"/>
      <c r="CJA49" s="323"/>
      <c r="CJB49" s="323"/>
      <c r="CJC49" s="323"/>
      <c r="CJD49" s="323"/>
      <c r="CJE49" s="323"/>
      <c r="CJF49" s="323"/>
      <c r="CJG49" s="323"/>
      <c r="CJH49" s="323"/>
      <c r="CJI49" s="323"/>
      <c r="CJJ49" s="323"/>
      <c r="CJK49" s="323"/>
      <c r="CJL49" s="323"/>
      <c r="CJM49" s="323"/>
      <c r="CJN49" s="323"/>
      <c r="CJO49" s="323"/>
      <c r="CJP49" s="323"/>
      <c r="CJQ49" s="323"/>
      <c r="CJR49" s="323"/>
      <c r="CJS49" s="323"/>
      <c r="CJT49" s="323"/>
      <c r="CJU49" s="323"/>
      <c r="CJV49" s="323"/>
      <c r="CJW49" s="323"/>
      <c r="CJX49" s="323"/>
      <c r="CJY49" s="323"/>
      <c r="CJZ49" s="323"/>
      <c r="CKA49" s="323"/>
      <c r="CKB49" s="323"/>
      <c r="CKC49" s="323"/>
      <c r="CKD49" s="323"/>
      <c r="CKE49" s="323"/>
      <c r="CKF49" s="323"/>
      <c r="CKG49" s="323"/>
      <c r="CKH49" s="323"/>
      <c r="CKI49" s="323"/>
      <c r="CKJ49" s="323"/>
      <c r="CKK49" s="323"/>
      <c r="CKL49" s="323"/>
      <c r="CKM49" s="323"/>
      <c r="CKN49" s="323"/>
      <c r="CKO49" s="323"/>
      <c r="CKP49" s="323"/>
      <c r="CKQ49" s="323"/>
      <c r="CKR49" s="323"/>
      <c r="CKS49" s="323"/>
      <c r="CKT49" s="323"/>
      <c r="CKU49" s="323"/>
      <c r="CKV49" s="323"/>
      <c r="CKW49" s="323"/>
      <c r="CKX49" s="323"/>
      <c r="CKY49" s="323"/>
      <c r="CKZ49" s="323"/>
      <c r="CLA49" s="323"/>
      <c r="CLB49" s="323"/>
      <c r="CLC49" s="323"/>
      <c r="CLD49" s="323"/>
      <c r="CLE49" s="323"/>
      <c r="CLF49" s="323"/>
      <c r="CLG49" s="323"/>
      <c r="CLH49" s="323"/>
      <c r="CLI49" s="323"/>
      <c r="CLJ49" s="323"/>
      <c r="CLK49" s="323"/>
      <c r="CLL49" s="323"/>
      <c r="CLM49" s="323"/>
      <c r="CLN49" s="323"/>
      <c r="CLO49" s="323"/>
      <c r="CLP49" s="323"/>
      <c r="CLQ49" s="323"/>
      <c r="CLR49" s="323"/>
      <c r="CLS49" s="323"/>
      <c r="CLT49" s="323"/>
      <c r="CLU49" s="323"/>
      <c r="CLV49" s="323"/>
      <c r="CLW49" s="323"/>
      <c r="CLX49" s="323"/>
      <c r="CLY49" s="323"/>
      <c r="CLZ49" s="323"/>
      <c r="CMA49" s="323"/>
      <c r="CMB49" s="323"/>
      <c r="CMC49" s="323"/>
      <c r="CMD49" s="323"/>
      <c r="CME49" s="323"/>
      <c r="CMF49" s="323"/>
      <c r="CMG49" s="323"/>
      <c r="CMH49" s="323"/>
      <c r="CMI49" s="323"/>
      <c r="CMJ49" s="323"/>
      <c r="CMK49" s="323"/>
      <c r="CML49" s="323"/>
      <c r="CMM49" s="323"/>
      <c r="CMN49" s="323"/>
      <c r="CMO49" s="323"/>
      <c r="CMP49" s="323"/>
      <c r="CMQ49" s="323"/>
      <c r="CMR49" s="323"/>
      <c r="CMS49" s="323"/>
      <c r="CMT49" s="323"/>
      <c r="CMU49" s="323"/>
      <c r="CMV49" s="323"/>
      <c r="CMW49" s="323"/>
      <c r="CMX49" s="323"/>
      <c r="CMY49" s="323"/>
      <c r="CMZ49" s="323"/>
      <c r="CNA49" s="323"/>
      <c r="CNB49" s="323"/>
      <c r="CNC49" s="323"/>
      <c r="CND49" s="323"/>
      <c r="CNE49" s="323"/>
      <c r="CNF49" s="323"/>
      <c r="CNG49" s="323"/>
      <c r="CNH49" s="323"/>
      <c r="CNI49" s="323"/>
      <c r="CNJ49" s="323"/>
      <c r="CNK49" s="323"/>
      <c r="CNL49" s="323"/>
      <c r="CNM49" s="323"/>
      <c r="CNN49" s="323"/>
      <c r="CNO49" s="323"/>
      <c r="CNP49" s="323"/>
      <c r="CNQ49" s="323"/>
      <c r="CNR49" s="323"/>
      <c r="CNS49" s="323"/>
      <c r="CNT49" s="323"/>
      <c r="CNU49" s="323"/>
      <c r="CNV49" s="323"/>
      <c r="CNW49" s="323"/>
      <c r="CNX49" s="323"/>
      <c r="CNY49" s="323"/>
      <c r="CNZ49" s="323"/>
      <c r="COA49" s="323"/>
      <c r="COB49" s="323"/>
      <c r="COC49" s="323"/>
      <c r="COD49" s="323"/>
      <c r="COE49" s="323"/>
      <c r="COF49" s="323"/>
      <c r="COG49" s="323"/>
      <c r="COH49" s="323"/>
      <c r="COI49" s="323"/>
      <c r="COJ49" s="323"/>
      <c r="COK49" s="323"/>
      <c r="COL49" s="323"/>
      <c r="COM49" s="323"/>
      <c r="CON49" s="323"/>
      <c r="COO49" s="323"/>
      <c r="COP49" s="323"/>
      <c r="COQ49" s="323"/>
      <c r="COR49" s="323"/>
      <c r="COS49" s="323"/>
      <c r="COT49" s="323"/>
      <c r="COU49" s="323"/>
      <c r="COV49" s="323"/>
      <c r="COW49" s="323"/>
      <c r="COX49" s="323"/>
      <c r="COY49" s="323"/>
      <c r="COZ49" s="323"/>
      <c r="CPA49" s="323"/>
      <c r="CPB49" s="323"/>
      <c r="CPC49" s="323"/>
      <c r="CPD49" s="323"/>
      <c r="CPE49" s="323"/>
      <c r="CPF49" s="323"/>
      <c r="CPG49" s="323"/>
      <c r="CPH49" s="323"/>
      <c r="CPI49" s="323"/>
      <c r="CPJ49" s="323"/>
      <c r="CPK49" s="323"/>
      <c r="CPL49" s="323"/>
      <c r="CPM49" s="323"/>
      <c r="CPN49" s="323"/>
      <c r="CPO49" s="323"/>
      <c r="CPP49" s="323"/>
      <c r="CPQ49" s="323"/>
      <c r="CPR49" s="323"/>
      <c r="CPS49" s="323"/>
      <c r="CPT49" s="323"/>
      <c r="CPU49" s="323"/>
      <c r="CPV49" s="323"/>
      <c r="CPW49" s="323"/>
      <c r="CPX49" s="323"/>
      <c r="CPY49" s="323"/>
      <c r="CPZ49" s="323"/>
      <c r="CQA49" s="323"/>
      <c r="CQB49" s="323"/>
      <c r="CQC49" s="323"/>
      <c r="CQD49" s="323"/>
      <c r="CQE49" s="323"/>
      <c r="CQF49" s="323"/>
      <c r="CQG49" s="323"/>
      <c r="CQH49" s="323"/>
      <c r="CQI49" s="323"/>
      <c r="CQJ49" s="323"/>
      <c r="CQK49" s="323"/>
      <c r="CQL49" s="323"/>
      <c r="CQM49" s="323"/>
      <c r="CQN49" s="323"/>
      <c r="CQO49" s="323"/>
      <c r="CQP49" s="323"/>
      <c r="CQQ49" s="323"/>
      <c r="CQR49" s="323"/>
      <c r="CQS49" s="323"/>
      <c r="CQT49" s="323"/>
      <c r="CQU49" s="323"/>
      <c r="CQV49" s="323"/>
      <c r="CQW49" s="323"/>
      <c r="CQX49" s="323"/>
      <c r="CQY49" s="323"/>
      <c r="CQZ49" s="323"/>
      <c r="CRA49" s="323"/>
      <c r="CRB49" s="323"/>
      <c r="CRC49" s="323"/>
      <c r="CRD49" s="323"/>
      <c r="CRE49" s="323"/>
      <c r="CRF49" s="323"/>
      <c r="CRG49" s="323"/>
      <c r="CRH49" s="323"/>
      <c r="CRI49" s="323"/>
      <c r="CRJ49" s="323"/>
      <c r="CRK49" s="323"/>
      <c r="CRL49" s="323"/>
      <c r="CRM49" s="323"/>
      <c r="CRN49" s="323"/>
      <c r="CRO49" s="323"/>
      <c r="CRP49" s="323"/>
      <c r="CRQ49" s="323"/>
      <c r="CRR49" s="323"/>
      <c r="CRS49" s="323"/>
      <c r="CRT49" s="323"/>
      <c r="CRU49" s="323"/>
      <c r="CRV49" s="323"/>
      <c r="CRW49" s="323"/>
      <c r="CRX49" s="323"/>
      <c r="CRY49" s="323"/>
      <c r="CRZ49" s="323"/>
      <c r="CSA49" s="323"/>
      <c r="CSB49" s="323"/>
      <c r="CSC49" s="323"/>
      <c r="CSD49" s="323"/>
      <c r="CSE49" s="323"/>
      <c r="CSF49" s="323"/>
      <c r="CSG49" s="323"/>
      <c r="CSH49" s="323"/>
      <c r="CSI49" s="323"/>
      <c r="CSJ49" s="323"/>
      <c r="CSK49" s="323"/>
      <c r="CSL49" s="323"/>
      <c r="CSM49" s="323"/>
      <c r="CSN49" s="323"/>
      <c r="CSO49" s="323"/>
      <c r="CSP49" s="323"/>
      <c r="CSQ49" s="323"/>
      <c r="CSR49" s="323"/>
      <c r="CSS49" s="323"/>
      <c r="CST49" s="323"/>
      <c r="CSU49" s="323"/>
      <c r="CSV49" s="323"/>
      <c r="CSW49" s="323"/>
      <c r="CSX49" s="323"/>
      <c r="CSY49" s="323"/>
      <c r="CSZ49" s="323"/>
      <c r="CTA49" s="323"/>
      <c r="CTB49" s="323"/>
      <c r="CTC49" s="323"/>
      <c r="CTD49" s="323"/>
      <c r="CTE49" s="323"/>
      <c r="CTF49" s="323"/>
      <c r="CTG49" s="323"/>
      <c r="CTH49" s="323"/>
      <c r="CTI49" s="323"/>
      <c r="CTJ49" s="323"/>
      <c r="CTK49" s="323"/>
      <c r="CTL49" s="323"/>
      <c r="CTM49" s="323"/>
      <c r="CTN49" s="323"/>
      <c r="CTO49" s="323"/>
      <c r="CTP49" s="323"/>
      <c r="CTQ49" s="323"/>
      <c r="CTR49" s="323"/>
      <c r="CTS49" s="323"/>
      <c r="CTT49" s="323"/>
      <c r="CTU49" s="323"/>
      <c r="CTV49" s="323"/>
      <c r="CTW49" s="323"/>
      <c r="CTX49" s="323"/>
      <c r="CTY49" s="323"/>
      <c r="CTZ49" s="323"/>
      <c r="CUA49" s="323"/>
      <c r="CUB49" s="323"/>
      <c r="CUC49" s="323"/>
      <c r="CUD49" s="323"/>
      <c r="CUE49" s="323"/>
      <c r="CUF49" s="323"/>
      <c r="CUG49" s="323"/>
      <c r="CUH49" s="323"/>
      <c r="CUI49" s="323"/>
      <c r="CUJ49" s="323"/>
      <c r="CUK49" s="323"/>
      <c r="CUL49" s="323"/>
      <c r="CUM49" s="323"/>
      <c r="CUN49" s="323"/>
      <c r="CUO49" s="323"/>
      <c r="CUP49" s="323"/>
      <c r="CUQ49" s="323"/>
      <c r="CUR49" s="323"/>
      <c r="CUS49" s="323"/>
      <c r="CUT49" s="323"/>
      <c r="CUU49" s="323"/>
      <c r="CUV49" s="323"/>
      <c r="CUW49" s="323"/>
      <c r="CUX49" s="323"/>
      <c r="CUY49" s="323"/>
      <c r="CUZ49" s="323"/>
      <c r="CVA49" s="323"/>
      <c r="CVB49" s="323"/>
      <c r="CVC49" s="323"/>
      <c r="CVD49" s="323"/>
      <c r="CVE49" s="323"/>
      <c r="CVF49" s="323"/>
      <c r="CVG49" s="323"/>
      <c r="CVH49" s="323"/>
      <c r="CVI49" s="323"/>
      <c r="CVJ49" s="323"/>
      <c r="CVK49" s="323"/>
      <c r="CVL49" s="323"/>
      <c r="CVM49" s="323"/>
      <c r="CVN49" s="323"/>
      <c r="CVO49" s="323"/>
      <c r="CVP49" s="323"/>
      <c r="CVQ49" s="323"/>
      <c r="CVR49" s="323"/>
      <c r="CVS49" s="323"/>
      <c r="CVT49" s="323"/>
      <c r="CVU49" s="323"/>
      <c r="CVV49" s="323"/>
      <c r="CVW49" s="323"/>
      <c r="CVX49" s="323"/>
      <c r="CVY49" s="323"/>
      <c r="CVZ49" s="323"/>
      <c r="CWA49" s="323"/>
      <c r="CWB49" s="323"/>
      <c r="CWC49" s="323"/>
      <c r="CWD49" s="323"/>
      <c r="CWE49" s="323"/>
      <c r="CWF49" s="323"/>
      <c r="CWG49" s="323"/>
      <c r="CWH49" s="323"/>
      <c r="CWI49" s="323"/>
      <c r="CWJ49" s="323"/>
      <c r="CWK49" s="323"/>
      <c r="CWL49" s="323"/>
      <c r="CWM49" s="323"/>
      <c r="CWN49" s="323"/>
      <c r="CWO49" s="323"/>
      <c r="CWP49" s="323"/>
      <c r="CWQ49" s="323"/>
      <c r="CWR49" s="323"/>
      <c r="CWS49" s="323"/>
      <c r="CWT49" s="323"/>
      <c r="CWU49" s="323"/>
      <c r="CWV49" s="323"/>
      <c r="CWW49" s="323"/>
      <c r="CWX49" s="323"/>
      <c r="CWY49" s="323"/>
      <c r="CWZ49" s="323"/>
      <c r="CXA49" s="323"/>
      <c r="CXB49" s="323"/>
      <c r="CXC49" s="323"/>
      <c r="CXD49" s="323"/>
      <c r="CXE49" s="323"/>
      <c r="CXF49" s="323"/>
      <c r="CXG49" s="323"/>
      <c r="CXH49" s="323"/>
      <c r="CXI49" s="323"/>
      <c r="CXJ49" s="323"/>
      <c r="CXK49" s="323"/>
      <c r="CXL49" s="323"/>
      <c r="CXM49" s="323"/>
      <c r="CXN49" s="323"/>
      <c r="CXO49" s="323"/>
      <c r="CXP49" s="323"/>
      <c r="CXQ49" s="323"/>
      <c r="CXR49" s="323"/>
      <c r="CXS49" s="323"/>
      <c r="CXT49" s="323"/>
      <c r="CXU49" s="323"/>
      <c r="CXV49" s="323"/>
      <c r="CXW49" s="323"/>
      <c r="CXX49" s="323"/>
      <c r="CXY49" s="323"/>
      <c r="CXZ49" s="323"/>
      <c r="CYA49" s="323"/>
      <c r="CYB49" s="323"/>
      <c r="CYC49" s="323"/>
      <c r="CYD49" s="323"/>
      <c r="CYE49" s="323"/>
      <c r="CYF49" s="323"/>
      <c r="CYG49" s="323"/>
      <c r="CYH49" s="323"/>
      <c r="CYI49" s="323"/>
      <c r="CYJ49" s="323"/>
      <c r="CYK49" s="323"/>
      <c r="CYL49" s="323"/>
      <c r="CYM49" s="323"/>
      <c r="CYN49" s="323"/>
      <c r="CYO49" s="323"/>
      <c r="CYP49" s="323"/>
      <c r="CYQ49" s="323"/>
      <c r="CYR49" s="323"/>
      <c r="CYS49" s="323"/>
      <c r="CYT49" s="323"/>
      <c r="CYU49" s="323"/>
      <c r="CYV49" s="323"/>
      <c r="CYW49" s="323"/>
      <c r="CYX49" s="323"/>
      <c r="CYY49" s="323"/>
      <c r="CYZ49" s="323"/>
      <c r="CZA49" s="323"/>
      <c r="CZB49" s="323"/>
      <c r="CZC49" s="323"/>
      <c r="CZD49" s="323"/>
      <c r="CZE49" s="323"/>
      <c r="CZF49" s="323"/>
      <c r="CZG49" s="323"/>
      <c r="CZH49" s="323"/>
      <c r="CZI49" s="323"/>
      <c r="CZJ49" s="323"/>
      <c r="CZK49" s="323"/>
      <c r="CZL49" s="323"/>
      <c r="CZM49" s="323"/>
      <c r="CZN49" s="323"/>
      <c r="CZO49" s="323"/>
      <c r="CZP49" s="323"/>
      <c r="CZQ49" s="323"/>
      <c r="CZR49" s="323"/>
      <c r="CZS49" s="323"/>
      <c r="CZT49" s="323"/>
      <c r="CZU49" s="323"/>
      <c r="CZV49" s="323"/>
      <c r="CZW49" s="323"/>
      <c r="CZX49" s="323"/>
      <c r="CZY49" s="323"/>
      <c r="CZZ49" s="323"/>
      <c r="DAA49" s="323"/>
      <c r="DAB49" s="323"/>
      <c r="DAC49" s="323"/>
      <c r="DAD49" s="323"/>
      <c r="DAE49" s="323"/>
      <c r="DAF49" s="323"/>
      <c r="DAG49" s="323"/>
      <c r="DAH49" s="323"/>
      <c r="DAI49" s="323"/>
      <c r="DAJ49" s="323"/>
      <c r="DAK49" s="323"/>
      <c r="DAL49" s="323"/>
      <c r="DAM49" s="323"/>
      <c r="DAN49" s="323"/>
      <c r="DAO49" s="323"/>
      <c r="DAP49" s="323"/>
      <c r="DAQ49" s="323"/>
      <c r="DAR49" s="323"/>
      <c r="DAS49" s="323"/>
      <c r="DAT49" s="323"/>
      <c r="DAU49" s="323"/>
      <c r="DAV49" s="323"/>
      <c r="DAW49" s="323"/>
      <c r="DAX49" s="323"/>
      <c r="DAY49" s="323"/>
      <c r="DAZ49" s="323"/>
      <c r="DBA49" s="323"/>
      <c r="DBB49" s="323"/>
      <c r="DBC49" s="323"/>
      <c r="DBD49" s="323"/>
      <c r="DBE49" s="323"/>
      <c r="DBF49" s="323"/>
      <c r="DBG49" s="323"/>
      <c r="DBH49" s="323"/>
      <c r="DBI49" s="323"/>
      <c r="DBJ49" s="323"/>
      <c r="DBK49" s="323"/>
      <c r="DBL49" s="323"/>
      <c r="DBM49" s="323"/>
      <c r="DBN49" s="323"/>
      <c r="DBO49" s="323"/>
      <c r="DBP49" s="323"/>
      <c r="DBQ49" s="323"/>
      <c r="DBR49" s="323"/>
      <c r="DBS49" s="323"/>
      <c r="DBT49" s="323"/>
      <c r="DBU49" s="323"/>
      <c r="DBV49" s="323"/>
      <c r="DBW49" s="323"/>
      <c r="DBX49" s="323"/>
      <c r="DBY49" s="323"/>
      <c r="DBZ49" s="323"/>
      <c r="DCA49" s="323"/>
      <c r="DCB49" s="323"/>
      <c r="DCC49" s="323"/>
      <c r="DCD49" s="323"/>
      <c r="DCE49" s="323"/>
      <c r="DCF49" s="323"/>
      <c r="DCG49" s="323"/>
      <c r="DCH49" s="323"/>
      <c r="DCI49" s="323"/>
      <c r="DCJ49" s="323"/>
      <c r="DCK49" s="323"/>
      <c r="DCL49" s="323"/>
      <c r="DCM49" s="323"/>
      <c r="DCN49" s="323"/>
      <c r="DCO49" s="323"/>
      <c r="DCP49" s="323"/>
      <c r="DCQ49" s="323"/>
      <c r="DCR49" s="323"/>
      <c r="DCS49" s="323"/>
      <c r="DCT49" s="323"/>
      <c r="DCU49" s="323"/>
      <c r="DCV49" s="323"/>
      <c r="DCW49" s="323"/>
      <c r="DCX49" s="323"/>
      <c r="DCY49" s="323"/>
      <c r="DCZ49" s="323"/>
      <c r="DDA49" s="323"/>
      <c r="DDB49" s="323"/>
      <c r="DDC49" s="323"/>
      <c r="DDD49" s="323"/>
      <c r="DDE49" s="323"/>
      <c r="DDF49" s="323"/>
      <c r="DDG49" s="323"/>
      <c r="DDH49" s="323"/>
      <c r="DDI49" s="323"/>
      <c r="DDJ49" s="323"/>
      <c r="DDK49" s="323"/>
      <c r="DDL49" s="323"/>
      <c r="DDM49" s="323"/>
      <c r="DDN49" s="323"/>
      <c r="DDO49" s="323"/>
      <c r="DDP49" s="323"/>
      <c r="DDQ49" s="323"/>
      <c r="DDR49" s="323"/>
      <c r="DDS49" s="323"/>
      <c r="DDT49" s="323"/>
      <c r="DDU49" s="323"/>
      <c r="DDV49" s="323"/>
      <c r="DDW49" s="323"/>
      <c r="DDX49" s="323"/>
      <c r="DDY49" s="323"/>
      <c r="DDZ49" s="323"/>
      <c r="DEA49" s="323"/>
      <c r="DEB49" s="323"/>
      <c r="DEC49" s="323"/>
      <c r="DED49" s="323"/>
      <c r="DEE49" s="323"/>
      <c r="DEF49" s="323"/>
      <c r="DEG49" s="323"/>
      <c r="DEH49" s="323"/>
      <c r="DEI49" s="323"/>
      <c r="DEJ49" s="323"/>
      <c r="DEK49" s="323"/>
      <c r="DEL49" s="323"/>
      <c r="DEM49" s="323"/>
      <c r="DEN49" s="323"/>
      <c r="DEO49" s="323"/>
      <c r="DEP49" s="323"/>
      <c r="DEQ49" s="323"/>
      <c r="DER49" s="323"/>
      <c r="DES49" s="323"/>
      <c r="DET49" s="323"/>
      <c r="DEU49" s="323"/>
      <c r="DEV49" s="323"/>
      <c r="DEW49" s="323"/>
      <c r="DEX49" s="323"/>
      <c r="DEY49" s="323"/>
      <c r="DEZ49" s="323"/>
      <c r="DFA49" s="323"/>
      <c r="DFB49" s="323"/>
      <c r="DFC49" s="323"/>
      <c r="DFD49" s="323"/>
      <c r="DFE49" s="323"/>
      <c r="DFF49" s="323"/>
      <c r="DFG49" s="323"/>
      <c r="DFH49" s="323"/>
      <c r="DFI49" s="323"/>
      <c r="DFJ49" s="323"/>
      <c r="DFK49" s="323"/>
      <c r="DFL49" s="323"/>
      <c r="DFM49" s="323"/>
      <c r="DFN49" s="323"/>
      <c r="DFO49" s="323"/>
      <c r="DFP49" s="323"/>
      <c r="DFQ49" s="323"/>
      <c r="DFR49" s="323"/>
      <c r="DFS49" s="323"/>
      <c r="DFT49" s="323"/>
      <c r="DFU49" s="323"/>
      <c r="DFV49" s="323"/>
      <c r="DFW49" s="323"/>
      <c r="DFX49" s="323"/>
      <c r="DFY49" s="323"/>
      <c r="DFZ49" s="323"/>
      <c r="DGA49" s="323"/>
      <c r="DGB49" s="323"/>
      <c r="DGC49" s="323"/>
      <c r="DGD49" s="323"/>
      <c r="DGE49" s="323"/>
      <c r="DGF49" s="323"/>
      <c r="DGG49" s="323"/>
      <c r="DGH49" s="323"/>
      <c r="DGI49" s="323"/>
      <c r="DGJ49" s="323"/>
      <c r="DGK49" s="323"/>
      <c r="DGL49" s="323"/>
      <c r="DGM49" s="323"/>
      <c r="DGN49" s="323"/>
      <c r="DGO49" s="323"/>
      <c r="DGP49" s="323"/>
      <c r="DGQ49" s="323"/>
      <c r="DGR49" s="323"/>
      <c r="DGS49" s="323"/>
      <c r="DGT49" s="323"/>
      <c r="DGU49" s="323"/>
      <c r="DGV49" s="323"/>
      <c r="DGW49" s="323"/>
      <c r="DGX49" s="323"/>
      <c r="DGY49" s="323"/>
      <c r="DGZ49" s="323"/>
      <c r="DHA49" s="323"/>
      <c r="DHB49" s="323"/>
      <c r="DHC49" s="323"/>
      <c r="DHD49" s="323"/>
      <c r="DHE49" s="323"/>
      <c r="DHF49" s="323"/>
      <c r="DHG49" s="323"/>
      <c r="DHH49" s="323"/>
      <c r="DHI49" s="323"/>
      <c r="DHJ49" s="323"/>
      <c r="DHK49" s="323"/>
      <c r="DHL49" s="323"/>
      <c r="DHM49" s="323"/>
      <c r="DHN49" s="323"/>
      <c r="DHO49" s="323"/>
      <c r="DHP49" s="323"/>
      <c r="DHQ49" s="323"/>
      <c r="DHR49" s="323"/>
      <c r="DHS49" s="323"/>
      <c r="DHT49" s="323"/>
      <c r="DHU49" s="323"/>
      <c r="DHV49" s="323"/>
      <c r="DHW49" s="323"/>
      <c r="DHX49" s="323"/>
      <c r="DHY49" s="323"/>
      <c r="DHZ49" s="323"/>
      <c r="DIA49" s="323"/>
      <c r="DIB49" s="323"/>
      <c r="DIC49" s="323"/>
      <c r="DID49" s="323"/>
      <c r="DIE49" s="323"/>
      <c r="DIF49" s="323"/>
      <c r="DIG49" s="323"/>
      <c r="DIH49" s="323"/>
      <c r="DII49" s="323"/>
      <c r="DIJ49" s="323"/>
      <c r="DIK49" s="323"/>
      <c r="DIL49" s="323"/>
      <c r="DIM49" s="323"/>
      <c r="DIN49" s="323"/>
      <c r="DIO49" s="323"/>
      <c r="DIP49" s="323"/>
      <c r="DIQ49" s="323"/>
      <c r="DIR49" s="323"/>
      <c r="DIS49" s="323"/>
      <c r="DIT49" s="323"/>
      <c r="DIU49" s="323"/>
      <c r="DIV49" s="323"/>
      <c r="DIW49" s="323"/>
      <c r="DIX49" s="323"/>
      <c r="DIY49" s="323"/>
      <c r="DIZ49" s="323"/>
      <c r="DJA49" s="323"/>
      <c r="DJB49" s="323"/>
      <c r="DJC49" s="323"/>
      <c r="DJD49" s="323"/>
      <c r="DJE49" s="323"/>
      <c r="DJF49" s="323"/>
      <c r="DJG49" s="323"/>
      <c r="DJH49" s="323"/>
      <c r="DJI49" s="323"/>
      <c r="DJJ49" s="323"/>
      <c r="DJK49" s="323"/>
      <c r="DJL49" s="323"/>
      <c r="DJM49" s="323"/>
      <c r="DJN49" s="323"/>
      <c r="DJO49" s="323"/>
      <c r="DJP49" s="323"/>
      <c r="DJQ49" s="323"/>
      <c r="DJR49" s="323"/>
      <c r="DJS49" s="323"/>
      <c r="DJT49" s="323"/>
      <c r="DJU49" s="323"/>
      <c r="DJV49" s="323"/>
      <c r="DJW49" s="323"/>
      <c r="DJX49" s="323"/>
      <c r="DJY49" s="323"/>
      <c r="DJZ49" s="323"/>
      <c r="DKA49" s="323"/>
      <c r="DKB49" s="323"/>
      <c r="DKC49" s="323"/>
      <c r="DKD49" s="323"/>
      <c r="DKE49" s="323"/>
      <c r="DKF49" s="323"/>
      <c r="DKG49" s="323"/>
      <c r="DKH49" s="323"/>
      <c r="DKI49" s="323"/>
      <c r="DKJ49" s="323"/>
      <c r="DKK49" s="323"/>
      <c r="DKL49" s="323"/>
      <c r="DKM49" s="323"/>
      <c r="DKN49" s="323"/>
      <c r="DKO49" s="323"/>
      <c r="DKP49" s="323"/>
      <c r="DKQ49" s="323"/>
      <c r="DKR49" s="323"/>
      <c r="DKS49" s="323"/>
      <c r="DKT49" s="323"/>
      <c r="DKU49" s="323"/>
      <c r="DKV49" s="323"/>
      <c r="DKW49" s="323"/>
      <c r="DKX49" s="323"/>
      <c r="DKY49" s="323"/>
      <c r="DKZ49" s="323"/>
      <c r="DLA49" s="323"/>
      <c r="DLB49" s="323"/>
      <c r="DLC49" s="323"/>
      <c r="DLD49" s="323"/>
      <c r="DLE49" s="323"/>
      <c r="DLF49" s="323"/>
      <c r="DLG49" s="323"/>
      <c r="DLH49" s="323"/>
      <c r="DLI49" s="323"/>
      <c r="DLJ49" s="323"/>
      <c r="DLK49" s="323"/>
      <c r="DLL49" s="323"/>
      <c r="DLM49" s="323"/>
      <c r="DLN49" s="323"/>
      <c r="DLO49" s="323"/>
      <c r="DLP49" s="323"/>
      <c r="DLQ49" s="323"/>
      <c r="DLR49" s="323"/>
      <c r="DLS49" s="323"/>
      <c r="DLT49" s="323"/>
      <c r="DLU49" s="323"/>
      <c r="DLV49" s="323"/>
      <c r="DLW49" s="323"/>
      <c r="DLX49" s="323"/>
      <c r="DLY49" s="323"/>
      <c r="DLZ49" s="323"/>
      <c r="DMA49" s="323"/>
      <c r="DMB49" s="323"/>
      <c r="DMC49" s="323"/>
      <c r="DMD49" s="323"/>
      <c r="DME49" s="323"/>
      <c r="DMF49" s="323"/>
      <c r="DMG49" s="323"/>
      <c r="DMH49" s="323"/>
      <c r="DMI49" s="323"/>
      <c r="DMJ49" s="323"/>
      <c r="DMK49" s="323"/>
      <c r="DML49" s="323"/>
      <c r="DMM49" s="323"/>
      <c r="DMN49" s="323"/>
      <c r="DMO49" s="323"/>
      <c r="DMP49" s="323"/>
      <c r="DMQ49" s="323"/>
      <c r="DMR49" s="323"/>
      <c r="DMS49" s="323"/>
      <c r="DMT49" s="323"/>
      <c r="DMU49" s="323"/>
      <c r="DMV49" s="323"/>
      <c r="DMW49" s="323"/>
      <c r="DMX49" s="323"/>
      <c r="DMY49" s="323"/>
      <c r="DMZ49" s="323"/>
      <c r="DNA49" s="323"/>
      <c r="DNB49" s="323"/>
      <c r="DNC49" s="323"/>
      <c r="DND49" s="323"/>
      <c r="DNE49" s="323"/>
      <c r="DNF49" s="323"/>
      <c r="DNG49" s="323"/>
      <c r="DNH49" s="323"/>
      <c r="DNI49" s="323"/>
      <c r="DNJ49" s="323"/>
      <c r="DNK49" s="323"/>
      <c r="DNL49" s="323"/>
      <c r="DNM49" s="323"/>
      <c r="DNN49" s="323"/>
      <c r="DNO49" s="323"/>
      <c r="DNP49" s="323"/>
      <c r="DNQ49" s="323"/>
      <c r="DNR49" s="323"/>
      <c r="DNS49" s="323"/>
      <c r="DNT49" s="323"/>
      <c r="DNU49" s="323"/>
      <c r="DNV49" s="323"/>
      <c r="DNW49" s="323"/>
      <c r="DNX49" s="323"/>
      <c r="DNY49" s="323"/>
      <c r="DNZ49" s="323"/>
      <c r="DOA49" s="323"/>
      <c r="DOB49" s="323"/>
      <c r="DOC49" s="323"/>
      <c r="DOD49" s="323"/>
      <c r="DOE49" s="323"/>
      <c r="DOF49" s="323"/>
      <c r="DOG49" s="323"/>
      <c r="DOH49" s="323"/>
      <c r="DOI49" s="323"/>
      <c r="DOJ49" s="323"/>
      <c r="DOK49" s="323"/>
      <c r="DOL49" s="323"/>
      <c r="DOM49" s="323"/>
      <c r="DON49" s="323"/>
      <c r="DOO49" s="323"/>
      <c r="DOP49" s="323"/>
      <c r="DOQ49" s="323"/>
      <c r="DOR49" s="323"/>
      <c r="DOS49" s="323"/>
      <c r="DOT49" s="323"/>
      <c r="DOU49" s="323"/>
      <c r="DOV49" s="323"/>
      <c r="DOW49" s="323"/>
      <c r="DOX49" s="323"/>
      <c r="DOY49" s="323"/>
      <c r="DOZ49" s="323"/>
      <c r="DPA49" s="323"/>
      <c r="DPB49" s="323"/>
      <c r="DPC49" s="323"/>
      <c r="DPD49" s="323"/>
      <c r="DPE49" s="323"/>
      <c r="DPF49" s="323"/>
      <c r="DPG49" s="323"/>
      <c r="DPH49" s="323"/>
      <c r="DPI49" s="323"/>
      <c r="DPJ49" s="323"/>
      <c r="DPK49" s="323"/>
      <c r="DPL49" s="323"/>
      <c r="DPM49" s="323"/>
      <c r="DPN49" s="323"/>
      <c r="DPO49" s="323"/>
      <c r="DPP49" s="323"/>
      <c r="DPQ49" s="323"/>
      <c r="DPR49" s="323"/>
      <c r="DPS49" s="323"/>
      <c r="DPT49" s="323"/>
      <c r="DPU49" s="323"/>
      <c r="DPV49" s="323"/>
      <c r="DPW49" s="323"/>
      <c r="DPX49" s="323"/>
      <c r="DPY49" s="323"/>
      <c r="DPZ49" s="323"/>
      <c r="DQA49" s="323"/>
      <c r="DQB49" s="323"/>
      <c r="DQC49" s="323"/>
      <c r="DQD49" s="323"/>
      <c r="DQE49" s="323"/>
      <c r="DQF49" s="323"/>
      <c r="DQG49" s="323"/>
      <c r="DQH49" s="323"/>
      <c r="DQI49" s="323"/>
      <c r="DQJ49" s="323"/>
      <c r="DQK49" s="323"/>
      <c r="DQL49" s="323"/>
      <c r="DQM49" s="323"/>
      <c r="DQN49" s="323"/>
      <c r="DQO49" s="323"/>
      <c r="DQP49" s="323"/>
      <c r="DQQ49" s="323"/>
      <c r="DQR49" s="323"/>
      <c r="DQS49" s="323"/>
      <c r="DQT49" s="323"/>
      <c r="DQU49" s="323"/>
      <c r="DQV49" s="323"/>
      <c r="DQW49" s="323"/>
      <c r="DQX49" s="323"/>
      <c r="DQY49" s="323"/>
      <c r="DQZ49" s="323"/>
      <c r="DRA49" s="323"/>
      <c r="DRB49" s="323"/>
      <c r="DRC49" s="323"/>
      <c r="DRD49" s="323"/>
      <c r="DRE49" s="323"/>
      <c r="DRF49" s="323"/>
      <c r="DRG49" s="323"/>
      <c r="DRH49" s="323"/>
      <c r="DRI49" s="323"/>
      <c r="DRJ49" s="323"/>
      <c r="DRK49" s="323"/>
      <c r="DRL49" s="323"/>
      <c r="DRM49" s="323"/>
      <c r="DRN49" s="323"/>
      <c r="DRO49" s="323"/>
      <c r="DRP49" s="323"/>
      <c r="DRQ49" s="323"/>
      <c r="DRR49" s="323"/>
      <c r="DRS49" s="323"/>
      <c r="DRT49" s="323"/>
      <c r="DRU49" s="323"/>
      <c r="DRV49" s="323"/>
      <c r="DRW49" s="323"/>
      <c r="DRX49" s="323"/>
      <c r="DRY49" s="323"/>
      <c r="DRZ49" s="323"/>
      <c r="DSA49" s="323"/>
      <c r="DSB49" s="323"/>
      <c r="DSC49" s="323"/>
      <c r="DSD49" s="323"/>
      <c r="DSE49" s="323"/>
      <c r="DSF49" s="323"/>
      <c r="DSG49" s="323"/>
      <c r="DSH49" s="323"/>
      <c r="DSI49" s="323"/>
      <c r="DSJ49" s="323"/>
      <c r="DSK49" s="323"/>
      <c r="DSL49" s="323"/>
      <c r="DSM49" s="323"/>
      <c r="DSN49" s="323"/>
      <c r="DSO49" s="323"/>
      <c r="DSP49" s="323"/>
      <c r="DSQ49" s="323"/>
      <c r="DSR49" s="323"/>
      <c r="DSS49" s="323"/>
      <c r="DST49" s="323"/>
      <c r="DSU49" s="323"/>
      <c r="DSV49" s="323"/>
      <c r="DSW49" s="323"/>
      <c r="DSX49" s="323"/>
      <c r="DSY49" s="323"/>
      <c r="DSZ49" s="323"/>
      <c r="DTA49" s="323"/>
      <c r="DTB49" s="323"/>
      <c r="DTC49" s="323"/>
      <c r="DTD49" s="323"/>
      <c r="DTE49" s="323"/>
      <c r="DTF49" s="323"/>
      <c r="DTG49" s="323"/>
      <c r="DTH49" s="323"/>
      <c r="DTI49" s="323"/>
      <c r="DTJ49" s="323"/>
      <c r="DTK49" s="323"/>
      <c r="DTL49" s="323"/>
      <c r="DTM49" s="323"/>
      <c r="DTN49" s="323"/>
      <c r="DTO49" s="323"/>
      <c r="DTP49" s="323"/>
      <c r="DTQ49" s="323"/>
      <c r="DTR49" s="323"/>
      <c r="DTS49" s="323"/>
      <c r="DTT49" s="323"/>
      <c r="DTU49" s="323"/>
      <c r="DTV49" s="323"/>
      <c r="DTW49" s="323"/>
      <c r="DTX49" s="323"/>
      <c r="DTY49" s="323"/>
      <c r="DTZ49" s="323"/>
      <c r="DUA49" s="323"/>
      <c r="DUB49" s="323"/>
      <c r="DUC49" s="323"/>
      <c r="DUD49" s="323"/>
      <c r="DUE49" s="323"/>
      <c r="DUF49" s="323"/>
      <c r="DUG49" s="323"/>
      <c r="DUH49" s="323"/>
      <c r="DUI49" s="323"/>
      <c r="DUJ49" s="323"/>
      <c r="DUK49" s="323"/>
      <c r="DUL49" s="323"/>
      <c r="DUM49" s="323"/>
      <c r="DUN49" s="323"/>
      <c r="DUO49" s="323"/>
      <c r="DUP49" s="323"/>
      <c r="DUQ49" s="323"/>
      <c r="DUR49" s="323"/>
      <c r="DUS49" s="323"/>
      <c r="DUT49" s="323"/>
      <c r="DUU49" s="323"/>
      <c r="DUV49" s="323"/>
      <c r="DUW49" s="323"/>
      <c r="DUX49" s="323"/>
      <c r="DUY49" s="323"/>
      <c r="DUZ49" s="323"/>
      <c r="DVA49" s="323"/>
      <c r="DVB49" s="323"/>
      <c r="DVC49" s="323"/>
      <c r="DVD49" s="323"/>
      <c r="DVE49" s="323"/>
      <c r="DVF49" s="323"/>
      <c r="DVG49" s="323"/>
      <c r="DVH49" s="323"/>
      <c r="DVI49" s="323"/>
      <c r="DVJ49" s="323"/>
      <c r="DVK49" s="323"/>
      <c r="DVL49" s="323"/>
      <c r="DVM49" s="323"/>
      <c r="DVN49" s="323"/>
      <c r="DVO49" s="323"/>
      <c r="DVP49" s="323"/>
      <c r="DVQ49" s="323"/>
      <c r="DVR49" s="323"/>
      <c r="DVS49" s="323"/>
      <c r="DVT49" s="323"/>
      <c r="DVU49" s="323"/>
      <c r="DVV49" s="323"/>
      <c r="DVW49" s="323"/>
      <c r="DVX49" s="323"/>
      <c r="DVY49" s="323"/>
      <c r="DVZ49" s="323"/>
      <c r="DWA49" s="323"/>
      <c r="DWB49" s="323"/>
      <c r="DWC49" s="323"/>
      <c r="DWD49" s="323"/>
      <c r="DWE49" s="323"/>
      <c r="DWF49" s="323"/>
      <c r="DWG49" s="323"/>
      <c r="DWH49" s="323"/>
      <c r="DWI49" s="323"/>
      <c r="DWJ49" s="323"/>
      <c r="DWK49" s="323"/>
      <c r="DWL49" s="323"/>
      <c r="DWM49" s="323"/>
      <c r="DWN49" s="323"/>
      <c r="DWO49" s="323"/>
      <c r="DWP49" s="323"/>
      <c r="DWQ49" s="323"/>
      <c r="DWR49" s="323"/>
      <c r="DWS49" s="323"/>
      <c r="DWT49" s="323"/>
      <c r="DWU49" s="323"/>
      <c r="DWV49" s="323"/>
      <c r="DWW49" s="323"/>
      <c r="DWX49" s="323"/>
      <c r="DWY49" s="323"/>
      <c r="DWZ49" s="323"/>
      <c r="DXA49" s="323"/>
      <c r="DXB49" s="323"/>
      <c r="DXC49" s="323"/>
      <c r="DXD49" s="323"/>
      <c r="DXE49" s="323"/>
      <c r="DXF49" s="323"/>
      <c r="DXG49" s="323"/>
      <c r="DXH49" s="323"/>
      <c r="DXI49" s="323"/>
      <c r="DXJ49" s="323"/>
      <c r="DXK49" s="323"/>
      <c r="DXL49" s="323"/>
      <c r="DXM49" s="323"/>
      <c r="DXN49" s="323"/>
      <c r="DXO49" s="323"/>
      <c r="DXP49" s="323"/>
      <c r="DXQ49" s="323"/>
      <c r="DXR49" s="323"/>
      <c r="DXS49" s="323"/>
      <c r="DXT49" s="323"/>
      <c r="DXU49" s="323"/>
      <c r="DXV49" s="323"/>
      <c r="DXW49" s="323"/>
      <c r="DXX49" s="323"/>
      <c r="DXY49" s="323"/>
      <c r="DXZ49" s="323"/>
      <c r="DYA49" s="323"/>
      <c r="DYB49" s="323"/>
      <c r="DYC49" s="323"/>
      <c r="DYD49" s="323"/>
      <c r="DYE49" s="323"/>
      <c r="DYF49" s="323"/>
      <c r="DYG49" s="323"/>
      <c r="DYH49" s="323"/>
      <c r="DYI49" s="323"/>
      <c r="DYJ49" s="323"/>
      <c r="DYK49" s="323"/>
      <c r="DYL49" s="323"/>
      <c r="DYM49" s="323"/>
      <c r="DYN49" s="323"/>
      <c r="DYO49" s="323"/>
      <c r="DYP49" s="323"/>
      <c r="DYQ49" s="323"/>
      <c r="DYR49" s="323"/>
      <c r="DYS49" s="323"/>
      <c r="DYT49" s="323"/>
      <c r="DYU49" s="323"/>
      <c r="DYV49" s="323"/>
      <c r="DYW49" s="323"/>
      <c r="DYX49" s="323"/>
      <c r="DYY49" s="323"/>
      <c r="DYZ49" s="323"/>
      <c r="DZA49" s="323"/>
      <c r="DZB49" s="323"/>
      <c r="DZC49" s="323"/>
      <c r="DZD49" s="323"/>
      <c r="DZE49" s="323"/>
      <c r="DZF49" s="323"/>
      <c r="DZG49" s="323"/>
      <c r="DZH49" s="323"/>
      <c r="DZI49" s="323"/>
      <c r="DZJ49" s="323"/>
      <c r="DZK49" s="323"/>
      <c r="DZL49" s="323"/>
      <c r="DZM49" s="323"/>
      <c r="DZN49" s="323"/>
      <c r="DZO49" s="323"/>
      <c r="DZP49" s="323"/>
      <c r="DZQ49" s="323"/>
      <c r="DZR49" s="323"/>
      <c r="DZS49" s="323"/>
      <c r="DZT49" s="323"/>
      <c r="DZU49" s="323"/>
      <c r="DZV49" s="323"/>
      <c r="DZW49" s="323"/>
      <c r="DZX49" s="323"/>
      <c r="DZY49" s="323"/>
      <c r="DZZ49" s="323"/>
      <c r="EAA49" s="323"/>
      <c r="EAB49" s="323"/>
      <c r="EAC49" s="323"/>
      <c r="EAD49" s="323"/>
      <c r="EAE49" s="323"/>
      <c r="EAF49" s="323"/>
      <c r="EAG49" s="323"/>
      <c r="EAH49" s="323"/>
      <c r="EAI49" s="323"/>
      <c r="EAJ49" s="323"/>
      <c r="EAK49" s="323"/>
      <c r="EAL49" s="323"/>
      <c r="EAM49" s="323"/>
      <c r="EAN49" s="323"/>
      <c r="EAO49" s="323"/>
      <c r="EAP49" s="323"/>
      <c r="EAQ49" s="323"/>
      <c r="EAR49" s="323"/>
      <c r="EAS49" s="323"/>
      <c r="EAT49" s="323"/>
      <c r="EAU49" s="323"/>
      <c r="EAV49" s="323"/>
      <c r="EAW49" s="323"/>
      <c r="EAX49" s="323"/>
      <c r="EAY49" s="323"/>
      <c r="EAZ49" s="323"/>
      <c r="EBA49" s="323"/>
      <c r="EBB49" s="323"/>
      <c r="EBC49" s="323"/>
      <c r="EBD49" s="323"/>
      <c r="EBE49" s="323"/>
      <c r="EBF49" s="323"/>
      <c r="EBG49" s="323"/>
      <c r="EBH49" s="323"/>
      <c r="EBI49" s="323"/>
      <c r="EBJ49" s="323"/>
      <c r="EBK49" s="323"/>
      <c r="EBL49" s="323"/>
      <c r="EBM49" s="323"/>
      <c r="EBN49" s="323"/>
      <c r="EBO49" s="323"/>
      <c r="EBP49" s="323"/>
      <c r="EBQ49" s="323"/>
      <c r="EBR49" s="323"/>
      <c r="EBS49" s="323"/>
      <c r="EBT49" s="323"/>
      <c r="EBU49" s="323"/>
      <c r="EBV49" s="323"/>
      <c r="EBW49" s="323"/>
      <c r="EBX49" s="323"/>
      <c r="EBY49" s="323"/>
      <c r="EBZ49" s="323"/>
      <c r="ECA49" s="323"/>
      <c r="ECB49" s="323"/>
      <c r="ECC49" s="323"/>
      <c r="ECD49" s="323"/>
      <c r="ECE49" s="323"/>
      <c r="ECF49" s="323"/>
      <c r="ECG49" s="323"/>
      <c r="ECH49" s="323"/>
      <c r="ECI49" s="323"/>
      <c r="ECJ49" s="323"/>
      <c r="ECK49" s="323"/>
      <c r="ECL49" s="323"/>
      <c r="ECM49" s="323"/>
      <c r="ECN49" s="323"/>
      <c r="ECO49" s="323"/>
      <c r="ECP49" s="323"/>
      <c r="ECQ49" s="323"/>
      <c r="ECR49" s="323"/>
      <c r="ECS49" s="323"/>
      <c r="ECT49" s="323"/>
      <c r="ECU49" s="323"/>
      <c r="ECV49" s="323"/>
      <c r="ECW49" s="323"/>
      <c r="ECX49" s="323"/>
      <c r="ECY49" s="323"/>
      <c r="ECZ49" s="323"/>
      <c r="EDA49" s="323"/>
      <c r="EDB49" s="323"/>
      <c r="EDC49" s="323"/>
      <c r="EDD49" s="323"/>
      <c r="EDE49" s="323"/>
      <c r="EDF49" s="323"/>
      <c r="EDG49" s="323"/>
      <c r="EDH49" s="323"/>
      <c r="EDI49" s="323"/>
      <c r="EDJ49" s="323"/>
      <c r="EDK49" s="323"/>
      <c r="EDL49" s="323"/>
      <c r="EDM49" s="323"/>
      <c r="EDN49" s="323"/>
      <c r="EDO49" s="323"/>
      <c r="EDP49" s="323"/>
      <c r="EDQ49" s="323"/>
      <c r="EDR49" s="323"/>
      <c r="EDS49" s="323"/>
      <c r="EDT49" s="323"/>
      <c r="EDU49" s="323"/>
      <c r="EDV49" s="323"/>
      <c r="EDW49" s="323"/>
      <c r="EDX49" s="323"/>
      <c r="EDY49" s="323"/>
      <c r="EDZ49" s="323"/>
      <c r="EEA49" s="323"/>
      <c r="EEB49" s="323"/>
      <c r="EEC49" s="323"/>
      <c r="EED49" s="323"/>
      <c r="EEE49" s="323"/>
      <c r="EEF49" s="323"/>
      <c r="EEG49" s="323"/>
      <c r="EEH49" s="323"/>
      <c r="EEI49" s="323"/>
      <c r="EEJ49" s="323"/>
      <c r="EEK49" s="323"/>
      <c r="EEL49" s="323"/>
      <c r="EEM49" s="323"/>
      <c r="EEN49" s="323"/>
      <c r="EEO49" s="323"/>
      <c r="EEP49" s="323"/>
      <c r="EEQ49" s="323"/>
      <c r="EER49" s="323"/>
      <c r="EES49" s="323"/>
      <c r="EET49" s="323"/>
      <c r="EEU49" s="323"/>
      <c r="EEV49" s="323"/>
      <c r="EEW49" s="323"/>
      <c r="EEX49" s="323"/>
      <c r="EEY49" s="323"/>
      <c r="EEZ49" s="323"/>
      <c r="EFA49" s="323"/>
      <c r="EFB49" s="323"/>
      <c r="EFC49" s="323"/>
      <c r="EFD49" s="323"/>
      <c r="EFE49" s="323"/>
      <c r="EFF49" s="323"/>
      <c r="EFG49" s="323"/>
      <c r="EFH49" s="323"/>
      <c r="EFI49" s="323"/>
      <c r="EFJ49" s="323"/>
      <c r="EFK49" s="323"/>
      <c r="EFL49" s="323"/>
      <c r="EFM49" s="323"/>
      <c r="EFN49" s="323"/>
      <c r="EFO49" s="323"/>
      <c r="EFP49" s="323"/>
      <c r="EFQ49" s="323"/>
      <c r="EFR49" s="323"/>
      <c r="EFS49" s="323"/>
      <c r="EFT49" s="323"/>
      <c r="EFU49" s="323"/>
      <c r="EFV49" s="323"/>
      <c r="EFW49" s="323"/>
      <c r="EFX49" s="323"/>
      <c r="EFY49" s="323"/>
      <c r="EFZ49" s="323"/>
      <c r="EGA49" s="323"/>
      <c r="EGB49" s="323"/>
      <c r="EGC49" s="323"/>
      <c r="EGD49" s="323"/>
      <c r="EGE49" s="323"/>
      <c r="EGF49" s="323"/>
      <c r="EGG49" s="323"/>
      <c r="EGH49" s="323"/>
      <c r="EGI49" s="323"/>
      <c r="EGJ49" s="323"/>
      <c r="EGK49" s="323"/>
      <c r="EGL49" s="323"/>
      <c r="EGM49" s="323"/>
      <c r="EGN49" s="323"/>
      <c r="EGO49" s="323"/>
      <c r="EGP49" s="323"/>
      <c r="EGQ49" s="323"/>
      <c r="EGR49" s="323"/>
      <c r="EGS49" s="323"/>
      <c r="EGT49" s="323"/>
      <c r="EGU49" s="323"/>
      <c r="EGV49" s="323"/>
      <c r="EGW49" s="323"/>
      <c r="EGX49" s="323"/>
      <c r="EGY49" s="323"/>
      <c r="EGZ49" s="323"/>
      <c r="EHA49" s="323"/>
      <c r="EHB49" s="323"/>
      <c r="EHC49" s="323"/>
      <c r="EHD49" s="323"/>
      <c r="EHE49" s="323"/>
      <c r="EHF49" s="323"/>
      <c r="EHG49" s="323"/>
      <c r="EHH49" s="323"/>
      <c r="EHI49" s="323"/>
      <c r="EHJ49" s="323"/>
      <c r="EHK49" s="323"/>
      <c r="EHL49" s="323"/>
      <c r="EHM49" s="323"/>
      <c r="EHN49" s="323"/>
      <c r="EHO49" s="323"/>
      <c r="EHP49" s="323"/>
      <c r="EHQ49" s="323"/>
      <c r="EHR49" s="323"/>
      <c r="EHS49" s="323"/>
      <c r="EHT49" s="323"/>
      <c r="EHU49" s="323"/>
      <c r="EHV49" s="323"/>
      <c r="EHW49" s="323"/>
      <c r="EHX49" s="323"/>
      <c r="EHY49" s="323"/>
      <c r="EHZ49" s="323"/>
      <c r="EIA49" s="323"/>
      <c r="EIB49" s="323"/>
      <c r="EIC49" s="323"/>
      <c r="EID49" s="323"/>
      <c r="EIE49" s="323"/>
      <c r="EIF49" s="323"/>
      <c r="EIG49" s="323"/>
      <c r="EIH49" s="323"/>
      <c r="EII49" s="323"/>
      <c r="EIJ49" s="323"/>
      <c r="EIK49" s="323"/>
      <c r="EIL49" s="323"/>
      <c r="EIM49" s="323"/>
      <c r="EIN49" s="323"/>
      <c r="EIO49" s="323"/>
      <c r="EIP49" s="323"/>
      <c r="EIQ49" s="323"/>
      <c r="EIR49" s="323"/>
      <c r="EIS49" s="323"/>
      <c r="EIT49" s="323"/>
      <c r="EIU49" s="323"/>
      <c r="EIV49" s="323"/>
      <c r="EIW49" s="323"/>
      <c r="EIX49" s="323"/>
      <c r="EIY49" s="323"/>
      <c r="EIZ49" s="323"/>
      <c r="EJA49" s="323"/>
      <c r="EJB49" s="323"/>
      <c r="EJC49" s="323"/>
      <c r="EJD49" s="323"/>
      <c r="EJE49" s="323"/>
      <c r="EJF49" s="323"/>
      <c r="EJG49" s="323"/>
      <c r="EJH49" s="323"/>
      <c r="EJI49" s="323"/>
      <c r="EJJ49" s="323"/>
      <c r="EJK49" s="323"/>
      <c r="EJL49" s="323"/>
      <c r="EJM49" s="323"/>
      <c r="EJN49" s="323"/>
      <c r="EJO49" s="323"/>
      <c r="EJP49" s="323"/>
      <c r="EJQ49" s="323"/>
      <c r="EJR49" s="323"/>
      <c r="EJS49" s="323"/>
      <c r="EJT49" s="323"/>
      <c r="EJU49" s="323"/>
      <c r="EJV49" s="323"/>
      <c r="EJW49" s="323"/>
      <c r="EJX49" s="323"/>
      <c r="EJY49" s="323"/>
      <c r="EJZ49" s="323"/>
      <c r="EKA49" s="323"/>
      <c r="EKB49" s="323"/>
      <c r="EKC49" s="323"/>
      <c r="EKD49" s="323"/>
      <c r="EKE49" s="323"/>
      <c r="EKF49" s="323"/>
      <c r="EKG49" s="323"/>
      <c r="EKH49" s="323"/>
      <c r="EKI49" s="323"/>
      <c r="EKJ49" s="323"/>
      <c r="EKK49" s="323"/>
      <c r="EKL49" s="323"/>
      <c r="EKM49" s="323"/>
      <c r="EKN49" s="323"/>
      <c r="EKO49" s="323"/>
      <c r="EKP49" s="323"/>
      <c r="EKQ49" s="323"/>
      <c r="EKR49" s="323"/>
      <c r="EKS49" s="323"/>
      <c r="EKT49" s="323"/>
      <c r="EKU49" s="323"/>
      <c r="EKV49" s="323"/>
      <c r="EKW49" s="323"/>
      <c r="EKX49" s="323"/>
      <c r="EKY49" s="323"/>
      <c r="EKZ49" s="323"/>
      <c r="ELA49" s="323"/>
      <c r="ELB49" s="323"/>
      <c r="ELC49" s="323"/>
      <c r="ELD49" s="323"/>
      <c r="ELE49" s="323"/>
      <c r="ELF49" s="323"/>
      <c r="ELG49" s="323"/>
      <c r="ELH49" s="323"/>
      <c r="ELI49" s="323"/>
      <c r="ELJ49" s="323"/>
      <c r="ELK49" s="323"/>
      <c r="ELL49" s="323"/>
      <c r="ELM49" s="323"/>
      <c r="ELN49" s="323"/>
      <c r="ELO49" s="323"/>
      <c r="ELP49" s="323"/>
      <c r="ELQ49" s="323"/>
      <c r="ELR49" s="323"/>
      <c r="ELS49" s="323"/>
      <c r="ELT49" s="323"/>
      <c r="ELU49" s="323"/>
      <c r="ELV49" s="323"/>
      <c r="ELW49" s="323"/>
      <c r="ELX49" s="323"/>
      <c r="ELY49" s="323"/>
      <c r="ELZ49" s="323"/>
      <c r="EMA49" s="323"/>
      <c r="EMB49" s="323"/>
      <c r="EMC49" s="323"/>
      <c r="EMD49" s="323"/>
      <c r="EME49" s="323"/>
      <c r="EMF49" s="323"/>
      <c r="EMG49" s="323"/>
      <c r="EMH49" s="323"/>
      <c r="EMI49" s="323"/>
      <c r="EMJ49" s="323"/>
      <c r="EMK49" s="323"/>
      <c r="EML49" s="323"/>
      <c r="EMM49" s="323"/>
      <c r="EMN49" s="323"/>
      <c r="EMO49" s="323"/>
      <c r="EMP49" s="323"/>
      <c r="EMQ49" s="323"/>
      <c r="EMR49" s="323"/>
      <c r="EMS49" s="323"/>
      <c r="EMT49" s="323"/>
      <c r="EMU49" s="323"/>
      <c r="EMV49" s="323"/>
      <c r="EMW49" s="323"/>
      <c r="EMX49" s="323"/>
      <c r="EMY49" s="323"/>
      <c r="EMZ49" s="323"/>
      <c r="ENA49" s="323"/>
      <c r="ENB49" s="323"/>
      <c r="ENC49" s="323"/>
      <c r="END49" s="323"/>
      <c r="ENE49" s="323"/>
      <c r="ENF49" s="323"/>
      <c r="ENG49" s="323"/>
      <c r="ENH49" s="323"/>
      <c r="ENI49" s="323"/>
      <c r="ENJ49" s="323"/>
      <c r="ENK49" s="323"/>
      <c r="ENL49" s="323"/>
      <c r="ENM49" s="323"/>
      <c r="ENN49" s="323"/>
      <c r="ENO49" s="323"/>
      <c r="ENP49" s="323"/>
      <c r="ENQ49" s="323"/>
      <c r="ENR49" s="323"/>
      <c r="ENS49" s="323"/>
      <c r="ENT49" s="323"/>
      <c r="ENU49" s="323"/>
      <c r="ENV49" s="323"/>
      <c r="ENW49" s="323"/>
      <c r="ENX49" s="323"/>
      <c r="ENY49" s="323"/>
      <c r="ENZ49" s="323"/>
      <c r="EOA49" s="323"/>
      <c r="EOB49" s="323"/>
      <c r="EOC49" s="323"/>
      <c r="EOD49" s="323"/>
      <c r="EOE49" s="323"/>
      <c r="EOF49" s="323"/>
      <c r="EOG49" s="323"/>
      <c r="EOH49" s="323"/>
      <c r="EOI49" s="323"/>
      <c r="EOJ49" s="323"/>
      <c r="EOK49" s="323"/>
      <c r="EOL49" s="323"/>
      <c r="EOM49" s="323"/>
      <c r="EON49" s="323"/>
      <c r="EOO49" s="323"/>
      <c r="EOP49" s="323"/>
      <c r="EOQ49" s="323"/>
      <c r="EOR49" s="323"/>
      <c r="EOS49" s="323"/>
      <c r="EOT49" s="323"/>
      <c r="EOU49" s="323"/>
      <c r="EOV49" s="323"/>
      <c r="EOW49" s="323"/>
      <c r="EOX49" s="323"/>
      <c r="EOY49" s="323"/>
      <c r="EOZ49" s="323"/>
      <c r="EPA49" s="323"/>
      <c r="EPB49" s="323"/>
      <c r="EPC49" s="323"/>
      <c r="EPD49" s="323"/>
      <c r="EPE49" s="323"/>
      <c r="EPF49" s="323"/>
      <c r="EPG49" s="323"/>
      <c r="EPH49" s="323"/>
      <c r="EPI49" s="323"/>
      <c r="EPJ49" s="323"/>
      <c r="EPK49" s="323"/>
      <c r="EPL49" s="323"/>
      <c r="EPM49" s="323"/>
      <c r="EPN49" s="323"/>
      <c r="EPO49" s="323"/>
      <c r="EPP49" s="323"/>
      <c r="EPQ49" s="323"/>
      <c r="EPR49" s="323"/>
      <c r="EPS49" s="323"/>
      <c r="EPT49" s="323"/>
      <c r="EPU49" s="323"/>
      <c r="EPV49" s="323"/>
      <c r="EPW49" s="323"/>
      <c r="EPX49" s="323"/>
      <c r="EPY49" s="323"/>
      <c r="EPZ49" s="323"/>
      <c r="EQA49" s="323"/>
      <c r="EQB49" s="323"/>
      <c r="EQC49" s="323"/>
      <c r="EQD49" s="323"/>
      <c r="EQE49" s="323"/>
      <c r="EQF49" s="323"/>
      <c r="EQG49" s="323"/>
      <c r="EQH49" s="323"/>
      <c r="EQI49" s="323"/>
      <c r="EQJ49" s="323"/>
      <c r="EQK49" s="323"/>
      <c r="EQL49" s="323"/>
      <c r="EQM49" s="323"/>
      <c r="EQN49" s="323"/>
      <c r="EQO49" s="323"/>
      <c r="EQP49" s="323"/>
      <c r="EQQ49" s="323"/>
      <c r="EQR49" s="323"/>
      <c r="EQS49" s="323"/>
      <c r="EQT49" s="323"/>
      <c r="EQU49" s="323"/>
      <c r="EQV49" s="323"/>
      <c r="EQW49" s="323"/>
      <c r="EQX49" s="323"/>
      <c r="EQY49" s="323"/>
      <c r="EQZ49" s="323"/>
      <c r="ERA49" s="323"/>
      <c r="ERB49" s="323"/>
      <c r="ERC49" s="323"/>
      <c r="ERD49" s="323"/>
      <c r="ERE49" s="323"/>
      <c r="ERF49" s="323"/>
      <c r="ERG49" s="323"/>
      <c r="ERH49" s="323"/>
      <c r="ERI49" s="323"/>
      <c r="ERJ49" s="323"/>
      <c r="ERK49" s="323"/>
      <c r="ERL49" s="323"/>
      <c r="ERM49" s="323"/>
      <c r="ERN49" s="323"/>
      <c r="ERO49" s="323"/>
      <c r="ERP49" s="323"/>
      <c r="ERQ49" s="323"/>
      <c r="ERR49" s="323"/>
      <c r="ERS49" s="323"/>
      <c r="ERT49" s="323"/>
      <c r="ERU49" s="323"/>
      <c r="ERV49" s="323"/>
      <c r="ERW49" s="323"/>
      <c r="ERX49" s="323"/>
      <c r="ERY49" s="323"/>
      <c r="ERZ49" s="323"/>
      <c r="ESA49" s="323"/>
      <c r="ESB49" s="323"/>
      <c r="ESC49" s="323"/>
      <c r="ESD49" s="323"/>
      <c r="ESE49" s="323"/>
      <c r="ESF49" s="323"/>
      <c r="ESG49" s="323"/>
      <c r="ESH49" s="323"/>
      <c r="ESI49" s="323"/>
      <c r="ESJ49" s="323"/>
      <c r="ESK49" s="323"/>
      <c r="ESL49" s="323"/>
      <c r="ESM49" s="323"/>
      <c r="ESN49" s="323"/>
      <c r="ESO49" s="323"/>
      <c r="ESP49" s="323"/>
      <c r="ESQ49" s="323"/>
      <c r="ESR49" s="323"/>
      <c r="ESS49" s="323"/>
      <c r="EST49" s="323"/>
      <c r="ESU49" s="323"/>
      <c r="ESV49" s="323"/>
      <c r="ESW49" s="323"/>
      <c r="ESX49" s="323"/>
      <c r="ESY49" s="323"/>
      <c r="ESZ49" s="323"/>
      <c r="ETA49" s="323"/>
      <c r="ETB49" s="323"/>
      <c r="ETC49" s="323"/>
      <c r="ETD49" s="323"/>
      <c r="ETE49" s="323"/>
      <c r="ETF49" s="323"/>
      <c r="ETG49" s="323"/>
      <c r="ETH49" s="323"/>
      <c r="ETI49" s="323"/>
      <c r="ETJ49" s="323"/>
      <c r="ETK49" s="323"/>
      <c r="ETL49" s="323"/>
      <c r="ETM49" s="323"/>
      <c r="ETN49" s="323"/>
      <c r="ETO49" s="323"/>
      <c r="ETP49" s="323"/>
      <c r="ETQ49" s="323"/>
      <c r="ETR49" s="323"/>
      <c r="ETS49" s="323"/>
      <c r="ETT49" s="323"/>
      <c r="ETU49" s="323"/>
      <c r="ETV49" s="323"/>
      <c r="ETW49" s="323"/>
      <c r="ETX49" s="323"/>
      <c r="ETY49" s="323"/>
      <c r="ETZ49" s="323"/>
      <c r="EUA49" s="323"/>
      <c r="EUB49" s="323"/>
      <c r="EUC49" s="323"/>
      <c r="EUD49" s="323"/>
      <c r="EUE49" s="323"/>
      <c r="EUF49" s="323"/>
      <c r="EUG49" s="323"/>
      <c r="EUH49" s="323"/>
      <c r="EUI49" s="323"/>
      <c r="EUJ49" s="323"/>
      <c r="EUK49" s="323"/>
      <c r="EUL49" s="323"/>
      <c r="EUM49" s="323"/>
      <c r="EUN49" s="323"/>
      <c r="EUO49" s="323"/>
      <c r="EUP49" s="323"/>
      <c r="EUQ49" s="323"/>
      <c r="EUR49" s="323"/>
      <c r="EUS49" s="323"/>
      <c r="EUT49" s="323"/>
      <c r="EUU49" s="323"/>
      <c r="EUV49" s="323"/>
      <c r="EUW49" s="323"/>
      <c r="EUX49" s="323"/>
      <c r="EUY49" s="323"/>
      <c r="EUZ49" s="323"/>
      <c r="EVA49" s="323"/>
      <c r="EVB49" s="323"/>
      <c r="EVC49" s="323"/>
      <c r="EVD49" s="323"/>
      <c r="EVE49" s="323"/>
      <c r="EVF49" s="323"/>
      <c r="EVG49" s="323"/>
      <c r="EVH49" s="323"/>
      <c r="EVI49" s="323"/>
      <c r="EVJ49" s="323"/>
      <c r="EVK49" s="323"/>
      <c r="EVL49" s="323"/>
      <c r="EVM49" s="323"/>
      <c r="EVN49" s="323"/>
      <c r="EVO49" s="323"/>
      <c r="EVP49" s="323"/>
      <c r="EVQ49" s="323"/>
      <c r="EVR49" s="323"/>
      <c r="EVS49" s="323"/>
      <c r="EVT49" s="323"/>
      <c r="EVU49" s="323"/>
      <c r="EVV49" s="323"/>
      <c r="EVW49" s="323"/>
      <c r="EVX49" s="323"/>
      <c r="EVY49" s="323"/>
      <c r="EVZ49" s="323"/>
      <c r="EWA49" s="323"/>
      <c r="EWB49" s="323"/>
      <c r="EWC49" s="323"/>
      <c r="EWD49" s="323"/>
      <c r="EWE49" s="323"/>
      <c r="EWF49" s="323"/>
      <c r="EWG49" s="323"/>
      <c r="EWH49" s="323"/>
      <c r="EWI49" s="323"/>
      <c r="EWJ49" s="323"/>
      <c r="EWK49" s="323"/>
      <c r="EWL49" s="323"/>
      <c r="EWM49" s="323"/>
      <c r="EWN49" s="323"/>
      <c r="EWO49" s="323"/>
      <c r="EWP49" s="323"/>
      <c r="EWQ49" s="323"/>
      <c r="EWR49" s="323"/>
      <c r="EWS49" s="323"/>
      <c r="EWT49" s="323"/>
      <c r="EWU49" s="323"/>
      <c r="EWV49" s="323"/>
      <c r="EWW49" s="323"/>
      <c r="EWX49" s="323"/>
      <c r="EWY49" s="323"/>
      <c r="EWZ49" s="323"/>
      <c r="EXA49" s="323"/>
      <c r="EXB49" s="323"/>
      <c r="EXC49" s="323"/>
      <c r="EXD49" s="323"/>
      <c r="EXE49" s="323"/>
      <c r="EXF49" s="323"/>
      <c r="EXG49" s="323"/>
      <c r="EXH49" s="323"/>
      <c r="EXI49" s="323"/>
      <c r="EXJ49" s="323"/>
      <c r="EXK49" s="323"/>
      <c r="EXL49" s="323"/>
      <c r="EXM49" s="323"/>
      <c r="EXN49" s="323"/>
      <c r="EXO49" s="323"/>
      <c r="EXP49" s="323"/>
      <c r="EXQ49" s="323"/>
      <c r="EXR49" s="323"/>
      <c r="EXS49" s="323"/>
      <c r="EXT49" s="323"/>
      <c r="EXU49" s="323"/>
      <c r="EXV49" s="323"/>
      <c r="EXW49" s="323"/>
      <c r="EXX49" s="323"/>
      <c r="EXY49" s="323"/>
      <c r="EXZ49" s="323"/>
      <c r="EYA49" s="323"/>
      <c r="EYB49" s="323"/>
      <c r="EYC49" s="323"/>
      <c r="EYD49" s="323"/>
      <c r="EYE49" s="323"/>
      <c r="EYF49" s="323"/>
      <c r="EYG49" s="323"/>
      <c r="EYH49" s="323"/>
      <c r="EYI49" s="323"/>
      <c r="EYJ49" s="323"/>
      <c r="EYK49" s="323"/>
      <c r="EYL49" s="323"/>
      <c r="EYM49" s="323"/>
      <c r="EYN49" s="323"/>
      <c r="EYO49" s="323"/>
      <c r="EYP49" s="323"/>
      <c r="EYQ49" s="323"/>
      <c r="EYR49" s="323"/>
      <c r="EYS49" s="323"/>
      <c r="EYT49" s="323"/>
      <c r="EYU49" s="323"/>
      <c r="EYV49" s="323"/>
      <c r="EYW49" s="323"/>
      <c r="EYX49" s="323"/>
      <c r="EYY49" s="323"/>
      <c r="EYZ49" s="323"/>
      <c r="EZA49" s="323"/>
      <c r="EZB49" s="323"/>
      <c r="EZC49" s="323"/>
      <c r="EZD49" s="323"/>
      <c r="EZE49" s="323"/>
      <c r="EZF49" s="323"/>
      <c r="EZG49" s="323"/>
      <c r="EZH49" s="323"/>
      <c r="EZI49" s="323"/>
      <c r="EZJ49" s="323"/>
      <c r="EZK49" s="323"/>
      <c r="EZL49" s="323"/>
      <c r="EZM49" s="323"/>
      <c r="EZN49" s="323"/>
      <c r="EZO49" s="323"/>
      <c r="EZP49" s="323"/>
      <c r="EZQ49" s="323"/>
      <c r="EZR49" s="323"/>
      <c r="EZS49" s="323"/>
      <c r="EZT49" s="323"/>
      <c r="EZU49" s="323"/>
      <c r="EZV49" s="323"/>
      <c r="EZW49" s="323"/>
      <c r="EZX49" s="323"/>
      <c r="EZY49" s="323"/>
      <c r="EZZ49" s="323"/>
      <c r="FAA49" s="323"/>
      <c r="FAB49" s="323"/>
      <c r="FAC49" s="323"/>
      <c r="FAD49" s="323"/>
      <c r="FAE49" s="323"/>
      <c r="FAF49" s="323"/>
      <c r="FAG49" s="323"/>
      <c r="FAH49" s="323"/>
      <c r="FAI49" s="323"/>
      <c r="FAJ49" s="323"/>
      <c r="FAK49" s="323"/>
      <c r="FAL49" s="323"/>
      <c r="FAM49" s="323"/>
      <c r="FAN49" s="323"/>
      <c r="FAO49" s="323"/>
      <c r="FAP49" s="323"/>
      <c r="FAQ49" s="323"/>
      <c r="FAR49" s="323"/>
      <c r="FAS49" s="323"/>
      <c r="FAT49" s="323"/>
      <c r="FAU49" s="323"/>
      <c r="FAV49" s="323"/>
      <c r="FAW49" s="323"/>
      <c r="FAX49" s="323"/>
      <c r="FAY49" s="323"/>
      <c r="FAZ49" s="323"/>
      <c r="FBA49" s="323"/>
      <c r="FBB49" s="323"/>
      <c r="FBC49" s="323"/>
      <c r="FBD49" s="323"/>
      <c r="FBE49" s="323"/>
      <c r="FBF49" s="323"/>
      <c r="FBG49" s="323"/>
      <c r="FBH49" s="323"/>
      <c r="FBI49" s="323"/>
      <c r="FBJ49" s="323"/>
      <c r="FBK49" s="323"/>
      <c r="FBL49" s="323"/>
      <c r="FBM49" s="323"/>
      <c r="FBN49" s="323"/>
      <c r="FBO49" s="323"/>
      <c r="FBP49" s="323"/>
      <c r="FBQ49" s="323"/>
      <c r="FBR49" s="323"/>
      <c r="FBS49" s="323"/>
      <c r="FBT49" s="323"/>
      <c r="FBU49" s="323"/>
      <c r="FBV49" s="323"/>
      <c r="FBW49" s="323"/>
      <c r="FBX49" s="323"/>
      <c r="FBY49" s="323"/>
      <c r="FBZ49" s="323"/>
      <c r="FCA49" s="323"/>
      <c r="FCB49" s="323"/>
      <c r="FCC49" s="323"/>
      <c r="FCD49" s="323"/>
      <c r="FCE49" s="323"/>
      <c r="FCF49" s="323"/>
      <c r="FCG49" s="323"/>
      <c r="FCH49" s="323"/>
      <c r="FCI49" s="323"/>
      <c r="FCJ49" s="323"/>
      <c r="FCK49" s="323"/>
      <c r="FCL49" s="323"/>
      <c r="FCM49" s="323"/>
      <c r="FCN49" s="323"/>
      <c r="FCO49" s="323"/>
      <c r="FCP49" s="323"/>
      <c r="FCQ49" s="323"/>
      <c r="FCR49" s="323"/>
      <c r="FCS49" s="323"/>
      <c r="FCT49" s="323"/>
      <c r="FCU49" s="323"/>
      <c r="FCV49" s="323"/>
      <c r="FCW49" s="323"/>
      <c r="FCX49" s="323"/>
      <c r="FCY49" s="323"/>
      <c r="FCZ49" s="323"/>
      <c r="FDA49" s="323"/>
      <c r="FDB49" s="323"/>
      <c r="FDC49" s="323"/>
      <c r="FDD49" s="323"/>
      <c r="FDE49" s="323"/>
      <c r="FDF49" s="323"/>
      <c r="FDG49" s="323"/>
      <c r="FDH49" s="323"/>
      <c r="FDI49" s="323"/>
      <c r="FDJ49" s="323"/>
      <c r="FDK49" s="323"/>
      <c r="FDL49" s="323"/>
      <c r="FDM49" s="323"/>
      <c r="FDN49" s="323"/>
      <c r="FDO49" s="323"/>
      <c r="FDP49" s="323"/>
      <c r="FDQ49" s="323"/>
      <c r="FDR49" s="323"/>
      <c r="FDS49" s="323"/>
      <c r="FDT49" s="323"/>
      <c r="FDU49" s="323"/>
      <c r="FDV49" s="323"/>
      <c r="FDW49" s="323"/>
      <c r="FDX49" s="323"/>
      <c r="FDY49" s="323"/>
      <c r="FDZ49" s="323"/>
      <c r="FEA49" s="323"/>
      <c r="FEB49" s="323"/>
      <c r="FEC49" s="323"/>
      <c r="FED49" s="323"/>
      <c r="FEE49" s="323"/>
      <c r="FEF49" s="323"/>
      <c r="FEG49" s="323"/>
      <c r="FEH49" s="323"/>
      <c r="FEI49" s="323"/>
      <c r="FEJ49" s="323"/>
      <c r="FEK49" s="323"/>
      <c r="FEL49" s="323"/>
      <c r="FEM49" s="323"/>
      <c r="FEN49" s="323"/>
      <c r="FEO49" s="323"/>
      <c r="FEP49" s="323"/>
      <c r="FEQ49" s="323"/>
      <c r="FER49" s="323"/>
      <c r="FES49" s="323"/>
      <c r="FET49" s="323"/>
      <c r="FEU49" s="323"/>
      <c r="FEV49" s="323"/>
      <c r="FEW49" s="323"/>
      <c r="FEX49" s="323"/>
      <c r="FEY49" s="323"/>
      <c r="FEZ49" s="323"/>
      <c r="FFA49" s="323"/>
      <c r="FFB49" s="323"/>
      <c r="FFC49" s="323"/>
      <c r="FFD49" s="323"/>
      <c r="FFE49" s="323"/>
      <c r="FFF49" s="323"/>
      <c r="FFG49" s="323"/>
      <c r="FFH49" s="323"/>
      <c r="FFI49" s="323"/>
      <c r="FFJ49" s="323"/>
      <c r="FFK49" s="323"/>
      <c r="FFL49" s="323"/>
      <c r="FFM49" s="323"/>
      <c r="FFN49" s="323"/>
      <c r="FFO49" s="323"/>
      <c r="FFP49" s="323"/>
      <c r="FFQ49" s="323"/>
      <c r="FFR49" s="323"/>
      <c r="FFS49" s="323"/>
      <c r="FFT49" s="323"/>
      <c r="FFU49" s="323"/>
      <c r="FFV49" s="323"/>
      <c r="FFW49" s="323"/>
      <c r="FFX49" s="323"/>
      <c r="FFY49" s="323"/>
      <c r="FFZ49" s="323"/>
      <c r="FGA49" s="323"/>
      <c r="FGB49" s="323"/>
      <c r="FGC49" s="323"/>
      <c r="FGD49" s="323"/>
      <c r="FGE49" s="323"/>
      <c r="FGF49" s="323"/>
      <c r="FGG49" s="323"/>
      <c r="FGH49" s="323"/>
      <c r="FGI49" s="323"/>
      <c r="FGJ49" s="323"/>
      <c r="FGK49" s="323"/>
      <c r="FGL49" s="323"/>
      <c r="FGM49" s="323"/>
      <c r="FGN49" s="323"/>
      <c r="FGO49" s="323"/>
      <c r="FGP49" s="323"/>
      <c r="FGQ49" s="323"/>
      <c r="FGR49" s="323"/>
      <c r="FGS49" s="323"/>
      <c r="FGT49" s="323"/>
      <c r="FGU49" s="323"/>
      <c r="FGV49" s="323"/>
      <c r="FGW49" s="323"/>
      <c r="FGX49" s="323"/>
      <c r="FGY49" s="323"/>
      <c r="FGZ49" s="323"/>
      <c r="FHA49" s="323"/>
      <c r="FHB49" s="323"/>
      <c r="FHC49" s="323"/>
      <c r="FHD49" s="323"/>
      <c r="FHE49" s="323"/>
      <c r="FHF49" s="323"/>
      <c r="FHG49" s="323"/>
      <c r="FHH49" s="323"/>
      <c r="FHI49" s="323"/>
      <c r="FHJ49" s="323"/>
      <c r="FHK49" s="323"/>
      <c r="FHL49" s="323"/>
      <c r="FHM49" s="323"/>
      <c r="FHN49" s="323"/>
      <c r="FHO49" s="323"/>
      <c r="FHP49" s="323"/>
      <c r="FHQ49" s="323"/>
      <c r="FHR49" s="323"/>
      <c r="FHS49" s="323"/>
      <c r="FHT49" s="323"/>
      <c r="FHU49" s="323"/>
      <c r="FHV49" s="323"/>
      <c r="FHW49" s="323"/>
      <c r="FHX49" s="323"/>
      <c r="FHY49" s="323"/>
      <c r="FHZ49" s="323"/>
      <c r="FIA49" s="323"/>
      <c r="FIB49" s="323"/>
      <c r="FIC49" s="323"/>
      <c r="FID49" s="323"/>
      <c r="FIE49" s="323"/>
      <c r="FIF49" s="323"/>
      <c r="FIG49" s="323"/>
      <c r="FIH49" s="323"/>
      <c r="FII49" s="323"/>
      <c r="FIJ49" s="323"/>
      <c r="FIK49" s="323"/>
      <c r="FIL49" s="323"/>
      <c r="FIM49" s="323"/>
      <c r="FIN49" s="323"/>
      <c r="FIO49" s="323"/>
      <c r="FIP49" s="323"/>
      <c r="FIQ49" s="323"/>
      <c r="FIR49" s="323"/>
      <c r="FIS49" s="323"/>
      <c r="FIT49" s="323"/>
      <c r="FIU49" s="323"/>
      <c r="FIV49" s="323"/>
      <c r="FIW49" s="323"/>
      <c r="FIX49" s="323"/>
      <c r="FIY49" s="323"/>
      <c r="FIZ49" s="323"/>
      <c r="FJA49" s="323"/>
      <c r="FJB49" s="323"/>
      <c r="FJC49" s="323"/>
      <c r="FJD49" s="323"/>
      <c r="FJE49" s="323"/>
      <c r="FJF49" s="323"/>
      <c r="FJG49" s="323"/>
      <c r="FJH49" s="323"/>
      <c r="FJI49" s="323"/>
      <c r="FJJ49" s="323"/>
      <c r="FJK49" s="323"/>
      <c r="FJL49" s="323"/>
      <c r="FJM49" s="323"/>
      <c r="FJN49" s="323"/>
      <c r="FJO49" s="323"/>
      <c r="FJP49" s="323"/>
      <c r="FJQ49" s="323"/>
      <c r="FJR49" s="323"/>
      <c r="FJS49" s="323"/>
      <c r="FJT49" s="323"/>
      <c r="FJU49" s="323"/>
      <c r="FJV49" s="323"/>
      <c r="FJW49" s="323"/>
      <c r="FJX49" s="323"/>
      <c r="FJY49" s="323"/>
      <c r="FJZ49" s="323"/>
      <c r="FKA49" s="323"/>
      <c r="FKB49" s="323"/>
      <c r="FKC49" s="323"/>
      <c r="FKD49" s="323"/>
      <c r="FKE49" s="323"/>
      <c r="FKF49" s="323"/>
      <c r="FKG49" s="323"/>
      <c r="FKH49" s="323"/>
      <c r="FKI49" s="323"/>
      <c r="FKJ49" s="323"/>
      <c r="FKK49" s="323"/>
      <c r="FKL49" s="323"/>
      <c r="FKM49" s="323"/>
      <c r="FKN49" s="323"/>
      <c r="FKO49" s="323"/>
      <c r="FKP49" s="323"/>
      <c r="FKQ49" s="323"/>
      <c r="FKR49" s="323"/>
      <c r="FKS49" s="323"/>
      <c r="FKT49" s="323"/>
      <c r="FKU49" s="323"/>
      <c r="FKV49" s="323"/>
      <c r="FKW49" s="323"/>
      <c r="FKX49" s="323"/>
      <c r="FKY49" s="323"/>
      <c r="FKZ49" s="323"/>
      <c r="FLA49" s="323"/>
      <c r="FLB49" s="323"/>
      <c r="FLC49" s="323"/>
      <c r="FLD49" s="323"/>
      <c r="FLE49" s="323"/>
      <c r="FLF49" s="323"/>
      <c r="FLG49" s="323"/>
      <c r="FLH49" s="323"/>
      <c r="FLI49" s="323"/>
      <c r="FLJ49" s="323"/>
      <c r="FLK49" s="323"/>
      <c r="FLL49" s="323"/>
      <c r="FLM49" s="323"/>
      <c r="FLN49" s="323"/>
      <c r="FLO49" s="323"/>
      <c r="FLP49" s="323"/>
      <c r="FLQ49" s="323"/>
      <c r="FLR49" s="323"/>
      <c r="FLS49" s="323"/>
      <c r="FLT49" s="323"/>
      <c r="FLU49" s="323"/>
      <c r="FLV49" s="323"/>
      <c r="FLW49" s="323"/>
      <c r="FLX49" s="323"/>
      <c r="FLY49" s="323"/>
      <c r="FLZ49" s="323"/>
      <c r="FMA49" s="323"/>
      <c r="FMB49" s="323"/>
      <c r="FMC49" s="323"/>
      <c r="FMD49" s="323"/>
      <c r="FME49" s="323"/>
      <c r="FMF49" s="323"/>
      <c r="FMG49" s="323"/>
      <c r="FMH49" s="323"/>
      <c r="FMI49" s="323"/>
      <c r="FMJ49" s="323"/>
      <c r="FMK49" s="323"/>
      <c r="FML49" s="323"/>
      <c r="FMM49" s="323"/>
      <c r="FMN49" s="323"/>
      <c r="FMO49" s="323"/>
      <c r="FMP49" s="323"/>
      <c r="FMQ49" s="323"/>
      <c r="FMR49" s="323"/>
      <c r="FMS49" s="323"/>
      <c r="FMT49" s="323"/>
      <c r="FMU49" s="323"/>
      <c r="FMV49" s="323"/>
      <c r="FMW49" s="323"/>
      <c r="FMX49" s="323"/>
      <c r="FMY49" s="323"/>
      <c r="FMZ49" s="323"/>
      <c r="FNA49" s="323"/>
      <c r="FNB49" s="323"/>
      <c r="FNC49" s="323"/>
      <c r="FND49" s="323"/>
      <c r="FNE49" s="323"/>
      <c r="FNF49" s="323"/>
      <c r="FNG49" s="323"/>
      <c r="FNH49" s="323"/>
      <c r="FNI49" s="323"/>
      <c r="FNJ49" s="323"/>
      <c r="FNK49" s="323"/>
      <c r="FNL49" s="323"/>
      <c r="FNM49" s="323"/>
      <c r="FNN49" s="323"/>
      <c r="FNO49" s="323"/>
      <c r="FNP49" s="323"/>
      <c r="FNQ49" s="323"/>
      <c r="FNR49" s="323"/>
      <c r="FNS49" s="323"/>
      <c r="FNT49" s="323"/>
      <c r="FNU49" s="323"/>
      <c r="FNV49" s="323"/>
      <c r="FNW49" s="323"/>
      <c r="FNX49" s="323"/>
      <c r="FNY49" s="323"/>
      <c r="FNZ49" s="323"/>
      <c r="FOA49" s="323"/>
      <c r="FOB49" s="323"/>
      <c r="FOC49" s="323"/>
      <c r="FOD49" s="323"/>
      <c r="FOE49" s="323"/>
      <c r="FOF49" s="323"/>
      <c r="FOG49" s="323"/>
      <c r="FOH49" s="323"/>
      <c r="FOI49" s="323"/>
      <c r="FOJ49" s="323"/>
      <c r="FOK49" s="323"/>
      <c r="FOL49" s="323"/>
      <c r="FOM49" s="323"/>
      <c r="FON49" s="323"/>
      <c r="FOO49" s="323"/>
      <c r="FOP49" s="323"/>
      <c r="FOQ49" s="323"/>
      <c r="FOR49" s="323"/>
      <c r="FOS49" s="323"/>
      <c r="FOT49" s="323"/>
      <c r="FOU49" s="323"/>
      <c r="FOV49" s="323"/>
      <c r="FOW49" s="323"/>
      <c r="FOX49" s="323"/>
      <c r="FOY49" s="323"/>
      <c r="FOZ49" s="323"/>
      <c r="FPA49" s="323"/>
      <c r="FPB49" s="323"/>
      <c r="FPC49" s="323"/>
      <c r="FPD49" s="323"/>
      <c r="FPE49" s="323"/>
      <c r="FPF49" s="323"/>
      <c r="FPG49" s="323"/>
      <c r="FPH49" s="323"/>
      <c r="FPI49" s="323"/>
      <c r="FPJ49" s="323"/>
      <c r="FPK49" s="323"/>
      <c r="FPL49" s="323"/>
      <c r="FPM49" s="323"/>
      <c r="FPN49" s="323"/>
      <c r="FPO49" s="323"/>
      <c r="FPP49" s="323"/>
      <c r="FPQ49" s="323"/>
      <c r="FPR49" s="323"/>
      <c r="FPS49" s="323"/>
      <c r="FPT49" s="323"/>
      <c r="FPU49" s="323"/>
      <c r="FPV49" s="323"/>
      <c r="FPW49" s="323"/>
      <c r="FPX49" s="323"/>
      <c r="FPY49" s="323"/>
      <c r="FPZ49" s="323"/>
      <c r="FQA49" s="323"/>
      <c r="FQB49" s="323"/>
      <c r="FQC49" s="323"/>
      <c r="FQD49" s="323"/>
      <c r="FQE49" s="323"/>
      <c r="FQF49" s="323"/>
      <c r="FQG49" s="323"/>
      <c r="FQH49" s="323"/>
      <c r="FQI49" s="323"/>
      <c r="FQJ49" s="323"/>
      <c r="FQK49" s="323"/>
      <c r="FQL49" s="323"/>
      <c r="FQM49" s="323"/>
      <c r="FQN49" s="323"/>
      <c r="FQO49" s="323"/>
      <c r="FQP49" s="323"/>
      <c r="FQQ49" s="323"/>
      <c r="FQR49" s="323"/>
      <c r="FQS49" s="323"/>
      <c r="FQT49" s="323"/>
      <c r="FQU49" s="323"/>
      <c r="FQV49" s="323"/>
      <c r="FQW49" s="323"/>
      <c r="FQX49" s="323"/>
      <c r="FQY49" s="323"/>
      <c r="FQZ49" s="323"/>
      <c r="FRA49" s="323"/>
      <c r="FRB49" s="323"/>
      <c r="FRC49" s="323"/>
      <c r="FRD49" s="323"/>
      <c r="FRE49" s="323"/>
      <c r="FRF49" s="323"/>
      <c r="FRG49" s="323"/>
      <c r="FRH49" s="323"/>
      <c r="FRI49" s="323"/>
      <c r="FRJ49" s="323"/>
      <c r="FRK49" s="323"/>
      <c r="FRL49" s="323"/>
      <c r="FRM49" s="323"/>
      <c r="FRN49" s="323"/>
      <c r="FRO49" s="323"/>
      <c r="FRP49" s="323"/>
      <c r="FRQ49" s="323"/>
      <c r="FRR49" s="323"/>
      <c r="FRS49" s="323"/>
      <c r="FRT49" s="323"/>
      <c r="FRU49" s="323"/>
      <c r="FRV49" s="323"/>
      <c r="FRW49" s="323"/>
      <c r="FRX49" s="323"/>
      <c r="FRY49" s="323"/>
      <c r="FRZ49" s="323"/>
      <c r="FSA49" s="323"/>
      <c r="FSB49" s="323"/>
      <c r="FSC49" s="323"/>
      <c r="FSD49" s="323"/>
      <c r="FSE49" s="323"/>
      <c r="FSF49" s="323"/>
      <c r="FSG49" s="323"/>
      <c r="FSH49" s="323"/>
      <c r="FSI49" s="323"/>
      <c r="FSJ49" s="323"/>
      <c r="FSK49" s="323"/>
      <c r="FSL49" s="323"/>
      <c r="FSM49" s="323"/>
      <c r="FSN49" s="323"/>
      <c r="FSO49" s="323"/>
      <c r="FSP49" s="323"/>
      <c r="FSQ49" s="323"/>
      <c r="FSR49" s="323"/>
      <c r="FSS49" s="323"/>
      <c r="FST49" s="323"/>
      <c r="FSU49" s="323"/>
      <c r="FSV49" s="323"/>
      <c r="FSW49" s="323"/>
      <c r="FSX49" s="323"/>
      <c r="FSY49" s="323"/>
      <c r="FSZ49" s="323"/>
      <c r="FTA49" s="323"/>
      <c r="FTB49" s="323"/>
      <c r="FTC49" s="323"/>
      <c r="FTD49" s="323"/>
      <c r="FTE49" s="323"/>
      <c r="FTF49" s="323"/>
      <c r="FTG49" s="323"/>
      <c r="FTH49" s="323"/>
      <c r="FTI49" s="323"/>
      <c r="FTJ49" s="323"/>
      <c r="FTK49" s="323"/>
      <c r="FTL49" s="323"/>
      <c r="FTM49" s="323"/>
      <c r="FTN49" s="323"/>
      <c r="FTO49" s="323"/>
      <c r="FTP49" s="323"/>
      <c r="FTQ49" s="323"/>
      <c r="FTR49" s="323"/>
      <c r="FTS49" s="323"/>
      <c r="FTT49" s="323"/>
      <c r="FTU49" s="323"/>
      <c r="FTV49" s="323"/>
      <c r="FTW49" s="323"/>
      <c r="FTX49" s="323"/>
      <c r="FTY49" s="323"/>
      <c r="FTZ49" s="323"/>
      <c r="FUA49" s="323"/>
      <c r="FUB49" s="323"/>
      <c r="FUC49" s="323"/>
      <c r="FUD49" s="323"/>
      <c r="FUE49" s="323"/>
      <c r="FUF49" s="323"/>
      <c r="FUG49" s="323"/>
      <c r="FUH49" s="323"/>
      <c r="FUI49" s="323"/>
      <c r="FUJ49" s="323"/>
      <c r="FUK49" s="323"/>
      <c r="FUL49" s="323"/>
      <c r="FUM49" s="323"/>
      <c r="FUN49" s="323"/>
      <c r="FUO49" s="323"/>
      <c r="FUP49" s="323"/>
      <c r="FUQ49" s="323"/>
      <c r="FUR49" s="323"/>
      <c r="FUS49" s="323"/>
      <c r="FUT49" s="323"/>
      <c r="FUU49" s="323"/>
      <c r="FUV49" s="323"/>
      <c r="FUW49" s="323"/>
      <c r="FUX49" s="323"/>
      <c r="FUY49" s="323"/>
      <c r="FUZ49" s="323"/>
      <c r="FVA49" s="323"/>
      <c r="FVB49" s="323"/>
      <c r="FVC49" s="323"/>
      <c r="FVD49" s="323"/>
      <c r="FVE49" s="323"/>
      <c r="FVF49" s="323"/>
      <c r="FVG49" s="323"/>
      <c r="FVH49" s="323"/>
      <c r="FVI49" s="323"/>
      <c r="FVJ49" s="323"/>
      <c r="FVK49" s="323"/>
      <c r="FVL49" s="323"/>
      <c r="FVM49" s="323"/>
      <c r="FVN49" s="323"/>
      <c r="FVO49" s="323"/>
      <c r="FVP49" s="323"/>
      <c r="FVQ49" s="323"/>
      <c r="FVR49" s="323"/>
      <c r="FVS49" s="323"/>
      <c r="FVT49" s="323"/>
      <c r="FVU49" s="323"/>
      <c r="FVV49" s="323"/>
      <c r="FVW49" s="323"/>
      <c r="FVX49" s="323"/>
      <c r="FVY49" s="323"/>
      <c r="FVZ49" s="323"/>
      <c r="FWA49" s="323"/>
      <c r="FWB49" s="323"/>
      <c r="FWC49" s="323"/>
      <c r="FWD49" s="323"/>
      <c r="FWE49" s="323"/>
      <c r="FWF49" s="323"/>
      <c r="FWG49" s="323"/>
      <c r="FWH49" s="323"/>
      <c r="FWI49" s="323"/>
      <c r="FWJ49" s="323"/>
      <c r="FWK49" s="323"/>
      <c r="FWL49" s="323"/>
      <c r="FWM49" s="323"/>
      <c r="FWN49" s="323"/>
      <c r="FWO49" s="323"/>
      <c r="FWP49" s="323"/>
      <c r="FWQ49" s="323"/>
      <c r="FWR49" s="323"/>
      <c r="FWS49" s="323"/>
      <c r="FWT49" s="323"/>
      <c r="FWU49" s="323"/>
      <c r="FWV49" s="323"/>
      <c r="FWW49" s="323"/>
      <c r="FWX49" s="323"/>
      <c r="FWY49" s="323"/>
      <c r="FWZ49" s="323"/>
      <c r="FXA49" s="323"/>
      <c r="FXB49" s="323"/>
      <c r="FXC49" s="323"/>
      <c r="FXD49" s="323"/>
      <c r="FXE49" s="323"/>
      <c r="FXF49" s="323"/>
      <c r="FXG49" s="323"/>
      <c r="FXH49" s="323"/>
      <c r="FXI49" s="323"/>
      <c r="FXJ49" s="323"/>
      <c r="FXK49" s="323"/>
      <c r="FXL49" s="323"/>
      <c r="FXM49" s="323"/>
      <c r="FXN49" s="323"/>
      <c r="FXO49" s="323"/>
      <c r="FXP49" s="323"/>
      <c r="FXQ49" s="323"/>
      <c r="FXR49" s="323"/>
      <c r="FXS49" s="323"/>
      <c r="FXT49" s="323"/>
      <c r="FXU49" s="323"/>
      <c r="FXV49" s="323"/>
      <c r="FXW49" s="323"/>
      <c r="FXX49" s="323"/>
      <c r="FXY49" s="323"/>
      <c r="FXZ49" s="323"/>
      <c r="FYA49" s="323"/>
      <c r="FYB49" s="323"/>
      <c r="FYC49" s="323"/>
      <c r="FYD49" s="323"/>
      <c r="FYE49" s="323"/>
      <c r="FYF49" s="323"/>
      <c r="FYG49" s="323"/>
      <c r="FYH49" s="323"/>
      <c r="FYI49" s="323"/>
      <c r="FYJ49" s="323"/>
      <c r="FYK49" s="323"/>
      <c r="FYL49" s="323"/>
      <c r="FYM49" s="323"/>
      <c r="FYN49" s="323"/>
      <c r="FYO49" s="323"/>
      <c r="FYP49" s="323"/>
      <c r="FYQ49" s="323"/>
      <c r="FYR49" s="323"/>
      <c r="FYS49" s="323"/>
      <c r="FYT49" s="323"/>
      <c r="FYU49" s="323"/>
      <c r="FYV49" s="323"/>
      <c r="FYW49" s="323"/>
      <c r="FYX49" s="323"/>
      <c r="FYY49" s="323"/>
      <c r="FYZ49" s="323"/>
      <c r="FZA49" s="323"/>
      <c r="FZB49" s="323"/>
      <c r="FZC49" s="323"/>
      <c r="FZD49" s="323"/>
      <c r="FZE49" s="323"/>
      <c r="FZF49" s="323"/>
      <c r="FZG49" s="323"/>
      <c r="FZH49" s="323"/>
      <c r="FZI49" s="323"/>
      <c r="FZJ49" s="323"/>
      <c r="FZK49" s="323"/>
      <c r="FZL49" s="323"/>
      <c r="FZM49" s="323"/>
      <c r="FZN49" s="323"/>
      <c r="FZO49" s="323"/>
      <c r="FZP49" s="323"/>
      <c r="FZQ49" s="323"/>
      <c r="FZR49" s="323"/>
      <c r="FZS49" s="323"/>
      <c r="FZT49" s="323"/>
      <c r="FZU49" s="323"/>
      <c r="FZV49" s="323"/>
      <c r="FZW49" s="323"/>
      <c r="FZX49" s="323"/>
      <c r="FZY49" s="323"/>
      <c r="FZZ49" s="323"/>
      <c r="GAA49" s="323"/>
      <c r="GAB49" s="323"/>
      <c r="GAC49" s="323"/>
      <c r="GAD49" s="323"/>
      <c r="GAE49" s="323"/>
      <c r="GAF49" s="323"/>
      <c r="GAG49" s="323"/>
      <c r="GAH49" s="323"/>
      <c r="GAI49" s="323"/>
      <c r="GAJ49" s="323"/>
      <c r="GAK49" s="323"/>
      <c r="GAL49" s="323"/>
      <c r="GAM49" s="323"/>
      <c r="GAN49" s="323"/>
      <c r="GAO49" s="323"/>
      <c r="GAP49" s="323"/>
      <c r="GAQ49" s="323"/>
      <c r="GAR49" s="323"/>
      <c r="GAS49" s="323"/>
      <c r="GAT49" s="323"/>
      <c r="GAU49" s="323"/>
      <c r="GAV49" s="323"/>
      <c r="GAW49" s="323"/>
      <c r="GAX49" s="323"/>
      <c r="GAY49" s="323"/>
      <c r="GAZ49" s="323"/>
      <c r="GBA49" s="323"/>
      <c r="GBB49" s="323"/>
      <c r="GBC49" s="323"/>
      <c r="GBD49" s="323"/>
      <c r="GBE49" s="323"/>
      <c r="GBF49" s="323"/>
      <c r="GBG49" s="323"/>
      <c r="GBH49" s="323"/>
      <c r="GBI49" s="323"/>
      <c r="GBJ49" s="323"/>
      <c r="GBK49" s="323"/>
      <c r="GBL49" s="323"/>
      <c r="GBM49" s="323"/>
      <c r="GBN49" s="323"/>
      <c r="GBO49" s="323"/>
      <c r="GBP49" s="323"/>
      <c r="GBQ49" s="323"/>
      <c r="GBR49" s="323"/>
      <c r="GBS49" s="323"/>
      <c r="GBT49" s="323"/>
      <c r="GBU49" s="323"/>
      <c r="GBV49" s="323"/>
      <c r="GBW49" s="323"/>
      <c r="GBX49" s="323"/>
      <c r="GBY49" s="323"/>
      <c r="GBZ49" s="323"/>
      <c r="GCA49" s="323"/>
      <c r="GCB49" s="323"/>
      <c r="GCC49" s="323"/>
      <c r="GCD49" s="323"/>
      <c r="GCE49" s="323"/>
      <c r="GCF49" s="323"/>
      <c r="GCG49" s="323"/>
      <c r="GCH49" s="323"/>
      <c r="GCI49" s="323"/>
      <c r="GCJ49" s="323"/>
      <c r="GCK49" s="323"/>
      <c r="GCL49" s="323"/>
      <c r="GCM49" s="323"/>
      <c r="GCN49" s="323"/>
      <c r="GCO49" s="323"/>
      <c r="GCP49" s="323"/>
      <c r="GCQ49" s="323"/>
      <c r="GCR49" s="323"/>
      <c r="GCS49" s="323"/>
      <c r="GCT49" s="323"/>
      <c r="GCU49" s="323"/>
      <c r="GCV49" s="323"/>
      <c r="GCW49" s="323"/>
      <c r="GCX49" s="323"/>
      <c r="GCY49" s="323"/>
      <c r="GCZ49" s="323"/>
      <c r="GDA49" s="323"/>
      <c r="GDB49" s="323"/>
      <c r="GDC49" s="323"/>
      <c r="GDD49" s="323"/>
      <c r="GDE49" s="323"/>
      <c r="GDF49" s="323"/>
      <c r="GDG49" s="323"/>
      <c r="GDH49" s="323"/>
      <c r="GDI49" s="323"/>
      <c r="GDJ49" s="323"/>
      <c r="GDK49" s="323"/>
      <c r="GDL49" s="323"/>
      <c r="GDM49" s="323"/>
      <c r="GDN49" s="323"/>
      <c r="GDO49" s="323"/>
      <c r="GDP49" s="323"/>
      <c r="GDQ49" s="323"/>
      <c r="GDR49" s="323"/>
      <c r="GDS49" s="323"/>
      <c r="GDT49" s="323"/>
      <c r="GDU49" s="323"/>
      <c r="GDV49" s="323"/>
      <c r="GDW49" s="323"/>
      <c r="GDX49" s="323"/>
      <c r="GDY49" s="323"/>
      <c r="GDZ49" s="323"/>
      <c r="GEA49" s="323"/>
      <c r="GEB49" s="323"/>
      <c r="GEC49" s="323"/>
      <c r="GED49" s="323"/>
      <c r="GEE49" s="323"/>
      <c r="GEF49" s="323"/>
      <c r="GEG49" s="323"/>
      <c r="GEH49" s="323"/>
      <c r="GEI49" s="323"/>
      <c r="GEJ49" s="323"/>
      <c r="GEK49" s="323"/>
      <c r="GEL49" s="323"/>
      <c r="GEM49" s="323"/>
      <c r="GEN49" s="323"/>
      <c r="GEO49" s="323"/>
      <c r="GEP49" s="323"/>
      <c r="GEQ49" s="323"/>
      <c r="GER49" s="323"/>
      <c r="GES49" s="323"/>
      <c r="GET49" s="323"/>
      <c r="GEU49" s="323"/>
      <c r="GEV49" s="323"/>
      <c r="GEW49" s="323"/>
      <c r="GEX49" s="323"/>
      <c r="GEY49" s="323"/>
      <c r="GEZ49" s="323"/>
      <c r="GFA49" s="323"/>
      <c r="GFB49" s="323"/>
      <c r="GFC49" s="323"/>
      <c r="GFD49" s="323"/>
      <c r="GFE49" s="323"/>
      <c r="GFF49" s="323"/>
      <c r="GFG49" s="323"/>
      <c r="GFH49" s="323"/>
      <c r="GFI49" s="323"/>
      <c r="GFJ49" s="323"/>
      <c r="GFK49" s="323"/>
      <c r="GFL49" s="323"/>
      <c r="GFM49" s="323"/>
      <c r="GFN49" s="323"/>
      <c r="GFO49" s="323"/>
      <c r="GFP49" s="323"/>
      <c r="GFQ49" s="323"/>
      <c r="GFR49" s="323"/>
      <c r="GFS49" s="323"/>
      <c r="GFT49" s="323"/>
      <c r="GFU49" s="323"/>
      <c r="GFV49" s="323"/>
      <c r="GFW49" s="323"/>
      <c r="GFX49" s="323"/>
      <c r="GFY49" s="323"/>
      <c r="GFZ49" s="323"/>
      <c r="GGA49" s="323"/>
      <c r="GGB49" s="323"/>
      <c r="GGC49" s="323"/>
      <c r="GGD49" s="323"/>
      <c r="GGE49" s="323"/>
      <c r="GGF49" s="323"/>
      <c r="GGG49" s="323"/>
      <c r="GGH49" s="323"/>
      <c r="GGI49" s="323"/>
      <c r="GGJ49" s="323"/>
      <c r="GGK49" s="323"/>
      <c r="GGL49" s="323"/>
      <c r="GGM49" s="323"/>
      <c r="GGN49" s="323"/>
      <c r="GGO49" s="323"/>
      <c r="GGP49" s="323"/>
      <c r="GGQ49" s="323"/>
      <c r="GGR49" s="323"/>
      <c r="GGS49" s="323"/>
      <c r="GGT49" s="323"/>
      <c r="GGU49" s="323"/>
      <c r="GGV49" s="323"/>
      <c r="GGW49" s="323"/>
      <c r="GGX49" s="323"/>
      <c r="GGY49" s="323"/>
      <c r="GGZ49" s="323"/>
      <c r="GHA49" s="323"/>
      <c r="GHB49" s="323"/>
      <c r="GHC49" s="323"/>
      <c r="GHD49" s="323"/>
      <c r="GHE49" s="323"/>
      <c r="GHF49" s="323"/>
      <c r="GHG49" s="323"/>
      <c r="GHH49" s="323"/>
      <c r="GHI49" s="323"/>
      <c r="GHJ49" s="323"/>
      <c r="GHK49" s="323"/>
      <c r="GHL49" s="323"/>
      <c r="GHM49" s="323"/>
      <c r="GHN49" s="323"/>
      <c r="GHO49" s="323"/>
      <c r="GHP49" s="323"/>
      <c r="GHQ49" s="323"/>
      <c r="GHR49" s="323"/>
      <c r="GHS49" s="323"/>
      <c r="GHT49" s="323"/>
      <c r="GHU49" s="323"/>
      <c r="GHV49" s="323"/>
      <c r="GHW49" s="323"/>
      <c r="GHX49" s="323"/>
      <c r="GHY49" s="323"/>
      <c r="GHZ49" s="323"/>
      <c r="GIA49" s="323"/>
      <c r="GIB49" s="323"/>
      <c r="GIC49" s="323"/>
      <c r="GID49" s="323"/>
      <c r="GIE49" s="323"/>
      <c r="GIF49" s="323"/>
      <c r="GIG49" s="323"/>
      <c r="GIH49" s="323"/>
      <c r="GII49" s="323"/>
      <c r="GIJ49" s="323"/>
      <c r="GIK49" s="323"/>
      <c r="GIL49" s="323"/>
      <c r="GIM49" s="323"/>
      <c r="GIN49" s="323"/>
      <c r="GIO49" s="323"/>
      <c r="GIP49" s="323"/>
      <c r="GIQ49" s="323"/>
      <c r="GIR49" s="323"/>
      <c r="GIS49" s="323"/>
      <c r="GIT49" s="323"/>
      <c r="GIU49" s="323"/>
      <c r="GIV49" s="323"/>
      <c r="GIW49" s="323"/>
      <c r="GIX49" s="323"/>
      <c r="GIY49" s="323"/>
      <c r="GIZ49" s="323"/>
      <c r="GJA49" s="323"/>
      <c r="GJB49" s="323"/>
      <c r="GJC49" s="323"/>
      <c r="GJD49" s="323"/>
      <c r="GJE49" s="323"/>
      <c r="GJF49" s="323"/>
      <c r="GJG49" s="323"/>
      <c r="GJH49" s="323"/>
      <c r="GJI49" s="323"/>
      <c r="GJJ49" s="323"/>
      <c r="GJK49" s="323"/>
      <c r="GJL49" s="323"/>
      <c r="GJM49" s="323"/>
      <c r="GJN49" s="323"/>
      <c r="GJO49" s="323"/>
      <c r="GJP49" s="323"/>
      <c r="GJQ49" s="323"/>
      <c r="GJR49" s="323"/>
      <c r="GJS49" s="323"/>
      <c r="GJT49" s="323"/>
      <c r="GJU49" s="323"/>
      <c r="GJV49" s="323"/>
      <c r="GJW49" s="323"/>
      <c r="GJX49" s="323"/>
      <c r="GJY49" s="323"/>
      <c r="GJZ49" s="323"/>
      <c r="GKA49" s="323"/>
      <c r="GKB49" s="323"/>
      <c r="GKC49" s="323"/>
      <c r="GKD49" s="323"/>
      <c r="GKE49" s="323"/>
      <c r="GKF49" s="323"/>
      <c r="GKG49" s="323"/>
      <c r="GKH49" s="323"/>
      <c r="GKI49" s="323"/>
      <c r="GKJ49" s="323"/>
      <c r="GKK49" s="323"/>
      <c r="GKL49" s="323"/>
      <c r="GKM49" s="323"/>
      <c r="GKN49" s="323"/>
      <c r="GKO49" s="323"/>
      <c r="GKP49" s="323"/>
      <c r="GKQ49" s="323"/>
      <c r="GKR49" s="323"/>
      <c r="GKS49" s="323"/>
      <c r="GKT49" s="323"/>
      <c r="GKU49" s="323"/>
      <c r="GKV49" s="323"/>
      <c r="GKW49" s="323"/>
      <c r="GKX49" s="323"/>
      <c r="GKY49" s="323"/>
      <c r="GKZ49" s="323"/>
      <c r="GLA49" s="323"/>
      <c r="GLB49" s="323"/>
      <c r="GLC49" s="323"/>
      <c r="GLD49" s="323"/>
      <c r="GLE49" s="323"/>
      <c r="GLF49" s="323"/>
      <c r="GLG49" s="323"/>
      <c r="GLH49" s="323"/>
      <c r="GLI49" s="323"/>
      <c r="GLJ49" s="323"/>
      <c r="GLK49" s="323"/>
      <c r="GLL49" s="323"/>
      <c r="GLM49" s="323"/>
      <c r="GLN49" s="323"/>
      <c r="GLO49" s="323"/>
      <c r="GLP49" s="323"/>
      <c r="GLQ49" s="323"/>
      <c r="GLR49" s="323"/>
      <c r="GLS49" s="323"/>
      <c r="GLT49" s="323"/>
      <c r="GLU49" s="323"/>
      <c r="GLV49" s="323"/>
      <c r="GLW49" s="323"/>
      <c r="GLX49" s="323"/>
      <c r="GLY49" s="323"/>
      <c r="GLZ49" s="323"/>
      <c r="GMA49" s="323"/>
      <c r="GMB49" s="323"/>
      <c r="GMC49" s="323"/>
      <c r="GMD49" s="323"/>
      <c r="GME49" s="323"/>
      <c r="GMF49" s="323"/>
      <c r="GMG49" s="323"/>
      <c r="GMH49" s="323"/>
      <c r="GMI49" s="323"/>
      <c r="GMJ49" s="323"/>
      <c r="GMK49" s="323"/>
      <c r="GML49" s="323"/>
      <c r="GMM49" s="323"/>
      <c r="GMN49" s="323"/>
      <c r="GMO49" s="323"/>
      <c r="GMP49" s="323"/>
      <c r="GMQ49" s="323"/>
      <c r="GMR49" s="323"/>
      <c r="GMS49" s="323"/>
      <c r="GMT49" s="323"/>
      <c r="GMU49" s="323"/>
      <c r="GMV49" s="323"/>
      <c r="GMW49" s="323"/>
      <c r="GMX49" s="323"/>
      <c r="GMY49" s="323"/>
      <c r="GMZ49" s="323"/>
      <c r="GNA49" s="323"/>
      <c r="GNB49" s="323"/>
      <c r="GNC49" s="323"/>
      <c r="GND49" s="323"/>
      <c r="GNE49" s="323"/>
      <c r="GNF49" s="323"/>
      <c r="GNG49" s="323"/>
      <c r="GNH49" s="323"/>
      <c r="GNI49" s="323"/>
      <c r="GNJ49" s="323"/>
      <c r="GNK49" s="323"/>
      <c r="GNL49" s="323"/>
      <c r="GNM49" s="323"/>
      <c r="GNN49" s="323"/>
      <c r="GNO49" s="323"/>
      <c r="GNP49" s="323"/>
      <c r="GNQ49" s="323"/>
      <c r="GNR49" s="323"/>
      <c r="GNS49" s="323"/>
      <c r="GNT49" s="323"/>
      <c r="GNU49" s="323"/>
      <c r="GNV49" s="323"/>
      <c r="GNW49" s="323"/>
      <c r="GNX49" s="323"/>
      <c r="GNY49" s="323"/>
      <c r="GNZ49" s="323"/>
      <c r="GOA49" s="323"/>
      <c r="GOB49" s="323"/>
      <c r="GOC49" s="323"/>
      <c r="GOD49" s="323"/>
      <c r="GOE49" s="323"/>
      <c r="GOF49" s="323"/>
      <c r="GOG49" s="323"/>
      <c r="GOH49" s="323"/>
      <c r="GOI49" s="323"/>
      <c r="GOJ49" s="323"/>
      <c r="GOK49" s="323"/>
      <c r="GOL49" s="323"/>
      <c r="GOM49" s="323"/>
      <c r="GON49" s="323"/>
      <c r="GOO49" s="323"/>
      <c r="GOP49" s="323"/>
      <c r="GOQ49" s="323"/>
      <c r="GOR49" s="323"/>
      <c r="GOS49" s="323"/>
      <c r="GOT49" s="323"/>
      <c r="GOU49" s="323"/>
      <c r="GOV49" s="323"/>
      <c r="GOW49" s="323"/>
      <c r="GOX49" s="323"/>
      <c r="GOY49" s="323"/>
      <c r="GOZ49" s="323"/>
      <c r="GPA49" s="323"/>
      <c r="GPB49" s="323"/>
      <c r="GPC49" s="323"/>
      <c r="GPD49" s="323"/>
      <c r="GPE49" s="323"/>
      <c r="GPF49" s="323"/>
      <c r="GPG49" s="323"/>
      <c r="GPH49" s="323"/>
      <c r="GPI49" s="323"/>
      <c r="GPJ49" s="323"/>
      <c r="GPK49" s="323"/>
      <c r="GPL49" s="323"/>
      <c r="GPM49" s="323"/>
      <c r="GPN49" s="323"/>
      <c r="GPO49" s="323"/>
      <c r="GPP49" s="323"/>
      <c r="GPQ49" s="323"/>
      <c r="GPR49" s="323"/>
      <c r="GPS49" s="323"/>
      <c r="GPT49" s="323"/>
      <c r="GPU49" s="323"/>
      <c r="GPV49" s="323"/>
      <c r="GPW49" s="323"/>
      <c r="GPX49" s="323"/>
      <c r="GPY49" s="323"/>
      <c r="GPZ49" s="323"/>
      <c r="GQA49" s="323"/>
      <c r="GQB49" s="323"/>
      <c r="GQC49" s="323"/>
      <c r="GQD49" s="323"/>
      <c r="GQE49" s="323"/>
      <c r="GQF49" s="323"/>
      <c r="GQG49" s="323"/>
      <c r="GQH49" s="323"/>
      <c r="GQI49" s="323"/>
      <c r="GQJ49" s="323"/>
      <c r="GQK49" s="323"/>
      <c r="GQL49" s="323"/>
      <c r="GQM49" s="323"/>
      <c r="GQN49" s="323"/>
      <c r="GQO49" s="323"/>
      <c r="GQP49" s="323"/>
      <c r="GQQ49" s="323"/>
      <c r="GQR49" s="323"/>
      <c r="GQS49" s="323"/>
      <c r="GQT49" s="323"/>
      <c r="GQU49" s="323"/>
      <c r="GQV49" s="323"/>
      <c r="GQW49" s="323"/>
      <c r="GQX49" s="323"/>
      <c r="GQY49" s="323"/>
      <c r="GQZ49" s="323"/>
      <c r="GRA49" s="323"/>
      <c r="GRB49" s="323"/>
      <c r="GRC49" s="323"/>
      <c r="GRD49" s="323"/>
      <c r="GRE49" s="323"/>
      <c r="GRF49" s="323"/>
      <c r="GRG49" s="323"/>
      <c r="GRH49" s="323"/>
      <c r="GRI49" s="323"/>
      <c r="GRJ49" s="323"/>
      <c r="GRK49" s="323"/>
      <c r="GRL49" s="323"/>
      <c r="GRM49" s="323"/>
      <c r="GRN49" s="323"/>
      <c r="GRO49" s="323"/>
      <c r="GRP49" s="323"/>
      <c r="GRQ49" s="323"/>
      <c r="GRR49" s="323"/>
      <c r="GRS49" s="323"/>
      <c r="GRT49" s="323"/>
      <c r="GRU49" s="323"/>
      <c r="GRV49" s="323"/>
      <c r="GRW49" s="323"/>
      <c r="GRX49" s="323"/>
      <c r="GRY49" s="323"/>
      <c r="GRZ49" s="323"/>
      <c r="GSA49" s="323"/>
      <c r="GSB49" s="323"/>
      <c r="GSC49" s="323"/>
      <c r="GSD49" s="323"/>
      <c r="GSE49" s="323"/>
      <c r="GSF49" s="323"/>
      <c r="GSG49" s="323"/>
      <c r="GSH49" s="323"/>
      <c r="GSI49" s="323"/>
      <c r="GSJ49" s="323"/>
      <c r="GSK49" s="323"/>
      <c r="GSL49" s="323"/>
      <c r="GSM49" s="323"/>
      <c r="GSN49" s="323"/>
      <c r="GSO49" s="323"/>
      <c r="GSP49" s="323"/>
      <c r="GSQ49" s="323"/>
      <c r="GSR49" s="323"/>
      <c r="GSS49" s="323"/>
      <c r="GST49" s="323"/>
      <c r="GSU49" s="323"/>
      <c r="GSV49" s="323"/>
      <c r="GSW49" s="323"/>
      <c r="GSX49" s="323"/>
      <c r="GSY49" s="323"/>
      <c r="GSZ49" s="323"/>
      <c r="GTA49" s="323"/>
      <c r="GTB49" s="323"/>
      <c r="GTC49" s="323"/>
      <c r="GTD49" s="323"/>
      <c r="GTE49" s="323"/>
      <c r="GTF49" s="323"/>
      <c r="GTG49" s="323"/>
      <c r="GTH49" s="323"/>
      <c r="GTI49" s="323"/>
      <c r="GTJ49" s="323"/>
      <c r="GTK49" s="323"/>
      <c r="GTL49" s="323"/>
      <c r="GTM49" s="323"/>
      <c r="GTN49" s="323"/>
      <c r="GTO49" s="323"/>
      <c r="GTP49" s="323"/>
      <c r="GTQ49" s="323"/>
      <c r="GTR49" s="323"/>
      <c r="GTS49" s="323"/>
      <c r="GTT49" s="323"/>
      <c r="GTU49" s="323"/>
      <c r="GTV49" s="323"/>
      <c r="GTW49" s="323"/>
      <c r="GTX49" s="323"/>
      <c r="GTY49" s="323"/>
      <c r="GTZ49" s="323"/>
      <c r="GUA49" s="323"/>
      <c r="GUB49" s="323"/>
      <c r="GUC49" s="323"/>
      <c r="GUD49" s="323"/>
      <c r="GUE49" s="323"/>
      <c r="GUF49" s="323"/>
      <c r="GUG49" s="323"/>
      <c r="GUH49" s="323"/>
      <c r="GUI49" s="323"/>
      <c r="GUJ49" s="323"/>
      <c r="GUK49" s="323"/>
      <c r="GUL49" s="323"/>
      <c r="GUM49" s="323"/>
      <c r="GUN49" s="323"/>
      <c r="GUO49" s="323"/>
      <c r="GUP49" s="323"/>
      <c r="GUQ49" s="323"/>
      <c r="GUR49" s="323"/>
      <c r="GUS49" s="323"/>
      <c r="GUT49" s="323"/>
      <c r="GUU49" s="323"/>
      <c r="GUV49" s="323"/>
      <c r="GUW49" s="323"/>
      <c r="GUX49" s="323"/>
      <c r="GUY49" s="323"/>
      <c r="GUZ49" s="323"/>
      <c r="GVA49" s="323"/>
      <c r="GVB49" s="323"/>
      <c r="GVC49" s="323"/>
      <c r="GVD49" s="323"/>
      <c r="GVE49" s="323"/>
      <c r="GVF49" s="323"/>
      <c r="GVG49" s="323"/>
      <c r="GVH49" s="323"/>
      <c r="GVI49" s="323"/>
      <c r="GVJ49" s="323"/>
      <c r="GVK49" s="323"/>
      <c r="GVL49" s="323"/>
      <c r="GVM49" s="323"/>
      <c r="GVN49" s="323"/>
      <c r="GVO49" s="323"/>
      <c r="GVP49" s="323"/>
      <c r="GVQ49" s="323"/>
      <c r="GVR49" s="323"/>
      <c r="GVS49" s="323"/>
      <c r="GVT49" s="323"/>
      <c r="GVU49" s="323"/>
      <c r="GVV49" s="323"/>
      <c r="GVW49" s="323"/>
      <c r="GVX49" s="323"/>
      <c r="GVY49" s="323"/>
      <c r="GVZ49" s="323"/>
      <c r="GWA49" s="323"/>
      <c r="GWB49" s="323"/>
      <c r="GWC49" s="323"/>
      <c r="GWD49" s="323"/>
      <c r="GWE49" s="323"/>
      <c r="GWF49" s="323"/>
      <c r="GWG49" s="323"/>
      <c r="GWH49" s="323"/>
      <c r="GWI49" s="323"/>
      <c r="GWJ49" s="323"/>
      <c r="GWK49" s="323"/>
      <c r="GWL49" s="323"/>
      <c r="GWM49" s="323"/>
      <c r="GWN49" s="323"/>
      <c r="GWO49" s="323"/>
      <c r="GWP49" s="323"/>
      <c r="GWQ49" s="323"/>
      <c r="GWR49" s="323"/>
      <c r="GWS49" s="323"/>
      <c r="GWT49" s="323"/>
      <c r="GWU49" s="323"/>
      <c r="GWV49" s="323"/>
      <c r="GWW49" s="323"/>
      <c r="GWX49" s="323"/>
      <c r="GWY49" s="323"/>
      <c r="GWZ49" s="323"/>
      <c r="GXA49" s="323"/>
      <c r="GXB49" s="323"/>
      <c r="GXC49" s="323"/>
      <c r="GXD49" s="323"/>
      <c r="GXE49" s="323"/>
      <c r="GXF49" s="323"/>
      <c r="GXG49" s="323"/>
      <c r="GXH49" s="323"/>
      <c r="GXI49" s="323"/>
      <c r="GXJ49" s="323"/>
      <c r="GXK49" s="323"/>
      <c r="GXL49" s="323"/>
      <c r="GXM49" s="323"/>
      <c r="GXN49" s="323"/>
      <c r="GXO49" s="323"/>
      <c r="GXP49" s="323"/>
      <c r="GXQ49" s="323"/>
      <c r="GXR49" s="323"/>
      <c r="GXS49" s="323"/>
      <c r="GXT49" s="323"/>
      <c r="GXU49" s="323"/>
      <c r="GXV49" s="323"/>
      <c r="GXW49" s="323"/>
      <c r="GXX49" s="323"/>
      <c r="GXY49" s="323"/>
      <c r="GXZ49" s="323"/>
      <c r="GYA49" s="323"/>
      <c r="GYB49" s="323"/>
      <c r="GYC49" s="323"/>
      <c r="GYD49" s="323"/>
      <c r="GYE49" s="323"/>
      <c r="GYF49" s="323"/>
      <c r="GYG49" s="323"/>
      <c r="GYH49" s="323"/>
      <c r="GYI49" s="323"/>
      <c r="GYJ49" s="323"/>
      <c r="GYK49" s="323"/>
      <c r="GYL49" s="323"/>
      <c r="GYM49" s="323"/>
      <c r="GYN49" s="323"/>
      <c r="GYO49" s="323"/>
      <c r="GYP49" s="323"/>
      <c r="GYQ49" s="323"/>
      <c r="GYR49" s="323"/>
      <c r="GYS49" s="323"/>
      <c r="GYT49" s="323"/>
      <c r="GYU49" s="323"/>
      <c r="GYV49" s="323"/>
      <c r="GYW49" s="323"/>
      <c r="GYX49" s="323"/>
      <c r="GYY49" s="323"/>
      <c r="GYZ49" s="323"/>
      <c r="GZA49" s="323"/>
      <c r="GZB49" s="323"/>
      <c r="GZC49" s="323"/>
      <c r="GZD49" s="323"/>
      <c r="GZE49" s="323"/>
      <c r="GZF49" s="323"/>
      <c r="GZG49" s="323"/>
      <c r="GZH49" s="323"/>
      <c r="GZI49" s="323"/>
      <c r="GZJ49" s="323"/>
      <c r="GZK49" s="323"/>
      <c r="GZL49" s="323"/>
      <c r="GZM49" s="323"/>
      <c r="GZN49" s="323"/>
      <c r="GZO49" s="323"/>
      <c r="GZP49" s="323"/>
      <c r="GZQ49" s="323"/>
      <c r="GZR49" s="323"/>
      <c r="GZS49" s="323"/>
      <c r="GZT49" s="323"/>
      <c r="GZU49" s="323"/>
      <c r="GZV49" s="323"/>
      <c r="GZW49" s="323"/>
      <c r="GZX49" s="323"/>
      <c r="GZY49" s="323"/>
      <c r="GZZ49" s="323"/>
      <c r="HAA49" s="323"/>
      <c r="HAB49" s="323"/>
      <c r="HAC49" s="323"/>
      <c r="HAD49" s="323"/>
      <c r="HAE49" s="323"/>
      <c r="HAF49" s="323"/>
      <c r="HAG49" s="323"/>
      <c r="HAH49" s="323"/>
      <c r="HAI49" s="323"/>
      <c r="HAJ49" s="323"/>
      <c r="HAK49" s="323"/>
      <c r="HAL49" s="323"/>
      <c r="HAM49" s="323"/>
      <c r="HAN49" s="323"/>
      <c r="HAO49" s="323"/>
      <c r="HAP49" s="323"/>
      <c r="HAQ49" s="323"/>
      <c r="HAR49" s="323"/>
      <c r="HAS49" s="323"/>
      <c r="HAT49" s="323"/>
      <c r="HAU49" s="323"/>
      <c r="HAV49" s="323"/>
      <c r="HAW49" s="323"/>
      <c r="HAX49" s="323"/>
      <c r="HAY49" s="323"/>
      <c r="HAZ49" s="323"/>
      <c r="HBA49" s="323"/>
      <c r="HBB49" s="323"/>
      <c r="HBC49" s="323"/>
      <c r="HBD49" s="323"/>
      <c r="HBE49" s="323"/>
      <c r="HBF49" s="323"/>
      <c r="HBG49" s="323"/>
      <c r="HBH49" s="323"/>
      <c r="HBI49" s="323"/>
      <c r="HBJ49" s="323"/>
      <c r="HBK49" s="323"/>
      <c r="HBL49" s="323"/>
      <c r="HBM49" s="323"/>
      <c r="HBN49" s="323"/>
      <c r="HBO49" s="323"/>
      <c r="HBP49" s="323"/>
      <c r="HBQ49" s="323"/>
      <c r="HBR49" s="323"/>
      <c r="HBS49" s="323"/>
      <c r="HBT49" s="323"/>
      <c r="HBU49" s="323"/>
      <c r="HBV49" s="323"/>
      <c r="HBW49" s="323"/>
      <c r="HBX49" s="323"/>
      <c r="HBY49" s="323"/>
      <c r="HBZ49" s="323"/>
      <c r="HCA49" s="323"/>
      <c r="HCB49" s="323"/>
      <c r="HCC49" s="323"/>
      <c r="HCD49" s="323"/>
      <c r="HCE49" s="323"/>
      <c r="HCF49" s="323"/>
      <c r="HCG49" s="323"/>
      <c r="HCH49" s="323"/>
      <c r="HCI49" s="323"/>
      <c r="HCJ49" s="323"/>
      <c r="HCK49" s="323"/>
      <c r="HCL49" s="323"/>
      <c r="HCM49" s="323"/>
      <c r="HCN49" s="323"/>
      <c r="HCO49" s="323"/>
      <c r="HCP49" s="323"/>
      <c r="HCQ49" s="323"/>
      <c r="HCR49" s="323"/>
      <c r="HCS49" s="323"/>
      <c r="HCT49" s="323"/>
      <c r="HCU49" s="323"/>
      <c r="HCV49" s="323"/>
      <c r="HCW49" s="323"/>
      <c r="HCX49" s="323"/>
      <c r="HCY49" s="323"/>
      <c r="HCZ49" s="323"/>
      <c r="HDA49" s="323"/>
      <c r="HDB49" s="323"/>
      <c r="HDC49" s="323"/>
      <c r="HDD49" s="323"/>
      <c r="HDE49" s="323"/>
      <c r="HDF49" s="323"/>
      <c r="HDG49" s="323"/>
      <c r="HDH49" s="323"/>
      <c r="HDI49" s="323"/>
      <c r="HDJ49" s="323"/>
      <c r="HDK49" s="323"/>
      <c r="HDL49" s="323"/>
      <c r="HDM49" s="323"/>
      <c r="HDN49" s="323"/>
      <c r="HDO49" s="323"/>
      <c r="HDP49" s="323"/>
      <c r="HDQ49" s="323"/>
      <c r="HDR49" s="323"/>
      <c r="HDS49" s="323"/>
      <c r="HDT49" s="323"/>
      <c r="HDU49" s="323"/>
      <c r="HDV49" s="323"/>
      <c r="HDW49" s="323"/>
      <c r="HDX49" s="323"/>
      <c r="HDY49" s="323"/>
      <c r="HDZ49" s="323"/>
      <c r="HEA49" s="323"/>
      <c r="HEB49" s="323"/>
      <c r="HEC49" s="323"/>
      <c r="HED49" s="323"/>
      <c r="HEE49" s="323"/>
      <c r="HEF49" s="323"/>
      <c r="HEG49" s="323"/>
      <c r="HEH49" s="323"/>
      <c r="HEI49" s="323"/>
      <c r="HEJ49" s="323"/>
      <c r="HEK49" s="323"/>
      <c r="HEL49" s="323"/>
      <c r="HEM49" s="323"/>
      <c r="HEN49" s="323"/>
      <c r="HEO49" s="323"/>
      <c r="HEP49" s="323"/>
      <c r="HEQ49" s="323"/>
      <c r="HER49" s="323"/>
      <c r="HES49" s="323"/>
      <c r="HET49" s="323"/>
      <c r="HEU49" s="323"/>
      <c r="HEV49" s="323"/>
      <c r="HEW49" s="323"/>
      <c r="HEX49" s="323"/>
      <c r="HEY49" s="323"/>
      <c r="HEZ49" s="323"/>
      <c r="HFA49" s="323"/>
      <c r="HFB49" s="323"/>
      <c r="HFC49" s="323"/>
      <c r="HFD49" s="323"/>
      <c r="HFE49" s="323"/>
      <c r="HFF49" s="323"/>
      <c r="HFG49" s="323"/>
      <c r="HFH49" s="323"/>
      <c r="HFI49" s="323"/>
      <c r="HFJ49" s="323"/>
      <c r="HFK49" s="323"/>
      <c r="HFL49" s="323"/>
      <c r="HFM49" s="323"/>
      <c r="HFN49" s="323"/>
      <c r="HFO49" s="323"/>
      <c r="HFP49" s="323"/>
      <c r="HFQ49" s="323"/>
      <c r="HFR49" s="323"/>
      <c r="HFS49" s="323"/>
      <c r="HFT49" s="323"/>
      <c r="HFU49" s="323"/>
      <c r="HFV49" s="323"/>
      <c r="HFW49" s="323"/>
      <c r="HFX49" s="323"/>
      <c r="HFY49" s="323"/>
      <c r="HFZ49" s="323"/>
      <c r="HGA49" s="323"/>
      <c r="HGB49" s="323"/>
      <c r="HGC49" s="323"/>
      <c r="HGD49" s="323"/>
      <c r="HGE49" s="323"/>
      <c r="HGF49" s="323"/>
      <c r="HGG49" s="323"/>
      <c r="HGH49" s="323"/>
      <c r="HGI49" s="323"/>
      <c r="HGJ49" s="323"/>
      <c r="HGK49" s="323"/>
      <c r="HGL49" s="323"/>
      <c r="HGM49" s="323"/>
      <c r="HGN49" s="323"/>
      <c r="HGO49" s="323"/>
      <c r="HGP49" s="323"/>
      <c r="HGQ49" s="323"/>
      <c r="HGR49" s="323"/>
      <c r="HGS49" s="323"/>
      <c r="HGT49" s="323"/>
      <c r="HGU49" s="323"/>
      <c r="HGV49" s="323"/>
      <c r="HGW49" s="323"/>
      <c r="HGX49" s="323"/>
      <c r="HGY49" s="323"/>
      <c r="HGZ49" s="323"/>
      <c r="HHA49" s="323"/>
      <c r="HHB49" s="323"/>
      <c r="HHC49" s="323"/>
      <c r="HHD49" s="323"/>
      <c r="HHE49" s="323"/>
      <c r="HHF49" s="323"/>
      <c r="HHG49" s="323"/>
      <c r="HHH49" s="323"/>
      <c r="HHI49" s="323"/>
      <c r="HHJ49" s="323"/>
      <c r="HHK49" s="323"/>
      <c r="HHL49" s="323"/>
      <c r="HHM49" s="323"/>
      <c r="HHN49" s="323"/>
      <c r="HHO49" s="323"/>
      <c r="HHP49" s="323"/>
      <c r="HHQ49" s="323"/>
      <c r="HHR49" s="323"/>
      <c r="HHS49" s="323"/>
      <c r="HHT49" s="323"/>
      <c r="HHU49" s="323"/>
      <c r="HHV49" s="323"/>
      <c r="HHW49" s="323"/>
      <c r="HHX49" s="323"/>
      <c r="HHY49" s="323"/>
      <c r="HHZ49" s="323"/>
      <c r="HIA49" s="323"/>
      <c r="HIB49" s="323"/>
      <c r="HIC49" s="323"/>
      <c r="HID49" s="323"/>
      <c r="HIE49" s="323"/>
      <c r="HIF49" s="323"/>
      <c r="HIG49" s="323"/>
      <c r="HIH49" s="323"/>
      <c r="HII49" s="323"/>
      <c r="HIJ49" s="323"/>
      <c r="HIK49" s="323"/>
      <c r="HIL49" s="323"/>
      <c r="HIM49" s="323"/>
      <c r="HIN49" s="323"/>
      <c r="HIO49" s="323"/>
      <c r="HIP49" s="323"/>
      <c r="HIQ49" s="323"/>
      <c r="HIR49" s="323"/>
      <c r="HIS49" s="323"/>
      <c r="HIT49" s="323"/>
      <c r="HIU49" s="323"/>
      <c r="HIV49" s="323"/>
      <c r="HIW49" s="323"/>
      <c r="HIX49" s="323"/>
      <c r="HIY49" s="323"/>
      <c r="HIZ49" s="323"/>
      <c r="HJA49" s="323"/>
      <c r="HJB49" s="323"/>
      <c r="HJC49" s="323"/>
      <c r="HJD49" s="323"/>
      <c r="HJE49" s="323"/>
      <c r="HJF49" s="323"/>
      <c r="HJG49" s="323"/>
      <c r="HJH49" s="323"/>
      <c r="HJI49" s="323"/>
      <c r="HJJ49" s="323"/>
      <c r="HJK49" s="323"/>
      <c r="HJL49" s="323"/>
      <c r="HJM49" s="323"/>
      <c r="HJN49" s="323"/>
      <c r="HJO49" s="323"/>
      <c r="HJP49" s="323"/>
      <c r="HJQ49" s="323"/>
      <c r="HJR49" s="323"/>
      <c r="HJS49" s="323"/>
      <c r="HJT49" s="323"/>
      <c r="HJU49" s="323"/>
      <c r="HJV49" s="323"/>
      <c r="HJW49" s="323"/>
      <c r="HJX49" s="323"/>
      <c r="HJY49" s="323"/>
      <c r="HJZ49" s="323"/>
      <c r="HKA49" s="323"/>
      <c r="HKB49" s="323"/>
      <c r="HKC49" s="323"/>
      <c r="HKD49" s="323"/>
      <c r="HKE49" s="323"/>
      <c r="HKF49" s="323"/>
      <c r="HKG49" s="323"/>
      <c r="HKH49" s="323"/>
      <c r="HKI49" s="323"/>
      <c r="HKJ49" s="323"/>
      <c r="HKK49" s="323"/>
      <c r="HKL49" s="323"/>
      <c r="HKM49" s="323"/>
      <c r="HKN49" s="323"/>
      <c r="HKO49" s="323"/>
      <c r="HKP49" s="323"/>
      <c r="HKQ49" s="323"/>
      <c r="HKR49" s="323"/>
      <c r="HKS49" s="323"/>
      <c r="HKT49" s="323"/>
      <c r="HKU49" s="323"/>
      <c r="HKV49" s="323"/>
      <c r="HKW49" s="323"/>
      <c r="HKX49" s="323"/>
      <c r="HKY49" s="323"/>
      <c r="HKZ49" s="323"/>
      <c r="HLA49" s="323"/>
      <c r="HLB49" s="323"/>
      <c r="HLC49" s="323"/>
      <c r="HLD49" s="323"/>
      <c r="HLE49" s="323"/>
      <c r="HLF49" s="323"/>
      <c r="HLG49" s="323"/>
      <c r="HLH49" s="323"/>
      <c r="HLI49" s="323"/>
      <c r="HLJ49" s="323"/>
      <c r="HLK49" s="323"/>
      <c r="HLL49" s="323"/>
      <c r="HLM49" s="323"/>
      <c r="HLN49" s="323"/>
      <c r="HLO49" s="323"/>
      <c r="HLP49" s="323"/>
      <c r="HLQ49" s="323"/>
      <c r="HLR49" s="323"/>
      <c r="HLS49" s="323"/>
      <c r="HLT49" s="323"/>
      <c r="HLU49" s="323"/>
      <c r="HLV49" s="323"/>
      <c r="HLW49" s="323"/>
      <c r="HLX49" s="323"/>
      <c r="HLY49" s="323"/>
      <c r="HLZ49" s="323"/>
      <c r="HMA49" s="323"/>
      <c r="HMB49" s="323"/>
      <c r="HMC49" s="323"/>
      <c r="HMD49" s="323"/>
      <c r="HME49" s="323"/>
      <c r="HMF49" s="323"/>
      <c r="HMG49" s="323"/>
      <c r="HMH49" s="323"/>
      <c r="HMI49" s="323"/>
      <c r="HMJ49" s="323"/>
      <c r="HMK49" s="323"/>
      <c r="HML49" s="323"/>
      <c r="HMM49" s="323"/>
      <c r="HMN49" s="323"/>
      <c r="HMO49" s="323"/>
      <c r="HMP49" s="323"/>
      <c r="HMQ49" s="323"/>
      <c r="HMR49" s="323"/>
      <c r="HMS49" s="323"/>
      <c r="HMT49" s="323"/>
      <c r="HMU49" s="323"/>
      <c r="HMV49" s="323"/>
      <c r="HMW49" s="323"/>
      <c r="HMX49" s="323"/>
      <c r="HMY49" s="323"/>
      <c r="HMZ49" s="323"/>
      <c r="HNA49" s="323"/>
      <c r="HNB49" s="323"/>
      <c r="HNC49" s="323"/>
      <c r="HND49" s="323"/>
      <c r="HNE49" s="323"/>
      <c r="HNF49" s="323"/>
      <c r="HNG49" s="323"/>
      <c r="HNH49" s="323"/>
      <c r="HNI49" s="323"/>
      <c r="HNJ49" s="323"/>
      <c r="HNK49" s="323"/>
      <c r="HNL49" s="323"/>
      <c r="HNM49" s="323"/>
      <c r="HNN49" s="323"/>
      <c r="HNO49" s="323"/>
      <c r="HNP49" s="323"/>
      <c r="HNQ49" s="323"/>
      <c r="HNR49" s="323"/>
      <c r="HNS49" s="323"/>
      <c r="HNT49" s="323"/>
      <c r="HNU49" s="323"/>
      <c r="HNV49" s="323"/>
      <c r="HNW49" s="323"/>
      <c r="HNX49" s="323"/>
      <c r="HNY49" s="323"/>
      <c r="HNZ49" s="323"/>
      <c r="HOA49" s="323"/>
      <c r="HOB49" s="323"/>
      <c r="HOC49" s="323"/>
      <c r="HOD49" s="323"/>
      <c r="HOE49" s="323"/>
      <c r="HOF49" s="323"/>
      <c r="HOG49" s="323"/>
      <c r="HOH49" s="323"/>
      <c r="HOI49" s="323"/>
      <c r="HOJ49" s="323"/>
      <c r="HOK49" s="323"/>
      <c r="HOL49" s="323"/>
      <c r="HOM49" s="323"/>
      <c r="HON49" s="323"/>
      <c r="HOO49" s="323"/>
      <c r="HOP49" s="323"/>
      <c r="HOQ49" s="323"/>
      <c r="HOR49" s="323"/>
      <c r="HOS49" s="323"/>
      <c r="HOT49" s="323"/>
      <c r="HOU49" s="323"/>
      <c r="HOV49" s="323"/>
      <c r="HOW49" s="323"/>
      <c r="HOX49" s="323"/>
      <c r="HOY49" s="323"/>
      <c r="HOZ49" s="323"/>
      <c r="HPA49" s="323"/>
      <c r="HPB49" s="323"/>
      <c r="HPC49" s="323"/>
      <c r="HPD49" s="323"/>
      <c r="HPE49" s="323"/>
      <c r="HPF49" s="323"/>
      <c r="HPG49" s="323"/>
      <c r="HPH49" s="323"/>
      <c r="HPI49" s="323"/>
      <c r="HPJ49" s="323"/>
      <c r="HPK49" s="323"/>
      <c r="HPL49" s="323"/>
      <c r="HPM49" s="323"/>
      <c r="HPN49" s="323"/>
      <c r="HPO49" s="323"/>
      <c r="HPP49" s="323"/>
      <c r="HPQ49" s="323"/>
      <c r="HPR49" s="323"/>
      <c r="HPS49" s="323"/>
      <c r="HPT49" s="323"/>
      <c r="HPU49" s="323"/>
      <c r="HPV49" s="323"/>
      <c r="HPW49" s="323"/>
      <c r="HPX49" s="323"/>
      <c r="HPY49" s="323"/>
      <c r="HPZ49" s="323"/>
      <c r="HQA49" s="323"/>
      <c r="HQB49" s="323"/>
      <c r="HQC49" s="323"/>
      <c r="HQD49" s="323"/>
      <c r="HQE49" s="323"/>
      <c r="HQF49" s="323"/>
      <c r="HQG49" s="323"/>
      <c r="HQH49" s="323"/>
      <c r="HQI49" s="323"/>
      <c r="HQJ49" s="323"/>
      <c r="HQK49" s="323"/>
      <c r="HQL49" s="323"/>
      <c r="HQM49" s="323"/>
      <c r="HQN49" s="323"/>
      <c r="HQO49" s="323"/>
      <c r="HQP49" s="323"/>
      <c r="HQQ49" s="323"/>
      <c r="HQR49" s="323"/>
      <c r="HQS49" s="323"/>
      <c r="HQT49" s="323"/>
      <c r="HQU49" s="323"/>
      <c r="HQV49" s="323"/>
      <c r="HQW49" s="323"/>
      <c r="HQX49" s="323"/>
      <c r="HQY49" s="323"/>
      <c r="HQZ49" s="323"/>
      <c r="HRA49" s="323"/>
      <c r="HRB49" s="323"/>
      <c r="HRC49" s="323"/>
      <c r="HRD49" s="323"/>
      <c r="HRE49" s="323"/>
      <c r="HRF49" s="323"/>
      <c r="HRG49" s="323"/>
      <c r="HRH49" s="323"/>
      <c r="HRI49" s="323"/>
      <c r="HRJ49" s="323"/>
      <c r="HRK49" s="323"/>
      <c r="HRL49" s="323"/>
      <c r="HRM49" s="323"/>
      <c r="HRN49" s="323"/>
      <c r="HRO49" s="323"/>
      <c r="HRP49" s="323"/>
      <c r="HRQ49" s="323"/>
      <c r="HRR49" s="323"/>
      <c r="HRS49" s="323"/>
      <c r="HRT49" s="323"/>
      <c r="HRU49" s="323"/>
      <c r="HRV49" s="323"/>
      <c r="HRW49" s="323"/>
      <c r="HRX49" s="323"/>
      <c r="HRY49" s="323"/>
      <c r="HRZ49" s="323"/>
      <c r="HSA49" s="323"/>
      <c r="HSB49" s="323"/>
      <c r="HSC49" s="323"/>
      <c r="HSD49" s="323"/>
      <c r="HSE49" s="323"/>
      <c r="HSF49" s="323"/>
      <c r="HSG49" s="323"/>
      <c r="HSH49" s="323"/>
      <c r="HSI49" s="323"/>
      <c r="HSJ49" s="323"/>
      <c r="HSK49" s="323"/>
      <c r="HSL49" s="323"/>
      <c r="HSM49" s="323"/>
      <c r="HSN49" s="323"/>
      <c r="HSO49" s="323"/>
      <c r="HSP49" s="323"/>
      <c r="HSQ49" s="323"/>
      <c r="HSR49" s="323"/>
      <c r="HSS49" s="323"/>
      <c r="HST49" s="323"/>
      <c r="HSU49" s="323"/>
      <c r="HSV49" s="323"/>
      <c r="HSW49" s="323"/>
      <c r="HSX49" s="323"/>
      <c r="HSY49" s="323"/>
      <c r="HSZ49" s="323"/>
      <c r="HTA49" s="323"/>
      <c r="HTB49" s="323"/>
      <c r="HTC49" s="323"/>
      <c r="HTD49" s="323"/>
      <c r="HTE49" s="323"/>
      <c r="HTF49" s="323"/>
      <c r="HTG49" s="323"/>
      <c r="HTH49" s="323"/>
      <c r="HTI49" s="323"/>
      <c r="HTJ49" s="323"/>
      <c r="HTK49" s="323"/>
      <c r="HTL49" s="323"/>
      <c r="HTM49" s="323"/>
      <c r="HTN49" s="323"/>
      <c r="HTO49" s="323"/>
      <c r="HTP49" s="323"/>
      <c r="HTQ49" s="323"/>
      <c r="HTR49" s="323"/>
      <c r="HTS49" s="323"/>
      <c r="HTT49" s="323"/>
      <c r="HTU49" s="323"/>
      <c r="HTV49" s="323"/>
      <c r="HTW49" s="323"/>
      <c r="HTX49" s="323"/>
      <c r="HTY49" s="323"/>
      <c r="HTZ49" s="323"/>
      <c r="HUA49" s="323"/>
      <c r="HUB49" s="323"/>
      <c r="HUC49" s="323"/>
      <c r="HUD49" s="323"/>
      <c r="HUE49" s="323"/>
      <c r="HUF49" s="323"/>
      <c r="HUG49" s="323"/>
      <c r="HUH49" s="323"/>
      <c r="HUI49" s="323"/>
      <c r="HUJ49" s="323"/>
      <c r="HUK49" s="323"/>
      <c r="HUL49" s="323"/>
      <c r="HUM49" s="323"/>
      <c r="HUN49" s="323"/>
      <c r="HUO49" s="323"/>
      <c r="HUP49" s="323"/>
      <c r="HUQ49" s="323"/>
      <c r="HUR49" s="323"/>
      <c r="HUS49" s="323"/>
      <c r="HUT49" s="323"/>
      <c r="HUU49" s="323"/>
      <c r="HUV49" s="323"/>
      <c r="HUW49" s="323"/>
      <c r="HUX49" s="323"/>
      <c r="HUY49" s="323"/>
      <c r="HUZ49" s="323"/>
      <c r="HVA49" s="323"/>
      <c r="HVB49" s="323"/>
      <c r="HVC49" s="323"/>
      <c r="HVD49" s="323"/>
      <c r="HVE49" s="323"/>
      <c r="HVF49" s="323"/>
      <c r="HVG49" s="323"/>
      <c r="HVH49" s="323"/>
      <c r="HVI49" s="323"/>
      <c r="HVJ49" s="323"/>
      <c r="HVK49" s="323"/>
      <c r="HVL49" s="323"/>
      <c r="HVM49" s="323"/>
      <c r="HVN49" s="323"/>
      <c r="HVO49" s="323"/>
      <c r="HVP49" s="323"/>
      <c r="HVQ49" s="323"/>
      <c r="HVR49" s="323"/>
      <c r="HVS49" s="323"/>
      <c r="HVT49" s="323"/>
      <c r="HVU49" s="323"/>
      <c r="HVV49" s="323"/>
      <c r="HVW49" s="323"/>
      <c r="HVX49" s="323"/>
      <c r="HVY49" s="323"/>
      <c r="HVZ49" s="323"/>
      <c r="HWA49" s="323"/>
      <c r="HWB49" s="323"/>
      <c r="HWC49" s="323"/>
      <c r="HWD49" s="323"/>
      <c r="HWE49" s="323"/>
      <c r="HWF49" s="323"/>
      <c r="HWG49" s="323"/>
      <c r="HWH49" s="323"/>
      <c r="HWI49" s="323"/>
      <c r="HWJ49" s="323"/>
      <c r="HWK49" s="323"/>
      <c r="HWL49" s="323"/>
      <c r="HWM49" s="323"/>
      <c r="HWN49" s="323"/>
      <c r="HWO49" s="323"/>
      <c r="HWP49" s="323"/>
      <c r="HWQ49" s="323"/>
      <c r="HWR49" s="323"/>
      <c r="HWS49" s="323"/>
      <c r="HWT49" s="323"/>
      <c r="HWU49" s="323"/>
      <c r="HWV49" s="323"/>
      <c r="HWW49" s="323"/>
      <c r="HWX49" s="323"/>
      <c r="HWY49" s="323"/>
      <c r="HWZ49" s="323"/>
      <c r="HXA49" s="323"/>
      <c r="HXB49" s="323"/>
      <c r="HXC49" s="323"/>
      <c r="HXD49" s="323"/>
      <c r="HXE49" s="323"/>
      <c r="HXF49" s="323"/>
      <c r="HXG49" s="323"/>
      <c r="HXH49" s="323"/>
      <c r="HXI49" s="323"/>
      <c r="HXJ49" s="323"/>
      <c r="HXK49" s="323"/>
      <c r="HXL49" s="323"/>
      <c r="HXM49" s="323"/>
      <c r="HXN49" s="323"/>
      <c r="HXO49" s="323"/>
      <c r="HXP49" s="323"/>
      <c r="HXQ49" s="323"/>
      <c r="HXR49" s="323"/>
      <c r="HXS49" s="323"/>
      <c r="HXT49" s="323"/>
      <c r="HXU49" s="323"/>
      <c r="HXV49" s="323"/>
      <c r="HXW49" s="323"/>
      <c r="HXX49" s="323"/>
      <c r="HXY49" s="323"/>
      <c r="HXZ49" s="323"/>
      <c r="HYA49" s="323"/>
      <c r="HYB49" s="323"/>
      <c r="HYC49" s="323"/>
      <c r="HYD49" s="323"/>
      <c r="HYE49" s="323"/>
      <c r="HYF49" s="323"/>
      <c r="HYG49" s="323"/>
      <c r="HYH49" s="323"/>
      <c r="HYI49" s="323"/>
      <c r="HYJ49" s="323"/>
      <c r="HYK49" s="323"/>
      <c r="HYL49" s="323"/>
      <c r="HYM49" s="323"/>
      <c r="HYN49" s="323"/>
      <c r="HYO49" s="323"/>
      <c r="HYP49" s="323"/>
      <c r="HYQ49" s="323"/>
      <c r="HYR49" s="323"/>
      <c r="HYS49" s="323"/>
      <c r="HYT49" s="323"/>
      <c r="HYU49" s="323"/>
      <c r="HYV49" s="323"/>
      <c r="HYW49" s="323"/>
      <c r="HYX49" s="323"/>
      <c r="HYY49" s="323"/>
      <c r="HYZ49" s="323"/>
      <c r="HZA49" s="323"/>
      <c r="HZB49" s="323"/>
      <c r="HZC49" s="323"/>
      <c r="HZD49" s="323"/>
      <c r="HZE49" s="323"/>
      <c r="HZF49" s="323"/>
      <c r="HZG49" s="323"/>
      <c r="HZH49" s="323"/>
      <c r="HZI49" s="323"/>
      <c r="HZJ49" s="323"/>
      <c r="HZK49" s="323"/>
      <c r="HZL49" s="323"/>
      <c r="HZM49" s="323"/>
      <c r="HZN49" s="323"/>
      <c r="HZO49" s="323"/>
      <c r="HZP49" s="323"/>
      <c r="HZQ49" s="323"/>
      <c r="HZR49" s="323"/>
      <c r="HZS49" s="323"/>
      <c r="HZT49" s="323"/>
      <c r="HZU49" s="323"/>
      <c r="HZV49" s="323"/>
      <c r="HZW49" s="323"/>
      <c r="HZX49" s="323"/>
      <c r="HZY49" s="323"/>
      <c r="HZZ49" s="323"/>
      <c r="IAA49" s="323"/>
      <c r="IAB49" s="323"/>
      <c r="IAC49" s="323"/>
      <c r="IAD49" s="323"/>
      <c r="IAE49" s="323"/>
      <c r="IAF49" s="323"/>
      <c r="IAG49" s="323"/>
      <c r="IAH49" s="323"/>
      <c r="IAI49" s="323"/>
      <c r="IAJ49" s="323"/>
      <c r="IAK49" s="323"/>
      <c r="IAL49" s="323"/>
      <c r="IAM49" s="323"/>
      <c r="IAN49" s="323"/>
      <c r="IAO49" s="323"/>
      <c r="IAP49" s="323"/>
      <c r="IAQ49" s="323"/>
      <c r="IAR49" s="323"/>
      <c r="IAS49" s="323"/>
      <c r="IAT49" s="323"/>
      <c r="IAU49" s="323"/>
      <c r="IAV49" s="323"/>
      <c r="IAW49" s="323"/>
      <c r="IAX49" s="323"/>
      <c r="IAY49" s="323"/>
      <c r="IAZ49" s="323"/>
      <c r="IBA49" s="323"/>
      <c r="IBB49" s="323"/>
      <c r="IBC49" s="323"/>
      <c r="IBD49" s="323"/>
      <c r="IBE49" s="323"/>
      <c r="IBF49" s="323"/>
      <c r="IBG49" s="323"/>
      <c r="IBH49" s="323"/>
      <c r="IBI49" s="323"/>
      <c r="IBJ49" s="323"/>
      <c r="IBK49" s="323"/>
      <c r="IBL49" s="323"/>
      <c r="IBM49" s="323"/>
      <c r="IBN49" s="323"/>
      <c r="IBO49" s="323"/>
      <c r="IBP49" s="323"/>
      <c r="IBQ49" s="323"/>
      <c r="IBR49" s="323"/>
      <c r="IBS49" s="323"/>
      <c r="IBT49" s="323"/>
      <c r="IBU49" s="323"/>
      <c r="IBV49" s="323"/>
      <c r="IBW49" s="323"/>
      <c r="IBX49" s="323"/>
      <c r="IBY49" s="323"/>
      <c r="IBZ49" s="323"/>
      <c r="ICA49" s="323"/>
      <c r="ICB49" s="323"/>
      <c r="ICC49" s="323"/>
      <c r="ICD49" s="323"/>
      <c r="ICE49" s="323"/>
      <c r="ICF49" s="323"/>
      <c r="ICG49" s="323"/>
      <c r="ICH49" s="323"/>
      <c r="ICI49" s="323"/>
      <c r="ICJ49" s="323"/>
      <c r="ICK49" s="323"/>
      <c r="ICL49" s="323"/>
      <c r="ICM49" s="323"/>
      <c r="ICN49" s="323"/>
      <c r="ICO49" s="323"/>
      <c r="ICP49" s="323"/>
      <c r="ICQ49" s="323"/>
      <c r="ICR49" s="323"/>
      <c r="ICS49" s="323"/>
      <c r="ICT49" s="323"/>
      <c r="ICU49" s="323"/>
      <c r="ICV49" s="323"/>
      <c r="ICW49" s="323"/>
      <c r="ICX49" s="323"/>
      <c r="ICY49" s="323"/>
      <c r="ICZ49" s="323"/>
      <c r="IDA49" s="323"/>
      <c r="IDB49" s="323"/>
      <c r="IDC49" s="323"/>
      <c r="IDD49" s="323"/>
      <c r="IDE49" s="323"/>
      <c r="IDF49" s="323"/>
      <c r="IDG49" s="323"/>
      <c r="IDH49" s="323"/>
      <c r="IDI49" s="323"/>
      <c r="IDJ49" s="323"/>
      <c r="IDK49" s="323"/>
      <c r="IDL49" s="323"/>
      <c r="IDM49" s="323"/>
      <c r="IDN49" s="323"/>
      <c r="IDO49" s="323"/>
      <c r="IDP49" s="323"/>
      <c r="IDQ49" s="323"/>
      <c r="IDR49" s="323"/>
      <c r="IDS49" s="323"/>
      <c r="IDT49" s="323"/>
      <c r="IDU49" s="323"/>
      <c r="IDV49" s="323"/>
      <c r="IDW49" s="323"/>
      <c r="IDX49" s="323"/>
      <c r="IDY49" s="323"/>
      <c r="IDZ49" s="323"/>
      <c r="IEA49" s="323"/>
      <c r="IEB49" s="323"/>
      <c r="IEC49" s="323"/>
      <c r="IED49" s="323"/>
      <c r="IEE49" s="323"/>
      <c r="IEF49" s="323"/>
      <c r="IEG49" s="323"/>
      <c r="IEH49" s="323"/>
      <c r="IEI49" s="323"/>
      <c r="IEJ49" s="323"/>
      <c r="IEK49" s="323"/>
      <c r="IEL49" s="323"/>
      <c r="IEM49" s="323"/>
      <c r="IEN49" s="323"/>
      <c r="IEO49" s="323"/>
      <c r="IEP49" s="323"/>
      <c r="IEQ49" s="323"/>
      <c r="IER49" s="323"/>
      <c r="IES49" s="323"/>
      <c r="IET49" s="323"/>
      <c r="IEU49" s="323"/>
      <c r="IEV49" s="323"/>
      <c r="IEW49" s="323"/>
      <c r="IEX49" s="323"/>
      <c r="IEY49" s="323"/>
      <c r="IEZ49" s="323"/>
      <c r="IFA49" s="323"/>
      <c r="IFB49" s="323"/>
      <c r="IFC49" s="323"/>
      <c r="IFD49" s="323"/>
      <c r="IFE49" s="323"/>
      <c r="IFF49" s="323"/>
      <c r="IFG49" s="323"/>
      <c r="IFH49" s="323"/>
      <c r="IFI49" s="323"/>
      <c r="IFJ49" s="323"/>
      <c r="IFK49" s="323"/>
      <c r="IFL49" s="323"/>
      <c r="IFM49" s="323"/>
      <c r="IFN49" s="323"/>
      <c r="IFO49" s="323"/>
      <c r="IFP49" s="323"/>
      <c r="IFQ49" s="323"/>
      <c r="IFR49" s="323"/>
      <c r="IFS49" s="323"/>
      <c r="IFT49" s="323"/>
      <c r="IFU49" s="323"/>
      <c r="IFV49" s="323"/>
      <c r="IFW49" s="323"/>
      <c r="IFX49" s="323"/>
      <c r="IFY49" s="323"/>
      <c r="IFZ49" s="323"/>
      <c r="IGA49" s="323"/>
      <c r="IGB49" s="323"/>
      <c r="IGC49" s="323"/>
      <c r="IGD49" s="323"/>
      <c r="IGE49" s="323"/>
      <c r="IGF49" s="323"/>
      <c r="IGG49" s="323"/>
      <c r="IGH49" s="323"/>
      <c r="IGI49" s="323"/>
      <c r="IGJ49" s="323"/>
      <c r="IGK49" s="323"/>
      <c r="IGL49" s="323"/>
      <c r="IGM49" s="323"/>
      <c r="IGN49" s="323"/>
      <c r="IGO49" s="323"/>
      <c r="IGP49" s="323"/>
      <c r="IGQ49" s="323"/>
      <c r="IGR49" s="323"/>
      <c r="IGS49" s="323"/>
      <c r="IGT49" s="323"/>
      <c r="IGU49" s="323"/>
      <c r="IGV49" s="323"/>
      <c r="IGW49" s="323"/>
      <c r="IGX49" s="323"/>
      <c r="IGY49" s="323"/>
      <c r="IGZ49" s="323"/>
      <c r="IHA49" s="323"/>
      <c r="IHB49" s="323"/>
      <c r="IHC49" s="323"/>
      <c r="IHD49" s="323"/>
      <c r="IHE49" s="323"/>
      <c r="IHF49" s="323"/>
      <c r="IHG49" s="323"/>
      <c r="IHH49" s="323"/>
      <c r="IHI49" s="323"/>
      <c r="IHJ49" s="323"/>
      <c r="IHK49" s="323"/>
      <c r="IHL49" s="323"/>
      <c r="IHM49" s="323"/>
      <c r="IHN49" s="323"/>
      <c r="IHO49" s="323"/>
      <c r="IHP49" s="323"/>
      <c r="IHQ49" s="323"/>
      <c r="IHR49" s="323"/>
      <c r="IHS49" s="323"/>
      <c r="IHT49" s="323"/>
      <c r="IHU49" s="323"/>
      <c r="IHV49" s="323"/>
      <c r="IHW49" s="323"/>
      <c r="IHX49" s="323"/>
      <c r="IHY49" s="323"/>
      <c r="IHZ49" s="323"/>
      <c r="IIA49" s="323"/>
      <c r="IIB49" s="323"/>
      <c r="IIC49" s="323"/>
      <c r="IID49" s="323"/>
      <c r="IIE49" s="323"/>
      <c r="IIF49" s="323"/>
      <c r="IIG49" s="323"/>
      <c r="IIH49" s="323"/>
      <c r="III49" s="323"/>
      <c r="IIJ49" s="323"/>
      <c r="IIK49" s="323"/>
      <c r="IIL49" s="323"/>
      <c r="IIM49" s="323"/>
      <c r="IIN49" s="323"/>
      <c r="IIO49" s="323"/>
      <c r="IIP49" s="323"/>
      <c r="IIQ49" s="323"/>
      <c r="IIR49" s="323"/>
      <c r="IIS49" s="323"/>
      <c r="IIT49" s="323"/>
      <c r="IIU49" s="323"/>
      <c r="IIV49" s="323"/>
      <c r="IIW49" s="323"/>
      <c r="IIX49" s="323"/>
      <c r="IIY49" s="323"/>
      <c r="IIZ49" s="323"/>
      <c r="IJA49" s="323"/>
      <c r="IJB49" s="323"/>
      <c r="IJC49" s="323"/>
      <c r="IJD49" s="323"/>
      <c r="IJE49" s="323"/>
      <c r="IJF49" s="323"/>
      <c r="IJG49" s="323"/>
      <c r="IJH49" s="323"/>
      <c r="IJI49" s="323"/>
      <c r="IJJ49" s="323"/>
      <c r="IJK49" s="323"/>
      <c r="IJL49" s="323"/>
      <c r="IJM49" s="323"/>
      <c r="IJN49" s="323"/>
      <c r="IJO49" s="323"/>
      <c r="IJP49" s="323"/>
      <c r="IJQ49" s="323"/>
      <c r="IJR49" s="323"/>
      <c r="IJS49" s="323"/>
      <c r="IJT49" s="323"/>
      <c r="IJU49" s="323"/>
      <c r="IJV49" s="323"/>
      <c r="IJW49" s="323"/>
      <c r="IJX49" s="323"/>
      <c r="IJY49" s="323"/>
      <c r="IJZ49" s="323"/>
      <c r="IKA49" s="323"/>
      <c r="IKB49" s="323"/>
      <c r="IKC49" s="323"/>
      <c r="IKD49" s="323"/>
      <c r="IKE49" s="323"/>
      <c r="IKF49" s="323"/>
      <c r="IKG49" s="323"/>
      <c r="IKH49" s="323"/>
      <c r="IKI49" s="323"/>
      <c r="IKJ49" s="323"/>
      <c r="IKK49" s="323"/>
      <c r="IKL49" s="323"/>
      <c r="IKM49" s="323"/>
      <c r="IKN49" s="323"/>
      <c r="IKO49" s="323"/>
      <c r="IKP49" s="323"/>
      <c r="IKQ49" s="323"/>
      <c r="IKR49" s="323"/>
      <c r="IKS49" s="323"/>
      <c r="IKT49" s="323"/>
      <c r="IKU49" s="323"/>
      <c r="IKV49" s="323"/>
      <c r="IKW49" s="323"/>
      <c r="IKX49" s="323"/>
      <c r="IKY49" s="323"/>
      <c r="IKZ49" s="323"/>
      <c r="ILA49" s="323"/>
      <c r="ILB49" s="323"/>
      <c r="ILC49" s="323"/>
      <c r="ILD49" s="323"/>
      <c r="ILE49" s="323"/>
      <c r="ILF49" s="323"/>
      <c r="ILG49" s="323"/>
      <c r="ILH49" s="323"/>
      <c r="ILI49" s="323"/>
      <c r="ILJ49" s="323"/>
      <c r="ILK49" s="323"/>
      <c r="ILL49" s="323"/>
      <c r="ILM49" s="323"/>
      <c r="ILN49" s="323"/>
      <c r="ILO49" s="323"/>
      <c r="ILP49" s="323"/>
      <c r="ILQ49" s="323"/>
      <c r="ILR49" s="323"/>
      <c r="ILS49" s="323"/>
      <c r="ILT49" s="323"/>
      <c r="ILU49" s="323"/>
      <c r="ILV49" s="323"/>
      <c r="ILW49" s="323"/>
      <c r="ILX49" s="323"/>
      <c r="ILY49" s="323"/>
      <c r="ILZ49" s="323"/>
      <c r="IMA49" s="323"/>
      <c r="IMB49" s="323"/>
      <c r="IMC49" s="323"/>
      <c r="IMD49" s="323"/>
      <c r="IME49" s="323"/>
      <c r="IMF49" s="323"/>
      <c r="IMG49" s="323"/>
      <c r="IMH49" s="323"/>
      <c r="IMI49" s="323"/>
      <c r="IMJ49" s="323"/>
      <c r="IMK49" s="323"/>
      <c r="IML49" s="323"/>
      <c r="IMM49" s="323"/>
      <c r="IMN49" s="323"/>
      <c r="IMO49" s="323"/>
      <c r="IMP49" s="323"/>
      <c r="IMQ49" s="323"/>
      <c r="IMR49" s="323"/>
      <c r="IMS49" s="323"/>
      <c r="IMT49" s="323"/>
      <c r="IMU49" s="323"/>
      <c r="IMV49" s="323"/>
      <c r="IMW49" s="323"/>
      <c r="IMX49" s="323"/>
      <c r="IMY49" s="323"/>
      <c r="IMZ49" s="323"/>
      <c r="INA49" s="323"/>
      <c r="INB49" s="323"/>
      <c r="INC49" s="323"/>
      <c r="IND49" s="323"/>
      <c r="INE49" s="323"/>
      <c r="INF49" s="323"/>
      <c r="ING49" s="323"/>
      <c r="INH49" s="323"/>
      <c r="INI49" s="323"/>
      <c r="INJ49" s="323"/>
      <c r="INK49" s="323"/>
      <c r="INL49" s="323"/>
      <c r="INM49" s="323"/>
      <c r="INN49" s="323"/>
      <c r="INO49" s="323"/>
      <c r="INP49" s="323"/>
      <c r="INQ49" s="323"/>
      <c r="INR49" s="323"/>
      <c r="INS49" s="323"/>
      <c r="INT49" s="323"/>
      <c r="INU49" s="323"/>
      <c r="INV49" s="323"/>
      <c r="INW49" s="323"/>
      <c r="INX49" s="323"/>
      <c r="INY49" s="323"/>
      <c r="INZ49" s="323"/>
      <c r="IOA49" s="323"/>
      <c r="IOB49" s="323"/>
      <c r="IOC49" s="323"/>
      <c r="IOD49" s="323"/>
      <c r="IOE49" s="323"/>
      <c r="IOF49" s="323"/>
      <c r="IOG49" s="323"/>
      <c r="IOH49" s="323"/>
      <c r="IOI49" s="323"/>
      <c r="IOJ49" s="323"/>
      <c r="IOK49" s="323"/>
      <c r="IOL49" s="323"/>
      <c r="IOM49" s="323"/>
      <c r="ION49" s="323"/>
      <c r="IOO49" s="323"/>
      <c r="IOP49" s="323"/>
      <c r="IOQ49" s="323"/>
      <c r="IOR49" s="323"/>
      <c r="IOS49" s="323"/>
      <c r="IOT49" s="323"/>
      <c r="IOU49" s="323"/>
      <c r="IOV49" s="323"/>
      <c r="IOW49" s="323"/>
      <c r="IOX49" s="323"/>
      <c r="IOY49" s="323"/>
      <c r="IOZ49" s="323"/>
      <c r="IPA49" s="323"/>
      <c r="IPB49" s="323"/>
      <c r="IPC49" s="323"/>
      <c r="IPD49" s="323"/>
      <c r="IPE49" s="323"/>
      <c r="IPF49" s="323"/>
      <c r="IPG49" s="323"/>
      <c r="IPH49" s="323"/>
      <c r="IPI49" s="323"/>
      <c r="IPJ49" s="323"/>
      <c r="IPK49" s="323"/>
      <c r="IPL49" s="323"/>
      <c r="IPM49" s="323"/>
      <c r="IPN49" s="323"/>
      <c r="IPO49" s="323"/>
      <c r="IPP49" s="323"/>
      <c r="IPQ49" s="323"/>
      <c r="IPR49" s="323"/>
      <c r="IPS49" s="323"/>
      <c r="IPT49" s="323"/>
      <c r="IPU49" s="323"/>
      <c r="IPV49" s="323"/>
      <c r="IPW49" s="323"/>
      <c r="IPX49" s="323"/>
      <c r="IPY49" s="323"/>
      <c r="IPZ49" s="323"/>
      <c r="IQA49" s="323"/>
      <c r="IQB49" s="323"/>
      <c r="IQC49" s="323"/>
      <c r="IQD49" s="323"/>
      <c r="IQE49" s="323"/>
      <c r="IQF49" s="323"/>
      <c r="IQG49" s="323"/>
      <c r="IQH49" s="323"/>
      <c r="IQI49" s="323"/>
      <c r="IQJ49" s="323"/>
      <c r="IQK49" s="323"/>
      <c r="IQL49" s="323"/>
      <c r="IQM49" s="323"/>
      <c r="IQN49" s="323"/>
      <c r="IQO49" s="323"/>
      <c r="IQP49" s="323"/>
      <c r="IQQ49" s="323"/>
      <c r="IQR49" s="323"/>
      <c r="IQS49" s="323"/>
      <c r="IQT49" s="323"/>
      <c r="IQU49" s="323"/>
      <c r="IQV49" s="323"/>
      <c r="IQW49" s="323"/>
      <c r="IQX49" s="323"/>
      <c r="IQY49" s="323"/>
      <c r="IQZ49" s="323"/>
      <c r="IRA49" s="323"/>
      <c r="IRB49" s="323"/>
      <c r="IRC49" s="323"/>
      <c r="IRD49" s="323"/>
      <c r="IRE49" s="323"/>
      <c r="IRF49" s="323"/>
      <c r="IRG49" s="323"/>
      <c r="IRH49" s="323"/>
      <c r="IRI49" s="323"/>
      <c r="IRJ49" s="323"/>
      <c r="IRK49" s="323"/>
      <c r="IRL49" s="323"/>
      <c r="IRM49" s="323"/>
      <c r="IRN49" s="323"/>
      <c r="IRO49" s="323"/>
      <c r="IRP49" s="323"/>
      <c r="IRQ49" s="323"/>
      <c r="IRR49" s="323"/>
      <c r="IRS49" s="323"/>
      <c r="IRT49" s="323"/>
      <c r="IRU49" s="323"/>
      <c r="IRV49" s="323"/>
      <c r="IRW49" s="323"/>
      <c r="IRX49" s="323"/>
      <c r="IRY49" s="323"/>
      <c r="IRZ49" s="323"/>
      <c r="ISA49" s="323"/>
      <c r="ISB49" s="323"/>
      <c r="ISC49" s="323"/>
      <c r="ISD49" s="323"/>
      <c r="ISE49" s="323"/>
      <c r="ISF49" s="323"/>
      <c r="ISG49" s="323"/>
      <c r="ISH49" s="323"/>
      <c r="ISI49" s="323"/>
      <c r="ISJ49" s="323"/>
      <c r="ISK49" s="323"/>
      <c r="ISL49" s="323"/>
      <c r="ISM49" s="323"/>
      <c r="ISN49" s="323"/>
      <c r="ISO49" s="323"/>
      <c r="ISP49" s="323"/>
      <c r="ISQ49" s="323"/>
      <c r="ISR49" s="323"/>
      <c r="ISS49" s="323"/>
      <c r="IST49" s="323"/>
      <c r="ISU49" s="323"/>
      <c r="ISV49" s="323"/>
      <c r="ISW49" s="323"/>
      <c r="ISX49" s="323"/>
      <c r="ISY49" s="323"/>
      <c r="ISZ49" s="323"/>
      <c r="ITA49" s="323"/>
      <c r="ITB49" s="323"/>
      <c r="ITC49" s="323"/>
      <c r="ITD49" s="323"/>
      <c r="ITE49" s="323"/>
      <c r="ITF49" s="323"/>
      <c r="ITG49" s="323"/>
      <c r="ITH49" s="323"/>
      <c r="ITI49" s="323"/>
      <c r="ITJ49" s="323"/>
      <c r="ITK49" s="323"/>
      <c r="ITL49" s="323"/>
      <c r="ITM49" s="323"/>
      <c r="ITN49" s="323"/>
      <c r="ITO49" s="323"/>
      <c r="ITP49" s="323"/>
      <c r="ITQ49" s="323"/>
      <c r="ITR49" s="323"/>
      <c r="ITS49" s="323"/>
      <c r="ITT49" s="323"/>
      <c r="ITU49" s="323"/>
      <c r="ITV49" s="323"/>
      <c r="ITW49" s="323"/>
      <c r="ITX49" s="323"/>
      <c r="ITY49" s="323"/>
      <c r="ITZ49" s="323"/>
      <c r="IUA49" s="323"/>
      <c r="IUB49" s="323"/>
      <c r="IUC49" s="323"/>
      <c r="IUD49" s="323"/>
      <c r="IUE49" s="323"/>
      <c r="IUF49" s="323"/>
      <c r="IUG49" s="323"/>
      <c r="IUH49" s="323"/>
      <c r="IUI49" s="323"/>
      <c r="IUJ49" s="323"/>
      <c r="IUK49" s="323"/>
      <c r="IUL49" s="323"/>
      <c r="IUM49" s="323"/>
      <c r="IUN49" s="323"/>
      <c r="IUO49" s="323"/>
      <c r="IUP49" s="323"/>
      <c r="IUQ49" s="323"/>
      <c r="IUR49" s="323"/>
      <c r="IUS49" s="323"/>
      <c r="IUT49" s="323"/>
      <c r="IUU49" s="323"/>
      <c r="IUV49" s="323"/>
      <c r="IUW49" s="323"/>
      <c r="IUX49" s="323"/>
      <c r="IUY49" s="323"/>
      <c r="IUZ49" s="323"/>
      <c r="IVA49" s="323"/>
      <c r="IVB49" s="323"/>
      <c r="IVC49" s="323"/>
      <c r="IVD49" s="323"/>
      <c r="IVE49" s="323"/>
      <c r="IVF49" s="323"/>
      <c r="IVG49" s="323"/>
      <c r="IVH49" s="323"/>
      <c r="IVI49" s="323"/>
      <c r="IVJ49" s="323"/>
      <c r="IVK49" s="323"/>
      <c r="IVL49" s="323"/>
      <c r="IVM49" s="323"/>
      <c r="IVN49" s="323"/>
      <c r="IVO49" s="323"/>
      <c r="IVP49" s="323"/>
      <c r="IVQ49" s="323"/>
      <c r="IVR49" s="323"/>
      <c r="IVS49" s="323"/>
      <c r="IVT49" s="323"/>
      <c r="IVU49" s="323"/>
      <c r="IVV49" s="323"/>
      <c r="IVW49" s="323"/>
      <c r="IVX49" s="323"/>
      <c r="IVY49" s="323"/>
      <c r="IVZ49" s="323"/>
      <c r="IWA49" s="323"/>
      <c r="IWB49" s="323"/>
      <c r="IWC49" s="323"/>
      <c r="IWD49" s="323"/>
      <c r="IWE49" s="323"/>
      <c r="IWF49" s="323"/>
      <c r="IWG49" s="323"/>
      <c r="IWH49" s="323"/>
      <c r="IWI49" s="323"/>
      <c r="IWJ49" s="323"/>
      <c r="IWK49" s="323"/>
      <c r="IWL49" s="323"/>
      <c r="IWM49" s="323"/>
      <c r="IWN49" s="323"/>
      <c r="IWO49" s="323"/>
      <c r="IWP49" s="323"/>
      <c r="IWQ49" s="323"/>
      <c r="IWR49" s="323"/>
      <c r="IWS49" s="323"/>
      <c r="IWT49" s="323"/>
      <c r="IWU49" s="323"/>
      <c r="IWV49" s="323"/>
      <c r="IWW49" s="323"/>
      <c r="IWX49" s="323"/>
      <c r="IWY49" s="323"/>
      <c r="IWZ49" s="323"/>
      <c r="IXA49" s="323"/>
      <c r="IXB49" s="323"/>
      <c r="IXC49" s="323"/>
      <c r="IXD49" s="323"/>
      <c r="IXE49" s="323"/>
      <c r="IXF49" s="323"/>
      <c r="IXG49" s="323"/>
      <c r="IXH49" s="323"/>
      <c r="IXI49" s="323"/>
      <c r="IXJ49" s="323"/>
      <c r="IXK49" s="323"/>
      <c r="IXL49" s="323"/>
      <c r="IXM49" s="323"/>
      <c r="IXN49" s="323"/>
      <c r="IXO49" s="323"/>
      <c r="IXP49" s="323"/>
      <c r="IXQ49" s="323"/>
      <c r="IXR49" s="323"/>
      <c r="IXS49" s="323"/>
      <c r="IXT49" s="323"/>
      <c r="IXU49" s="323"/>
      <c r="IXV49" s="323"/>
      <c r="IXW49" s="323"/>
      <c r="IXX49" s="323"/>
      <c r="IXY49" s="323"/>
      <c r="IXZ49" s="323"/>
      <c r="IYA49" s="323"/>
      <c r="IYB49" s="323"/>
      <c r="IYC49" s="323"/>
      <c r="IYD49" s="323"/>
      <c r="IYE49" s="323"/>
      <c r="IYF49" s="323"/>
      <c r="IYG49" s="323"/>
      <c r="IYH49" s="323"/>
      <c r="IYI49" s="323"/>
      <c r="IYJ49" s="323"/>
      <c r="IYK49" s="323"/>
      <c r="IYL49" s="323"/>
      <c r="IYM49" s="323"/>
      <c r="IYN49" s="323"/>
      <c r="IYO49" s="323"/>
      <c r="IYP49" s="323"/>
      <c r="IYQ49" s="323"/>
      <c r="IYR49" s="323"/>
      <c r="IYS49" s="323"/>
      <c r="IYT49" s="323"/>
      <c r="IYU49" s="323"/>
      <c r="IYV49" s="323"/>
      <c r="IYW49" s="323"/>
      <c r="IYX49" s="323"/>
      <c r="IYY49" s="323"/>
      <c r="IYZ49" s="323"/>
      <c r="IZA49" s="323"/>
      <c r="IZB49" s="323"/>
      <c r="IZC49" s="323"/>
      <c r="IZD49" s="323"/>
      <c r="IZE49" s="323"/>
      <c r="IZF49" s="323"/>
      <c r="IZG49" s="323"/>
      <c r="IZH49" s="323"/>
      <c r="IZI49" s="323"/>
      <c r="IZJ49" s="323"/>
      <c r="IZK49" s="323"/>
      <c r="IZL49" s="323"/>
      <c r="IZM49" s="323"/>
      <c r="IZN49" s="323"/>
      <c r="IZO49" s="323"/>
      <c r="IZP49" s="323"/>
      <c r="IZQ49" s="323"/>
      <c r="IZR49" s="323"/>
      <c r="IZS49" s="323"/>
      <c r="IZT49" s="323"/>
      <c r="IZU49" s="323"/>
      <c r="IZV49" s="323"/>
      <c r="IZW49" s="323"/>
      <c r="IZX49" s="323"/>
      <c r="IZY49" s="323"/>
      <c r="IZZ49" s="323"/>
      <c r="JAA49" s="323"/>
      <c r="JAB49" s="323"/>
      <c r="JAC49" s="323"/>
      <c r="JAD49" s="323"/>
      <c r="JAE49" s="323"/>
      <c r="JAF49" s="323"/>
      <c r="JAG49" s="323"/>
      <c r="JAH49" s="323"/>
      <c r="JAI49" s="323"/>
      <c r="JAJ49" s="323"/>
      <c r="JAK49" s="323"/>
      <c r="JAL49" s="323"/>
      <c r="JAM49" s="323"/>
      <c r="JAN49" s="323"/>
      <c r="JAO49" s="323"/>
      <c r="JAP49" s="323"/>
      <c r="JAQ49" s="323"/>
      <c r="JAR49" s="323"/>
      <c r="JAS49" s="323"/>
      <c r="JAT49" s="323"/>
      <c r="JAU49" s="323"/>
      <c r="JAV49" s="323"/>
      <c r="JAW49" s="323"/>
      <c r="JAX49" s="323"/>
      <c r="JAY49" s="323"/>
      <c r="JAZ49" s="323"/>
      <c r="JBA49" s="323"/>
      <c r="JBB49" s="323"/>
      <c r="JBC49" s="323"/>
      <c r="JBD49" s="323"/>
      <c r="JBE49" s="323"/>
      <c r="JBF49" s="323"/>
      <c r="JBG49" s="323"/>
      <c r="JBH49" s="323"/>
      <c r="JBI49" s="323"/>
      <c r="JBJ49" s="323"/>
      <c r="JBK49" s="323"/>
      <c r="JBL49" s="323"/>
      <c r="JBM49" s="323"/>
      <c r="JBN49" s="323"/>
      <c r="JBO49" s="323"/>
      <c r="JBP49" s="323"/>
      <c r="JBQ49" s="323"/>
      <c r="JBR49" s="323"/>
      <c r="JBS49" s="323"/>
      <c r="JBT49" s="323"/>
      <c r="JBU49" s="323"/>
      <c r="JBV49" s="323"/>
      <c r="JBW49" s="323"/>
      <c r="JBX49" s="323"/>
      <c r="JBY49" s="323"/>
      <c r="JBZ49" s="323"/>
      <c r="JCA49" s="323"/>
      <c r="JCB49" s="323"/>
      <c r="JCC49" s="323"/>
      <c r="JCD49" s="323"/>
      <c r="JCE49" s="323"/>
      <c r="JCF49" s="323"/>
      <c r="JCG49" s="323"/>
      <c r="JCH49" s="323"/>
      <c r="JCI49" s="323"/>
      <c r="JCJ49" s="323"/>
      <c r="JCK49" s="323"/>
      <c r="JCL49" s="323"/>
      <c r="JCM49" s="323"/>
      <c r="JCN49" s="323"/>
      <c r="JCO49" s="323"/>
      <c r="JCP49" s="323"/>
      <c r="JCQ49" s="323"/>
      <c r="JCR49" s="323"/>
      <c r="JCS49" s="323"/>
      <c r="JCT49" s="323"/>
      <c r="JCU49" s="323"/>
      <c r="JCV49" s="323"/>
      <c r="JCW49" s="323"/>
      <c r="JCX49" s="323"/>
      <c r="JCY49" s="323"/>
      <c r="JCZ49" s="323"/>
      <c r="JDA49" s="323"/>
      <c r="JDB49" s="323"/>
      <c r="JDC49" s="323"/>
      <c r="JDD49" s="323"/>
      <c r="JDE49" s="323"/>
      <c r="JDF49" s="323"/>
      <c r="JDG49" s="323"/>
      <c r="JDH49" s="323"/>
      <c r="JDI49" s="323"/>
      <c r="JDJ49" s="323"/>
      <c r="JDK49" s="323"/>
      <c r="JDL49" s="323"/>
      <c r="JDM49" s="323"/>
      <c r="JDN49" s="323"/>
      <c r="JDO49" s="323"/>
      <c r="JDP49" s="323"/>
      <c r="JDQ49" s="323"/>
      <c r="JDR49" s="323"/>
      <c r="JDS49" s="323"/>
      <c r="JDT49" s="323"/>
      <c r="JDU49" s="323"/>
      <c r="JDV49" s="323"/>
      <c r="JDW49" s="323"/>
      <c r="JDX49" s="323"/>
      <c r="JDY49" s="323"/>
      <c r="JDZ49" s="323"/>
      <c r="JEA49" s="323"/>
      <c r="JEB49" s="323"/>
      <c r="JEC49" s="323"/>
      <c r="JED49" s="323"/>
      <c r="JEE49" s="323"/>
      <c r="JEF49" s="323"/>
      <c r="JEG49" s="323"/>
      <c r="JEH49" s="323"/>
      <c r="JEI49" s="323"/>
      <c r="JEJ49" s="323"/>
      <c r="JEK49" s="323"/>
      <c r="JEL49" s="323"/>
      <c r="JEM49" s="323"/>
      <c r="JEN49" s="323"/>
      <c r="JEO49" s="323"/>
      <c r="JEP49" s="323"/>
      <c r="JEQ49" s="323"/>
      <c r="JER49" s="323"/>
      <c r="JES49" s="323"/>
      <c r="JET49" s="323"/>
      <c r="JEU49" s="323"/>
      <c r="JEV49" s="323"/>
      <c r="JEW49" s="323"/>
      <c r="JEX49" s="323"/>
      <c r="JEY49" s="323"/>
      <c r="JEZ49" s="323"/>
      <c r="JFA49" s="323"/>
      <c r="JFB49" s="323"/>
      <c r="JFC49" s="323"/>
      <c r="JFD49" s="323"/>
      <c r="JFE49" s="323"/>
      <c r="JFF49" s="323"/>
      <c r="JFG49" s="323"/>
      <c r="JFH49" s="323"/>
      <c r="JFI49" s="323"/>
      <c r="JFJ49" s="323"/>
      <c r="JFK49" s="323"/>
      <c r="JFL49" s="323"/>
      <c r="JFM49" s="323"/>
      <c r="JFN49" s="323"/>
      <c r="JFO49" s="323"/>
      <c r="JFP49" s="323"/>
      <c r="JFQ49" s="323"/>
      <c r="JFR49" s="323"/>
      <c r="JFS49" s="323"/>
      <c r="JFT49" s="323"/>
      <c r="JFU49" s="323"/>
      <c r="JFV49" s="323"/>
      <c r="JFW49" s="323"/>
      <c r="JFX49" s="323"/>
      <c r="JFY49" s="323"/>
      <c r="JFZ49" s="323"/>
      <c r="JGA49" s="323"/>
      <c r="JGB49" s="323"/>
      <c r="JGC49" s="323"/>
      <c r="JGD49" s="323"/>
      <c r="JGE49" s="323"/>
      <c r="JGF49" s="323"/>
      <c r="JGG49" s="323"/>
      <c r="JGH49" s="323"/>
      <c r="JGI49" s="323"/>
      <c r="JGJ49" s="323"/>
      <c r="JGK49" s="323"/>
      <c r="JGL49" s="323"/>
      <c r="JGM49" s="323"/>
      <c r="JGN49" s="323"/>
      <c r="JGO49" s="323"/>
      <c r="JGP49" s="323"/>
      <c r="JGQ49" s="323"/>
      <c r="JGR49" s="323"/>
      <c r="JGS49" s="323"/>
      <c r="JGT49" s="323"/>
      <c r="JGU49" s="323"/>
      <c r="JGV49" s="323"/>
      <c r="JGW49" s="323"/>
      <c r="JGX49" s="323"/>
      <c r="JGY49" s="323"/>
      <c r="JGZ49" s="323"/>
      <c r="JHA49" s="323"/>
      <c r="JHB49" s="323"/>
      <c r="JHC49" s="323"/>
      <c r="JHD49" s="323"/>
      <c r="JHE49" s="323"/>
      <c r="JHF49" s="323"/>
      <c r="JHG49" s="323"/>
      <c r="JHH49" s="323"/>
      <c r="JHI49" s="323"/>
      <c r="JHJ49" s="323"/>
      <c r="JHK49" s="323"/>
      <c r="JHL49" s="323"/>
      <c r="JHM49" s="323"/>
      <c r="JHN49" s="323"/>
      <c r="JHO49" s="323"/>
      <c r="JHP49" s="323"/>
      <c r="JHQ49" s="323"/>
      <c r="JHR49" s="323"/>
      <c r="JHS49" s="323"/>
      <c r="JHT49" s="323"/>
      <c r="JHU49" s="323"/>
      <c r="JHV49" s="323"/>
      <c r="JHW49" s="323"/>
      <c r="JHX49" s="323"/>
      <c r="JHY49" s="323"/>
      <c r="JHZ49" s="323"/>
      <c r="JIA49" s="323"/>
      <c r="JIB49" s="323"/>
      <c r="JIC49" s="323"/>
      <c r="JID49" s="323"/>
      <c r="JIE49" s="323"/>
      <c r="JIF49" s="323"/>
      <c r="JIG49" s="323"/>
      <c r="JIH49" s="323"/>
      <c r="JII49" s="323"/>
      <c r="JIJ49" s="323"/>
      <c r="JIK49" s="323"/>
      <c r="JIL49" s="323"/>
      <c r="JIM49" s="323"/>
      <c r="JIN49" s="323"/>
      <c r="JIO49" s="323"/>
      <c r="JIP49" s="323"/>
      <c r="JIQ49" s="323"/>
      <c r="JIR49" s="323"/>
      <c r="JIS49" s="323"/>
      <c r="JIT49" s="323"/>
      <c r="JIU49" s="323"/>
      <c r="JIV49" s="323"/>
      <c r="JIW49" s="323"/>
      <c r="JIX49" s="323"/>
      <c r="JIY49" s="323"/>
      <c r="JIZ49" s="323"/>
      <c r="JJA49" s="323"/>
      <c r="JJB49" s="323"/>
      <c r="JJC49" s="323"/>
      <c r="JJD49" s="323"/>
      <c r="JJE49" s="323"/>
      <c r="JJF49" s="323"/>
      <c r="JJG49" s="323"/>
      <c r="JJH49" s="323"/>
      <c r="JJI49" s="323"/>
      <c r="JJJ49" s="323"/>
      <c r="JJK49" s="323"/>
      <c r="JJL49" s="323"/>
      <c r="JJM49" s="323"/>
      <c r="JJN49" s="323"/>
      <c r="JJO49" s="323"/>
      <c r="JJP49" s="323"/>
      <c r="JJQ49" s="323"/>
      <c r="JJR49" s="323"/>
      <c r="JJS49" s="323"/>
      <c r="JJT49" s="323"/>
      <c r="JJU49" s="323"/>
      <c r="JJV49" s="323"/>
      <c r="JJW49" s="323"/>
      <c r="JJX49" s="323"/>
      <c r="JJY49" s="323"/>
      <c r="JJZ49" s="323"/>
      <c r="JKA49" s="323"/>
      <c r="JKB49" s="323"/>
      <c r="JKC49" s="323"/>
      <c r="JKD49" s="323"/>
      <c r="JKE49" s="323"/>
      <c r="JKF49" s="323"/>
      <c r="JKG49" s="323"/>
      <c r="JKH49" s="323"/>
      <c r="JKI49" s="323"/>
      <c r="JKJ49" s="323"/>
      <c r="JKK49" s="323"/>
      <c r="JKL49" s="323"/>
      <c r="JKM49" s="323"/>
      <c r="JKN49" s="323"/>
      <c r="JKO49" s="323"/>
      <c r="JKP49" s="323"/>
      <c r="JKQ49" s="323"/>
      <c r="JKR49" s="323"/>
      <c r="JKS49" s="323"/>
      <c r="JKT49" s="323"/>
      <c r="JKU49" s="323"/>
      <c r="JKV49" s="323"/>
      <c r="JKW49" s="323"/>
      <c r="JKX49" s="323"/>
      <c r="JKY49" s="323"/>
      <c r="JKZ49" s="323"/>
      <c r="JLA49" s="323"/>
      <c r="JLB49" s="323"/>
      <c r="JLC49" s="323"/>
      <c r="JLD49" s="323"/>
      <c r="JLE49" s="323"/>
      <c r="JLF49" s="323"/>
      <c r="JLG49" s="323"/>
      <c r="JLH49" s="323"/>
      <c r="JLI49" s="323"/>
      <c r="JLJ49" s="323"/>
      <c r="JLK49" s="323"/>
      <c r="JLL49" s="323"/>
      <c r="JLM49" s="323"/>
      <c r="JLN49" s="323"/>
      <c r="JLO49" s="323"/>
      <c r="JLP49" s="323"/>
      <c r="JLQ49" s="323"/>
      <c r="JLR49" s="323"/>
      <c r="JLS49" s="323"/>
      <c r="JLT49" s="323"/>
      <c r="JLU49" s="323"/>
      <c r="JLV49" s="323"/>
      <c r="JLW49" s="323"/>
      <c r="JLX49" s="323"/>
      <c r="JLY49" s="323"/>
      <c r="JLZ49" s="323"/>
      <c r="JMA49" s="323"/>
      <c r="JMB49" s="323"/>
      <c r="JMC49" s="323"/>
      <c r="JMD49" s="323"/>
      <c r="JME49" s="323"/>
      <c r="JMF49" s="323"/>
      <c r="JMG49" s="323"/>
      <c r="JMH49" s="323"/>
      <c r="JMI49" s="323"/>
      <c r="JMJ49" s="323"/>
      <c r="JMK49" s="323"/>
      <c r="JML49" s="323"/>
      <c r="JMM49" s="323"/>
      <c r="JMN49" s="323"/>
      <c r="JMO49" s="323"/>
      <c r="JMP49" s="323"/>
      <c r="JMQ49" s="323"/>
      <c r="JMR49" s="323"/>
      <c r="JMS49" s="323"/>
      <c r="JMT49" s="323"/>
      <c r="JMU49" s="323"/>
      <c r="JMV49" s="323"/>
      <c r="JMW49" s="323"/>
      <c r="JMX49" s="323"/>
      <c r="JMY49" s="323"/>
      <c r="JMZ49" s="323"/>
      <c r="JNA49" s="323"/>
      <c r="JNB49" s="323"/>
      <c r="JNC49" s="323"/>
      <c r="JND49" s="323"/>
      <c r="JNE49" s="323"/>
      <c r="JNF49" s="323"/>
      <c r="JNG49" s="323"/>
      <c r="JNH49" s="323"/>
      <c r="JNI49" s="323"/>
      <c r="JNJ49" s="323"/>
      <c r="JNK49" s="323"/>
      <c r="JNL49" s="323"/>
      <c r="JNM49" s="323"/>
      <c r="JNN49" s="323"/>
      <c r="JNO49" s="323"/>
      <c r="JNP49" s="323"/>
      <c r="JNQ49" s="323"/>
      <c r="JNR49" s="323"/>
      <c r="JNS49" s="323"/>
      <c r="JNT49" s="323"/>
      <c r="JNU49" s="323"/>
      <c r="JNV49" s="323"/>
      <c r="JNW49" s="323"/>
      <c r="JNX49" s="323"/>
      <c r="JNY49" s="323"/>
      <c r="JNZ49" s="323"/>
      <c r="JOA49" s="323"/>
      <c r="JOB49" s="323"/>
      <c r="JOC49" s="323"/>
      <c r="JOD49" s="323"/>
      <c r="JOE49" s="323"/>
      <c r="JOF49" s="323"/>
      <c r="JOG49" s="323"/>
      <c r="JOH49" s="323"/>
      <c r="JOI49" s="323"/>
      <c r="JOJ49" s="323"/>
      <c r="JOK49" s="323"/>
      <c r="JOL49" s="323"/>
      <c r="JOM49" s="323"/>
      <c r="JON49" s="323"/>
      <c r="JOO49" s="323"/>
      <c r="JOP49" s="323"/>
      <c r="JOQ49" s="323"/>
      <c r="JOR49" s="323"/>
      <c r="JOS49" s="323"/>
      <c r="JOT49" s="323"/>
      <c r="JOU49" s="323"/>
      <c r="JOV49" s="323"/>
      <c r="JOW49" s="323"/>
      <c r="JOX49" s="323"/>
      <c r="JOY49" s="323"/>
      <c r="JOZ49" s="323"/>
      <c r="JPA49" s="323"/>
      <c r="JPB49" s="323"/>
      <c r="JPC49" s="323"/>
      <c r="JPD49" s="323"/>
      <c r="JPE49" s="323"/>
      <c r="JPF49" s="323"/>
      <c r="JPG49" s="323"/>
      <c r="JPH49" s="323"/>
      <c r="JPI49" s="323"/>
      <c r="JPJ49" s="323"/>
      <c r="JPK49" s="323"/>
      <c r="JPL49" s="323"/>
      <c r="JPM49" s="323"/>
      <c r="JPN49" s="323"/>
      <c r="JPO49" s="323"/>
      <c r="JPP49" s="323"/>
      <c r="JPQ49" s="323"/>
      <c r="JPR49" s="323"/>
      <c r="JPS49" s="323"/>
      <c r="JPT49" s="323"/>
      <c r="JPU49" s="323"/>
      <c r="JPV49" s="323"/>
      <c r="JPW49" s="323"/>
      <c r="JPX49" s="323"/>
      <c r="JPY49" s="323"/>
      <c r="JPZ49" s="323"/>
      <c r="JQA49" s="323"/>
      <c r="JQB49" s="323"/>
      <c r="JQC49" s="323"/>
      <c r="JQD49" s="323"/>
      <c r="JQE49" s="323"/>
      <c r="JQF49" s="323"/>
      <c r="JQG49" s="323"/>
      <c r="JQH49" s="323"/>
      <c r="JQI49" s="323"/>
      <c r="JQJ49" s="323"/>
      <c r="JQK49" s="323"/>
      <c r="JQL49" s="323"/>
      <c r="JQM49" s="323"/>
      <c r="JQN49" s="323"/>
      <c r="JQO49" s="323"/>
      <c r="JQP49" s="323"/>
      <c r="JQQ49" s="323"/>
      <c r="JQR49" s="323"/>
      <c r="JQS49" s="323"/>
      <c r="JQT49" s="323"/>
      <c r="JQU49" s="323"/>
      <c r="JQV49" s="323"/>
      <c r="JQW49" s="323"/>
      <c r="JQX49" s="323"/>
      <c r="JQY49" s="323"/>
      <c r="JQZ49" s="323"/>
      <c r="JRA49" s="323"/>
      <c r="JRB49" s="323"/>
      <c r="JRC49" s="323"/>
      <c r="JRD49" s="323"/>
      <c r="JRE49" s="323"/>
      <c r="JRF49" s="323"/>
      <c r="JRG49" s="323"/>
      <c r="JRH49" s="323"/>
      <c r="JRI49" s="323"/>
      <c r="JRJ49" s="323"/>
      <c r="JRK49" s="323"/>
      <c r="JRL49" s="323"/>
      <c r="JRM49" s="323"/>
      <c r="JRN49" s="323"/>
      <c r="JRO49" s="323"/>
      <c r="JRP49" s="323"/>
      <c r="JRQ49" s="323"/>
      <c r="JRR49" s="323"/>
      <c r="JRS49" s="323"/>
      <c r="JRT49" s="323"/>
      <c r="JRU49" s="323"/>
      <c r="JRV49" s="323"/>
      <c r="JRW49" s="323"/>
      <c r="JRX49" s="323"/>
      <c r="JRY49" s="323"/>
      <c r="JRZ49" s="323"/>
      <c r="JSA49" s="323"/>
      <c r="JSB49" s="323"/>
      <c r="JSC49" s="323"/>
      <c r="JSD49" s="323"/>
      <c r="JSE49" s="323"/>
      <c r="JSF49" s="323"/>
      <c r="JSG49" s="323"/>
      <c r="JSH49" s="323"/>
      <c r="JSI49" s="323"/>
      <c r="JSJ49" s="323"/>
      <c r="JSK49" s="323"/>
      <c r="JSL49" s="323"/>
      <c r="JSM49" s="323"/>
      <c r="JSN49" s="323"/>
      <c r="JSO49" s="323"/>
      <c r="JSP49" s="323"/>
      <c r="JSQ49" s="323"/>
      <c r="JSR49" s="323"/>
      <c r="JSS49" s="323"/>
      <c r="JST49" s="323"/>
      <c r="JSU49" s="323"/>
      <c r="JSV49" s="323"/>
      <c r="JSW49" s="323"/>
      <c r="JSX49" s="323"/>
      <c r="JSY49" s="323"/>
      <c r="JSZ49" s="323"/>
      <c r="JTA49" s="323"/>
      <c r="JTB49" s="323"/>
      <c r="JTC49" s="323"/>
      <c r="JTD49" s="323"/>
      <c r="JTE49" s="323"/>
      <c r="JTF49" s="323"/>
      <c r="JTG49" s="323"/>
      <c r="JTH49" s="323"/>
      <c r="JTI49" s="323"/>
      <c r="JTJ49" s="323"/>
      <c r="JTK49" s="323"/>
      <c r="JTL49" s="323"/>
      <c r="JTM49" s="323"/>
      <c r="JTN49" s="323"/>
      <c r="JTO49" s="323"/>
      <c r="JTP49" s="323"/>
      <c r="JTQ49" s="323"/>
      <c r="JTR49" s="323"/>
      <c r="JTS49" s="323"/>
      <c r="JTT49" s="323"/>
      <c r="JTU49" s="323"/>
      <c r="JTV49" s="323"/>
      <c r="JTW49" s="323"/>
      <c r="JTX49" s="323"/>
      <c r="JTY49" s="323"/>
      <c r="JTZ49" s="323"/>
      <c r="JUA49" s="323"/>
      <c r="JUB49" s="323"/>
      <c r="JUC49" s="323"/>
      <c r="JUD49" s="323"/>
      <c r="JUE49" s="323"/>
      <c r="JUF49" s="323"/>
      <c r="JUG49" s="323"/>
      <c r="JUH49" s="323"/>
      <c r="JUI49" s="323"/>
      <c r="JUJ49" s="323"/>
      <c r="JUK49" s="323"/>
      <c r="JUL49" s="323"/>
      <c r="JUM49" s="323"/>
      <c r="JUN49" s="323"/>
      <c r="JUO49" s="323"/>
      <c r="JUP49" s="323"/>
      <c r="JUQ49" s="323"/>
      <c r="JUR49" s="323"/>
      <c r="JUS49" s="323"/>
      <c r="JUT49" s="323"/>
      <c r="JUU49" s="323"/>
      <c r="JUV49" s="323"/>
      <c r="JUW49" s="323"/>
      <c r="JUX49" s="323"/>
      <c r="JUY49" s="323"/>
      <c r="JUZ49" s="323"/>
      <c r="JVA49" s="323"/>
      <c r="JVB49" s="323"/>
      <c r="JVC49" s="323"/>
      <c r="JVD49" s="323"/>
      <c r="JVE49" s="323"/>
      <c r="JVF49" s="323"/>
      <c r="JVG49" s="323"/>
      <c r="JVH49" s="323"/>
      <c r="JVI49" s="323"/>
      <c r="JVJ49" s="323"/>
      <c r="JVK49" s="323"/>
      <c r="JVL49" s="323"/>
      <c r="JVM49" s="323"/>
      <c r="JVN49" s="323"/>
      <c r="JVO49" s="323"/>
      <c r="JVP49" s="323"/>
      <c r="JVQ49" s="323"/>
      <c r="JVR49" s="323"/>
      <c r="JVS49" s="323"/>
      <c r="JVT49" s="323"/>
      <c r="JVU49" s="323"/>
      <c r="JVV49" s="323"/>
      <c r="JVW49" s="323"/>
      <c r="JVX49" s="323"/>
      <c r="JVY49" s="323"/>
      <c r="JVZ49" s="323"/>
      <c r="JWA49" s="323"/>
      <c r="JWB49" s="323"/>
      <c r="JWC49" s="323"/>
      <c r="JWD49" s="323"/>
      <c r="JWE49" s="323"/>
      <c r="JWF49" s="323"/>
      <c r="JWG49" s="323"/>
      <c r="JWH49" s="323"/>
      <c r="JWI49" s="323"/>
      <c r="JWJ49" s="323"/>
      <c r="JWK49" s="323"/>
      <c r="JWL49" s="323"/>
      <c r="JWM49" s="323"/>
      <c r="JWN49" s="323"/>
      <c r="JWO49" s="323"/>
      <c r="JWP49" s="323"/>
      <c r="JWQ49" s="323"/>
      <c r="JWR49" s="323"/>
      <c r="JWS49" s="323"/>
      <c r="JWT49" s="323"/>
      <c r="JWU49" s="323"/>
      <c r="JWV49" s="323"/>
      <c r="JWW49" s="323"/>
      <c r="JWX49" s="323"/>
      <c r="JWY49" s="323"/>
      <c r="JWZ49" s="323"/>
      <c r="JXA49" s="323"/>
      <c r="JXB49" s="323"/>
      <c r="JXC49" s="323"/>
      <c r="JXD49" s="323"/>
      <c r="JXE49" s="323"/>
      <c r="JXF49" s="323"/>
      <c r="JXG49" s="323"/>
      <c r="JXH49" s="323"/>
      <c r="JXI49" s="323"/>
      <c r="JXJ49" s="323"/>
      <c r="JXK49" s="323"/>
      <c r="JXL49" s="323"/>
      <c r="JXM49" s="323"/>
      <c r="JXN49" s="323"/>
      <c r="JXO49" s="323"/>
      <c r="JXP49" s="323"/>
      <c r="JXQ49" s="323"/>
      <c r="JXR49" s="323"/>
      <c r="JXS49" s="323"/>
      <c r="JXT49" s="323"/>
      <c r="JXU49" s="323"/>
      <c r="JXV49" s="323"/>
      <c r="JXW49" s="323"/>
      <c r="JXX49" s="323"/>
      <c r="JXY49" s="323"/>
      <c r="JXZ49" s="323"/>
      <c r="JYA49" s="323"/>
      <c r="JYB49" s="323"/>
      <c r="JYC49" s="323"/>
      <c r="JYD49" s="323"/>
      <c r="JYE49" s="323"/>
      <c r="JYF49" s="323"/>
      <c r="JYG49" s="323"/>
      <c r="JYH49" s="323"/>
      <c r="JYI49" s="323"/>
      <c r="JYJ49" s="323"/>
      <c r="JYK49" s="323"/>
      <c r="JYL49" s="323"/>
      <c r="JYM49" s="323"/>
      <c r="JYN49" s="323"/>
      <c r="JYO49" s="323"/>
      <c r="JYP49" s="323"/>
      <c r="JYQ49" s="323"/>
      <c r="JYR49" s="323"/>
      <c r="JYS49" s="323"/>
      <c r="JYT49" s="323"/>
      <c r="JYU49" s="323"/>
      <c r="JYV49" s="323"/>
      <c r="JYW49" s="323"/>
      <c r="JYX49" s="323"/>
      <c r="JYY49" s="323"/>
      <c r="JYZ49" s="323"/>
      <c r="JZA49" s="323"/>
      <c r="JZB49" s="323"/>
      <c r="JZC49" s="323"/>
      <c r="JZD49" s="323"/>
      <c r="JZE49" s="323"/>
      <c r="JZF49" s="323"/>
      <c r="JZG49" s="323"/>
      <c r="JZH49" s="323"/>
      <c r="JZI49" s="323"/>
      <c r="JZJ49" s="323"/>
      <c r="JZK49" s="323"/>
      <c r="JZL49" s="323"/>
      <c r="JZM49" s="323"/>
      <c r="JZN49" s="323"/>
      <c r="JZO49" s="323"/>
      <c r="JZP49" s="323"/>
      <c r="JZQ49" s="323"/>
      <c r="JZR49" s="323"/>
      <c r="JZS49" s="323"/>
      <c r="JZT49" s="323"/>
      <c r="JZU49" s="323"/>
      <c r="JZV49" s="323"/>
      <c r="JZW49" s="323"/>
      <c r="JZX49" s="323"/>
      <c r="JZY49" s="323"/>
      <c r="JZZ49" s="323"/>
      <c r="KAA49" s="323"/>
      <c r="KAB49" s="323"/>
      <c r="KAC49" s="323"/>
      <c r="KAD49" s="323"/>
      <c r="KAE49" s="323"/>
      <c r="KAF49" s="323"/>
      <c r="KAG49" s="323"/>
      <c r="KAH49" s="323"/>
      <c r="KAI49" s="323"/>
      <c r="KAJ49" s="323"/>
      <c r="KAK49" s="323"/>
      <c r="KAL49" s="323"/>
      <c r="KAM49" s="323"/>
      <c r="KAN49" s="323"/>
      <c r="KAO49" s="323"/>
      <c r="KAP49" s="323"/>
      <c r="KAQ49" s="323"/>
      <c r="KAR49" s="323"/>
      <c r="KAS49" s="323"/>
      <c r="KAT49" s="323"/>
      <c r="KAU49" s="323"/>
      <c r="KAV49" s="323"/>
      <c r="KAW49" s="323"/>
      <c r="KAX49" s="323"/>
      <c r="KAY49" s="323"/>
      <c r="KAZ49" s="323"/>
      <c r="KBA49" s="323"/>
      <c r="KBB49" s="323"/>
      <c r="KBC49" s="323"/>
      <c r="KBD49" s="323"/>
      <c r="KBE49" s="323"/>
      <c r="KBF49" s="323"/>
      <c r="KBG49" s="323"/>
      <c r="KBH49" s="323"/>
      <c r="KBI49" s="323"/>
      <c r="KBJ49" s="323"/>
      <c r="KBK49" s="323"/>
      <c r="KBL49" s="323"/>
      <c r="KBM49" s="323"/>
      <c r="KBN49" s="323"/>
      <c r="KBO49" s="323"/>
      <c r="KBP49" s="323"/>
      <c r="KBQ49" s="323"/>
      <c r="KBR49" s="323"/>
      <c r="KBS49" s="323"/>
      <c r="KBT49" s="323"/>
      <c r="KBU49" s="323"/>
      <c r="KBV49" s="323"/>
      <c r="KBW49" s="323"/>
      <c r="KBX49" s="323"/>
      <c r="KBY49" s="323"/>
      <c r="KBZ49" s="323"/>
      <c r="KCA49" s="323"/>
      <c r="KCB49" s="323"/>
      <c r="KCC49" s="323"/>
      <c r="KCD49" s="323"/>
      <c r="KCE49" s="323"/>
      <c r="KCF49" s="323"/>
      <c r="KCG49" s="323"/>
      <c r="KCH49" s="323"/>
      <c r="KCI49" s="323"/>
      <c r="KCJ49" s="323"/>
      <c r="KCK49" s="323"/>
      <c r="KCL49" s="323"/>
      <c r="KCM49" s="323"/>
      <c r="KCN49" s="323"/>
      <c r="KCO49" s="323"/>
      <c r="KCP49" s="323"/>
      <c r="KCQ49" s="323"/>
      <c r="KCR49" s="323"/>
      <c r="KCS49" s="323"/>
      <c r="KCT49" s="323"/>
      <c r="KCU49" s="323"/>
      <c r="KCV49" s="323"/>
      <c r="KCW49" s="323"/>
      <c r="KCX49" s="323"/>
      <c r="KCY49" s="323"/>
      <c r="KCZ49" s="323"/>
      <c r="KDA49" s="323"/>
      <c r="KDB49" s="323"/>
      <c r="KDC49" s="323"/>
      <c r="KDD49" s="323"/>
      <c r="KDE49" s="323"/>
      <c r="KDF49" s="323"/>
      <c r="KDG49" s="323"/>
      <c r="KDH49" s="323"/>
      <c r="KDI49" s="323"/>
      <c r="KDJ49" s="323"/>
      <c r="KDK49" s="323"/>
      <c r="KDL49" s="323"/>
      <c r="KDM49" s="323"/>
      <c r="KDN49" s="323"/>
      <c r="KDO49" s="323"/>
      <c r="KDP49" s="323"/>
      <c r="KDQ49" s="323"/>
      <c r="KDR49" s="323"/>
      <c r="KDS49" s="323"/>
      <c r="KDT49" s="323"/>
      <c r="KDU49" s="323"/>
      <c r="KDV49" s="323"/>
      <c r="KDW49" s="323"/>
      <c r="KDX49" s="323"/>
      <c r="KDY49" s="323"/>
      <c r="KDZ49" s="323"/>
      <c r="KEA49" s="323"/>
      <c r="KEB49" s="323"/>
      <c r="KEC49" s="323"/>
      <c r="KED49" s="323"/>
      <c r="KEE49" s="323"/>
      <c r="KEF49" s="323"/>
      <c r="KEG49" s="323"/>
      <c r="KEH49" s="323"/>
      <c r="KEI49" s="323"/>
      <c r="KEJ49" s="323"/>
      <c r="KEK49" s="323"/>
      <c r="KEL49" s="323"/>
      <c r="KEM49" s="323"/>
      <c r="KEN49" s="323"/>
      <c r="KEO49" s="323"/>
      <c r="KEP49" s="323"/>
      <c r="KEQ49" s="323"/>
      <c r="KER49" s="323"/>
      <c r="KES49" s="323"/>
      <c r="KET49" s="323"/>
      <c r="KEU49" s="323"/>
      <c r="KEV49" s="323"/>
      <c r="KEW49" s="323"/>
      <c r="KEX49" s="323"/>
      <c r="KEY49" s="323"/>
      <c r="KEZ49" s="323"/>
      <c r="KFA49" s="323"/>
      <c r="KFB49" s="323"/>
      <c r="KFC49" s="323"/>
      <c r="KFD49" s="323"/>
      <c r="KFE49" s="323"/>
      <c r="KFF49" s="323"/>
      <c r="KFG49" s="323"/>
      <c r="KFH49" s="323"/>
      <c r="KFI49" s="323"/>
      <c r="KFJ49" s="323"/>
      <c r="KFK49" s="323"/>
      <c r="KFL49" s="323"/>
      <c r="KFM49" s="323"/>
      <c r="KFN49" s="323"/>
      <c r="KFO49" s="323"/>
      <c r="KFP49" s="323"/>
      <c r="KFQ49" s="323"/>
      <c r="KFR49" s="323"/>
      <c r="KFS49" s="323"/>
      <c r="KFT49" s="323"/>
      <c r="KFU49" s="323"/>
      <c r="KFV49" s="323"/>
      <c r="KFW49" s="323"/>
      <c r="KFX49" s="323"/>
      <c r="KFY49" s="323"/>
      <c r="KFZ49" s="323"/>
      <c r="KGA49" s="323"/>
      <c r="KGB49" s="323"/>
      <c r="KGC49" s="323"/>
      <c r="KGD49" s="323"/>
      <c r="KGE49" s="323"/>
      <c r="KGF49" s="323"/>
      <c r="KGG49" s="323"/>
      <c r="KGH49" s="323"/>
      <c r="KGI49" s="323"/>
      <c r="KGJ49" s="323"/>
      <c r="KGK49" s="323"/>
      <c r="KGL49" s="323"/>
      <c r="KGM49" s="323"/>
      <c r="KGN49" s="323"/>
      <c r="KGO49" s="323"/>
      <c r="KGP49" s="323"/>
      <c r="KGQ49" s="323"/>
      <c r="KGR49" s="323"/>
      <c r="KGS49" s="323"/>
      <c r="KGT49" s="323"/>
      <c r="KGU49" s="323"/>
      <c r="KGV49" s="323"/>
      <c r="KGW49" s="323"/>
      <c r="KGX49" s="323"/>
      <c r="KGY49" s="323"/>
      <c r="KGZ49" s="323"/>
      <c r="KHA49" s="323"/>
      <c r="KHB49" s="323"/>
      <c r="KHC49" s="323"/>
      <c r="KHD49" s="323"/>
      <c r="KHE49" s="323"/>
      <c r="KHF49" s="323"/>
      <c r="KHG49" s="323"/>
      <c r="KHH49" s="323"/>
      <c r="KHI49" s="323"/>
      <c r="KHJ49" s="323"/>
      <c r="KHK49" s="323"/>
      <c r="KHL49" s="323"/>
      <c r="KHM49" s="323"/>
      <c r="KHN49" s="323"/>
      <c r="KHO49" s="323"/>
      <c r="KHP49" s="323"/>
      <c r="KHQ49" s="323"/>
      <c r="KHR49" s="323"/>
      <c r="KHS49" s="323"/>
      <c r="KHT49" s="323"/>
      <c r="KHU49" s="323"/>
      <c r="KHV49" s="323"/>
      <c r="KHW49" s="323"/>
      <c r="KHX49" s="323"/>
      <c r="KHY49" s="323"/>
      <c r="KHZ49" s="323"/>
      <c r="KIA49" s="323"/>
      <c r="KIB49" s="323"/>
      <c r="KIC49" s="323"/>
      <c r="KID49" s="323"/>
      <c r="KIE49" s="323"/>
      <c r="KIF49" s="323"/>
      <c r="KIG49" s="323"/>
      <c r="KIH49" s="323"/>
      <c r="KII49" s="323"/>
      <c r="KIJ49" s="323"/>
      <c r="KIK49" s="323"/>
      <c r="KIL49" s="323"/>
      <c r="KIM49" s="323"/>
      <c r="KIN49" s="323"/>
      <c r="KIO49" s="323"/>
      <c r="KIP49" s="323"/>
      <c r="KIQ49" s="323"/>
      <c r="KIR49" s="323"/>
      <c r="KIS49" s="323"/>
      <c r="KIT49" s="323"/>
      <c r="KIU49" s="323"/>
      <c r="KIV49" s="323"/>
      <c r="KIW49" s="323"/>
      <c r="KIX49" s="323"/>
      <c r="KIY49" s="323"/>
      <c r="KIZ49" s="323"/>
      <c r="KJA49" s="323"/>
      <c r="KJB49" s="323"/>
      <c r="KJC49" s="323"/>
      <c r="KJD49" s="323"/>
      <c r="KJE49" s="323"/>
      <c r="KJF49" s="323"/>
      <c r="KJG49" s="323"/>
      <c r="KJH49" s="323"/>
      <c r="KJI49" s="323"/>
      <c r="KJJ49" s="323"/>
      <c r="KJK49" s="323"/>
      <c r="KJL49" s="323"/>
      <c r="KJM49" s="323"/>
      <c r="KJN49" s="323"/>
      <c r="KJO49" s="323"/>
      <c r="KJP49" s="323"/>
      <c r="KJQ49" s="323"/>
      <c r="KJR49" s="323"/>
      <c r="KJS49" s="323"/>
      <c r="KJT49" s="323"/>
      <c r="KJU49" s="323"/>
      <c r="KJV49" s="323"/>
      <c r="KJW49" s="323"/>
      <c r="KJX49" s="323"/>
      <c r="KJY49" s="323"/>
      <c r="KJZ49" s="323"/>
      <c r="KKA49" s="323"/>
      <c r="KKB49" s="323"/>
      <c r="KKC49" s="323"/>
      <c r="KKD49" s="323"/>
      <c r="KKE49" s="323"/>
      <c r="KKF49" s="323"/>
      <c r="KKG49" s="323"/>
      <c r="KKH49" s="323"/>
      <c r="KKI49" s="323"/>
      <c r="KKJ49" s="323"/>
      <c r="KKK49" s="323"/>
      <c r="KKL49" s="323"/>
      <c r="KKM49" s="323"/>
      <c r="KKN49" s="323"/>
      <c r="KKO49" s="323"/>
      <c r="KKP49" s="323"/>
      <c r="KKQ49" s="323"/>
      <c r="KKR49" s="323"/>
      <c r="KKS49" s="323"/>
      <c r="KKT49" s="323"/>
      <c r="KKU49" s="323"/>
      <c r="KKV49" s="323"/>
      <c r="KKW49" s="323"/>
      <c r="KKX49" s="323"/>
      <c r="KKY49" s="323"/>
      <c r="KKZ49" s="323"/>
      <c r="KLA49" s="323"/>
      <c r="KLB49" s="323"/>
      <c r="KLC49" s="323"/>
      <c r="KLD49" s="323"/>
      <c r="KLE49" s="323"/>
      <c r="KLF49" s="323"/>
      <c r="KLG49" s="323"/>
      <c r="KLH49" s="323"/>
      <c r="KLI49" s="323"/>
      <c r="KLJ49" s="323"/>
      <c r="KLK49" s="323"/>
      <c r="KLL49" s="323"/>
      <c r="KLM49" s="323"/>
      <c r="KLN49" s="323"/>
      <c r="KLO49" s="323"/>
      <c r="KLP49" s="323"/>
      <c r="KLQ49" s="323"/>
      <c r="KLR49" s="323"/>
      <c r="KLS49" s="323"/>
      <c r="KLT49" s="323"/>
      <c r="KLU49" s="323"/>
      <c r="KLV49" s="323"/>
      <c r="KLW49" s="323"/>
      <c r="KLX49" s="323"/>
      <c r="KLY49" s="323"/>
      <c r="KLZ49" s="323"/>
      <c r="KMA49" s="323"/>
      <c r="KMB49" s="323"/>
      <c r="KMC49" s="323"/>
      <c r="KMD49" s="323"/>
      <c r="KME49" s="323"/>
      <c r="KMF49" s="323"/>
      <c r="KMG49" s="323"/>
      <c r="KMH49" s="323"/>
      <c r="KMI49" s="323"/>
      <c r="KMJ49" s="323"/>
      <c r="KMK49" s="323"/>
      <c r="KML49" s="323"/>
      <c r="KMM49" s="323"/>
      <c r="KMN49" s="323"/>
      <c r="KMO49" s="323"/>
      <c r="KMP49" s="323"/>
      <c r="KMQ49" s="323"/>
      <c r="KMR49" s="323"/>
      <c r="KMS49" s="323"/>
      <c r="KMT49" s="323"/>
      <c r="KMU49" s="323"/>
      <c r="KMV49" s="323"/>
      <c r="KMW49" s="323"/>
      <c r="KMX49" s="323"/>
      <c r="KMY49" s="323"/>
      <c r="KMZ49" s="323"/>
      <c r="KNA49" s="323"/>
      <c r="KNB49" s="323"/>
      <c r="KNC49" s="323"/>
      <c r="KND49" s="323"/>
      <c r="KNE49" s="323"/>
      <c r="KNF49" s="323"/>
      <c r="KNG49" s="323"/>
      <c r="KNH49" s="323"/>
      <c r="KNI49" s="323"/>
      <c r="KNJ49" s="323"/>
      <c r="KNK49" s="323"/>
      <c r="KNL49" s="323"/>
      <c r="KNM49" s="323"/>
      <c r="KNN49" s="323"/>
      <c r="KNO49" s="323"/>
      <c r="KNP49" s="323"/>
      <c r="KNQ49" s="323"/>
      <c r="KNR49" s="323"/>
      <c r="KNS49" s="323"/>
      <c r="KNT49" s="323"/>
      <c r="KNU49" s="323"/>
      <c r="KNV49" s="323"/>
      <c r="KNW49" s="323"/>
      <c r="KNX49" s="323"/>
      <c r="KNY49" s="323"/>
      <c r="KNZ49" s="323"/>
      <c r="KOA49" s="323"/>
      <c r="KOB49" s="323"/>
      <c r="KOC49" s="323"/>
      <c r="KOD49" s="323"/>
      <c r="KOE49" s="323"/>
      <c r="KOF49" s="323"/>
      <c r="KOG49" s="323"/>
      <c r="KOH49" s="323"/>
      <c r="KOI49" s="323"/>
      <c r="KOJ49" s="323"/>
      <c r="KOK49" s="323"/>
      <c r="KOL49" s="323"/>
      <c r="KOM49" s="323"/>
      <c r="KON49" s="323"/>
      <c r="KOO49" s="323"/>
      <c r="KOP49" s="323"/>
      <c r="KOQ49" s="323"/>
      <c r="KOR49" s="323"/>
      <c r="KOS49" s="323"/>
      <c r="KOT49" s="323"/>
      <c r="KOU49" s="323"/>
      <c r="KOV49" s="323"/>
      <c r="KOW49" s="323"/>
      <c r="KOX49" s="323"/>
      <c r="KOY49" s="323"/>
      <c r="KOZ49" s="323"/>
      <c r="KPA49" s="323"/>
      <c r="KPB49" s="323"/>
      <c r="KPC49" s="323"/>
      <c r="KPD49" s="323"/>
      <c r="KPE49" s="323"/>
      <c r="KPF49" s="323"/>
      <c r="KPG49" s="323"/>
      <c r="KPH49" s="323"/>
      <c r="KPI49" s="323"/>
      <c r="KPJ49" s="323"/>
      <c r="KPK49" s="323"/>
      <c r="KPL49" s="323"/>
      <c r="KPM49" s="323"/>
      <c r="KPN49" s="323"/>
      <c r="KPO49" s="323"/>
      <c r="KPP49" s="323"/>
      <c r="KPQ49" s="323"/>
      <c r="KPR49" s="323"/>
      <c r="KPS49" s="323"/>
      <c r="KPT49" s="323"/>
      <c r="KPU49" s="323"/>
      <c r="KPV49" s="323"/>
      <c r="KPW49" s="323"/>
      <c r="KPX49" s="323"/>
      <c r="KPY49" s="323"/>
      <c r="KPZ49" s="323"/>
      <c r="KQA49" s="323"/>
      <c r="KQB49" s="323"/>
      <c r="KQC49" s="323"/>
      <c r="KQD49" s="323"/>
      <c r="KQE49" s="323"/>
      <c r="KQF49" s="323"/>
      <c r="KQG49" s="323"/>
      <c r="KQH49" s="323"/>
      <c r="KQI49" s="323"/>
      <c r="KQJ49" s="323"/>
      <c r="KQK49" s="323"/>
      <c r="KQL49" s="323"/>
      <c r="KQM49" s="323"/>
      <c r="KQN49" s="323"/>
      <c r="KQO49" s="323"/>
      <c r="KQP49" s="323"/>
      <c r="KQQ49" s="323"/>
      <c r="KQR49" s="323"/>
      <c r="KQS49" s="323"/>
      <c r="KQT49" s="323"/>
      <c r="KQU49" s="323"/>
      <c r="KQV49" s="323"/>
      <c r="KQW49" s="323"/>
      <c r="KQX49" s="323"/>
      <c r="KQY49" s="323"/>
      <c r="KQZ49" s="323"/>
      <c r="KRA49" s="323"/>
      <c r="KRB49" s="323"/>
      <c r="KRC49" s="323"/>
      <c r="KRD49" s="323"/>
      <c r="KRE49" s="323"/>
      <c r="KRF49" s="323"/>
      <c r="KRG49" s="323"/>
      <c r="KRH49" s="323"/>
      <c r="KRI49" s="323"/>
      <c r="KRJ49" s="323"/>
      <c r="KRK49" s="323"/>
      <c r="KRL49" s="323"/>
      <c r="KRM49" s="323"/>
      <c r="KRN49" s="323"/>
      <c r="KRO49" s="323"/>
      <c r="KRP49" s="323"/>
      <c r="KRQ49" s="323"/>
      <c r="KRR49" s="323"/>
      <c r="KRS49" s="323"/>
      <c r="KRT49" s="323"/>
      <c r="KRU49" s="323"/>
      <c r="KRV49" s="323"/>
      <c r="KRW49" s="323"/>
      <c r="KRX49" s="323"/>
      <c r="KRY49" s="323"/>
      <c r="KRZ49" s="323"/>
      <c r="KSA49" s="323"/>
      <c r="KSB49" s="323"/>
      <c r="KSC49" s="323"/>
      <c r="KSD49" s="323"/>
      <c r="KSE49" s="323"/>
      <c r="KSF49" s="323"/>
      <c r="KSG49" s="323"/>
      <c r="KSH49" s="323"/>
      <c r="KSI49" s="323"/>
      <c r="KSJ49" s="323"/>
      <c r="KSK49" s="323"/>
      <c r="KSL49" s="323"/>
      <c r="KSM49" s="323"/>
      <c r="KSN49" s="323"/>
      <c r="KSO49" s="323"/>
      <c r="KSP49" s="323"/>
      <c r="KSQ49" s="323"/>
      <c r="KSR49" s="323"/>
      <c r="KSS49" s="323"/>
      <c r="KST49" s="323"/>
      <c r="KSU49" s="323"/>
      <c r="KSV49" s="323"/>
      <c r="KSW49" s="323"/>
      <c r="KSX49" s="323"/>
      <c r="KSY49" s="323"/>
      <c r="KSZ49" s="323"/>
      <c r="KTA49" s="323"/>
      <c r="KTB49" s="323"/>
      <c r="KTC49" s="323"/>
      <c r="KTD49" s="323"/>
      <c r="KTE49" s="323"/>
      <c r="KTF49" s="323"/>
      <c r="KTG49" s="323"/>
      <c r="KTH49" s="323"/>
      <c r="KTI49" s="323"/>
      <c r="KTJ49" s="323"/>
      <c r="KTK49" s="323"/>
      <c r="KTL49" s="323"/>
      <c r="KTM49" s="323"/>
      <c r="KTN49" s="323"/>
      <c r="KTO49" s="323"/>
      <c r="KTP49" s="323"/>
      <c r="KTQ49" s="323"/>
      <c r="KTR49" s="323"/>
      <c r="KTS49" s="323"/>
      <c r="KTT49" s="323"/>
      <c r="KTU49" s="323"/>
      <c r="KTV49" s="323"/>
      <c r="KTW49" s="323"/>
      <c r="KTX49" s="323"/>
      <c r="KTY49" s="323"/>
      <c r="KTZ49" s="323"/>
      <c r="KUA49" s="323"/>
      <c r="KUB49" s="323"/>
      <c r="KUC49" s="323"/>
      <c r="KUD49" s="323"/>
      <c r="KUE49" s="323"/>
      <c r="KUF49" s="323"/>
      <c r="KUG49" s="323"/>
      <c r="KUH49" s="323"/>
      <c r="KUI49" s="323"/>
      <c r="KUJ49" s="323"/>
      <c r="KUK49" s="323"/>
      <c r="KUL49" s="323"/>
      <c r="KUM49" s="323"/>
      <c r="KUN49" s="323"/>
      <c r="KUO49" s="323"/>
      <c r="KUP49" s="323"/>
      <c r="KUQ49" s="323"/>
      <c r="KUR49" s="323"/>
      <c r="KUS49" s="323"/>
      <c r="KUT49" s="323"/>
      <c r="KUU49" s="323"/>
      <c r="KUV49" s="323"/>
      <c r="KUW49" s="323"/>
      <c r="KUX49" s="323"/>
      <c r="KUY49" s="323"/>
      <c r="KUZ49" s="323"/>
      <c r="KVA49" s="323"/>
      <c r="KVB49" s="323"/>
      <c r="KVC49" s="323"/>
      <c r="KVD49" s="323"/>
      <c r="KVE49" s="323"/>
      <c r="KVF49" s="323"/>
      <c r="KVG49" s="323"/>
      <c r="KVH49" s="323"/>
      <c r="KVI49" s="323"/>
      <c r="KVJ49" s="323"/>
      <c r="KVK49" s="323"/>
      <c r="KVL49" s="323"/>
      <c r="KVM49" s="323"/>
      <c r="KVN49" s="323"/>
      <c r="KVO49" s="323"/>
      <c r="KVP49" s="323"/>
      <c r="KVQ49" s="323"/>
      <c r="KVR49" s="323"/>
      <c r="KVS49" s="323"/>
      <c r="KVT49" s="323"/>
      <c r="KVU49" s="323"/>
      <c r="KVV49" s="323"/>
      <c r="KVW49" s="323"/>
      <c r="KVX49" s="323"/>
      <c r="KVY49" s="323"/>
      <c r="KVZ49" s="323"/>
      <c r="KWA49" s="323"/>
      <c r="KWB49" s="323"/>
      <c r="KWC49" s="323"/>
      <c r="KWD49" s="323"/>
      <c r="KWE49" s="323"/>
      <c r="KWF49" s="323"/>
      <c r="KWG49" s="323"/>
      <c r="KWH49" s="323"/>
      <c r="KWI49" s="323"/>
      <c r="KWJ49" s="323"/>
      <c r="KWK49" s="323"/>
      <c r="KWL49" s="323"/>
      <c r="KWM49" s="323"/>
      <c r="KWN49" s="323"/>
      <c r="KWO49" s="323"/>
      <c r="KWP49" s="323"/>
      <c r="KWQ49" s="323"/>
      <c r="KWR49" s="323"/>
      <c r="KWS49" s="323"/>
      <c r="KWT49" s="323"/>
      <c r="KWU49" s="323"/>
      <c r="KWV49" s="323"/>
      <c r="KWW49" s="323"/>
      <c r="KWX49" s="323"/>
      <c r="KWY49" s="323"/>
      <c r="KWZ49" s="323"/>
      <c r="KXA49" s="323"/>
      <c r="KXB49" s="323"/>
      <c r="KXC49" s="323"/>
      <c r="KXD49" s="323"/>
      <c r="KXE49" s="323"/>
      <c r="KXF49" s="323"/>
      <c r="KXG49" s="323"/>
      <c r="KXH49" s="323"/>
      <c r="KXI49" s="323"/>
      <c r="KXJ49" s="323"/>
      <c r="KXK49" s="323"/>
      <c r="KXL49" s="323"/>
      <c r="KXM49" s="323"/>
      <c r="KXN49" s="323"/>
      <c r="KXO49" s="323"/>
      <c r="KXP49" s="323"/>
      <c r="KXQ49" s="323"/>
      <c r="KXR49" s="323"/>
      <c r="KXS49" s="323"/>
      <c r="KXT49" s="323"/>
      <c r="KXU49" s="323"/>
      <c r="KXV49" s="323"/>
      <c r="KXW49" s="323"/>
      <c r="KXX49" s="323"/>
      <c r="KXY49" s="323"/>
      <c r="KXZ49" s="323"/>
      <c r="KYA49" s="323"/>
      <c r="KYB49" s="323"/>
      <c r="KYC49" s="323"/>
      <c r="KYD49" s="323"/>
      <c r="KYE49" s="323"/>
      <c r="KYF49" s="323"/>
      <c r="KYG49" s="323"/>
      <c r="KYH49" s="323"/>
      <c r="KYI49" s="323"/>
      <c r="KYJ49" s="323"/>
      <c r="KYK49" s="323"/>
      <c r="KYL49" s="323"/>
      <c r="KYM49" s="323"/>
      <c r="KYN49" s="323"/>
      <c r="KYO49" s="323"/>
      <c r="KYP49" s="323"/>
      <c r="KYQ49" s="323"/>
      <c r="KYR49" s="323"/>
      <c r="KYS49" s="323"/>
      <c r="KYT49" s="323"/>
      <c r="KYU49" s="323"/>
      <c r="KYV49" s="323"/>
      <c r="KYW49" s="323"/>
      <c r="KYX49" s="323"/>
      <c r="KYY49" s="323"/>
      <c r="KYZ49" s="323"/>
      <c r="KZA49" s="323"/>
      <c r="KZB49" s="323"/>
      <c r="KZC49" s="323"/>
      <c r="KZD49" s="323"/>
      <c r="KZE49" s="323"/>
      <c r="KZF49" s="323"/>
      <c r="KZG49" s="323"/>
      <c r="KZH49" s="323"/>
      <c r="KZI49" s="323"/>
      <c r="KZJ49" s="323"/>
      <c r="KZK49" s="323"/>
      <c r="KZL49" s="323"/>
      <c r="KZM49" s="323"/>
      <c r="KZN49" s="323"/>
      <c r="KZO49" s="323"/>
      <c r="KZP49" s="323"/>
      <c r="KZQ49" s="323"/>
      <c r="KZR49" s="323"/>
      <c r="KZS49" s="323"/>
      <c r="KZT49" s="323"/>
      <c r="KZU49" s="323"/>
      <c r="KZV49" s="323"/>
      <c r="KZW49" s="323"/>
      <c r="KZX49" s="323"/>
      <c r="KZY49" s="323"/>
      <c r="KZZ49" s="323"/>
      <c r="LAA49" s="323"/>
      <c r="LAB49" s="323"/>
      <c r="LAC49" s="323"/>
      <c r="LAD49" s="323"/>
      <c r="LAE49" s="323"/>
      <c r="LAF49" s="323"/>
      <c r="LAG49" s="323"/>
      <c r="LAH49" s="323"/>
      <c r="LAI49" s="323"/>
      <c r="LAJ49" s="323"/>
      <c r="LAK49" s="323"/>
      <c r="LAL49" s="323"/>
      <c r="LAM49" s="323"/>
      <c r="LAN49" s="323"/>
      <c r="LAO49" s="323"/>
      <c r="LAP49" s="323"/>
      <c r="LAQ49" s="323"/>
      <c r="LAR49" s="323"/>
      <c r="LAS49" s="323"/>
      <c r="LAT49" s="323"/>
      <c r="LAU49" s="323"/>
      <c r="LAV49" s="323"/>
      <c r="LAW49" s="323"/>
      <c r="LAX49" s="323"/>
      <c r="LAY49" s="323"/>
      <c r="LAZ49" s="323"/>
      <c r="LBA49" s="323"/>
      <c r="LBB49" s="323"/>
      <c r="LBC49" s="323"/>
      <c r="LBD49" s="323"/>
      <c r="LBE49" s="323"/>
      <c r="LBF49" s="323"/>
      <c r="LBG49" s="323"/>
      <c r="LBH49" s="323"/>
      <c r="LBI49" s="323"/>
      <c r="LBJ49" s="323"/>
      <c r="LBK49" s="323"/>
      <c r="LBL49" s="323"/>
      <c r="LBM49" s="323"/>
      <c r="LBN49" s="323"/>
      <c r="LBO49" s="323"/>
      <c r="LBP49" s="323"/>
      <c r="LBQ49" s="323"/>
      <c r="LBR49" s="323"/>
      <c r="LBS49" s="323"/>
      <c r="LBT49" s="323"/>
      <c r="LBU49" s="323"/>
      <c r="LBV49" s="323"/>
      <c r="LBW49" s="323"/>
      <c r="LBX49" s="323"/>
      <c r="LBY49" s="323"/>
      <c r="LBZ49" s="323"/>
      <c r="LCA49" s="323"/>
      <c r="LCB49" s="323"/>
      <c r="LCC49" s="323"/>
      <c r="LCD49" s="323"/>
      <c r="LCE49" s="323"/>
      <c r="LCF49" s="323"/>
      <c r="LCG49" s="323"/>
      <c r="LCH49" s="323"/>
      <c r="LCI49" s="323"/>
      <c r="LCJ49" s="323"/>
      <c r="LCK49" s="323"/>
      <c r="LCL49" s="323"/>
      <c r="LCM49" s="323"/>
      <c r="LCN49" s="323"/>
      <c r="LCO49" s="323"/>
      <c r="LCP49" s="323"/>
      <c r="LCQ49" s="323"/>
      <c r="LCR49" s="323"/>
      <c r="LCS49" s="323"/>
      <c r="LCT49" s="323"/>
      <c r="LCU49" s="323"/>
      <c r="LCV49" s="323"/>
      <c r="LCW49" s="323"/>
      <c r="LCX49" s="323"/>
      <c r="LCY49" s="323"/>
      <c r="LCZ49" s="323"/>
      <c r="LDA49" s="323"/>
      <c r="LDB49" s="323"/>
      <c r="LDC49" s="323"/>
      <c r="LDD49" s="323"/>
      <c r="LDE49" s="323"/>
      <c r="LDF49" s="323"/>
      <c r="LDG49" s="323"/>
      <c r="LDH49" s="323"/>
      <c r="LDI49" s="323"/>
      <c r="LDJ49" s="323"/>
      <c r="LDK49" s="323"/>
      <c r="LDL49" s="323"/>
      <c r="LDM49" s="323"/>
      <c r="LDN49" s="323"/>
      <c r="LDO49" s="323"/>
      <c r="LDP49" s="323"/>
      <c r="LDQ49" s="323"/>
      <c r="LDR49" s="323"/>
      <c r="LDS49" s="323"/>
      <c r="LDT49" s="323"/>
      <c r="LDU49" s="323"/>
      <c r="LDV49" s="323"/>
      <c r="LDW49" s="323"/>
      <c r="LDX49" s="323"/>
      <c r="LDY49" s="323"/>
      <c r="LDZ49" s="323"/>
      <c r="LEA49" s="323"/>
      <c r="LEB49" s="323"/>
      <c r="LEC49" s="323"/>
      <c r="LED49" s="323"/>
      <c r="LEE49" s="323"/>
      <c r="LEF49" s="323"/>
      <c r="LEG49" s="323"/>
      <c r="LEH49" s="323"/>
      <c r="LEI49" s="323"/>
      <c r="LEJ49" s="323"/>
      <c r="LEK49" s="323"/>
      <c r="LEL49" s="323"/>
      <c r="LEM49" s="323"/>
      <c r="LEN49" s="323"/>
      <c r="LEO49" s="323"/>
      <c r="LEP49" s="323"/>
      <c r="LEQ49" s="323"/>
      <c r="LER49" s="323"/>
      <c r="LES49" s="323"/>
      <c r="LET49" s="323"/>
      <c r="LEU49" s="323"/>
      <c r="LEV49" s="323"/>
      <c r="LEW49" s="323"/>
      <c r="LEX49" s="323"/>
      <c r="LEY49" s="323"/>
      <c r="LEZ49" s="323"/>
      <c r="LFA49" s="323"/>
      <c r="LFB49" s="323"/>
      <c r="LFC49" s="323"/>
      <c r="LFD49" s="323"/>
      <c r="LFE49" s="323"/>
      <c r="LFF49" s="323"/>
      <c r="LFG49" s="323"/>
      <c r="LFH49" s="323"/>
      <c r="LFI49" s="323"/>
      <c r="LFJ49" s="323"/>
      <c r="LFK49" s="323"/>
      <c r="LFL49" s="323"/>
      <c r="LFM49" s="323"/>
      <c r="LFN49" s="323"/>
      <c r="LFO49" s="323"/>
      <c r="LFP49" s="323"/>
      <c r="LFQ49" s="323"/>
      <c r="LFR49" s="323"/>
      <c r="LFS49" s="323"/>
      <c r="LFT49" s="323"/>
      <c r="LFU49" s="323"/>
      <c r="LFV49" s="323"/>
      <c r="LFW49" s="323"/>
      <c r="LFX49" s="323"/>
      <c r="LFY49" s="323"/>
      <c r="LFZ49" s="323"/>
      <c r="LGA49" s="323"/>
      <c r="LGB49" s="323"/>
      <c r="LGC49" s="323"/>
      <c r="LGD49" s="323"/>
      <c r="LGE49" s="323"/>
      <c r="LGF49" s="323"/>
      <c r="LGG49" s="323"/>
      <c r="LGH49" s="323"/>
      <c r="LGI49" s="323"/>
      <c r="LGJ49" s="323"/>
      <c r="LGK49" s="323"/>
      <c r="LGL49" s="323"/>
      <c r="LGM49" s="323"/>
      <c r="LGN49" s="323"/>
      <c r="LGO49" s="323"/>
      <c r="LGP49" s="323"/>
      <c r="LGQ49" s="323"/>
      <c r="LGR49" s="323"/>
      <c r="LGS49" s="323"/>
      <c r="LGT49" s="323"/>
      <c r="LGU49" s="323"/>
      <c r="LGV49" s="323"/>
      <c r="LGW49" s="323"/>
      <c r="LGX49" s="323"/>
      <c r="LGY49" s="323"/>
      <c r="LGZ49" s="323"/>
      <c r="LHA49" s="323"/>
      <c r="LHB49" s="323"/>
      <c r="LHC49" s="323"/>
      <c r="LHD49" s="323"/>
      <c r="LHE49" s="323"/>
      <c r="LHF49" s="323"/>
      <c r="LHG49" s="323"/>
      <c r="LHH49" s="323"/>
      <c r="LHI49" s="323"/>
      <c r="LHJ49" s="323"/>
      <c r="LHK49" s="323"/>
      <c r="LHL49" s="323"/>
      <c r="LHM49" s="323"/>
      <c r="LHN49" s="323"/>
      <c r="LHO49" s="323"/>
      <c r="LHP49" s="323"/>
      <c r="LHQ49" s="323"/>
      <c r="LHR49" s="323"/>
      <c r="LHS49" s="323"/>
      <c r="LHT49" s="323"/>
      <c r="LHU49" s="323"/>
      <c r="LHV49" s="323"/>
      <c r="LHW49" s="323"/>
      <c r="LHX49" s="323"/>
      <c r="LHY49" s="323"/>
      <c r="LHZ49" s="323"/>
      <c r="LIA49" s="323"/>
      <c r="LIB49" s="323"/>
      <c r="LIC49" s="323"/>
      <c r="LID49" s="323"/>
      <c r="LIE49" s="323"/>
      <c r="LIF49" s="323"/>
      <c r="LIG49" s="323"/>
      <c r="LIH49" s="323"/>
      <c r="LII49" s="323"/>
      <c r="LIJ49" s="323"/>
      <c r="LIK49" s="323"/>
      <c r="LIL49" s="323"/>
      <c r="LIM49" s="323"/>
      <c r="LIN49" s="323"/>
      <c r="LIO49" s="323"/>
      <c r="LIP49" s="323"/>
      <c r="LIQ49" s="323"/>
      <c r="LIR49" s="323"/>
      <c r="LIS49" s="323"/>
      <c r="LIT49" s="323"/>
      <c r="LIU49" s="323"/>
      <c r="LIV49" s="323"/>
      <c r="LIW49" s="323"/>
      <c r="LIX49" s="323"/>
      <c r="LIY49" s="323"/>
      <c r="LIZ49" s="323"/>
      <c r="LJA49" s="323"/>
      <c r="LJB49" s="323"/>
      <c r="LJC49" s="323"/>
      <c r="LJD49" s="323"/>
      <c r="LJE49" s="323"/>
      <c r="LJF49" s="323"/>
      <c r="LJG49" s="323"/>
      <c r="LJH49" s="323"/>
      <c r="LJI49" s="323"/>
      <c r="LJJ49" s="323"/>
      <c r="LJK49" s="323"/>
      <c r="LJL49" s="323"/>
      <c r="LJM49" s="323"/>
      <c r="LJN49" s="323"/>
      <c r="LJO49" s="323"/>
      <c r="LJP49" s="323"/>
      <c r="LJQ49" s="323"/>
      <c r="LJR49" s="323"/>
      <c r="LJS49" s="323"/>
      <c r="LJT49" s="323"/>
      <c r="LJU49" s="323"/>
      <c r="LJV49" s="323"/>
      <c r="LJW49" s="323"/>
      <c r="LJX49" s="323"/>
      <c r="LJY49" s="323"/>
      <c r="LJZ49" s="323"/>
      <c r="LKA49" s="323"/>
      <c r="LKB49" s="323"/>
      <c r="LKC49" s="323"/>
      <c r="LKD49" s="323"/>
      <c r="LKE49" s="323"/>
      <c r="LKF49" s="323"/>
      <c r="LKG49" s="323"/>
      <c r="LKH49" s="323"/>
      <c r="LKI49" s="323"/>
      <c r="LKJ49" s="323"/>
      <c r="LKK49" s="323"/>
      <c r="LKL49" s="323"/>
      <c r="LKM49" s="323"/>
      <c r="LKN49" s="323"/>
      <c r="LKO49" s="323"/>
      <c r="LKP49" s="323"/>
      <c r="LKQ49" s="323"/>
      <c r="LKR49" s="323"/>
      <c r="LKS49" s="323"/>
      <c r="LKT49" s="323"/>
      <c r="LKU49" s="323"/>
      <c r="LKV49" s="323"/>
      <c r="LKW49" s="323"/>
      <c r="LKX49" s="323"/>
      <c r="LKY49" s="323"/>
      <c r="LKZ49" s="323"/>
      <c r="LLA49" s="323"/>
      <c r="LLB49" s="323"/>
      <c r="LLC49" s="323"/>
      <c r="LLD49" s="323"/>
      <c r="LLE49" s="323"/>
      <c r="LLF49" s="323"/>
      <c r="LLG49" s="323"/>
      <c r="LLH49" s="323"/>
      <c r="LLI49" s="323"/>
      <c r="LLJ49" s="323"/>
      <c r="LLK49" s="323"/>
      <c r="LLL49" s="323"/>
      <c r="LLM49" s="323"/>
      <c r="LLN49" s="323"/>
      <c r="LLO49" s="323"/>
      <c r="LLP49" s="323"/>
      <c r="LLQ49" s="323"/>
      <c r="LLR49" s="323"/>
      <c r="LLS49" s="323"/>
      <c r="LLT49" s="323"/>
      <c r="LLU49" s="323"/>
      <c r="LLV49" s="323"/>
      <c r="LLW49" s="323"/>
      <c r="LLX49" s="323"/>
      <c r="LLY49" s="323"/>
      <c r="LLZ49" s="323"/>
      <c r="LMA49" s="323"/>
      <c r="LMB49" s="323"/>
      <c r="LMC49" s="323"/>
      <c r="LMD49" s="323"/>
      <c r="LME49" s="323"/>
      <c r="LMF49" s="323"/>
      <c r="LMG49" s="323"/>
      <c r="LMH49" s="323"/>
      <c r="LMI49" s="323"/>
      <c r="LMJ49" s="323"/>
      <c r="LMK49" s="323"/>
      <c r="LML49" s="323"/>
      <c r="LMM49" s="323"/>
      <c r="LMN49" s="323"/>
      <c r="LMO49" s="323"/>
      <c r="LMP49" s="323"/>
      <c r="LMQ49" s="323"/>
      <c r="LMR49" s="323"/>
      <c r="LMS49" s="323"/>
      <c r="LMT49" s="323"/>
      <c r="LMU49" s="323"/>
      <c r="LMV49" s="323"/>
      <c r="LMW49" s="323"/>
      <c r="LMX49" s="323"/>
      <c r="LMY49" s="323"/>
      <c r="LMZ49" s="323"/>
      <c r="LNA49" s="323"/>
      <c r="LNB49" s="323"/>
      <c r="LNC49" s="323"/>
      <c r="LND49" s="323"/>
      <c r="LNE49" s="323"/>
      <c r="LNF49" s="323"/>
      <c r="LNG49" s="323"/>
      <c r="LNH49" s="323"/>
      <c r="LNI49" s="323"/>
      <c r="LNJ49" s="323"/>
      <c r="LNK49" s="323"/>
      <c r="LNL49" s="323"/>
      <c r="LNM49" s="323"/>
      <c r="LNN49" s="323"/>
      <c r="LNO49" s="323"/>
      <c r="LNP49" s="323"/>
      <c r="LNQ49" s="323"/>
      <c r="LNR49" s="323"/>
      <c r="LNS49" s="323"/>
      <c r="LNT49" s="323"/>
      <c r="LNU49" s="323"/>
      <c r="LNV49" s="323"/>
      <c r="LNW49" s="323"/>
      <c r="LNX49" s="323"/>
      <c r="LNY49" s="323"/>
      <c r="LNZ49" s="323"/>
      <c r="LOA49" s="323"/>
      <c r="LOB49" s="323"/>
      <c r="LOC49" s="323"/>
      <c r="LOD49" s="323"/>
      <c r="LOE49" s="323"/>
      <c r="LOF49" s="323"/>
      <c r="LOG49" s="323"/>
      <c r="LOH49" s="323"/>
      <c r="LOI49" s="323"/>
      <c r="LOJ49" s="323"/>
      <c r="LOK49" s="323"/>
      <c r="LOL49" s="323"/>
      <c r="LOM49" s="323"/>
      <c r="LON49" s="323"/>
      <c r="LOO49" s="323"/>
      <c r="LOP49" s="323"/>
      <c r="LOQ49" s="323"/>
      <c r="LOR49" s="323"/>
      <c r="LOS49" s="323"/>
      <c r="LOT49" s="323"/>
      <c r="LOU49" s="323"/>
      <c r="LOV49" s="323"/>
      <c r="LOW49" s="323"/>
      <c r="LOX49" s="323"/>
      <c r="LOY49" s="323"/>
      <c r="LOZ49" s="323"/>
      <c r="LPA49" s="323"/>
      <c r="LPB49" s="323"/>
      <c r="LPC49" s="323"/>
      <c r="LPD49" s="323"/>
      <c r="LPE49" s="323"/>
      <c r="LPF49" s="323"/>
      <c r="LPG49" s="323"/>
      <c r="LPH49" s="323"/>
      <c r="LPI49" s="323"/>
      <c r="LPJ49" s="323"/>
      <c r="LPK49" s="323"/>
      <c r="LPL49" s="323"/>
      <c r="LPM49" s="323"/>
      <c r="LPN49" s="323"/>
      <c r="LPO49" s="323"/>
      <c r="LPP49" s="323"/>
      <c r="LPQ49" s="323"/>
      <c r="LPR49" s="323"/>
      <c r="LPS49" s="323"/>
      <c r="LPT49" s="323"/>
      <c r="LPU49" s="323"/>
      <c r="LPV49" s="323"/>
      <c r="LPW49" s="323"/>
      <c r="LPX49" s="323"/>
      <c r="LPY49" s="323"/>
      <c r="LPZ49" s="323"/>
      <c r="LQA49" s="323"/>
      <c r="LQB49" s="323"/>
      <c r="LQC49" s="323"/>
      <c r="LQD49" s="323"/>
      <c r="LQE49" s="323"/>
      <c r="LQF49" s="323"/>
      <c r="LQG49" s="323"/>
      <c r="LQH49" s="323"/>
      <c r="LQI49" s="323"/>
      <c r="LQJ49" s="323"/>
      <c r="LQK49" s="323"/>
      <c r="LQL49" s="323"/>
      <c r="LQM49" s="323"/>
      <c r="LQN49" s="323"/>
      <c r="LQO49" s="323"/>
      <c r="LQP49" s="323"/>
      <c r="LQQ49" s="323"/>
      <c r="LQR49" s="323"/>
      <c r="LQS49" s="323"/>
      <c r="LQT49" s="323"/>
      <c r="LQU49" s="323"/>
      <c r="LQV49" s="323"/>
      <c r="LQW49" s="323"/>
      <c r="LQX49" s="323"/>
      <c r="LQY49" s="323"/>
      <c r="LQZ49" s="323"/>
      <c r="LRA49" s="323"/>
      <c r="LRB49" s="323"/>
      <c r="LRC49" s="323"/>
      <c r="LRD49" s="323"/>
      <c r="LRE49" s="323"/>
      <c r="LRF49" s="323"/>
      <c r="LRG49" s="323"/>
      <c r="LRH49" s="323"/>
      <c r="LRI49" s="323"/>
      <c r="LRJ49" s="323"/>
      <c r="LRK49" s="323"/>
      <c r="LRL49" s="323"/>
      <c r="LRM49" s="323"/>
      <c r="LRN49" s="323"/>
      <c r="LRO49" s="323"/>
      <c r="LRP49" s="323"/>
      <c r="LRQ49" s="323"/>
      <c r="LRR49" s="323"/>
      <c r="LRS49" s="323"/>
      <c r="LRT49" s="323"/>
      <c r="LRU49" s="323"/>
      <c r="LRV49" s="323"/>
      <c r="LRW49" s="323"/>
      <c r="LRX49" s="323"/>
      <c r="LRY49" s="323"/>
      <c r="LRZ49" s="323"/>
      <c r="LSA49" s="323"/>
      <c r="LSB49" s="323"/>
      <c r="LSC49" s="323"/>
      <c r="LSD49" s="323"/>
      <c r="LSE49" s="323"/>
      <c r="LSF49" s="323"/>
      <c r="LSG49" s="323"/>
      <c r="LSH49" s="323"/>
      <c r="LSI49" s="323"/>
      <c r="LSJ49" s="323"/>
      <c r="LSK49" s="323"/>
      <c r="LSL49" s="323"/>
      <c r="LSM49" s="323"/>
      <c r="LSN49" s="323"/>
      <c r="LSO49" s="323"/>
      <c r="LSP49" s="323"/>
      <c r="LSQ49" s="323"/>
      <c r="LSR49" s="323"/>
      <c r="LSS49" s="323"/>
      <c r="LST49" s="323"/>
      <c r="LSU49" s="323"/>
      <c r="LSV49" s="323"/>
      <c r="LSW49" s="323"/>
      <c r="LSX49" s="323"/>
      <c r="LSY49" s="323"/>
      <c r="LSZ49" s="323"/>
      <c r="LTA49" s="323"/>
      <c r="LTB49" s="323"/>
      <c r="LTC49" s="323"/>
      <c r="LTD49" s="323"/>
      <c r="LTE49" s="323"/>
      <c r="LTF49" s="323"/>
      <c r="LTG49" s="323"/>
      <c r="LTH49" s="323"/>
      <c r="LTI49" s="323"/>
      <c r="LTJ49" s="323"/>
      <c r="LTK49" s="323"/>
      <c r="LTL49" s="323"/>
      <c r="LTM49" s="323"/>
      <c r="LTN49" s="323"/>
      <c r="LTO49" s="323"/>
      <c r="LTP49" s="323"/>
      <c r="LTQ49" s="323"/>
      <c r="LTR49" s="323"/>
      <c r="LTS49" s="323"/>
      <c r="LTT49" s="323"/>
      <c r="LTU49" s="323"/>
      <c r="LTV49" s="323"/>
      <c r="LTW49" s="323"/>
      <c r="LTX49" s="323"/>
      <c r="LTY49" s="323"/>
      <c r="LTZ49" s="323"/>
      <c r="LUA49" s="323"/>
      <c r="LUB49" s="323"/>
      <c r="LUC49" s="323"/>
      <c r="LUD49" s="323"/>
      <c r="LUE49" s="323"/>
      <c r="LUF49" s="323"/>
      <c r="LUG49" s="323"/>
      <c r="LUH49" s="323"/>
      <c r="LUI49" s="323"/>
      <c r="LUJ49" s="323"/>
      <c r="LUK49" s="323"/>
      <c r="LUL49" s="323"/>
      <c r="LUM49" s="323"/>
      <c r="LUN49" s="323"/>
      <c r="LUO49" s="323"/>
      <c r="LUP49" s="323"/>
      <c r="LUQ49" s="323"/>
      <c r="LUR49" s="323"/>
      <c r="LUS49" s="323"/>
      <c r="LUT49" s="323"/>
      <c r="LUU49" s="323"/>
      <c r="LUV49" s="323"/>
      <c r="LUW49" s="323"/>
      <c r="LUX49" s="323"/>
      <c r="LUY49" s="323"/>
      <c r="LUZ49" s="323"/>
      <c r="LVA49" s="323"/>
      <c r="LVB49" s="323"/>
      <c r="LVC49" s="323"/>
      <c r="LVD49" s="323"/>
      <c r="LVE49" s="323"/>
      <c r="LVF49" s="323"/>
      <c r="LVG49" s="323"/>
      <c r="LVH49" s="323"/>
      <c r="LVI49" s="323"/>
      <c r="LVJ49" s="323"/>
      <c r="LVK49" s="323"/>
      <c r="LVL49" s="323"/>
      <c r="LVM49" s="323"/>
      <c r="LVN49" s="323"/>
      <c r="LVO49" s="323"/>
      <c r="LVP49" s="323"/>
      <c r="LVQ49" s="323"/>
      <c r="LVR49" s="323"/>
      <c r="LVS49" s="323"/>
      <c r="LVT49" s="323"/>
      <c r="LVU49" s="323"/>
      <c r="LVV49" s="323"/>
      <c r="LVW49" s="323"/>
      <c r="LVX49" s="323"/>
      <c r="LVY49" s="323"/>
      <c r="LVZ49" s="323"/>
      <c r="LWA49" s="323"/>
      <c r="LWB49" s="323"/>
      <c r="LWC49" s="323"/>
      <c r="LWD49" s="323"/>
      <c r="LWE49" s="323"/>
      <c r="LWF49" s="323"/>
      <c r="LWG49" s="323"/>
      <c r="LWH49" s="323"/>
      <c r="LWI49" s="323"/>
      <c r="LWJ49" s="323"/>
      <c r="LWK49" s="323"/>
      <c r="LWL49" s="323"/>
      <c r="LWM49" s="323"/>
      <c r="LWN49" s="323"/>
      <c r="LWO49" s="323"/>
      <c r="LWP49" s="323"/>
      <c r="LWQ49" s="323"/>
      <c r="LWR49" s="323"/>
      <c r="LWS49" s="323"/>
      <c r="LWT49" s="323"/>
      <c r="LWU49" s="323"/>
      <c r="LWV49" s="323"/>
      <c r="LWW49" s="323"/>
      <c r="LWX49" s="323"/>
      <c r="LWY49" s="323"/>
      <c r="LWZ49" s="323"/>
      <c r="LXA49" s="323"/>
      <c r="LXB49" s="323"/>
      <c r="LXC49" s="323"/>
      <c r="LXD49" s="323"/>
      <c r="LXE49" s="323"/>
      <c r="LXF49" s="323"/>
      <c r="LXG49" s="323"/>
      <c r="LXH49" s="323"/>
      <c r="LXI49" s="323"/>
      <c r="LXJ49" s="323"/>
      <c r="LXK49" s="323"/>
      <c r="LXL49" s="323"/>
      <c r="LXM49" s="323"/>
      <c r="LXN49" s="323"/>
      <c r="LXO49" s="323"/>
      <c r="LXP49" s="323"/>
      <c r="LXQ49" s="323"/>
      <c r="LXR49" s="323"/>
      <c r="LXS49" s="323"/>
      <c r="LXT49" s="323"/>
      <c r="LXU49" s="323"/>
      <c r="LXV49" s="323"/>
      <c r="LXW49" s="323"/>
      <c r="LXX49" s="323"/>
      <c r="LXY49" s="323"/>
      <c r="LXZ49" s="323"/>
      <c r="LYA49" s="323"/>
      <c r="LYB49" s="323"/>
      <c r="LYC49" s="323"/>
      <c r="LYD49" s="323"/>
      <c r="LYE49" s="323"/>
      <c r="LYF49" s="323"/>
      <c r="LYG49" s="323"/>
      <c r="LYH49" s="323"/>
      <c r="LYI49" s="323"/>
      <c r="LYJ49" s="323"/>
      <c r="LYK49" s="323"/>
      <c r="LYL49" s="323"/>
      <c r="LYM49" s="323"/>
      <c r="LYN49" s="323"/>
      <c r="LYO49" s="323"/>
      <c r="LYP49" s="323"/>
      <c r="LYQ49" s="323"/>
      <c r="LYR49" s="323"/>
      <c r="LYS49" s="323"/>
      <c r="LYT49" s="323"/>
      <c r="LYU49" s="323"/>
      <c r="LYV49" s="323"/>
      <c r="LYW49" s="323"/>
      <c r="LYX49" s="323"/>
      <c r="LYY49" s="323"/>
      <c r="LYZ49" s="323"/>
      <c r="LZA49" s="323"/>
      <c r="LZB49" s="323"/>
      <c r="LZC49" s="323"/>
      <c r="LZD49" s="323"/>
      <c r="LZE49" s="323"/>
      <c r="LZF49" s="323"/>
      <c r="LZG49" s="323"/>
      <c r="LZH49" s="323"/>
      <c r="LZI49" s="323"/>
      <c r="LZJ49" s="323"/>
      <c r="LZK49" s="323"/>
      <c r="LZL49" s="323"/>
      <c r="LZM49" s="323"/>
      <c r="LZN49" s="323"/>
      <c r="LZO49" s="323"/>
      <c r="LZP49" s="323"/>
      <c r="LZQ49" s="323"/>
      <c r="LZR49" s="323"/>
      <c r="LZS49" s="323"/>
      <c r="LZT49" s="323"/>
      <c r="LZU49" s="323"/>
      <c r="LZV49" s="323"/>
      <c r="LZW49" s="323"/>
      <c r="LZX49" s="323"/>
      <c r="LZY49" s="323"/>
      <c r="LZZ49" s="323"/>
      <c r="MAA49" s="323"/>
      <c r="MAB49" s="323"/>
      <c r="MAC49" s="323"/>
      <c r="MAD49" s="323"/>
      <c r="MAE49" s="323"/>
      <c r="MAF49" s="323"/>
      <c r="MAG49" s="323"/>
      <c r="MAH49" s="323"/>
      <c r="MAI49" s="323"/>
      <c r="MAJ49" s="323"/>
      <c r="MAK49" s="323"/>
      <c r="MAL49" s="323"/>
      <c r="MAM49" s="323"/>
      <c r="MAN49" s="323"/>
      <c r="MAO49" s="323"/>
      <c r="MAP49" s="323"/>
      <c r="MAQ49" s="323"/>
      <c r="MAR49" s="323"/>
      <c r="MAS49" s="323"/>
      <c r="MAT49" s="323"/>
      <c r="MAU49" s="323"/>
      <c r="MAV49" s="323"/>
      <c r="MAW49" s="323"/>
      <c r="MAX49" s="323"/>
      <c r="MAY49" s="323"/>
      <c r="MAZ49" s="323"/>
      <c r="MBA49" s="323"/>
      <c r="MBB49" s="323"/>
      <c r="MBC49" s="323"/>
      <c r="MBD49" s="323"/>
      <c r="MBE49" s="323"/>
      <c r="MBF49" s="323"/>
      <c r="MBG49" s="323"/>
      <c r="MBH49" s="323"/>
      <c r="MBI49" s="323"/>
      <c r="MBJ49" s="323"/>
      <c r="MBK49" s="323"/>
      <c r="MBL49" s="323"/>
      <c r="MBM49" s="323"/>
      <c r="MBN49" s="323"/>
      <c r="MBO49" s="323"/>
      <c r="MBP49" s="323"/>
      <c r="MBQ49" s="323"/>
      <c r="MBR49" s="323"/>
      <c r="MBS49" s="323"/>
      <c r="MBT49" s="323"/>
      <c r="MBU49" s="323"/>
      <c r="MBV49" s="323"/>
      <c r="MBW49" s="323"/>
      <c r="MBX49" s="323"/>
      <c r="MBY49" s="323"/>
      <c r="MBZ49" s="323"/>
      <c r="MCA49" s="323"/>
      <c r="MCB49" s="323"/>
      <c r="MCC49" s="323"/>
      <c r="MCD49" s="323"/>
      <c r="MCE49" s="323"/>
      <c r="MCF49" s="323"/>
      <c r="MCG49" s="323"/>
      <c r="MCH49" s="323"/>
      <c r="MCI49" s="323"/>
      <c r="MCJ49" s="323"/>
      <c r="MCK49" s="323"/>
      <c r="MCL49" s="323"/>
      <c r="MCM49" s="323"/>
      <c r="MCN49" s="323"/>
      <c r="MCO49" s="323"/>
      <c r="MCP49" s="323"/>
      <c r="MCQ49" s="323"/>
      <c r="MCR49" s="323"/>
      <c r="MCS49" s="323"/>
      <c r="MCT49" s="323"/>
      <c r="MCU49" s="323"/>
      <c r="MCV49" s="323"/>
      <c r="MCW49" s="323"/>
      <c r="MCX49" s="323"/>
      <c r="MCY49" s="323"/>
      <c r="MCZ49" s="323"/>
      <c r="MDA49" s="323"/>
      <c r="MDB49" s="323"/>
      <c r="MDC49" s="323"/>
      <c r="MDD49" s="323"/>
      <c r="MDE49" s="323"/>
      <c r="MDF49" s="323"/>
      <c r="MDG49" s="323"/>
      <c r="MDH49" s="323"/>
      <c r="MDI49" s="323"/>
      <c r="MDJ49" s="323"/>
      <c r="MDK49" s="323"/>
      <c r="MDL49" s="323"/>
      <c r="MDM49" s="323"/>
      <c r="MDN49" s="323"/>
      <c r="MDO49" s="323"/>
      <c r="MDP49" s="323"/>
      <c r="MDQ49" s="323"/>
      <c r="MDR49" s="323"/>
      <c r="MDS49" s="323"/>
      <c r="MDT49" s="323"/>
      <c r="MDU49" s="323"/>
      <c r="MDV49" s="323"/>
      <c r="MDW49" s="323"/>
      <c r="MDX49" s="323"/>
      <c r="MDY49" s="323"/>
      <c r="MDZ49" s="323"/>
      <c r="MEA49" s="323"/>
      <c r="MEB49" s="323"/>
      <c r="MEC49" s="323"/>
      <c r="MED49" s="323"/>
      <c r="MEE49" s="323"/>
      <c r="MEF49" s="323"/>
      <c r="MEG49" s="323"/>
      <c r="MEH49" s="323"/>
      <c r="MEI49" s="323"/>
      <c r="MEJ49" s="323"/>
      <c r="MEK49" s="323"/>
      <c r="MEL49" s="323"/>
      <c r="MEM49" s="323"/>
      <c r="MEN49" s="323"/>
      <c r="MEO49" s="323"/>
      <c r="MEP49" s="323"/>
      <c r="MEQ49" s="323"/>
      <c r="MER49" s="323"/>
      <c r="MES49" s="323"/>
      <c r="MET49" s="323"/>
      <c r="MEU49" s="323"/>
      <c r="MEV49" s="323"/>
      <c r="MEW49" s="323"/>
      <c r="MEX49" s="323"/>
      <c r="MEY49" s="323"/>
      <c r="MEZ49" s="323"/>
      <c r="MFA49" s="323"/>
      <c r="MFB49" s="323"/>
      <c r="MFC49" s="323"/>
      <c r="MFD49" s="323"/>
      <c r="MFE49" s="323"/>
      <c r="MFF49" s="323"/>
      <c r="MFG49" s="323"/>
      <c r="MFH49" s="323"/>
      <c r="MFI49" s="323"/>
      <c r="MFJ49" s="323"/>
      <c r="MFK49" s="323"/>
      <c r="MFL49" s="323"/>
      <c r="MFM49" s="323"/>
      <c r="MFN49" s="323"/>
      <c r="MFO49" s="323"/>
      <c r="MFP49" s="323"/>
      <c r="MFQ49" s="323"/>
      <c r="MFR49" s="323"/>
      <c r="MFS49" s="323"/>
      <c r="MFT49" s="323"/>
      <c r="MFU49" s="323"/>
      <c r="MFV49" s="323"/>
      <c r="MFW49" s="323"/>
      <c r="MFX49" s="323"/>
      <c r="MFY49" s="323"/>
      <c r="MFZ49" s="323"/>
      <c r="MGA49" s="323"/>
      <c r="MGB49" s="323"/>
      <c r="MGC49" s="323"/>
      <c r="MGD49" s="323"/>
      <c r="MGE49" s="323"/>
      <c r="MGF49" s="323"/>
      <c r="MGG49" s="323"/>
      <c r="MGH49" s="323"/>
      <c r="MGI49" s="323"/>
      <c r="MGJ49" s="323"/>
      <c r="MGK49" s="323"/>
      <c r="MGL49" s="323"/>
      <c r="MGM49" s="323"/>
      <c r="MGN49" s="323"/>
      <c r="MGO49" s="323"/>
      <c r="MGP49" s="323"/>
      <c r="MGQ49" s="323"/>
      <c r="MGR49" s="323"/>
      <c r="MGS49" s="323"/>
      <c r="MGT49" s="323"/>
      <c r="MGU49" s="323"/>
      <c r="MGV49" s="323"/>
      <c r="MGW49" s="323"/>
      <c r="MGX49" s="323"/>
      <c r="MGY49" s="323"/>
      <c r="MGZ49" s="323"/>
      <c r="MHA49" s="323"/>
      <c r="MHB49" s="323"/>
      <c r="MHC49" s="323"/>
      <c r="MHD49" s="323"/>
      <c r="MHE49" s="323"/>
      <c r="MHF49" s="323"/>
      <c r="MHG49" s="323"/>
      <c r="MHH49" s="323"/>
      <c r="MHI49" s="323"/>
      <c r="MHJ49" s="323"/>
      <c r="MHK49" s="323"/>
      <c r="MHL49" s="323"/>
      <c r="MHM49" s="323"/>
      <c r="MHN49" s="323"/>
      <c r="MHO49" s="323"/>
      <c r="MHP49" s="323"/>
      <c r="MHQ49" s="323"/>
      <c r="MHR49" s="323"/>
      <c r="MHS49" s="323"/>
      <c r="MHT49" s="323"/>
      <c r="MHU49" s="323"/>
      <c r="MHV49" s="323"/>
      <c r="MHW49" s="323"/>
      <c r="MHX49" s="323"/>
      <c r="MHY49" s="323"/>
      <c r="MHZ49" s="323"/>
      <c r="MIA49" s="323"/>
      <c r="MIB49" s="323"/>
      <c r="MIC49" s="323"/>
      <c r="MID49" s="323"/>
      <c r="MIE49" s="323"/>
      <c r="MIF49" s="323"/>
      <c r="MIG49" s="323"/>
      <c r="MIH49" s="323"/>
      <c r="MII49" s="323"/>
      <c r="MIJ49" s="323"/>
      <c r="MIK49" s="323"/>
      <c r="MIL49" s="323"/>
      <c r="MIM49" s="323"/>
      <c r="MIN49" s="323"/>
      <c r="MIO49" s="323"/>
      <c r="MIP49" s="323"/>
      <c r="MIQ49" s="323"/>
      <c r="MIR49" s="323"/>
      <c r="MIS49" s="323"/>
      <c r="MIT49" s="323"/>
      <c r="MIU49" s="323"/>
      <c r="MIV49" s="323"/>
      <c r="MIW49" s="323"/>
      <c r="MIX49" s="323"/>
      <c r="MIY49" s="323"/>
      <c r="MIZ49" s="323"/>
      <c r="MJA49" s="323"/>
      <c r="MJB49" s="323"/>
      <c r="MJC49" s="323"/>
      <c r="MJD49" s="323"/>
      <c r="MJE49" s="323"/>
      <c r="MJF49" s="323"/>
      <c r="MJG49" s="323"/>
      <c r="MJH49" s="323"/>
      <c r="MJI49" s="323"/>
      <c r="MJJ49" s="323"/>
      <c r="MJK49" s="323"/>
      <c r="MJL49" s="323"/>
      <c r="MJM49" s="323"/>
      <c r="MJN49" s="323"/>
      <c r="MJO49" s="323"/>
      <c r="MJP49" s="323"/>
      <c r="MJQ49" s="323"/>
      <c r="MJR49" s="323"/>
      <c r="MJS49" s="323"/>
      <c r="MJT49" s="323"/>
      <c r="MJU49" s="323"/>
      <c r="MJV49" s="323"/>
      <c r="MJW49" s="323"/>
      <c r="MJX49" s="323"/>
      <c r="MJY49" s="323"/>
      <c r="MJZ49" s="323"/>
      <c r="MKA49" s="323"/>
      <c r="MKB49" s="323"/>
      <c r="MKC49" s="323"/>
      <c r="MKD49" s="323"/>
      <c r="MKE49" s="323"/>
      <c r="MKF49" s="323"/>
      <c r="MKG49" s="323"/>
      <c r="MKH49" s="323"/>
      <c r="MKI49" s="323"/>
      <c r="MKJ49" s="323"/>
      <c r="MKK49" s="323"/>
      <c r="MKL49" s="323"/>
      <c r="MKM49" s="323"/>
      <c r="MKN49" s="323"/>
      <c r="MKO49" s="323"/>
      <c r="MKP49" s="323"/>
      <c r="MKQ49" s="323"/>
      <c r="MKR49" s="323"/>
      <c r="MKS49" s="323"/>
      <c r="MKT49" s="323"/>
      <c r="MKU49" s="323"/>
      <c r="MKV49" s="323"/>
      <c r="MKW49" s="323"/>
      <c r="MKX49" s="323"/>
      <c r="MKY49" s="323"/>
      <c r="MKZ49" s="323"/>
      <c r="MLA49" s="323"/>
      <c r="MLB49" s="323"/>
      <c r="MLC49" s="323"/>
      <c r="MLD49" s="323"/>
      <c r="MLE49" s="323"/>
      <c r="MLF49" s="323"/>
      <c r="MLG49" s="323"/>
      <c r="MLH49" s="323"/>
      <c r="MLI49" s="323"/>
      <c r="MLJ49" s="323"/>
      <c r="MLK49" s="323"/>
      <c r="MLL49" s="323"/>
      <c r="MLM49" s="323"/>
      <c r="MLN49" s="323"/>
      <c r="MLO49" s="323"/>
      <c r="MLP49" s="323"/>
      <c r="MLQ49" s="323"/>
      <c r="MLR49" s="323"/>
      <c r="MLS49" s="323"/>
      <c r="MLT49" s="323"/>
      <c r="MLU49" s="323"/>
      <c r="MLV49" s="323"/>
      <c r="MLW49" s="323"/>
      <c r="MLX49" s="323"/>
      <c r="MLY49" s="323"/>
      <c r="MLZ49" s="323"/>
      <c r="MMA49" s="323"/>
      <c r="MMB49" s="323"/>
      <c r="MMC49" s="323"/>
      <c r="MMD49" s="323"/>
      <c r="MME49" s="323"/>
      <c r="MMF49" s="323"/>
      <c r="MMG49" s="323"/>
      <c r="MMH49" s="323"/>
      <c r="MMI49" s="323"/>
      <c r="MMJ49" s="323"/>
      <c r="MMK49" s="323"/>
      <c r="MML49" s="323"/>
      <c r="MMM49" s="323"/>
      <c r="MMN49" s="323"/>
      <c r="MMO49" s="323"/>
      <c r="MMP49" s="323"/>
      <c r="MMQ49" s="323"/>
      <c r="MMR49" s="323"/>
      <c r="MMS49" s="323"/>
      <c r="MMT49" s="323"/>
      <c r="MMU49" s="323"/>
      <c r="MMV49" s="323"/>
      <c r="MMW49" s="323"/>
      <c r="MMX49" s="323"/>
      <c r="MMY49" s="323"/>
      <c r="MMZ49" s="323"/>
      <c r="MNA49" s="323"/>
      <c r="MNB49" s="323"/>
      <c r="MNC49" s="323"/>
      <c r="MND49" s="323"/>
      <c r="MNE49" s="323"/>
      <c r="MNF49" s="323"/>
      <c r="MNG49" s="323"/>
      <c r="MNH49" s="323"/>
      <c r="MNI49" s="323"/>
      <c r="MNJ49" s="323"/>
      <c r="MNK49" s="323"/>
      <c r="MNL49" s="323"/>
      <c r="MNM49" s="323"/>
      <c r="MNN49" s="323"/>
      <c r="MNO49" s="323"/>
      <c r="MNP49" s="323"/>
      <c r="MNQ49" s="323"/>
      <c r="MNR49" s="323"/>
      <c r="MNS49" s="323"/>
      <c r="MNT49" s="323"/>
      <c r="MNU49" s="323"/>
      <c r="MNV49" s="323"/>
      <c r="MNW49" s="323"/>
      <c r="MNX49" s="323"/>
      <c r="MNY49" s="323"/>
      <c r="MNZ49" s="323"/>
      <c r="MOA49" s="323"/>
      <c r="MOB49" s="323"/>
      <c r="MOC49" s="323"/>
      <c r="MOD49" s="323"/>
      <c r="MOE49" s="323"/>
      <c r="MOF49" s="323"/>
      <c r="MOG49" s="323"/>
      <c r="MOH49" s="323"/>
      <c r="MOI49" s="323"/>
      <c r="MOJ49" s="323"/>
      <c r="MOK49" s="323"/>
      <c r="MOL49" s="323"/>
      <c r="MOM49" s="323"/>
      <c r="MON49" s="323"/>
      <c r="MOO49" s="323"/>
      <c r="MOP49" s="323"/>
      <c r="MOQ49" s="323"/>
      <c r="MOR49" s="323"/>
      <c r="MOS49" s="323"/>
      <c r="MOT49" s="323"/>
      <c r="MOU49" s="323"/>
      <c r="MOV49" s="323"/>
      <c r="MOW49" s="323"/>
      <c r="MOX49" s="323"/>
      <c r="MOY49" s="323"/>
      <c r="MOZ49" s="323"/>
      <c r="MPA49" s="323"/>
      <c r="MPB49" s="323"/>
      <c r="MPC49" s="323"/>
      <c r="MPD49" s="323"/>
      <c r="MPE49" s="323"/>
      <c r="MPF49" s="323"/>
      <c r="MPG49" s="323"/>
      <c r="MPH49" s="323"/>
      <c r="MPI49" s="323"/>
      <c r="MPJ49" s="323"/>
      <c r="MPK49" s="323"/>
      <c r="MPL49" s="323"/>
      <c r="MPM49" s="323"/>
      <c r="MPN49" s="323"/>
      <c r="MPO49" s="323"/>
      <c r="MPP49" s="323"/>
      <c r="MPQ49" s="323"/>
      <c r="MPR49" s="323"/>
      <c r="MPS49" s="323"/>
      <c r="MPT49" s="323"/>
      <c r="MPU49" s="323"/>
      <c r="MPV49" s="323"/>
      <c r="MPW49" s="323"/>
      <c r="MPX49" s="323"/>
      <c r="MPY49" s="323"/>
      <c r="MPZ49" s="323"/>
      <c r="MQA49" s="323"/>
      <c r="MQB49" s="323"/>
      <c r="MQC49" s="323"/>
      <c r="MQD49" s="323"/>
      <c r="MQE49" s="323"/>
      <c r="MQF49" s="323"/>
      <c r="MQG49" s="323"/>
      <c r="MQH49" s="323"/>
      <c r="MQI49" s="323"/>
      <c r="MQJ49" s="323"/>
      <c r="MQK49" s="323"/>
      <c r="MQL49" s="323"/>
      <c r="MQM49" s="323"/>
      <c r="MQN49" s="323"/>
      <c r="MQO49" s="323"/>
      <c r="MQP49" s="323"/>
      <c r="MQQ49" s="323"/>
      <c r="MQR49" s="323"/>
      <c r="MQS49" s="323"/>
      <c r="MQT49" s="323"/>
      <c r="MQU49" s="323"/>
      <c r="MQV49" s="323"/>
      <c r="MQW49" s="323"/>
      <c r="MQX49" s="323"/>
      <c r="MQY49" s="323"/>
      <c r="MQZ49" s="323"/>
      <c r="MRA49" s="323"/>
      <c r="MRB49" s="323"/>
      <c r="MRC49" s="323"/>
      <c r="MRD49" s="323"/>
      <c r="MRE49" s="323"/>
      <c r="MRF49" s="323"/>
      <c r="MRG49" s="323"/>
      <c r="MRH49" s="323"/>
      <c r="MRI49" s="323"/>
      <c r="MRJ49" s="323"/>
      <c r="MRK49" s="323"/>
      <c r="MRL49" s="323"/>
      <c r="MRM49" s="323"/>
      <c r="MRN49" s="323"/>
      <c r="MRO49" s="323"/>
      <c r="MRP49" s="323"/>
      <c r="MRQ49" s="323"/>
      <c r="MRR49" s="323"/>
      <c r="MRS49" s="323"/>
      <c r="MRT49" s="323"/>
      <c r="MRU49" s="323"/>
      <c r="MRV49" s="323"/>
      <c r="MRW49" s="323"/>
      <c r="MRX49" s="323"/>
      <c r="MRY49" s="323"/>
      <c r="MRZ49" s="323"/>
      <c r="MSA49" s="323"/>
      <c r="MSB49" s="323"/>
      <c r="MSC49" s="323"/>
      <c r="MSD49" s="323"/>
      <c r="MSE49" s="323"/>
      <c r="MSF49" s="323"/>
      <c r="MSG49" s="323"/>
      <c r="MSH49" s="323"/>
      <c r="MSI49" s="323"/>
      <c r="MSJ49" s="323"/>
      <c r="MSK49" s="323"/>
      <c r="MSL49" s="323"/>
      <c r="MSM49" s="323"/>
      <c r="MSN49" s="323"/>
      <c r="MSO49" s="323"/>
      <c r="MSP49" s="323"/>
      <c r="MSQ49" s="323"/>
      <c r="MSR49" s="323"/>
      <c r="MSS49" s="323"/>
      <c r="MST49" s="323"/>
      <c r="MSU49" s="323"/>
      <c r="MSV49" s="323"/>
      <c r="MSW49" s="323"/>
      <c r="MSX49" s="323"/>
      <c r="MSY49" s="323"/>
      <c r="MSZ49" s="323"/>
      <c r="MTA49" s="323"/>
      <c r="MTB49" s="323"/>
      <c r="MTC49" s="323"/>
      <c r="MTD49" s="323"/>
      <c r="MTE49" s="323"/>
      <c r="MTF49" s="323"/>
      <c r="MTG49" s="323"/>
      <c r="MTH49" s="323"/>
      <c r="MTI49" s="323"/>
      <c r="MTJ49" s="323"/>
      <c r="MTK49" s="323"/>
      <c r="MTL49" s="323"/>
      <c r="MTM49" s="323"/>
      <c r="MTN49" s="323"/>
      <c r="MTO49" s="323"/>
      <c r="MTP49" s="323"/>
      <c r="MTQ49" s="323"/>
      <c r="MTR49" s="323"/>
      <c r="MTS49" s="323"/>
      <c r="MTT49" s="323"/>
      <c r="MTU49" s="323"/>
      <c r="MTV49" s="323"/>
      <c r="MTW49" s="323"/>
      <c r="MTX49" s="323"/>
      <c r="MTY49" s="323"/>
      <c r="MTZ49" s="323"/>
      <c r="MUA49" s="323"/>
      <c r="MUB49" s="323"/>
      <c r="MUC49" s="323"/>
      <c r="MUD49" s="323"/>
      <c r="MUE49" s="323"/>
      <c r="MUF49" s="323"/>
      <c r="MUG49" s="323"/>
      <c r="MUH49" s="323"/>
      <c r="MUI49" s="323"/>
      <c r="MUJ49" s="323"/>
      <c r="MUK49" s="323"/>
      <c r="MUL49" s="323"/>
      <c r="MUM49" s="323"/>
      <c r="MUN49" s="323"/>
      <c r="MUO49" s="323"/>
      <c r="MUP49" s="323"/>
      <c r="MUQ49" s="323"/>
      <c r="MUR49" s="323"/>
      <c r="MUS49" s="323"/>
      <c r="MUT49" s="323"/>
      <c r="MUU49" s="323"/>
      <c r="MUV49" s="323"/>
      <c r="MUW49" s="323"/>
      <c r="MUX49" s="323"/>
      <c r="MUY49" s="323"/>
      <c r="MUZ49" s="323"/>
      <c r="MVA49" s="323"/>
      <c r="MVB49" s="323"/>
      <c r="MVC49" s="323"/>
      <c r="MVD49" s="323"/>
      <c r="MVE49" s="323"/>
      <c r="MVF49" s="323"/>
      <c r="MVG49" s="323"/>
      <c r="MVH49" s="323"/>
      <c r="MVI49" s="323"/>
      <c r="MVJ49" s="323"/>
      <c r="MVK49" s="323"/>
      <c r="MVL49" s="323"/>
      <c r="MVM49" s="323"/>
      <c r="MVN49" s="323"/>
      <c r="MVO49" s="323"/>
      <c r="MVP49" s="323"/>
      <c r="MVQ49" s="323"/>
      <c r="MVR49" s="323"/>
      <c r="MVS49" s="323"/>
      <c r="MVT49" s="323"/>
      <c r="MVU49" s="323"/>
      <c r="MVV49" s="323"/>
      <c r="MVW49" s="323"/>
      <c r="MVX49" s="323"/>
      <c r="MVY49" s="323"/>
      <c r="MVZ49" s="323"/>
      <c r="MWA49" s="323"/>
      <c r="MWB49" s="323"/>
      <c r="MWC49" s="323"/>
      <c r="MWD49" s="323"/>
      <c r="MWE49" s="323"/>
      <c r="MWF49" s="323"/>
      <c r="MWG49" s="323"/>
      <c r="MWH49" s="323"/>
      <c r="MWI49" s="323"/>
      <c r="MWJ49" s="323"/>
      <c r="MWK49" s="323"/>
      <c r="MWL49" s="323"/>
      <c r="MWM49" s="323"/>
      <c r="MWN49" s="323"/>
      <c r="MWO49" s="323"/>
      <c r="MWP49" s="323"/>
      <c r="MWQ49" s="323"/>
      <c r="MWR49" s="323"/>
      <c r="MWS49" s="323"/>
      <c r="MWT49" s="323"/>
      <c r="MWU49" s="323"/>
      <c r="MWV49" s="323"/>
      <c r="MWW49" s="323"/>
      <c r="MWX49" s="323"/>
      <c r="MWY49" s="323"/>
      <c r="MWZ49" s="323"/>
      <c r="MXA49" s="323"/>
      <c r="MXB49" s="323"/>
      <c r="MXC49" s="323"/>
      <c r="MXD49" s="323"/>
      <c r="MXE49" s="323"/>
      <c r="MXF49" s="323"/>
      <c r="MXG49" s="323"/>
      <c r="MXH49" s="323"/>
      <c r="MXI49" s="323"/>
      <c r="MXJ49" s="323"/>
      <c r="MXK49" s="323"/>
      <c r="MXL49" s="323"/>
      <c r="MXM49" s="323"/>
      <c r="MXN49" s="323"/>
      <c r="MXO49" s="323"/>
      <c r="MXP49" s="323"/>
      <c r="MXQ49" s="323"/>
      <c r="MXR49" s="323"/>
      <c r="MXS49" s="323"/>
      <c r="MXT49" s="323"/>
      <c r="MXU49" s="323"/>
      <c r="MXV49" s="323"/>
      <c r="MXW49" s="323"/>
      <c r="MXX49" s="323"/>
      <c r="MXY49" s="323"/>
      <c r="MXZ49" s="323"/>
      <c r="MYA49" s="323"/>
      <c r="MYB49" s="323"/>
      <c r="MYC49" s="323"/>
      <c r="MYD49" s="323"/>
      <c r="MYE49" s="323"/>
      <c r="MYF49" s="323"/>
      <c r="MYG49" s="323"/>
      <c r="MYH49" s="323"/>
      <c r="MYI49" s="323"/>
      <c r="MYJ49" s="323"/>
      <c r="MYK49" s="323"/>
      <c r="MYL49" s="323"/>
      <c r="MYM49" s="323"/>
      <c r="MYN49" s="323"/>
      <c r="MYO49" s="323"/>
      <c r="MYP49" s="323"/>
      <c r="MYQ49" s="323"/>
      <c r="MYR49" s="323"/>
      <c r="MYS49" s="323"/>
      <c r="MYT49" s="323"/>
      <c r="MYU49" s="323"/>
      <c r="MYV49" s="323"/>
      <c r="MYW49" s="323"/>
      <c r="MYX49" s="323"/>
      <c r="MYY49" s="323"/>
      <c r="MYZ49" s="323"/>
      <c r="MZA49" s="323"/>
      <c r="MZB49" s="323"/>
      <c r="MZC49" s="323"/>
      <c r="MZD49" s="323"/>
      <c r="MZE49" s="323"/>
      <c r="MZF49" s="323"/>
      <c r="MZG49" s="323"/>
      <c r="MZH49" s="323"/>
      <c r="MZI49" s="323"/>
      <c r="MZJ49" s="323"/>
      <c r="MZK49" s="323"/>
      <c r="MZL49" s="323"/>
      <c r="MZM49" s="323"/>
      <c r="MZN49" s="323"/>
      <c r="MZO49" s="323"/>
      <c r="MZP49" s="323"/>
      <c r="MZQ49" s="323"/>
      <c r="MZR49" s="323"/>
      <c r="MZS49" s="323"/>
      <c r="MZT49" s="323"/>
      <c r="MZU49" s="323"/>
      <c r="MZV49" s="323"/>
      <c r="MZW49" s="323"/>
      <c r="MZX49" s="323"/>
      <c r="MZY49" s="323"/>
      <c r="MZZ49" s="323"/>
      <c r="NAA49" s="323"/>
      <c r="NAB49" s="323"/>
      <c r="NAC49" s="323"/>
      <c r="NAD49" s="323"/>
      <c r="NAE49" s="323"/>
      <c r="NAF49" s="323"/>
      <c r="NAG49" s="323"/>
      <c r="NAH49" s="323"/>
      <c r="NAI49" s="323"/>
      <c r="NAJ49" s="323"/>
      <c r="NAK49" s="323"/>
      <c r="NAL49" s="323"/>
      <c r="NAM49" s="323"/>
      <c r="NAN49" s="323"/>
      <c r="NAO49" s="323"/>
      <c r="NAP49" s="323"/>
      <c r="NAQ49" s="323"/>
      <c r="NAR49" s="323"/>
      <c r="NAS49" s="323"/>
      <c r="NAT49" s="323"/>
      <c r="NAU49" s="323"/>
      <c r="NAV49" s="323"/>
      <c r="NAW49" s="323"/>
      <c r="NAX49" s="323"/>
      <c r="NAY49" s="323"/>
      <c r="NAZ49" s="323"/>
      <c r="NBA49" s="323"/>
      <c r="NBB49" s="323"/>
      <c r="NBC49" s="323"/>
      <c r="NBD49" s="323"/>
      <c r="NBE49" s="323"/>
      <c r="NBF49" s="323"/>
      <c r="NBG49" s="323"/>
      <c r="NBH49" s="323"/>
      <c r="NBI49" s="323"/>
      <c r="NBJ49" s="323"/>
      <c r="NBK49" s="323"/>
      <c r="NBL49" s="323"/>
      <c r="NBM49" s="323"/>
      <c r="NBN49" s="323"/>
      <c r="NBO49" s="323"/>
      <c r="NBP49" s="323"/>
      <c r="NBQ49" s="323"/>
      <c r="NBR49" s="323"/>
      <c r="NBS49" s="323"/>
      <c r="NBT49" s="323"/>
      <c r="NBU49" s="323"/>
      <c r="NBV49" s="323"/>
      <c r="NBW49" s="323"/>
      <c r="NBX49" s="323"/>
      <c r="NBY49" s="323"/>
      <c r="NBZ49" s="323"/>
      <c r="NCA49" s="323"/>
      <c r="NCB49" s="323"/>
      <c r="NCC49" s="323"/>
      <c r="NCD49" s="323"/>
      <c r="NCE49" s="323"/>
      <c r="NCF49" s="323"/>
      <c r="NCG49" s="323"/>
      <c r="NCH49" s="323"/>
      <c r="NCI49" s="323"/>
      <c r="NCJ49" s="323"/>
      <c r="NCK49" s="323"/>
      <c r="NCL49" s="323"/>
      <c r="NCM49" s="323"/>
      <c r="NCN49" s="323"/>
      <c r="NCO49" s="323"/>
      <c r="NCP49" s="323"/>
      <c r="NCQ49" s="323"/>
      <c r="NCR49" s="323"/>
      <c r="NCS49" s="323"/>
      <c r="NCT49" s="323"/>
      <c r="NCU49" s="323"/>
      <c r="NCV49" s="323"/>
      <c r="NCW49" s="323"/>
      <c r="NCX49" s="323"/>
      <c r="NCY49" s="323"/>
      <c r="NCZ49" s="323"/>
      <c r="NDA49" s="323"/>
      <c r="NDB49" s="323"/>
      <c r="NDC49" s="323"/>
      <c r="NDD49" s="323"/>
      <c r="NDE49" s="323"/>
      <c r="NDF49" s="323"/>
      <c r="NDG49" s="323"/>
      <c r="NDH49" s="323"/>
      <c r="NDI49" s="323"/>
      <c r="NDJ49" s="323"/>
      <c r="NDK49" s="323"/>
      <c r="NDL49" s="323"/>
      <c r="NDM49" s="323"/>
      <c r="NDN49" s="323"/>
      <c r="NDO49" s="323"/>
      <c r="NDP49" s="323"/>
      <c r="NDQ49" s="323"/>
      <c r="NDR49" s="323"/>
      <c r="NDS49" s="323"/>
      <c r="NDT49" s="323"/>
      <c r="NDU49" s="323"/>
      <c r="NDV49" s="323"/>
      <c r="NDW49" s="323"/>
      <c r="NDX49" s="323"/>
      <c r="NDY49" s="323"/>
      <c r="NDZ49" s="323"/>
      <c r="NEA49" s="323"/>
      <c r="NEB49" s="323"/>
      <c r="NEC49" s="323"/>
      <c r="NED49" s="323"/>
      <c r="NEE49" s="323"/>
      <c r="NEF49" s="323"/>
      <c r="NEG49" s="323"/>
      <c r="NEH49" s="323"/>
      <c r="NEI49" s="323"/>
      <c r="NEJ49" s="323"/>
      <c r="NEK49" s="323"/>
      <c r="NEL49" s="323"/>
      <c r="NEM49" s="323"/>
      <c r="NEN49" s="323"/>
      <c r="NEO49" s="323"/>
      <c r="NEP49" s="323"/>
      <c r="NEQ49" s="323"/>
      <c r="NER49" s="323"/>
      <c r="NES49" s="323"/>
      <c r="NET49" s="323"/>
      <c r="NEU49" s="323"/>
      <c r="NEV49" s="323"/>
      <c r="NEW49" s="323"/>
      <c r="NEX49" s="323"/>
      <c r="NEY49" s="323"/>
      <c r="NEZ49" s="323"/>
      <c r="NFA49" s="323"/>
      <c r="NFB49" s="323"/>
      <c r="NFC49" s="323"/>
      <c r="NFD49" s="323"/>
      <c r="NFE49" s="323"/>
      <c r="NFF49" s="323"/>
      <c r="NFG49" s="323"/>
      <c r="NFH49" s="323"/>
      <c r="NFI49" s="323"/>
      <c r="NFJ49" s="323"/>
      <c r="NFK49" s="323"/>
      <c r="NFL49" s="323"/>
      <c r="NFM49" s="323"/>
      <c r="NFN49" s="323"/>
      <c r="NFO49" s="323"/>
      <c r="NFP49" s="323"/>
      <c r="NFQ49" s="323"/>
      <c r="NFR49" s="323"/>
      <c r="NFS49" s="323"/>
      <c r="NFT49" s="323"/>
      <c r="NFU49" s="323"/>
      <c r="NFV49" s="323"/>
      <c r="NFW49" s="323"/>
      <c r="NFX49" s="323"/>
      <c r="NFY49" s="323"/>
      <c r="NFZ49" s="323"/>
      <c r="NGA49" s="323"/>
      <c r="NGB49" s="323"/>
      <c r="NGC49" s="323"/>
      <c r="NGD49" s="323"/>
      <c r="NGE49" s="323"/>
      <c r="NGF49" s="323"/>
      <c r="NGG49" s="323"/>
      <c r="NGH49" s="323"/>
      <c r="NGI49" s="323"/>
      <c r="NGJ49" s="323"/>
      <c r="NGK49" s="323"/>
      <c r="NGL49" s="323"/>
      <c r="NGM49" s="323"/>
      <c r="NGN49" s="323"/>
      <c r="NGO49" s="323"/>
      <c r="NGP49" s="323"/>
      <c r="NGQ49" s="323"/>
      <c r="NGR49" s="323"/>
      <c r="NGS49" s="323"/>
      <c r="NGT49" s="323"/>
      <c r="NGU49" s="323"/>
      <c r="NGV49" s="323"/>
      <c r="NGW49" s="323"/>
      <c r="NGX49" s="323"/>
      <c r="NGY49" s="323"/>
      <c r="NGZ49" s="323"/>
      <c r="NHA49" s="323"/>
      <c r="NHB49" s="323"/>
      <c r="NHC49" s="323"/>
      <c r="NHD49" s="323"/>
      <c r="NHE49" s="323"/>
      <c r="NHF49" s="323"/>
      <c r="NHG49" s="323"/>
      <c r="NHH49" s="323"/>
      <c r="NHI49" s="323"/>
      <c r="NHJ49" s="323"/>
      <c r="NHK49" s="323"/>
      <c r="NHL49" s="323"/>
      <c r="NHM49" s="323"/>
      <c r="NHN49" s="323"/>
      <c r="NHO49" s="323"/>
      <c r="NHP49" s="323"/>
      <c r="NHQ49" s="323"/>
      <c r="NHR49" s="323"/>
      <c r="NHS49" s="323"/>
      <c r="NHT49" s="323"/>
      <c r="NHU49" s="323"/>
      <c r="NHV49" s="323"/>
      <c r="NHW49" s="323"/>
      <c r="NHX49" s="323"/>
      <c r="NHY49" s="323"/>
      <c r="NHZ49" s="323"/>
      <c r="NIA49" s="323"/>
      <c r="NIB49" s="323"/>
      <c r="NIC49" s="323"/>
      <c r="NID49" s="323"/>
      <c r="NIE49" s="323"/>
      <c r="NIF49" s="323"/>
      <c r="NIG49" s="323"/>
      <c r="NIH49" s="323"/>
      <c r="NII49" s="323"/>
      <c r="NIJ49" s="323"/>
      <c r="NIK49" s="323"/>
      <c r="NIL49" s="323"/>
      <c r="NIM49" s="323"/>
      <c r="NIN49" s="323"/>
      <c r="NIO49" s="323"/>
      <c r="NIP49" s="323"/>
      <c r="NIQ49" s="323"/>
      <c r="NIR49" s="323"/>
      <c r="NIS49" s="323"/>
      <c r="NIT49" s="323"/>
      <c r="NIU49" s="323"/>
      <c r="NIV49" s="323"/>
      <c r="NIW49" s="323"/>
      <c r="NIX49" s="323"/>
      <c r="NIY49" s="323"/>
      <c r="NIZ49" s="323"/>
      <c r="NJA49" s="323"/>
      <c r="NJB49" s="323"/>
      <c r="NJC49" s="323"/>
      <c r="NJD49" s="323"/>
      <c r="NJE49" s="323"/>
      <c r="NJF49" s="323"/>
      <c r="NJG49" s="323"/>
      <c r="NJH49" s="323"/>
      <c r="NJI49" s="323"/>
      <c r="NJJ49" s="323"/>
      <c r="NJK49" s="323"/>
      <c r="NJL49" s="323"/>
      <c r="NJM49" s="323"/>
      <c r="NJN49" s="323"/>
      <c r="NJO49" s="323"/>
      <c r="NJP49" s="323"/>
      <c r="NJQ49" s="323"/>
      <c r="NJR49" s="323"/>
      <c r="NJS49" s="323"/>
      <c r="NJT49" s="323"/>
      <c r="NJU49" s="323"/>
      <c r="NJV49" s="323"/>
      <c r="NJW49" s="323"/>
      <c r="NJX49" s="323"/>
      <c r="NJY49" s="323"/>
      <c r="NJZ49" s="323"/>
      <c r="NKA49" s="323"/>
      <c r="NKB49" s="323"/>
      <c r="NKC49" s="323"/>
      <c r="NKD49" s="323"/>
      <c r="NKE49" s="323"/>
      <c r="NKF49" s="323"/>
      <c r="NKG49" s="323"/>
      <c r="NKH49" s="323"/>
      <c r="NKI49" s="323"/>
      <c r="NKJ49" s="323"/>
      <c r="NKK49" s="323"/>
      <c r="NKL49" s="323"/>
      <c r="NKM49" s="323"/>
      <c r="NKN49" s="323"/>
      <c r="NKO49" s="323"/>
      <c r="NKP49" s="323"/>
      <c r="NKQ49" s="323"/>
      <c r="NKR49" s="323"/>
      <c r="NKS49" s="323"/>
      <c r="NKT49" s="323"/>
      <c r="NKU49" s="323"/>
      <c r="NKV49" s="323"/>
      <c r="NKW49" s="323"/>
      <c r="NKX49" s="323"/>
      <c r="NKY49" s="323"/>
      <c r="NKZ49" s="323"/>
      <c r="NLA49" s="323"/>
      <c r="NLB49" s="323"/>
      <c r="NLC49" s="323"/>
      <c r="NLD49" s="323"/>
      <c r="NLE49" s="323"/>
      <c r="NLF49" s="323"/>
      <c r="NLG49" s="323"/>
      <c r="NLH49" s="323"/>
      <c r="NLI49" s="323"/>
      <c r="NLJ49" s="323"/>
      <c r="NLK49" s="323"/>
      <c r="NLL49" s="323"/>
      <c r="NLM49" s="323"/>
      <c r="NLN49" s="323"/>
      <c r="NLO49" s="323"/>
      <c r="NLP49" s="323"/>
      <c r="NLQ49" s="323"/>
      <c r="NLR49" s="323"/>
      <c r="NLS49" s="323"/>
      <c r="NLT49" s="323"/>
      <c r="NLU49" s="323"/>
      <c r="NLV49" s="323"/>
      <c r="NLW49" s="323"/>
      <c r="NLX49" s="323"/>
      <c r="NLY49" s="323"/>
      <c r="NLZ49" s="323"/>
      <c r="NMA49" s="323"/>
      <c r="NMB49" s="323"/>
      <c r="NMC49" s="323"/>
      <c r="NMD49" s="323"/>
      <c r="NME49" s="323"/>
      <c r="NMF49" s="323"/>
      <c r="NMG49" s="323"/>
      <c r="NMH49" s="323"/>
      <c r="NMI49" s="323"/>
      <c r="NMJ49" s="323"/>
      <c r="NMK49" s="323"/>
      <c r="NML49" s="323"/>
      <c r="NMM49" s="323"/>
      <c r="NMN49" s="323"/>
      <c r="NMO49" s="323"/>
      <c r="NMP49" s="323"/>
      <c r="NMQ49" s="323"/>
      <c r="NMR49" s="323"/>
      <c r="NMS49" s="323"/>
      <c r="NMT49" s="323"/>
      <c r="NMU49" s="323"/>
      <c r="NMV49" s="323"/>
      <c r="NMW49" s="323"/>
      <c r="NMX49" s="323"/>
      <c r="NMY49" s="323"/>
      <c r="NMZ49" s="323"/>
      <c r="NNA49" s="323"/>
      <c r="NNB49" s="323"/>
      <c r="NNC49" s="323"/>
      <c r="NND49" s="323"/>
      <c r="NNE49" s="323"/>
      <c r="NNF49" s="323"/>
      <c r="NNG49" s="323"/>
      <c r="NNH49" s="323"/>
      <c r="NNI49" s="323"/>
      <c r="NNJ49" s="323"/>
      <c r="NNK49" s="323"/>
      <c r="NNL49" s="323"/>
      <c r="NNM49" s="323"/>
      <c r="NNN49" s="323"/>
      <c r="NNO49" s="323"/>
      <c r="NNP49" s="323"/>
      <c r="NNQ49" s="323"/>
      <c r="NNR49" s="323"/>
      <c r="NNS49" s="323"/>
      <c r="NNT49" s="323"/>
      <c r="NNU49" s="323"/>
      <c r="NNV49" s="323"/>
      <c r="NNW49" s="323"/>
      <c r="NNX49" s="323"/>
      <c r="NNY49" s="323"/>
      <c r="NNZ49" s="323"/>
      <c r="NOA49" s="323"/>
      <c r="NOB49" s="323"/>
      <c r="NOC49" s="323"/>
      <c r="NOD49" s="323"/>
      <c r="NOE49" s="323"/>
      <c r="NOF49" s="323"/>
      <c r="NOG49" s="323"/>
      <c r="NOH49" s="323"/>
      <c r="NOI49" s="323"/>
      <c r="NOJ49" s="323"/>
      <c r="NOK49" s="323"/>
      <c r="NOL49" s="323"/>
      <c r="NOM49" s="323"/>
      <c r="NON49" s="323"/>
      <c r="NOO49" s="323"/>
      <c r="NOP49" s="323"/>
      <c r="NOQ49" s="323"/>
      <c r="NOR49" s="323"/>
      <c r="NOS49" s="323"/>
      <c r="NOT49" s="323"/>
      <c r="NOU49" s="323"/>
      <c r="NOV49" s="323"/>
      <c r="NOW49" s="323"/>
      <c r="NOX49" s="323"/>
      <c r="NOY49" s="323"/>
      <c r="NOZ49" s="323"/>
      <c r="NPA49" s="323"/>
      <c r="NPB49" s="323"/>
      <c r="NPC49" s="323"/>
      <c r="NPD49" s="323"/>
      <c r="NPE49" s="323"/>
      <c r="NPF49" s="323"/>
      <c r="NPG49" s="323"/>
      <c r="NPH49" s="323"/>
      <c r="NPI49" s="323"/>
      <c r="NPJ49" s="323"/>
      <c r="NPK49" s="323"/>
      <c r="NPL49" s="323"/>
      <c r="NPM49" s="323"/>
      <c r="NPN49" s="323"/>
      <c r="NPO49" s="323"/>
      <c r="NPP49" s="323"/>
      <c r="NPQ49" s="323"/>
      <c r="NPR49" s="323"/>
      <c r="NPS49" s="323"/>
      <c r="NPT49" s="323"/>
      <c r="NPU49" s="323"/>
      <c r="NPV49" s="323"/>
      <c r="NPW49" s="323"/>
      <c r="NPX49" s="323"/>
      <c r="NPY49" s="323"/>
      <c r="NPZ49" s="323"/>
      <c r="NQA49" s="323"/>
      <c r="NQB49" s="323"/>
      <c r="NQC49" s="323"/>
      <c r="NQD49" s="323"/>
      <c r="NQE49" s="323"/>
      <c r="NQF49" s="323"/>
      <c r="NQG49" s="323"/>
      <c r="NQH49" s="323"/>
      <c r="NQI49" s="323"/>
      <c r="NQJ49" s="323"/>
      <c r="NQK49" s="323"/>
      <c r="NQL49" s="323"/>
      <c r="NQM49" s="323"/>
      <c r="NQN49" s="323"/>
      <c r="NQO49" s="323"/>
      <c r="NQP49" s="323"/>
      <c r="NQQ49" s="323"/>
      <c r="NQR49" s="323"/>
      <c r="NQS49" s="323"/>
      <c r="NQT49" s="323"/>
      <c r="NQU49" s="323"/>
      <c r="NQV49" s="323"/>
      <c r="NQW49" s="323"/>
      <c r="NQX49" s="323"/>
      <c r="NQY49" s="323"/>
      <c r="NQZ49" s="323"/>
      <c r="NRA49" s="323"/>
      <c r="NRB49" s="323"/>
      <c r="NRC49" s="323"/>
      <c r="NRD49" s="323"/>
      <c r="NRE49" s="323"/>
      <c r="NRF49" s="323"/>
      <c r="NRG49" s="323"/>
      <c r="NRH49" s="323"/>
      <c r="NRI49" s="323"/>
      <c r="NRJ49" s="323"/>
      <c r="NRK49" s="323"/>
      <c r="NRL49" s="323"/>
      <c r="NRM49" s="323"/>
      <c r="NRN49" s="323"/>
      <c r="NRO49" s="323"/>
      <c r="NRP49" s="323"/>
      <c r="NRQ49" s="323"/>
      <c r="NRR49" s="323"/>
      <c r="NRS49" s="323"/>
      <c r="NRT49" s="323"/>
      <c r="NRU49" s="323"/>
      <c r="NRV49" s="323"/>
      <c r="NRW49" s="323"/>
      <c r="NRX49" s="323"/>
      <c r="NRY49" s="323"/>
      <c r="NRZ49" s="323"/>
      <c r="NSA49" s="323"/>
      <c r="NSB49" s="323"/>
      <c r="NSC49" s="323"/>
      <c r="NSD49" s="323"/>
      <c r="NSE49" s="323"/>
      <c r="NSF49" s="323"/>
      <c r="NSG49" s="323"/>
      <c r="NSH49" s="323"/>
      <c r="NSI49" s="323"/>
      <c r="NSJ49" s="323"/>
      <c r="NSK49" s="323"/>
      <c r="NSL49" s="323"/>
      <c r="NSM49" s="323"/>
      <c r="NSN49" s="323"/>
      <c r="NSO49" s="323"/>
      <c r="NSP49" s="323"/>
      <c r="NSQ49" s="323"/>
      <c r="NSR49" s="323"/>
      <c r="NSS49" s="323"/>
      <c r="NST49" s="323"/>
      <c r="NSU49" s="323"/>
      <c r="NSV49" s="323"/>
      <c r="NSW49" s="323"/>
      <c r="NSX49" s="323"/>
      <c r="NSY49" s="323"/>
      <c r="NSZ49" s="323"/>
      <c r="NTA49" s="323"/>
      <c r="NTB49" s="323"/>
      <c r="NTC49" s="323"/>
      <c r="NTD49" s="323"/>
      <c r="NTE49" s="323"/>
      <c r="NTF49" s="323"/>
      <c r="NTG49" s="323"/>
      <c r="NTH49" s="323"/>
      <c r="NTI49" s="323"/>
      <c r="NTJ49" s="323"/>
      <c r="NTK49" s="323"/>
      <c r="NTL49" s="323"/>
      <c r="NTM49" s="323"/>
      <c r="NTN49" s="323"/>
      <c r="NTO49" s="323"/>
      <c r="NTP49" s="323"/>
      <c r="NTQ49" s="323"/>
      <c r="NTR49" s="323"/>
      <c r="NTS49" s="323"/>
      <c r="NTT49" s="323"/>
      <c r="NTU49" s="323"/>
      <c r="NTV49" s="323"/>
      <c r="NTW49" s="323"/>
      <c r="NTX49" s="323"/>
      <c r="NTY49" s="323"/>
      <c r="NTZ49" s="323"/>
      <c r="NUA49" s="323"/>
      <c r="NUB49" s="323"/>
      <c r="NUC49" s="323"/>
      <c r="NUD49" s="323"/>
      <c r="NUE49" s="323"/>
      <c r="NUF49" s="323"/>
      <c r="NUG49" s="323"/>
      <c r="NUH49" s="323"/>
      <c r="NUI49" s="323"/>
      <c r="NUJ49" s="323"/>
      <c r="NUK49" s="323"/>
      <c r="NUL49" s="323"/>
      <c r="NUM49" s="323"/>
      <c r="NUN49" s="323"/>
      <c r="NUO49" s="323"/>
      <c r="NUP49" s="323"/>
      <c r="NUQ49" s="323"/>
      <c r="NUR49" s="323"/>
      <c r="NUS49" s="323"/>
      <c r="NUT49" s="323"/>
      <c r="NUU49" s="323"/>
      <c r="NUV49" s="323"/>
      <c r="NUW49" s="323"/>
      <c r="NUX49" s="323"/>
      <c r="NUY49" s="323"/>
      <c r="NUZ49" s="323"/>
      <c r="NVA49" s="323"/>
      <c r="NVB49" s="323"/>
      <c r="NVC49" s="323"/>
      <c r="NVD49" s="323"/>
      <c r="NVE49" s="323"/>
      <c r="NVF49" s="323"/>
      <c r="NVG49" s="323"/>
      <c r="NVH49" s="323"/>
      <c r="NVI49" s="323"/>
      <c r="NVJ49" s="323"/>
      <c r="NVK49" s="323"/>
      <c r="NVL49" s="323"/>
      <c r="NVM49" s="323"/>
      <c r="NVN49" s="323"/>
      <c r="NVO49" s="323"/>
      <c r="NVP49" s="323"/>
      <c r="NVQ49" s="323"/>
      <c r="NVR49" s="323"/>
      <c r="NVS49" s="323"/>
      <c r="NVT49" s="323"/>
      <c r="NVU49" s="323"/>
      <c r="NVV49" s="323"/>
      <c r="NVW49" s="323"/>
      <c r="NVX49" s="323"/>
      <c r="NVY49" s="323"/>
      <c r="NVZ49" s="323"/>
      <c r="NWA49" s="323"/>
      <c r="NWB49" s="323"/>
      <c r="NWC49" s="323"/>
      <c r="NWD49" s="323"/>
      <c r="NWE49" s="323"/>
      <c r="NWF49" s="323"/>
      <c r="NWG49" s="323"/>
      <c r="NWH49" s="323"/>
      <c r="NWI49" s="323"/>
      <c r="NWJ49" s="323"/>
      <c r="NWK49" s="323"/>
      <c r="NWL49" s="323"/>
      <c r="NWM49" s="323"/>
      <c r="NWN49" s="323"/>
      <c r="NWO49" s="323"/>
      <c r="NWP49" s="323"/>
      <c r="NWQ49" s="323"/>
      <c r="NWR49" s="323"/>
      <c r="NWS49" s="323"/>
      <c r="NWT49" s="323"/>
      <c r="NWU49" s="323"/>
      <c r="NWV49" s="323"/>
      <c r="NWW49" s="323"/>
      <c r="NWX49" s="323"/>
      <c r="NWY49" s="323"/>
      <c r="NWZ49" s="323"/>
      <c r="NXA49" s="323"/>
      <c r="NXB49" s="323"/>
      <c r="NXC49" s="323"/>
      <c r="NXD49" s="323"/>
      <c r="NXE49" s="323"/>
      <c r="NXF49" s="323"/>
      <c r="NXG49" s="323"/>
      <c r="NXH49" s="323"/>
      <c r="NXI49" s="323"/>
      <c r="NXJ49" s="323"/>
      <c r="NXK49" s="323"/>
      <c r="NXL49" s="323"/>
      <c r="NXM49" s="323"/>
      <c r="NXN49" s="323"/>
      <c r="NXO49" s="323"/>
      <c r="NXP49" s="323"/>
      <c r="NXQ49" s="323"/>
      <c r="NXR49" s="323"/>
      <c r="NXS49" s="323"/>
      <c r="NXT49" s="323"/>
      <c r="NXU49" s="323"/>
      <c r="NXV49" s="323"/>
      <c r="NXW49" s="323"/>
      <c r="NXX49" s="323"/>
      <c r="NXY49" s="323"/>
      <c r="NXZ49" s="323"/>
      <c r="NYA49" s="323"/>
      <c r="NYB49" s="323"/>
      <c r="NYC49" s="323"/>
      <c r="NYD49" s="323"/>
      <c r="NYE49" s="323"/>
      <c r="NYF49" s="323"/>
      <c r="NYG49" s="323"/>
      <c r="NYH49" s="323"/>
      <c r="NYI49" s="323"/>
      <c r="NYJ49" s="323"/>
      <c r="NYK49" s="323"/>
      <c r="NYL49" s="323"/>
      <c r="NYM49" s="323"/>
      <c r="NYN49" s="323"/>
      <c r="NYO49" s="323"/>
      <c r="NYP49" s="323"/>
      <c r="NYQ49" s="323"/>
      <c r="NYR49" s="323"/>
      <c r="NYS49" s="323"/>
      <c r="NYT49" s="323"/>
      <c r="NYU49" s="323"/>
      <c r="NYV49" s="323"/>
      <c r="NYW49" s="323"/>
      <c r="NYX49" s="323"/>
      <c r="NYY49" s="323"/>
      <c r="NYZ49" s="323"/>
      <c r="NZA49" s="323"/>
      <c r="NZB49" s="323"/>
      <c r="NZC49" s="323"/>
      <c r="NZD49" s="323"/>
      <c r="NZE49" s="323"/>
      <c r="NZF49" s="323"/>
      <c r="NZG49" s="323"/>
      <c r="NZH49" s="323"/>
      <c r="NZI49" s="323"/>
      <c r="NZJ49" s="323"/>
      <c r="NZK49" s="323"/>
      <c r="NZL49" s="323"/>
      <c r="NZM49" s="323"/>
      <c r="NZN49" s="323"/>
      <c r="NZO49" s="323"/>
      <c r="NZP49" s="323"/>
      <c r="NZQ49" s="323"/>
      <c r="NZR49" s="323"/>
      <c r="NZS49" s="323"/>
      <c r="NZT49" s="323"/>
      <c r="NZU49" s="323"/>
      <c r="NZV49" s="323"/>
      <c r="NZW49" s="323"/>
      <c r="NZX49" s="323"/>
      <c r="NZY49" s="323"/>
      <c r="NZZ49" s="323"/>
      <c r="OAA49" s="323"/>
      <c r="OAB49" s="323"/>
      <c r="OAC49" s="323"/>
      <c r="OAD49" s="323"/>
      <c r="OAE49" s="323"/>
      <c r="OAF49" s="323"/>
      <c r="OAG49" s="323"/>
      <c r="OAH49" s="323"/>
      <c r="OAI49" s="323"/>
      <c r="OAJ49" s="323"/>
      <c r="OAK49" s="323"/>
      <c r="OAL49" s="323"/>
      <c r="OAM49" s="323"/>
      <c r="OAN49" s="323"/>
      <c r="OAO49" s="323"/>
      <c r="OAP49" s="323"/>
      <c r="OAQ49" s="323"/>
      <c r="OAR49" s="323"/>
      <c r="OAS49" s="323"/>
      <c r="OAT49" s="323"/>
      <c r="OAU49" s="323"/>
      <c r="OAV49" s="323"/>
      <c r="OAW49" s="323"/>
      <c r="OAX49" s="323"/>
      <c r="OAY49" s="323"/>
      <c r="OAZ49" s="323"/>
      <c r="OBA49" s="323"/>
      <c r="OBB49" s="323"/>
      <c r="OBC49" s="323"/>
      <c r="OBD49" s="323"/>
      <c r="OBE49" s="323"/>
      <c r="OBF49" s="323"/>
      <c r="OBG49" s="323"/>
      <c r="OBH49" s="323"/>
      <c r="OBI49" s="323"/>
      <c r="OBJ49" s="323"/>
      <c r="OBK49" s="323"/>
      <c r="OBL49" s="323"/>
      <c r="OBM49" s="323"/>
      <c r="OBN49" s="323"/>
      <c r="OBO49" s="323"/>
      <c r="OBP49" s="323"/>
      <c r="OBQ49" s="323"/>
      <c r="OBR49" s="323"/>
      <c r="OBS49" s="323"/>
      <c r="OBT49" s="323"/>
      <c r="OBU49" s="323"/>
      <c r="OBV49" s="323"/>
      <c r="OBW49" s="323"/>
      <c r="OBX49" s="323"/>
      <c r="OBY49" s="323"/>
      <c r="OBZ49" s="323"/>
      <c r="OCA49" s="323"/>
      <c r="OCB49" s="323"/>
      <c r="OCC49" s="323"/>
      <c r="OCD49" s="323"/>
      <c r="OCE49" s="323"/>
      <c r="OCF49" s="323"/>
      <c r="OCG49" s="323"/>
      <c r="OCH49" s="323"/>
      <c r="OCI49" s="323"/>
      <c r="OCJ49" s="323"/>
      <c r="OCK49" s="323"/>
      <c r="OCL49" s="323"/>
      <c r="OCM49" s="323"/>
      <c r="OCN49" s="323"/>
      <c r="OCO49" s="323"/>
      <c r="OCP49" s="323"/>
      <c r="OCQ49" s="323"/>
      <c r="OCR49" s="323"/>
      <c r="OCS49" s="323"/>
      <c r="OCT49" s="323"/>
      <c r="OCU49" s="323"/>
      <c r="OCV49" s="323"/>
      <c r="OCW49" s="323"/>
      <c r="OCX49" s="323"/>
      <c r="OCY49" s="323"/>
      <c r="OCZ49" s="323"/>
      <c r="ODA49" s="323"/>
      <c r="ODB49" s="323"/>
      <c r="ODC49" s="323"/>
      <c r="ODD49" s="323"/>
      <c r="ODE49" s="323"/>
      <c r="ODF49" s="323"/>
      <c r="ODG49" s="323"/>
      <c r="ODH49" s="323"/>
      <c r="ODI49" s="323"/>
      <c r="ODJ49" s="323"/>
      <c r="ODK49" s="323"/>
      <c r="ODL49" s="323"/>
      <c r="ODM49" s="323"/>
      <c r="ODN49" s="323"/>
      <c r="ODO49" s="323"/>
      <c r="ODP49" s="323"/>
      <c r="ODQ49" s="323"/>
      <c r="ODR49" s="323"/>
      <c r="ODS49" s="323"/>
      <c r="ODT49" s="323"/>
      <c r="ODU49" s="323"/>
      <c r="ODV49" s="323"/>
      <c r="ODW49" s="323"/>
      <c r="ODX49" s="323"/>
      <c r="ODY49" s="323"/>
      <c r="ODZ49" s="323"/>
      <c r="OEA49" s="323"/>
      <c r="OEB49" s="323"/>
      <c r="OEC49" s="323"/>
      <c r="OED49" s="323"/>
      <c r="OEE49" s="323"/>
      <c r="OEF49" s="323"/>
      <c r="OEG49" s="323"/>
      <c r="OEH49" s="323"/>
      <c r="OEI49" s="323"/>
      <c r="OEJ49" s="323"/>
      <c r="OEK49" s="323"/>
      <c r="OEL49" s="323"/>
      <c r="OEM49" s="323"/>
      <c r="OEN49" s="323"/>
      <c r="OEO49" s="323"/>
      <c r="OEP49" s="323"/>
      <c r="OEQ49" s="323"/>
      <c r="OER49" s="323"/>
      <c r="OES49" s="323"/>
      <c r="OET49" s="323"/>
      <c r="OEU49" s="323"/>
      <c r="OEV49" s="323"/>
      <c r="OEW49" s="323"/>
      <c r="OEX49" s="323"/>
      <c r="OEY49" s="323"/>
      <c r="OEZ49" s="323"/>
      <c r="OFA49" s="323"/>
      <c r="OFB49" s="323"/>
      <c r="OFC49" s="323"/>
      <c r="OFD49" s="323"/>
      <c r="OFE49" s="323"/>
      <c r="OFF49" s="323"/>
      <c r="OFG49" s="323"/>
      <c r="OFH49" s="323"/>
      <c r="OFI49" s="323"/>
      <c r="OFJ49" s="323"/>
      <c r="OFK49" s="323"/>
      <c r="OFL49" s="323"/>
      <c r="OFM49" s="323"/>
      <c r="OFN49" s="323"/>
      <c r="OFO49" s="323"/>
      <c r="OFP49" s="323"/>
      <c r="OFQ49" s="323"/>
      <c r="OFR49" s="323"/>
      <c r="OFS49" s="323"/>
      <c r="OFT49" s="323"/>
      <c r="OFU49" s="323"/>
      <c r="OFV49" s="323"/>
      <c r="OFW49" s="323"/>
      <c r="OFX49" s="323"/>
      <c r="OFY49" s="323"/>
      <c r="OFZ49" s="323"/>
      <c r="OGA49" s="323"/>
      <c r="OGB49" s="323"/>
      <c r="OGC49" s="323"/>
      <c r="OGD49" s="323"/>
      <c r="OGE49" s="323"/>
      <c r="OGF49" s="323"/>
      <c r="OGG49" s="323"/>
      <c r="OGH49" s="323"/>
      <c r="OGI49" s="323"/>
      <c r="OGJ49" s="323"/>
      <c r="OGK49" s="323"/>
      <c r="OGL49" s="323"/>
      <c r="OGM49" s="323"/>
      <c r="OGN49" s="323"/>
      <c r="OGO49" s="323"/>
      <c r="OGP49" s="323"/>
      <c r="OGQ49" s="323"/>
      <c r="OGR49" s="323"/>
      <c r="OGS49" s="323"/>
      <c r="OGT49" s="323"/>
      <c r="OGU49" s="323"/>
      <c r="OGV49" s="323"/>
      <c r="OGW49" s="323"/>
      <c r="OGX49" s="323"/>
      <c r="OGY49" s="323"/>
      <c r="OGZ49" s="323"/>
      <c r="OHA49" s="323"/>
      <c r="OHB49" s="323"/>
      <c r="OHC49" s="323"/>
      <c r="OHD49" s="323"/>
      <c r="OHE49" s="323"/>
      <c r="OHF49" s="323"/>
      <c r="OHG49" s="323"/>
      <c r="OHH49" s="323"/>
      <c r="OHI49" s="323"/>
      <c r="OHJ49" s="323"/>
      <c r="OHK49" s="323"/>
      <c r="OHL49" s="323"/>
      <c r="OHM49" s="323"/>
      <c r="OHN49" s="323"/>
      <c r="OHO49" s="323"/>
      <c r="OHP49" s="323"/>
      <c r="OHQ49" s="323"/>
      <c r="OHR49" s="323"/>
      <c r="OHS49" s="323"/>
      <c r="OHT49" s="323"/>
      <c r="OHU49" s="323"/>
      <c r="OHV49" s="323"/>
      <c r="OHW49" s="323"/>
      <c r="OHX49" s="323"/>
      <c r="OHY49" s="323"/>
      <c r="OHZ49" s="323"/>
      <c r="OIA49" s="323"/>
      <c r="OIB49" s="323"/>
      <c r="OIC49" s="323"/>
      <c r="OID49" s="323"/>
      <c r="OIE49" s="323"/>
      <c r="OIF49" s="323"/>
      <c r="OIG49" s="323"/>
      <c r="OIH49" s="323"/>
      <c r="OII49" s="323"/>
      <c r="OIJ49" s="323"/>
      <c r="OIK49" s="323"/>
      <c r="OIL49" s="323"/>
      <c r="OIM49" s="323"/>
      <c r="OIN49" s="323"/>
      <c r="OIO49" s="323"/>
      <c r="OIP49" s="323"/>
      <c r="OIQ49" s="323"/>
      <c r="OIR49" s="323"/>
      <c r="OIS49" s="323"/>
      <c r="OIT49" s="323"/>
      <c r="OIU49" s="323"/>
      <c r="OIV49" s="323"/>
      <c r="OIW49" s="323"/>
      <c r="OIX49" s="323"/>
      <c r="OIY49" s="323"/>
      <c r="OIZ49" s="323"/>
      <c r="OJA49" s="323"/>
      <c r="OJB49" s="323"/>
      <c r="OJC49" s="323"/>
      <c r="OJD49" s="323"/>
      <c r="OJE49" s="323"/>
      <c r="OJF49" s="323"/>
      <c r="OJG49" s="323"/>
      <c r="OJH49" s="323"/>
      <c r="OJI49" s="323"/>
      <c r="OJJ49" s="323"/>
      <c r="OJK49" s="323"/>
      <c r="OJL49" s="323"/>
      <c r="OJM49" s="323"/>
      <c r="OJN49" s="323"/>
      <c r="OJO49" s="323"/>
      <c r="OJP49" s="323"/>
      <c r="OJQ49" s="323"/>
      <c r="OJR49" s="323"/>
      <c r="OJS49" s="323"/>
      <c r="OJT49" s="323"/>
      <c r="OJU49" s="323"/>
      <c r="OJV49" s="323"/>
      <c r="OJW49" s="323"/>
      <c r="OJX49" s="323"/>
      <c r="OJY49" s="323"/>
      <c r="OJZ49" s="323"/>
      <c r="OKA49" s="323"/>
      <c r="OKB49" s="323"/>
      <c r="OKC49" s="323"/>
      <c r="OKD49" s="323"/>
      <c r="OKE49" s="323"/>
      <c r="OKF49" s="323"/>
      <c r="OKG49" s="323"/>
      <c r="OKH49" s="323"/>
      <c r="OKI49" s="323"/>
      <c r="OKJ49" s="323"/>
      <c r="OKK49" s="323"/>
      <c r="OKL49" s="323"/>
      <c r="OKM49" s="323"/>
      <c r="OKN49" s="323"/>
      <c r="OKO49" s="323"/>
      <c r="OKP49" s="323"/>
      <c r="OKQ49" s="323"/>
      <c r="OKR49" s="323"/>
      <c r="OKS49" s="323"/>
      <c r="OKT49" s="323"/>
      <c r="OKU49" s="323"/>
      <c r="OKV49" s="323"/>
      <c r="OKW49" s="323"/>
      <c r="OKX49" s="323"/>
      <c r="OKY49" s="323"/>
      <c r="OKZ49" s="323"/>
      <c r="OLA49" s="323"/>
      <c r="OLB49" s="323"/>
      <c r="OLC49" s="323"/>
      <c r="OLD49" s="323"/>
      <c r="OLE49" s="323"/>
      <c r="OLF49" s="323"/>
      <c r="OLG49" s="323"/>
      <c r="OLH49" s="323"/>
      <c r="OLI49" s="323"/>
      <c r="OLJ49" s="323"/>
      <c r="OLK49" s="323"/>
      <c r="OLL49" s="323"/>
      <c r="OLM49" s="323"/>
      <c r="OLN49" s="323"/>
      <c r="OLO49" s="323"/>
      <c r="OLP49" s="323"/>
      <c r="OLQ49" s="323"/>
      <c r="OLR49" s="323"/>
      <c r="OLS49" s="323"/>
      <c r="OLT49" s="323"/>
      <c r="OLU49" s="323"/>
      <c r="OLV49" s="323"/>
      <c r="OLW49" s="323"/>
      <c r="OLX49" s="323"/>
      <c r="OLY49" s="323"/>
      <c r="OLZ49" s="323"/>
      <c r="OMA49" s="323"/>
      <c r="OMB49" s="323"/>
      <c r="OMC49" s="323"/>
      <c r="OMD49" s="323"/>
      <c r="OME49" s="323"/>
      <c r="OMF49" s="323"/>
      <c r="OMG49" s="323"/>
      <c r="OMH49" s="323"/>
      <c r="OMI49" s="323"/>
      <c r="OMJ49" s="323"/>
      <c r="OMK49" s="323"/>
      <c r="OML49" s="323"/>
      <c r="OMM49" s="323"/>
      <c r="OMN49" s="323"/>
      <c r="OMO49" s="323"/>
      <c r="OMP49" s="323"/>
      <c r="OMQ49" s="323"/>
      <c r="OMR49" s="323"/>
      <c r="OMS49" s="323"/>
      <c r="OMT49" s="323"/>
      <c r="OMU49" s="323"/>
      <c r="OMV49" s="323"/>
      <c r="OMW49" s="323"/>
      <c r="OMX49" s="323"/>
      <c r="OMY49" s="323"/>
      <c r="OMZ49" s="323"/>
      <c r="ONA49" s="323"/>
      <c r="ONB49" s="323"/>
      <c r="ONC49" s="323"/>
      <c r="OND49" s="323"/>
      <c r="ONE49" s="323"/>
      <c r="ONF49" s="323"/>
      <c r="ONG49" s="323"/>
      <c r="ONH49" s="323"/>
      <c r="ONI49" s="323"/>
      <c r="ONJ49" s="323"/>
      <c r="ONK49" s="323"/>
      <c r="ONL49" s="323"/>
      <c r="ONM49" s="323"/>
      <c r="ONN49" s="323"/>
      <c r="ONO49" s="323"/>
      <c r="ONP49" s="323"/>
      <c r="ONQ49" s="323"/>
      <c r="ONR49" s="323"/>
      <c r="ONS49" s="323"/>
      <c r="ONT49" s="323"/>
      <c r="ONU49" s="323"/>
      <c r="ONV49" s="323"/>
      <c r="ONW49" s="323"/>
      <c r="ONX49" s="323"/>
      <c r="ONY49" s="323"/>
      <c r="ONZ49" s="323"/>
      <c r="OOA49" s="323"/>
      <c r="OOB49" s="323"/>
      <c r="OOC49" s="323"/>
      <c r="OOD49" s="323"/>
      <c r="OOE49" s="323"/>
      <c r="OOF49" s="323"/>
      <c r="OOG49" s="323"/>
      <c r="OOH49" s="323"/>
      <c r="OOI49" s="323"/>
      <c r="OOJ49" s="323"/>
      <c r="OOK49" s="323"/>
      <c r="OOL49" s="323"/>
      <c r="OOM49" s="323"/>
      <c r="OON49" s="323"/>
      <c r="OOO49" s="323"/>
      <c r="OOP49" s="323"/>
      <c r="OOQ49" s="323"/>
      <c r="OOR49" s="323"/>
      <c r="OOS49" s="323"/>
      <c r="OOT49" s="323"/>
      <c r="OOU49" s="323"/>
      <c r="OOV49" s="323"/>
      <c r="OOW49" s="323"/>
      <c r="OOX49" s="323"/>
      <c r="OOY49" s="323"/>
      <c r="OOZ49" s="323"/>
      <c r="OPA49" s="323"/>
      <c r="OPB49" s="323"/>
      <c r="OPC49" s="323"/>
      <c r="OPD49" s="323"/>
      <c r="OPE49" s="323"/>
      <c r="OPF49" s="323"/>
      <c r="OPG49" s="323"/>
      <c r="OPH49" s="323"/>
      <c r="OPI49" s="323"/>
      <c r="OPJ49" s="323"/>
      <c r="OPK49" s="323"/>
      <c r="OPL49" s="323"/>
      <c r="OPM49" s="323"/>
      <c r="OPN49" s="323"/>
      <c r="OPO49" s="323"/>
      <c r="OPP49" s="323"/>
      <c r="OPQ49" s="323"/>
      <c r="OPR49" s="323"/>
      <c r="OPS49" s="323"/>
      <c r="OPT49" s="323"/>
      <c r="OPU49" s="323"/>
      <c r="OPV49" s="323"/>
      <c r="OPW49" s="323"/>
      <c r="OPX49" s="323"/>
      <c r="OPY49" s="323"/>
      <c r="OPZ49" s="323"/>
      <c r="OQA49" s="323"/>
      <c r="OQB49" s="323"/>
      <c r="OQC49" s="323"/>
      <c r="OQD49" s="323"/>
      <c r="OQE49" s="323"/>
      <c r="OQF49" s="323"/>
      <c r="OQG49" s="323"/>
      <c r="OQH49" s="323"/>
      <c r="OQI49" s="323"/>
      <c r="OQJ49" s="323"/>
      <c r="OQK49" s="323"/>
      <c r="OQL49" s="323"/>
      <c r="OQM49" s="323"/>
      <c r="OQN49" s="323"/>
      <c r="OQO49" s="323"/>
      <c r="OQP49" s="323"/>
      <c r="OQQ49" s="323"/>
      <c r="OQR49" s="323"/>
      <c r="OQS49" s="323"/>
      <c r="OQT49" s="323"/>
      <c r="OQU49" s="323"/>
      <c r="OQV49" s="323"/>
      <c r="OQW49" s="323"/>
      <c r="OQX49" s="323"/>
      <c r="OQY49" s="323"/>
      <c r="OQZ49" s="323"/>
      <c r="ORA49" s="323"/>
      <c r="ORB49" s="323"/>
      <c r="ORC49" s="323"/>
      <c r="ORD49" s="323"/>
      <c r="ORE49" s="323"/>
      <c r="ORF49" s="323"/>
      <c r="ORG49" s="323"/>
      <c r="ORH49" s="323"/>
      <c r="ORI49" s="323"/>
      <c r="ORJ49" s="323"/>
      <c r="ORK49" s="323"/>
      <c r="ORL49" s="323"/>
      <c r="ORM49" s="323"/>
      <c r="ORN49" s="323"/>
      <c r="ORO49" s="323"/>
      <c r="ORP49" s="323"/>
      <c r="ORQ49" s="323"/>
      <c r="ORR49" s="323"/>
      <c r="ORS49" s="323"/>
      <c r="ORT49" s="323"/>
      <c r="ORU49" s="323"/>
      <c r="ORV49" s="323"/>
      <c r="ORW49" s="323"/>
      <c r="ORX49" s="323"/>
      <c r="ORY49" s="323"/>
      <c r="ORZ49" s="323"/>
      <c r="OSA49" s="323"/>
      <c r="OSB49" s="323"/>
      <c r="OSC49" s="323"/>
      <c r="OSD49" s="323"/>
      <c r="OSE49" s="323"/>
      <c r="OSF49" s="323"/>
      <c r="OSG49" s="323"/>
      <c r="OSH49" s="323"/>
      <c r="OSI49" s="323"/>
      <c r="OSJ49" s="323"/>
      <c r="OSK49" s="323"/>
      <c r="OSL49" s="323"/>
      <c r="OSM49" s="323"/>
      <c r="OSN49" s="323"/>
      <c r="OSO49" s="323"/>
      <c r="OSP49" s="323"/>
      <c r="OSQ49" s="323"/>
      <c r="OSR49" s="323"/>
      <c r="OSS49" s="323"/>
      <c r="OST49" s="323"/>
      <c r="OSU49" s="323"/>
      <c r="OSV49" s="323"/>
      <c r="OSW49" s="323"/>
      <c r="OSX49" s="323"/>
      <c r="OSY49" s="323"/>
      <c r="OSZ49" s="323"/>
      <c r="OTA49" s="323"/>
      <c r="OTB49" s="323"/>
      <c r="OTC49" s="323"/>
      <c r="OTD49" s="323"/>
      <c r="OTE49" s="323"/>
      <c r="OTF49" s="323"/>
      <c r="OTG49" s="323"/>
      <c r="OTH49" s="323"/>
      <c r="OTI49" s="323"/>
      <c r="OTJ49" s="323"/>
      <c r="OTK49" s="323"/>
      <c r="OTL49" s="323"/>
      <c r="OTM49" s="323"/>
      <c r="OTN49" s="323"/>
      <c r="OTO49" s="323"/>
      <c r="OTP49" s="323"/>
      <c r="OTQ49" s="323"/>
      <c r="OTR49" s="323"/>
      <c r="OTS49" s="323"/>
      <c r="OTT49" s="323"/>
      <c r="OTU49" s="323"/>
      <c r="OTV49" s="323"/>
      <c r="OTW49" s="323"/>
      <c r="OTX49" s="323"/>
      <c r="OTY49" s="323"/>
      <c r="OTZ49" s="323"/>
      <c r="OUA49" s="323"/>
      <c r="OUB49" s="323"/>
      <c r="OUC49" s="323"/>
      <c r="OUD49" s="323"/>
      <c r="OUE49" s="323"/>
      <c r="OUF49" s="323"/>
      <c r="OUG49" s="323"/>
      <c r="OUH49" s="323"/>
      <c r="OUI49" s="323"/>
      <c r="OUJ49" s="323"/>
      <c r="OUK49" s="323"/>
      <c r="OUL49" s="323"/>
      <c r="OUM49" s="323"/>
      <c r="OUN49" s="323"/>
      <c r="OUO49" s="323"/>
      <c r="OUP49" s="323"/>
      <c r="OUQ49" s="323"/>
      <c r="OUR49" s="323"/>
      <c r="OUS49" s="323"/>
      <c r="OUT49" s="323"/>
      <c r="OUU49" s="323"/>
      <c r="OUV49" s="323"/>
      <c r="OUW49" s="323"/>
      <c r="OUX49" s="323"/>
      <c r="OUY49" s="323"/>
      <c r="OUZ49" s="323"/>
      <c r="OVA49" s="323"/>
      <c r="OVB49" s="323"/>
      <c r="OVC49" s="323"/>
      <c r="OVD49" s="323"/>
      <c r="OVE49" s="323"/>
      <c r="OVF49" s="323"/>
      <c r="OVG49" s="323"/>
      <c r="OVH49" s="323"/>
      <c r="OVI49" s="323"/>
      <c r="OVJ49" s="323"/>
      <c r="OVK49" s="323"/>
      <c r="OVL49" s="323"/>
      <c r="OVM49" s="323"/>
      <c r="OVN49" s="323"/>
      <c r="OVO49" s="323"/>
      <c r="OVP49" s="323"/>
      <c r="OVQ49" s="323"/>
      <c r="OVR49" s="323"/>
      <c r="OVS49" s="323"/>
      <c r="OVT49" s="323"/>
      <c r="OVU49" s="323"/>
      <c r="OVV49" s="323"/>
      <c r="OVW49" s="323"/>
      <c r="OVX49" s="323"/>
      <c r="OVY49" s="323"/>
      <c r="OVZ49" s="323"/>
      <c r="OWA49" s="323"/>
      <c r="OWB49" s="323"/>
      <c r="OWC49" s="323"/>
      <c r="OWD49" s="323"/>
      <c r="OWE49" s="323"/>
      <c r="OWF49" s="323"/>
      <c r="OWG49" s="323"/>
      <c r="OWH49" s="323"/>
      <c r="OWI49" s="323"/>
      <c r="OWJ49" s="323"/>
      <c r="OWK49" s="323"/>
      <c r="OWL49" s="323"/>
      <c r="OWM49" s="323"/>
      <c r="OWN49" s="323"/>
      <c r="OWO49" s="323"/>
      <c r="OWP49" s="323"/>
      <c r="OWQ49" s="323"/>
      <c r="OWR49" s="323"/>
      <c r="OWS49" s="323"/>
      <c r="OWT49" s="323"/>
      <c r="OWU49" s="323"/>
      <c r="OWV49" s="323"/>
      <c r="OWW49" s="323"/>
      <c r="OWX49" s="323"/>
      <c r="OWY49" s="323"/>
      <c r="OWZ49" s="323"/>
      <c r="OXA49" s="323"/>
      <c r="OXB49" s="323"/>
      <c r="OXC49" s="323"/>
      <c r="OXD49" s="323"/>
      <c r="OXE49" s="323"/>
      <c r="OXF49" s="323"/>
      <c r="OXG49" s="323"/>
      <c r="OXH49" s="323"/>
      <c r="OXI49" s="323"/>
      <c r="OXJ49" s="323"/>
      <c r="OXK49" s="323"/>
      <c r="OXL49" s="323"/>
      <c r="OXM49" s="323"/>
      <c r="OXN49" s="323"/>
      <c r="OXO49" s="323"/>
      <c r="OXP49" s="323"/>
      <c r="OXQ49" s="323"/>
      <c r="OXR49" s="323"/>
      <c r="OXS49" s="323"/>
      <c r="OXT49" s="323"/>
      <c r="OXU49" s="323"/>
      <c r="OXV49" s="323"/>
      <c r="OXW49" s="323"/>
      <c r="OXX49" s="323"/>
      <c r="OXY49" s="323"/>
      <c r="OXZ49" s="323"/>
      <c r="OYA49" s="323"/>
      <c r="OYB49" s="323"/>
      <c r="OYC49" s="323"/>
      <c r="OYD49" s="323"/>
      <c r="OYE49" s="323"/>
      <c r="OYF49" s="323"/>
      <c r="OYG49" s="323"/>
      <c r="OYH49" s="323"/>
      <c r="OYI49" s="323"/>
      <c r="OYJ49" s="323"/>
      <c r="OYK49" s="323"/>
      <c r="OYL49" s="323"/>
      <c r="OYM49" s="323"/>
      <c r="OYN49" s="323"/>
      <c r="OYO49" s="323"/>
      <c r="OYP49" s="323"/>
      <c r="OYQ49" s="323"/>
      <c r="OYR49" s="323"/>
      <c r="OYS49" s="323"/>
      <c r="OYT49" s="323"/>
      <c r="OYU49" s="323"/>
      <c r="OYV49" s="323"/>
      <c r="OYW49" s="323"/>
      <c r="OYX49" s="323"/>
      <c r="OYY49" s="323"/>
      <c r="OYZ49" s="323"/>
      <c r="OZA49" s="323"/>
      <c r="OZB49" s="323"/>
      <c r="OZC49" s="323"/>
      <c r="OZD49" s="323"/>
      <c r="OZE49" s="323"/>
      <c r="OZF49" s="323"/>
      <c r="OZG49" s="323"/>
      <c r="OZH49" s="323"/>
      <c r="OZI49" s="323"/>
      <c r="OZJ49" s="323"/>
      <c r="OZK49" s="323"/>
      <c r="OZL49" s="323"/>
      <c r="OZM49" s="323"/>
      <c r="OZN49" s="323"/>
      <c r="OZO49" s="323"/>
      <c r="OZP49" s="323"/>
      <c r="OZQ49" s="323"/>
      <c r="OZR49" s="323"/>
      <c r="OZS49" s="323"/>
      <c r="OZT49" s="323"/>
      <c r="OZU49" s="323"/>
      <c r="OZV49" s="323"/>
      <c r="OZW49" s="323"/>
      <c r="OZX49" s="323"/>
      <c r="OZY49" s="323"/>
      <c r="OZZ49" s="323"/>
      <c r="PAA49" s="323"/>
      <c r="PAB49" s="323"/>
      <c r="PAC49" s="323"/>
      <c r="PAD49" s="323"/>
      <c r="PAE49" s="323"/>
      <c r="PAF49" s="323"/>
      <c r="PAG49" s="323"/>
      <c r="PAH49" s="323"/>
      <c r="PAI49" s="323"/>
      <c r="PAJ49" s="323"/>
      <c r="PAK49" s="323"/>
      <c r="PAL49" s="323"/>
      <c r="PAM49" s="323"/>
      <c r="PAN49" s="323"/>
      <c r="PAO49" s="323"/>
      <c r="PAP49" s="323"/>
      <c r="PAQ49" s="323"/>
      <c r="PAR49" s="323"/>
      <c r="PAS49" s="323"/>
      <c r="PAT49" s="323"/>
      <c r="PAU49" s="323"/>
      <c r="PAV49" s="323"/>
      <c r="PAW49" s="323"/>
      <c r="PAX49" s="323"/>
      <c r="PAY49" s="323"/>
      <c r="PAZ49" s="323"/>
      <c r="PBA49" s="323"/>
      <c r="PBB49" s="323"/>
      <c r="PBC49" s="323"/>
      <c r="PBD49" s="323"/>
      <c r="PBE49" s="323"/>
      <c r="PBF49" s="323"/>
      <c r="PBG49" s="323"/>
      <c r="PBH49" s="323"/>
      <c r="PBI49" s="323"/>
      <c r="PBJ49" s="323"/>
      <c r="PBK49" s="323"/>
      <c r="PBL49" s="323"/>
      <c r="PBM49" s="323"/>
      <c r="PBN49" s="323"/>
      <c r="PBO49" s="323"/>
      <c r="PBP49" s="323"/>
      <c r="PBQ49" s="323"/>
      <c r="PBR49" s="323"/>
      <c r="PBS49" s="323"/>
      <c r="PBT49" s="323"/>
      <c r="PBU49" s="323"/>
      <c r="PBV49" s="323"/>
      <c r="PBW49" s="323"/>
      <c r="PBX49" s="323"/>
      <c r="PBY49" s="323"/>
      <c r="PBZ49" s="323"/>
      <c r="PCA49" s="323"/>
      <c r="PCB49" s="323"/>
      <c r="PCC49" s="323"/>
      <c r="PCD49" s="323"/>
      <c r="PCE49" s="323"/>
      <c r="PCF49" s="323"/>
      <c r="PCG49" s="323"/>
      <c r="PCH49" s="323"/>
      <c r="PCI49" s="323"/>
      <c r="PCJ49" s="323"/>
      <c r="PCK49" s="323"/>
      <c r="PCL49" s="323"/>
      <c r="PCM49" s="323"/>
      <c r="PCN49" s="323"/>
      <c r="PCO49" s="323"/>
      <c r="PCP49" s="323"/>
      <c r="PCQ49" s="323"/>
      <c r="PCR49" s="323"/>
      <c r="PCS49" s="323"/>
      <c r="PCT49" s="323"/>
      <c r="PCU49" s="323"/>
      <c r="PCV49" s="323"/>
      <c r="PCW49" s="323"/>
      <c r="PCX49" s="323"/>
      <c r="PCY49" s="323"/>
      <c r="PCZ49" s="323"/>
      <c r="PDA49" s="323"/>
      <c r="PDB49" s="323"/>
      <c r="PDC49" s="323"/>
      <c r="PDD49" s="323"/>
      <c r="PDE49" s="323"/>
      <c r="PDF49" s="323"/>
      <c r="PDG49" s="323"/>
      <c r="PDH49" s="323"/>
      <c r="PDI49" s="323"/>
      <c r="PDJ49" s="323"/>
      <c r="PDK49" s="323"/>
      <c r="PDL49" s="323"/>
      <c r="PDM49" s="323"/>
      <c r="PDN49" s="323"/>
      <c r="PDO49" s="323"/>
      <c r="PDP49" s="323"/>
      <c r="PDQ49" s="323"/>
      <c r="PDR49" s="323"/>
      <c r="PDS49" s="323"/>
      <c r="PDT49" s="323"/>
      <c r="PDU49" s="323"/>
      <c r="PDV49" s="323"/>
      <c r="PDW49" s="323"/>
      <c r="PDX49" s="323"/>
      <c r="PDY49" s="323"/>
      <c r="PDZ49" s="323"/>
      <c r="PEA49" s="323"/>
      <c r="PEB49" s="323"/>
      <c r="PEC49" s="323"/>
      <c r="PED49" s="323"/>
      <c r="PEE49" s="323"/>
      <c r="PEF49" s="323"/>
      <c r="PEG49" s="323"/>
      <c r="PEH49" s="323"/>
      <c r="PEI49" s="323"/>
      <c r="PEJ49" s="323"/>
      <c r="PEK49" s="323"/>
      <c r="PEL49" s="323"/>
      <c r="PEM49" s="323"/>
      <c r="PEN49" s="323"/>
      <c r="PEO49" s="323"/>
      <c r="PEP49" s="323"/>
      <c r="PEQ49" s="323"/>
      <c r="PER49" s="323"/>
      <c r="PES49" s="323"/>
      <c r="PET49" s="323"/>
      <c r="PEU49" s="323"/>
      <c r="PEV49" s="323"/>
      <c r="PEW49" s="323"/>
      <c r="PEX49" s="323"/>
      <c r="PEY49" s="323"/>
      <c r="PEZ49" s="323"/>
      <c r="PFA49" s="323"/>
      <c r="PFB49" s="323"/>
      <c r="PFC49" s="323"/>
      <c r="PFD49" s="323"/>
      <c r="PFE49" s="323"/>
      <c r="PFF49" s="323"/>
      <c r="PFG49" s="323"/>
      <c r="PFH49" s="323"/>
      <c r="PFI49" s="323"/>
      <c r="PFJ49" s="323"/>
      <c r="PFK49" s="323"/>
      <c r="PFL49" s="323"/>
      <c r="PFM49" s="323"/>
      <c r="PFN49" s="323"/>
      <c r="PFO49" s="323"/>
      <c r="PFP49" s="323"/>
      <c r="PFQ49" s="323"/>
      <c r="PFR49" s="323"/>
      <c r="PFS49" s="323"/>
      <c r="PFT49" s="323"/>
      <c r="PFU49" s="323"/>
      <c r="PFV49" s="323"/>
      <c r="PFW49" s="323"/>
      <c r="PFX49" s="323"/>
      <c r="PFY49" s="323"/>
      <c r="PFZ49" s="323"/>
      <c r="PGA49" s="323"/>
      <c r="PGB49" s="323"/>
      <c r="PGC49" s="323"/>
      <c r="PGD49" s="323"/>
      <c r="PGE49" s="323"/>
      <c r="PGF49" s="323"/>
      <c r="PGG49" s="323"/>
      <c r="PGH49" s="323"/>
      <c r="PGI49" s="323"/>
      <c r="PGJ49" s="323"/>
      <c r="PGK49" s="323"/>
      <c r="PGL49" s="323"/>
      <c r="PGM49" s="323"/>
      <c r="PGN49" s="323"/>
      <c r="PGO49" s="323"/>
      <c r="PGP49" s="323"/>
      <c r="PGQ49" s="323"/>
      <c r="PGR49" s="323"/>
      <c r="PGS49" s="323"/>
      <c r="PGT49" s="323"/>
      <c r="PGU49" s="323"/>
      <c r="PGV49" s="323"/>
      <c r="PGW49" s="323"/>
      <c r="PGX49" s="323"/>
      <c r="PGY49" s="323"/>
      <c r="PGZ49" s="323"/>
      <c r="PHA49" s="323"/>
      <c r="PHB49" s="323"/>
      <c r="PHC49" s="323"/>
      <c r="PHD49" s="323"/>
      <c r="PHE49" s="323"/>
      <c r="PHF49" s="323"/>
      <c r="PHG49" s="323"/>
      <c r="PHH49" s="323"/>
      <c r="PHI49" s="323"/>
      <c r="PHJ49" s="323"/>
      <c r="PHK49" s="323"/>
      <c r="PHL49" s="323"/>
      <c r="PHM49" s="323"/>
      <c r="PHN49" s="323"/>
      <c r="PHO49" s="323"/>
      <c r="PHP49" s="323"/>
      <c r="PHQ49" s="323"/>
      <c r="PHR49" s="323"/>
      <c r="PHS49" s="323"/>
      <c r="PHT49" s="323"/>
      <c r="PHU49" s="323"/>
      <c r="PHV49" s="323"/>
      <c r="PHW49" s="323"/>
      <c r="PHX49" s="323"/>
      <c r="PHY49" s="323"/>
      <c r="PHZ49" s="323"/>
      <c r="PIA49" s="323"/>
      <c r="PIB49" s="323"/>
      <c r="PIC49" s="323"/>
      <c r="PID49" s="323"/>
      <c r="PIE49" s="323"/>
      <c r="PIF49" s="323"/>
      <c r="PIG49" s="323"/>
      <c r="PIH49" s="323"/>
      <c r="PII49" s="323"/>
      <c r="PIJ49" s="323"/>
      <c r="PIK49" s="323"/>
      <c r="PIL49" s="323"/>
      <c r="PIM49" s="323"/>
      <c r="PIN49" s="323"/>
      <c r="PIO49" s="323"/>
      <c r="PIP49" s="323"/>
      <c r="PIQ49" s="323"/>
      <c r="PIR49" s="323"/>
      <c r="PIS49" s="323"/>
      <c r="PIT49" s="323"/>
      <c r="PIU49" s="323"/>
      <c r="PIV49" s="323"/>
      <c r="PIW49" s="323"/>
      <c r="PIX49" s="323"/>
      <c r="PIY49" s="323"/>
      <c r="PIZ49" s="323"/>
      <c r="PJA49" s="323"/>
      <c r="PJB49" s="323"/>
      <c r="PJC49" s="323"/>
      <c r="PJD49" s="323"/>
      <c r="PJE49" s="323"/>
      <c r="PJF49" s="323"/>
      <c r="PJG49" s="323"/>
      <c r="PJH49" s="323"/>
      <c r="PJI49" s="323"/>
      <c r="PJJ49" s="323"/>
      <c r="PJK49" s="323"/>
      <c r="PJL49" s="323"/>
      <c r="PJM49" s="323"/>
      <c r="PJN49" s="323"/>
      <c r="PJO49" s="323"/>
      <c r="PJP49" s="323"/>
      <c r="PJQ49" s="323"/>
      <c r="PJR49" s="323"/>
      <c r="PJS49" s="323"/>
      <c r="PJT49" s="323"/>
      <c r="PJU49" s="323"/>
      <c r="PJV49" s="323"/>
      <c r="PJW49" s="323"/>
      <c r="PJX49" s="323"/>
      <c r="PJY49" s="323"/>
      <c r="PJZ49" s="323"/>
      <c r="PKA49" s="323"/>
      <c r="PKB49" s="323"/>
      <c r="PKC49" s="323"/>
      <c r="PKD49" s="323"/>
      <c r="PKE49" s="323"/>
      <c r="PKF49" s="323"/>
      <c r="PKG49" s="323"/>
      <c r="PKH49" s="323"/>
      <c r="PKI49" s="323"/>
      <c r="PKJ49" s="323"/>
      <c r="PKK49" s="323"/>
      <c r="PKL49" s="323"/>
      <c r="PKM49" s="323"/>
      <c r="PKN49" s="323"/>
      <c r="PKO49" s="323"/>
      <c r="PKP49" s="323"/>
      <c r="PKQ49" s="323"/>
      <c r="PKR49" s="323"/>
      <c r="PKS49" s="323"/>
      <c r="PKT49" s="323"/>
      <c r="PKU49" s="323"/>
      <c r="PKV49" s="323"/>
      <c r="PKW49" s="323"/>
      <c r="PKX49" s="323"/>
      <c r="PKY49" s="323"/>
      <c r="PKZ49" s="323"/>
      <c r="PLA49" s="323"/>
      <c r="PLB49" s="323"/>
      <c r="PLC49" s="323"/>
      <c r="PLD49" s="323"/>
      <c r="PLE49" s="323"/>
      <c r="PLF49" s="323"/>
      <c r="PLG49" s="323"/>
      <c r="PLH49" s="323"/>
      <c r="PLI49" s="323"/>
      <c r="PLJ49" s="323"/>
      <c r="PLK49" s="323"/>
      <c r="PLL49" s="323"/>
      <c r="PLM49" s="323"/>
      <c r="PLN49" s="323"/>
      <c r="PLO49" s="323"/>
      <c r="PLP49" s="323"/>
      <c r="PLQ49" s="323"/>
      <c r="PLR49" s="323"/>
      <c r="PLS49" s="323"/>
      <c r="PLT49" s="323"/>
      <c r="PLU49" s="323"/>
      <c r="PLV49" s="323"/>
      <c r="PLW49" s="323"/>
      <c r="PLX49" s="323"/>
      <c r="PLY49" s="323"/>
      <c r="PLZ49" s="323"/>
      <c r="PMA49" s="323"/>
      <c r="PMB49" s="323"/>
      <c r="PMC49" s="323"/>
      <c r="PMD49" s="323"/>
      <c r="PME49" s="323"/>
      <c r="PMF49" s="323"/>
      <c r="PMG49" s="323"/>
      <c r="PMH49" s="323"/>
      <c r="PMI49" s="323"/>
      <c r="PMJ49" s="323"/>
      <c r="PMK49" s="323"/>
      <c r="PML49" s="323"/>
      <c r="PMM49" s="323"/>
      <c r="PMN49" s="323"/>
      <c r="PMO49" s="323"/>
      <c r="PMP49" s="323"/>
      <c r="PMQ49" s="323"/>
      <c r="PMR49" s="323"/>
      <c r="PMS49" s="323"/>
      <c r="PMT49" s="323"/>
      <c r="PMU49" s="323"/>
      <c r="PMV49" s="323"/>
      <c r="PMW49" s="323"/>
      <c r="PMX49" s="323"/>
      <c r="PMY49" s="323"/>
      <c r="PMZ49" s="323"/>
      <c r="PNA49" s="323"/>
      <c r="PNB49" s="323"/>
      <c r="PNC49" s="323"/>
      <c r="PND49" s="323"/>
      <c r="PNE49" s="323"/>
      <c r="PNF49" s="323"/>
      <c r="PNG49" s="323"/>
      <c r="PNH49" s="323"/>
      <c r="PNI49" s="323"/>
      <c r="PNJ49" s="323"/>
      <c r="PNK49" s="323"/>
      <c r="PNL49" s="323"/>
      <c r="PNM49" s="323"/>
      <c r="PNN49" s="323"/>
      <c r="PNO49" s="323"/>
      <c r="PNP49" s="323"/>
      <c r="PNQ49" s="323"/>
      <c r="PNR49" s="323"/>
      <c r="PNS49" s="323"/>
      <c r="PNT49" s="323"/>
      <c r="PNU49" s="323"/>
      <c r="PNV49" s="323"/>
      <c r="PNW49" s="323"/>
      <c r="PNX49" s="323"/>
      <c r="PNY49" s="323"/>
      <c r="PNZ49" s="323"/>
      <c r="POA49" s="323"/>
      <c r="POB49" s="323"/>
      <c r="POC49" s="323"/>
      <c r="POD49" s="323"/>
      <c r="POE49" s="323"/>
      <c r="POF49" s="323"/>
      <c r="POG49" s="323"/>
      <c r="POH49" s="323"/>
      <c r="POI49" s="323"/>
      <c r="POJ49" s="323"/>
      <c r="POK49" s="323"/>
      <c r="POL49" s="323"/>
      <c r="POM49" s="323"/>
      <c r="PON49" s="323"/>
      <c r="POO49" s="323"/>
      <c r="POP49" s="323"/>
      <c r="POQ49" s="323"/>
      <c r="POR49" s="323"/>
      <c r="POS49" s="323"/>
      <c r="POT49" s="323"/>
      <c r="POU49" s="323"/>
      <c r="POV49" s="323"/>
      <c r="POW49" s="323"/>
      <c r="POX49" s="323"/>
      <c r="POY49" s="323"/>
      <c r="POZ49" s="323"/>
      <c r="PPA49" s="323"/>
      <c r="PPB49" s="323"/>
      <c r="PPC49" s="323"/>
      <c r="PPD49" s="323"/>
      <c r="PPE49" s="323"/>
      <c r="PPF49" s="323"/>
      <c r="PPG49" s="323"/>
      <c r="PPH49" s="323"/>
      <c r="PPI49" s="323"/>
      <c r="PPJ49" s="323"/>
      <c r="PPK49" s="323"/>
      <c r="PPL49" s="323"/>
      <c r="PPM49" s="323"/>
      <c r="PPN49" s="323"/>
      <c r="PPO49" s="323"/>
      <c r="PPP49" s="323"/>
      <c r="PPQ49" s="323"/>
      <c r="PPR49" s="323"/>
      <c r="PPS49" s="323"/>
      <c r="PPT49" s="323"/>
      <c r="PPU49" s="323"/>
      <c r="PPV49" s="323"/>
      <c r="PPW49" s="323"/>
      <c r="PPX49" s="323"/>
      <c r="PPY49" s="323"/>
      <c r="PPZ49" s="323"/>
      <c r="PQA49" s="323"/>
      <c r="PQB49" s="323"/>
      <c r="PQC49" s="323"/>
      <c r="PQD49" s="323"/>
      <c r="PQE49" s="323"/>
      <c r="PQF49" s="323"/>
      <c r="PQG49" s="323"/>
      <c r="PQH49" s="323"/>
      <c r="PQI49" s="323"/>
      <c r="PQJ49" s="323"/>
      <c r="PQK49" s="323"/>
      <c r="PQL49" s="323"/>
      <c r="PQM49" s="323"/>
      <c r="PQN49" s="323"/>
      <c r="PQO49" s="323"/>
      <c r="PQP49" s="323"/>
      <c r="PQQ49" s="323"/>
      <c r="PQR49" s="323"/>
      <c r="PQS49" s="323"/>
      <c r="PQT49" s="323"/>
      <c r="PQU49" s="323"/>
      <c r="PQV49" s="323"/>
      <c r="PQW49" s="323"/>
      <c r="PQX49" s="323"/>
      <c r="PQY49" s="323"/>
      <c r="PQZ49" s="323"/>
      <c r="PRA49" s="323"/>
      <c r="PRB49" s="323"/>
      <c r="PRC49" s="323"/>
      <c r="PRD49" s="323"/>
      <c r="PRE49" s="323"/>
      <c r="PRF49" s="323"/>
      <c r="PRG49" s="323"/>
      <c r="PRH49" s="323"/>
      <c r="PRI49" s="323"/>
      <c r="PRJ49" s="323"/>
      <c r="PRK49" s="323"/>
      <c r="PRL49" s="323"/>
      <c r="PRM49" s="323"/>
      <c r="PRN49" s="323"/>
      <c r="PRO49" s="323"/>
      <c r="PRP49" s="323"/>
      <c r="PRQ49" s="323"/>
      <c r="PRR49" s="323"/>
      <c r="PRS49" s="323"/>
      <c r="PRT49" s="323"/>
      <c r="PRU49" s="323"/>
      <c r="PRV49" s="323"/>
      <c r="PRW49" s="323"/>
      <c r="PRX49" s="323"/>
      <c r="PRY49" s="323"/>
      <c r="PRZ49" s="323"/>
      <c r="PSA49" s="323"/>
      <c r="PSB49" s="323"/>
      <c r="PSC49" s="323"/>
      <c r="PSD49" s="323"/>
      <c r="PSE49" s="323"/>
      <c r="PSF49" s="323"/>
      <c r="PSG49" s="323"/>
      <c r="PSH49" s="323"/>
      <c r="PSI49" s="323"/>
      <c r="PSJ49" s="323"/>
      <c r="PSK49" s="323"/>
      <c r="PSL49" s="323"/>
      <c r="PSM49" s="323"/>
      <c r="PSN49" s="323"/>
      <c r="PSO49" s="323"/>
      <c r="PSP49" s="323"/>
      <c r="PSQ49" s="323"/>
      <c r="PSR49" s="323"/>
      <c r="PSS49" s="323"/>
      <c r="PST49" s="323"/>
      <c r="PSU49" s="323"/>
      <c r="PSV49" s="323"/>
      <c r="PSW49" s="323"/>
      <c r="PSX49" s="323"/>
      <c r="PSY49" s="323"/>
      <c r="PSZ49" s="323"/>
      <c r="PTA49" s="323"/>
      <c r="PTB49" s="323"/>
      <c r="PTC49" s="323"/>
      <c r="PTD49" s="323"/>
      <c r="PTE49" s="323"/>
      <c r="PTF49" s="323"/>
      <c r="PTG49" s="323"/>
      <c r="PTH49" s="323"/>
      <c r="PTI49" s="323"/>
      <c r="PTJ49" s="323"/>
      <c r="PTK49" s="323"/>
      <c r="PTL49" s="323"/>
      <c r="PTM49" s="323"/>
      <c r="PTN49" s="323"/>
      <c r="PTO49" s="323"/>
      <c r="PTP49" s="323"/>
      <c r="PTQ49" s="323"/>
      <c r="PTR49" s="323"/>
      <c r="PTS49" s="323"/>
      <c r="PTT49" s="323"/>
      <c r="PTU49" s="323"/>
      <c r="PTV49" s="323"/>
      <c r="PTW49" s="323"/>
      <c r="PTX49" s="323"/>
      <c r="PTY49" s="323"/>
      <c r="PTZ49" s="323"/>
      <c r="PUA49" s="323"/>
      <c r="PUB49" s="323"/>
      <c r="PUC49" s="323"/>
      <c r="PUD49" s="323"/>
      <c r="PUE49" s="323"/>
      <c r="PUF49" s="323"/>
      <c r="PUG49" s="323"/>
      <c r="PUH49" s="323"/>
      <c r="PUI49" s="323"/>
      <c r="PUJ49" s="323"/>
      <c r="PUK49" s="323"/>
      <c r="PUL49" s="323"/>
      <c r="PUM49" s="323"/>
      <c r="PUN49" s="323"/>
      <c r="PUO49" s="323"/>
      <c r="PUP49" s="323"/>
      <c r="PUQ49" s="323"/>
      <c r="PUR49" s="323"/>
      <c r="PUS49" s="323"/>
      <c r="PUT49" s="323"/>
      <c r="PUU49" s="323"/>
      <c r="PUV49" s="323"/>
      <c r="PUW49" s="323"/>
      <c r="PUX49" s="323"/>
      <c r="PUY49" s="323"/>
      <c r="PUZ49" s="323"/>
      <c r="PVA49" s="323"/>
      <c r="PVB49" s="323"/>
      <c r="PVC49" s="323"/>
      <c r="PVD49" s="323"/>
      <c r="PVE49" s="323"/>
      <c r="PVF49" s="323"/>
      <c r="PVG49" s="323"/>
      <c r="PVH49" s="323"/>
      <c r="PVI49" s="323"/>
      <c r="PVJ49" s="323"/>
      <c r="PVK49" s="323"/>
      <c r="PVL49" s="323"/>
      <c r="PVM49" s="323"/>
      <c r="PVN49" s="323"/>
      <c r="PVO49" s="323"/>
      <c r="PVP49" s="323"/>
      <c r="PVQ49" s="323"/>
      <c r="PVR49" s="323"/>
      <c r="PVS49" s="323"/>
      <c r="PVT49" s="323"/>
      <c r="PVU49" s="323"/>
      <c r="PVV49" s="323"/>
      <c r="PVW49" s="323"/>
      <c r="PVX49" s="323"/>
      <c r="PVY49" s="323"/>
      <c r="PVZ49" s="323"/>
      <c r="PWA49" s="323"/>
      <c r="PWB49" s="323"/>
      <c r="PWC49" s="323"/>
      <c r="PWD49" s="323"/>
      <c r="PWE49" s="323"/>
      <c r="PWF49" s="323"/>
      <c r="PWG49" s="323"/>
      <c r="PWH49" s="323"/>
      <c r="PWI49" s="323"/>
      <c r="PWJ49" s="323"/>
      <c r="PWK49" s="323"/>
      <c r="PWL49" s="323"/>
      <c r="PWM49" s="323"/>
      <c r="PWN49" s="323"/>
      <c r="PWO49" s="323"/>
      <c r="PWP49" s="323"/>
      <c r="PWQ49" s="323"/>
      <c r="PWR49" s="323"/>
      <c r="PWS49" s="323"/>
      <c r="PWT49" s="323"/>
      <c r="PWU49" s="323"/>
      <c r="PWV49" s="323"/>
      <c r="PWW49" s="323"/>
      <c r="PWX49" s="323"/>
      <c r="PWY49" s="323"/>
      <c r="PWZ49" s="323"/>
      <c r="PXA49" s="323"/>
      <c r="PXB49" s="323"/>
      <c r="PXC49" s="323"/>
      <c r="PXD49" s="323"/>
      <c r="PXE49" s="323"/>
      <c r="PXF49" s="323"/>
      <c r="PXG49" s="323"/>
      <c r="PXH49" s="323"/>
      <c r="PXI49" s="323"/>
      <c r="PXJ49" s="323"/>
      <c r="PXK49" s="323"/>
      <c r="PXL49" s="323"/>
      <c r="PXM49" s="323"/>
      <c r="PXN49" s="323"/>
      <c r="PXO49" s="323"/>
      <c r="PXP49" s="323"/>
      <c r="PXQ49" s="323"/>
      <c r="PXR49" s="323"/>
      <c r="PXS49" s="323"/>
      <c r="PXT49" s="323"/>
      <c r="PXU49" s="323"/>
      <c r="PXV49" s="323"/>
      <c r="PXW49" s="323"/>
      <c r="PXX49" s="323"/>
      <c r="PXY49" s="323"/>
      <c r="PXZ49" s="323"/>
      <c r="PYA49" s="323"/>
      <c r="PYB49" s="323"/>
      <c r="PYC49" s="323"/>
      <c r="PYD49" s="323"/>
      <c r="PYE49" s="323"/>
      <c r="PYF49" s="323"/>
      <c r="PYG49" s="323"/>
      <c r="PYH49" s="323"/>
      <c r="PYI49" s="323"/>
      <c r="PYJ49" s="323"/>
      <c r="PYK49" s="323"/>
      <c r="PYL49" s="323"/>
      <c r="PYM49" s="323"/>
      <c r="PYN49" s="323"/>
      <c r="PYO49" s="323"/>
      <c r="PYP49" s="323"/>
      <c r="PYQ49" s="323"/>
      <c r="PYR49" s="323"/>
      <c r="PYS49" s="323"/>
      <c r="PYT49" s="323"/>
      <c r="PYU49" s="323"/>
      <c r="PYV49" s="323"/>
      <c r="PYW49" s="323"/>
      <c r="PYX49" s="323"/>
      <c r="PYY49" s="323"/>
      <c r="PYZ49" s="323"/>
      <c r="PZA49" s="323"/>
      <c r="PZB49" s="323"/>
      <c r="PZC49" s="323"/>
      <c r="PZD49" s="323"/>
      <c r="PZE49" s="323"/>
      <c r="PZF49" s="323"/>
      <c r="PZG49" s="323"/>
      <c r="PZH49" s="323"/>
      <c r="PZI49" s="323"/>
      <c r="PZJ49" s="323"/>
      <c r="PZK49" s="323"/>
      <c r="PZL49" s="323"/>
      <c r="PZM49" s="323"/>
      <c r="PZN49" s="323"/>
      <c r="PZO49" s="323"/>
      <c r="PZP49" s="323"/>
      <c r="PZQ49" s="323"/>
      <c r="PZR49" s="323"/>
      <c r="PZS49" s="323"/>
      <c r="PZT49" s="323"/>
      <c r="PZU49" s="323"/>
      <c r="PZV49" s="323"/>
      <c r="PZW49" s="323"/>
      <c r="PZX49" s="323"/>
      <c r="PZY49" s="323"/>
      <c r="PZZ49" s="323"/>
      <c r="QAA49" s="323"/>
      <c r="QAB49" s="323"/>
      <c r="QAC49" s="323"/>
      <c r="QAD49" s="323"/>
      <c r="QAE49" s="323"/>
      <c r="QAF49" s="323"/>
      <c r="QAG49" s="323"/>
      <c r="QAH49" s="323"/>
      <c r="QAI49" s="323"/>
      <c r="QAJ49" s="323"/>
      <c r="QAK49" s="323"/>
      <c r="QAL49" s="323"/>
      <c r="QAM49" s="323"/>
      <c r="QAN49" s="323"/>
      <c r="QAO49" s="323"/>
      <c r="QAP49" s="323"/>
      <c r="QAQ49" s="323"/>
      <c r="QAR49" s="323"/>
      <c r="QAS49" s="323"/>
      <c r="QAT49" s="323"/>
      <c r="QAU49" s="323"/>
      <c r="QAV49" s="323"/>
      <c r="QAW49" s="323"/>
      <c r="QAX49" s="323"/>
      <c r="QAY49" s="323"/>
      <c r="QAZ49" s="323"/>
      <c r="QBA49" s="323"/>
      <c r="QBB49" s="323"/>
      <c r="QBC49" s="323"/>
      <c r="QBD49" s="323"/>
      <c r="QBE49" s="323"/>
      <c r="QBF49" s="323"/>
      <c r="QBG49" s="323"/>
      <c r="QBH49" s="323"/>
      <c r="QBI49" s="323"/>
      <c r="QBJ49" s="323"/>
      <c r="QBK49" s="323"/>
      <c r="QBL49" s="323"/>
      <c r="QBM49" s="323"/>
      <c r="QBN49" s="323"/>
      <c r="QBO49" s="323"/>
      <c r="QBP49" s="323"/>
      <c r="QBQ49" s="323"/>
      <c r="QBR49" s="323"/>
      <c r="QBS49" s="323"/>
      <c r="QBT49" s="323"/>
      <c r="QBU49" s="323"/>
      <c r="QBV49" s="323"/>
      <c r="QBW49" s="323"/>
      <c r="QBX49" s="323"/>
      <c r="QBY49" s="323"/>
      <c r="QBZ49" s="323"/>
      <c r="QCA49" s="323"/>
      <c r="QCB49" s="323"/>
      <c r="QCC49" s="323"/>
      <c r="QCD49" s="323"/>
      <c r="QCE49" s="323"/>
      <c r="QCF49" s="323"/>
      <c r="QCG49" s="323"/>
      <c r="QCH49" s="323"/>
      <c r="QCI49" s="323"/>
      <c r="QCJ49" s="323"/>
      <c r="QCK49" s="323"/>
      <c r="QCL49" s="323"/>
      <c r="QCM49" s="323"/>
      <c r="QCN49" s="323"/>
      <c r="QCO49" s="323"/>
      <c r="QCP49" s="323"/>
      <c r="QCQ49" s="323"/>
      <c r="QCR49" s="323"/>
      <c r="QCS49" s="323"/>
      <c r="QCT49" s="323"/>
      <c r="QCU49" s="323"/>
      <c r="QCV49" s="323"/>
      <c r="QCW49" s="323"/>
      <c r="QCX49" s="323"/>
      <c r="QCY49" s="323"/>
      <c r="QCZ49" s="323"/>
      <c r="QDA49" s="323"/>
      <c r="QDB49" s="323"/>
      <c r="QDC49" s="323"/>
      <c r="QDD49" s="323"/>
      <c r="QDE49" s="323"/>
      <c r="QDF49" s="323"/>
      <c r="QDG49" s="323"/>
      <c r="QDH49" s="323"/>
      <c r="QDI49" s="323"/>
      <c r="QDJ49" s="323"/>
      <c r="QDK49" s="323"/>
      <c r="QDL49" s="323"/>
      <c r="QDM49" s="323"/>
      <c r="QDN49" s="323"/>
      <c r="QDO49" s="323"/>
      <c r="QDP49" s="323"/>
      <c r="QDQ49" s="323"/>
      <c r="QDR49" s="323"/>
      <c r="QDS49" s="323"/>
      <c r="QDT49" s="323"/>
      <c r="QDU49" s="323"/>
      <c r="QDV49" s="323"/>
      <c r="QDW49" s="323"/>
      <c r="QDX49" s="323"/>
      <c r="QDY49" s="323"/>
      <c r="QDZ49" s="323"/>
      <c r="QEA49" s="323"/>
      <c r="QEB49" s="323"/>
      <c r="QEC49" s="323"/>
      <c r="QED49" s="323"/>
      <c r="QEE49" s="323"/>
      <c r="QEF49" s="323"/>
      <c r="QEG49" s="323"/>
      <c r="QEH49" s="323"/>
      <c r="QEI49" s="323"/>
      <c r="QEJ49" s="323"/>
      <c r="QEK49" s="323"/>
      <c r="QEL49" s="323"/>
      <c r="QEM49" s="323"/>
      <c r="QEN49" s="323"/>
      <c r="QEO49" s="323"/>
      <c r="QEP49" s="323"/>
      <c r="QEQ49" s="323"/>
      <c r="QER49" s="323"/>
      <c r="QES49" s="323"/>
      <c r="QET49" s="323"/>
      <c r="QEU49" s="323"/>
      <c r="QEV49" s="323"/>
      <c r="QEW49" s="323"/>
      <c r="QEX49" s="323"/>
      <c r="QEY49" s="323"/>
      <c r="QEZ49" s="323"/>
      <c r="QFA49" s="323"/>
      <c r="QFB49" s="323"/>
      <c r="QFC49" s="323"/>
      <c r="QFD49" s="323"/>
      <c r="QFE49" s="323"/>
      <c r="QFF49" s="323"/>
      <c r="QFG49" s="323"/>
      <c r="QFH49" s="323"/>
      <c r="QFI49" s="323"/>
      <c r="QFJ49" s="323"/>
      <c r="QFK49" s="323"/>
      <c r="QFL49" s="323"/>
      <c r="QFM49" s="323"/>
      <c r="QFN49" s="323"/>
      <c r="QFO49" s="323"/>
      <c r="QFP49" s="323"/>
      <c r="QFQ49" s="323"/>
      <c r="QFR49" s="323"/>
      <c r="QFS49" s="323"/>
      <c r="QFT49" s="323"/>
      <c r="QFU49" s="323"/>
      <c r="QFV49" s="323"/>
      <c r="QFW49" s="323"/>
      <c r="QFX49" s="323"/>
      <c r="QFY49" s="323"/>
      <c r="QFZ49" s="323"/>
      <c r="QGA49" s="323"/>
      <c r="QGB49" s="323"/>
      <c r="QGC49" s="323"/>
      <c r="QGD49" s="323"/>
      <c r="QGE49" s="323"/>
      <c r="QGF49" s="323"/>
      <c r="QGG49" s="323"/>
      <c r="QGH49" s="323"/>
      <c r="QGI49" s="323"/>
      <c r="QGJ49" s="323"/>
      <c r="QGK49" s="323"/>
      <c r="QGL49" s="323"/>
      <c r="QGM49" s="323"/>
      <c r="QGN49" s="323"/>
      <c r="QGO49" s="323"/>
      <c r="QGP49" s="323"/>
      <c r="QGQ49" s="323"/>
      <c r="QGR49" s="323"/>
      <c r="QGS49" s="323"/>
      <c r="QGT49" s="323"/>
      <c r="QGU49" s="323"/>
      <c r="QGV49" s="323"/>
      <c r="QGW49" s="323"/>
      <c r="QGX49" s="323"/>
      <c r="QGY49" s="323"/>
      <c r="QGZ49" s="323"/>
      <c r="QHA49" s="323"/>
      <c r="QHB49" s="323"/>
      <c r="QHC49" s="323"/>
      <c r="QHD49" s="323"/>
      <c r="QHE49" s="323"/>
      <c r="QHF49" s="323"/>
      <c r="QHG49" s="323"/>
      <c r="QHH49" s="323"/>
      <c r="QHI49" s="323"/>
      <c r="QHJ49" s="323"/>
      <c r="QHK49" s="323"/>
      <c r="QHL49" s="323"/>
      <c r="QHM49" s="323"/>
      <c r="QHN49" s="323"/>
      <c r="QHO49" s="323"/>
      <c r="QHP49" s="323"/>
      <c r="QHQ49" s="323"/>
      <c r="QHR49" s="323"/>
      <c r="QHS49" s="323"/>
      <c r="QHT49" s="323"/>
      <c r="QHU49" s="323"/>
      <c r="QHV49" s="323"/>
      <c r="QHW49" s="323"/>
      <c r="QHX49" s="323"/>
      <c r="QHY49" s="323"/>
      <c r="QHZ49" s="323"/>
      <c r="QIA49" s="323"/>
      <c r="QIB49" s="323"/>
      <c r="QIC49" s="323"/>
      <c r="QID49" s="323"/>
      <c r="QIE49" s="323"/>
      <c r="QIF49" s="323"/>
      <c r="QIG49" s="323"/>
      <c r="QIH49" s="323"/>
      <c r="QII49" s="323"/>
      <c r="QIJ49" s="323"/>
      <c r="QIK49" s="323"/>
      <c r="QIL49" s="323"/>
      <c r="QIM49" s="323"/>
      <c r="QIN49" s="323"/>
      <c r="QIO49" s="323"/>
      <c r="QIP49" s="323"/>
      <c r="QIQ49" s="323"/>
      <c r="QIR49" s="323"/>
      <c r="QIS49" s="323"/>
      <c r="QIT49" s="323"/>
      <c r="QIU49" s="323"/>
      <c r="QIV49" s="323"/>
      <c r="QIW49" s="323"/>
      <c r="QIX49" s="323"/>
      <c r="QIY49" s="323"/>
      <c r="QIZ49" s="323"/>
      <c r="QJA49" s="323"/>
      <c r="QJB49" s="323"/>
      <c r="QJC49" s="323"/>
      <c r="QJD49" s="323"/>
      <c r="QJE49" s="323"/>
      <c r="QJF49" s="323"/>
      <c r="QJG49" s="323"/>
      <c r="QJH49" s="323"/>
      <c r="QJI49" s="323"/>
      <c r="QJJ49" s="323"/>
      <c r="QJK49" s="323"/>
      <c r="QJL49" s="323"/>
      <c r="QJM49" s="323"/>
      <c r="QJN49" s="323"/>
      <c r="QJO49" s="323"/>
      <c r="QJP49" s="323"/>
      <c r="QJQ49" s="323"/>
      <c r="QJR49" s="323"/>
      <c r="QJS49" s="323"/>
      <c r="QJT49" s="323"/>
      <c r="QJU49" s="323"/>
      <c r="QJV49" s="323"/>
      <c r="QJW49" s="323"/>
      <c r="QJX49" s="323"/>
      <c r="QJY49" s="323"/>
      <c r="QJZ49" s="323"/>
      <c r="QKA49" s="323"/>
      <c r="QKB49" s="323"/>
      <c r="QKC49" s="323"/>
      <c r="QKD49" s="323"/>
      <c r="QKE49" s="323"/>
      <c r="QKF49" s="323"/>
      <c r="QKG49" s="323"/>
      <c r="QKH49" s="323"/>
      <c r="QKI49" s="323"/>
      <c r="QKJ49" s="323"/>
      <c r="QKK49" s="323"/>
      <c r="QKL49" s="323"/>
      <c r="QKM49" s="323"/>
      <c r="QKN49" s="323"/>
      <c r="QKO49" s="323"/>
      <c r="QKP49" s="323"/>
      <c r="QKQ49" s="323"/>
      <c r="QKR49" s="323"/>
      <c r="QKS49" s="323"/>
      <c r="QKT49" s="323"/>
      <c r="QKU49" s="323"/>
      <c r="QKV49" s="323"/>
      <c r="QKW49" s="323"/>
      <c r="QKX49" s="323"/>
      <c r="QKY49" s="323"/>
      <c r="QKZ49" s="323"/>
      <c r="QLA49" s="323"/>
      <c r="QLB49" s="323"/>
      <c r="QLC49" s="323"/>
      <c r="QLD49" s="323"/>
      <c r="QLE49" s="323"/>
      <c r="QLF49" s="323"/>
      <c r="QLG49" s="323"/>
      <c r="QLH49" s="323"/>
      <c r="QLI49" s="323"/>
      <c r="QLJ49" s="323"/>
      <c r="QLK49" s="323"/>
      <c r="QLL49" s="323"/>
      <c r="QLM49" s="323"/>
      <c r="QLN49" s="323"/>
      <c r="QLO49" s="323"/>
      <c r="QLP49" s="323"/>
      <c r="QLQ49" s="323"/>
      <c r="QLR49" s="323"/>
      <c r="QLS49" s="323"/>
      <c r="QLT49" s="323"/>
      <c r="QLU49" s="323"/>
      <c r="QLV49" s="323"/>
      <c r="QLW49" s="323"/>
      <c r="QLX49" s="323"/>
      <c r="QLY49" s="323"/>
      <c r="QLZ49" s="323"/>
      <c r="QMA49" s="323"/>
      <c r="QMB49" s="323"/>
      <c r="QMC49" s="323"/>
      <c r="QMD49" s="323"/>
      <c r="QME49" s="323"/>
      <c r="QMF49" s="323"/>
      <c r="QMG49" s="323"/>
      <c r="QMH49" s="323"/>
      <c r="QMI49" s="323"/>
      <c r="QMJ49" s="323"/>
      <c r="QMK49" s="323"/>
      <c r="QML49" s="323"/>
      <c r="QMM49" s="323"/>
      <c r="QMN49" s="323"/>
      <c r="QMO49" s="323"/>
      <c r="QMP49" s="323"/>
      <c r="QMQ49" s="323"/>
      <c r="QMR49" s="323"/>
      <c r="QMS49" s="323"/>
      <c r="QMT49" s="323"/>
      <c r="QMU49" s="323"/>
      <c r="QMV49" s="323"/>
      <c r="QMW49" s="323"/>
      <c r="QMX49" s="323"/>
      <c r="QMY49" s="323"/>
      <c r="QMZ49" s="323"/>
      <c r="QNA49" s="323"/>
      <c r="QNB49" s="323"/>
      <c r="QNC49" s="323"/>
      <c r="QND49" s="323"/>
      <c r="QNE49" s="323"/>
      <c r="QNF49" s="323"/>
      <c r="QNG49" s="323"/>
      <c r="QNH49" s="323"/>
      <c r="QNI49" s="323"/>
      <c r="QNJ49" s="323"/>
      <c r="QNK49" s="323"/>
      <c r="QNL49" s="323"/>
      <c r="QNM49" s="323"/>
      <c r="QNN49" s="323"/>
      <c r="QNO49" s="323"/>
      <c r="QNP49" s="323"/>
      <c r="QNQ49" s="323"/>
      <c r="QNR49" s="323"/>
      <c r="QNS49" s="323"/>
      <c r="QNT49" s="323"/>
      <c r="QNU49" s="323"/>
      <c r="QNV49" s="323"/>
      <c r="QNW49" s="323"/>
      <c r="QNX49" s="323"/>
      <c r="QNY49" s="323"/>
      <c r="QNZ49" s="323"/>
      <c r="QOA49" s="323"/>
      <c r="QOB49" s="323"/>
      <c r="QOC49" s="323"/>
      <c r="QOD49" s="323"/>
      <c r="QOE49" s="323"/>
      <c r="QOF49" s="323"/>
      <c r="QOG49" s="323"/>
      <c r="QOH49" s="323"/>
      <c r="QOI49" s="323"/>
      <c r="QOJ49" s="323"/>
      <c r="QOK49" s="323"/>
      <c r="QOL49" s="323"/>
      <c r="QOM49" s="323"/>
      <c r="QON49" s="323"/>
      <c r="QOO49" s="323"/>
      <c r="QOP49" s="323"/>
      <c r="QOQ49" s="323"/>
      <c r="QOR49" s="323"/>
      <c r="QOS49" s="323"/>
      <c r="QOT49" s="323"/>
      <c r="QOU49" s="323"/>
      <c r="QOV49" s="323"/>
      <c r="QOW49" s="323"/>
      <c r="QOX49" s="323"/>
      <c r="QOY49" s="323"/>
      <c r="QOZ49" s="323"/>
      <c r="QPA49" s="323"/>
      <c r="QPB49" s="323"/>
      <c r="QPC49" s="323"/>
      <c r="QPD49" s="323"/>
      <c r="QPE49" s="323"/>
      <c r="QPF49" s="323"/>
      <c r="QPG49" s="323"/>
      <c r="QPH49" s="323"/>
      <c r="QPI49" s="323"/>
      <c r="QPJ49" s="323"/>
      <c r="QPK49" s="323"/>
      <c r="QPL49" s="323"/>
      <c r="QPM49" s="323"/>
      <c r="QPN49" s="323"/>
      <c r="QPO49" s="323"/>
      <c r="QPP49" s="323"/>
      <c r="QPQ49" s="323"/>
      <c r="QPR49" s="323"/>
      <c r="QPS49" s="323"/>
      <c r="QPT49" s="323"/>
      <c r="QPU49" s="323"/>
      <c r="QPV49" s="323"/>
      <c r="QPW49" s="323"/>
      <c r="QPX49" s="323"/>
      <c r="QPY49" s="323"/>
      <c r="QPZ49" s="323"/>
      <c r="QQA49" s="323"/>
      <c r="QQB49" s="323"/>
      <c r="QQC49" s="323"/>
      <c r="QQD49" s="323"/>
      <c r="QQE49" s="323"/>
      <c r="QQF49" s="323"/>
      <c r="QQG49" s="323"/>
      <c r="QQH49" s="323"/>
      <c r="QQI49" s="323"/>
      <c r="QQJ49" s="323"/>
      <c r="QQK49" s="323"/>
      <c r="QQL49" s="323"/>
      <c r="QQM49" s="323"/>
      <c r="QQN49" s="323"/>
      <c r="QQO49" s="323"/>
      <c r="QQP49" s="323"/>
      <c r="QQQ49" s="323"/>
      <c r="QQR49" s="323"/>
      <c r="QQS49" s="323"/>
      <c r="QQT49" s="323"/>
      <c r="QQU49" s="323"/>
      <c r="QQV49" s="323"/>
      <c r="QQW49" s="323"/>
      <c r="QQX49" s="323"/>
      <c r="QQY49" s="323"/>
      <c r="QQZ49" s="323"/>
      <c r="QRA49" s="323"/>
      <c r="QRB49" s="323"/>
      <c r="QRC49" s="323"/>
      <c r="QRD49" s="323"/>
      <c r="QRE49" s="323"/>
      <c r="QRF49" s="323"/>
      <c r="QRG49" s="323"/>
      <c r="QRH49" s="323"/>
      <c r="QRI49" s="323"/>
      <c r="QRJ49" s="323"/>
      <c r="QRK49" s="323"/>
      <c r="QRL49" s="323"/>
      <c r="QRM49" s="323"/>
      <c r="QRN49" s="323"/>
      <c r="QRO49" s="323"/>
      <c r="QRP49" s="323"/>
      <c r="QRQ49" s="323"/>
      <c r="QRR49" s="323"/>
      <c r="QRS49" s="323"/>
      <c r="QRT49" s="323"/>
      <c r="QRU49" s="323"/>
      <c r="QRV49" s="323"/>
      <c r="QRW49" s="323"/>
      <c r="QRX49" s="323"/>
      <c r="QRY49" s="323"/>
      <c r="QRZ49" s="323"/>
      <c r="QSA49" s="323"/>
      <c r="QSB49" s="323"/>
      <c r="QSC49" s="323"/>
      <c r="QSD49" s="323"/>
      <c r="QSE49" s="323"/>
      <c r="QSF49" s="323"/>
      <c r="QSG49" s="323"/>
      <c r="QSH49" s="323"/>
      <c r="QSI49" s="323"/>
      <c r="QSJ49" s="323"/>
      <c r="QSK49" s="323"/>
      <c r="QSL49" s="323"/>
      <c r="QSM49" s="323"/>
      <c r="QSN49" s="323"/>
      <c r="QSO49" s="323"/>
      <c r="QSP49" s="323"/>
      <c r="QSQ49" s="323"/>
      <c r="QSR49" s="323"/>
      <c r="QSS49" s="323"/>
      <c r="QST49" s="323"/>
      <c r="QSU49" s="323"/>
      <c r="QSV49" s="323"/>
      <c r="QSW49" s="323"/>
      <c r="QSX49" s="323"/>
      <c r="QSY49" s="323"/>
      <c r="QSZ49" s="323"/>
      <c r="QTA49" s="323"/>
      <c r="QTB49" s="323"/>
      <c r="QTC49" s="323"/>
      <c r="QTD49" s="323"/>
      <c r="QTE49" s="323"/>
      <c r="QTF49" s="323"/>
      <c r="QTG49" s="323"/>
      <c r="QTH49" s="323"/>
      <c r="QTI49" s="323"/>
      <c r="QTJ49" s="323"/>
      <c r="QTK49" s="323"/>
      <c r="QTL49" s="323"/>
      <c r="QTM49" s="323"/>
      <c r="QTN49" s="323"/>
      <c r="QTO49" s="323"/>
      <c r="QTP49" s="323"/>
      <c r="QTQ49" s="323"/>
      <c r="QTR49" s="323"/>
      <c r="QTS49" s="323"/>
      <c r="QTT49" s="323"/>
      <c r="QTU49" s="323"/>
      <c r="QTV49" s="323"/>
      <c r="QTW49" s="323"/>
      <c r="QTX49" s="323"/>
      <c r="QTY49" s="323"/>
      <c r="QTZ49" s="323"/>
      <c r="QUA49" s="323"/>
      <c r="QUB49" s="323"/>
      <c r="QUC49" s="323"/>
      <c r="QUD49" s="323"/>
      <c r="QUE49" s="323"/>
      <c r="QUF49" s="323"/>
      <c r="QUG49" s="323"/>
      <c r="QUH49" s="323"/>
      <c r="QUI49" s="323"/>
      <c r="QUJ49" s="323"/>
      <c r="QUK49" s="323"/>
      <c r="QUL49" s="323"/>
      <c r="QUM49" s="323"/>
      <c r="QUN49" s="323"/>
      <c r="QUO49" s="323"/>
      <c r="QUP49" s="323"/>
      <c r="QUQ49" s="323"/>
      <c r="QUR49" s="323"/>
      <c r="QUS49" s="323"/>
      <c r="QUT49" s="323"/>
      <c r="QUU49" s="323"/>
      <c r="QUV49" s="323"/>
      <c r="QUW49" s="323"/>
      <c r="QUX49" s="323"/>
      <c r="QUY49" s="323"/>
      <c r="QUZ49" s="323"/>
      <c r="QVA49" s="323"/>
      <c r="QVB49" s="323"/>
      <c r="QVC49" s="323"/>
      <c r="QVD49" s="323"/>
      <c r="QVE49" s="323"/>
      <c r="QVF49" s="323"/>
      <c r="QVG49" s="323"/>
      <c r="QVH49" s="323"/>
      <c r="QVI49" s="323"/>
      <c r="QVJ49" s="323"/>
      <c r="QVK49" s="323"/>
      <c r="QVL49" s="323"/>
      <c r="QVM49" s="323"/>
      <c r="QVN49" s="323"/>
      <c r="QVO49" s="323"/>
      <c r="QVP49" s="323"/>
      <c r="QVQ49" s="323"/>
      <c r="QVR49" s="323"/>
      <c r="QVS49" s="323"/>
      <c r="QVT49" s="323"/>
      <c r="QVU49" s="323"/>
      <c r="QVV49" s="323"/>
      <c r="QVW49" s="323"/>
      <c r="QVX49" s="323"/>
      <c r="QVY49" s="323"/>
      <c r="QVZ49" s="323"/>
      <c r="QWA49" s="323"/>
      <c r="QWB49" s="323"/>
      <c r="QWC49" s="323"/>
      <c r="QWD49" s="323"/>
      <c r="QWE49" s="323"/>
      <c r="QWF49" s="323"/>
      <c r="QWG49" s="323"/>
      <c r="QWH49" s="323"/>
      <c r="QWI49" s="323"/>
      <c r="QWJ49" s="323"/>
      <c r="QWK49" s="323"/>
      <c r="QWL49" s="323"/>
      <c r="QWM49" s="323"/>
      <c r="QWN49" s="323"/>
      <c r="QWO49" s="323"/>
      <c r="QWP49" s="323"/>
      <c r="QWQ49" s="323"/>
      <c r="QWR49" s="323"/>
      <c r="QWS49" s="323"/>
      <c r="QWT49" s="323"/>
      <c r="QWU49" s="323"/>
      <c r="QWV49" s="323"/>
      <c r="QWW49" s="323"/>
      <c r="QWX49" s="323"/>
      <c r="QWY49" s="323"/>
      <c r="QWZ49" s="323"/>
      <c r="QXA49" s="323"/>
      <c r="QXB49" s="323"/>
      <c r="QXC49" s="323"/>
      <c r="QXD49" s="323"/>
      <c r="QXE49" s="323"/>
      <c r="QXF49" s="323"/>
      <c r="QXG49" s="323"/>
      <c r="QXH49" s="323"/>
      <c r="QXI49" s="323"/>
      <c r="QXJ49" s="323"/>
      <c r="QXK49" s="323"/>
      <c r="QXL49" s="323"/>
      <c r="QXM49" s="323"/>
      <c r="QXN49" s="323"/>
      <c r="QXO49" s="323"/>
      <c r="QXP49" s="323"/>
      <c r="QXQ49" s="323"/>
      <c r="QXR49" s="323"/>
      <c r="QXS49" s="323"/>
      <c r="QXT49" s="323"/>
      <c r="QXU49" s="323"/>
      <c r="QXV49" s="323"/>
      <c r="QXW49" s="323"/>
      <c r="QXX49" s="323"/>
      <c r="QXY49" s="323"/>
      <c r="QXZ49" s="323"/>
      <c r="QYA49" s="323"/>
      <c r="QYB49" s="323"/>
      <c r="QYC49" s="323"/>
      <c r="QYD49" s="323"/>
      <c r="QYE49" s="323"/>
      <c r="QYF49" s="323"/>
      <c r="QYG49" s="323"/>
      <c r="QYH49" s="323"/>
      <c r="QYI49" s="323"/>
      <c r="QYJ49" s="323"/>
      <c r="QYK49" s="323"/>
      <c r="QYL49" s="323"/>
      <c r="QYM49" s="323"/>
      <c r="QYN49" s="323"/>
      <c r="QYO49" s="323"/>
      <c r="QYP49" s="323"/>
      <c r="QYQ49" s="323"/>
      <c r="QYR49" s="323"/>
      <c r="QYS49" s="323"/>
      <c r="QYT49" s="323"/>
      <c r="QYU49" s="323"/>
      <c r="QYV49" s="323"/>
      <c r="QYW49" s="323"/>
      <c r="QYX49" s="323"/>
      <c r="QYY49" s="323"/>
      <c r="QYZ49" s="323"/>
      <c r="QZA49" s="323"/>
      <c r="QZB49" s="323"/>
      <c r="QZC49" s="323"/>
      <c r="QZD49" s="323"/>
      <c r="QZE49" s="323"/>
      <c r="QZF49" s="323"/>
      <c r="QZG49" s="323"/>
      <c r="QZH49" s="323"/>
      <c r="QZI49" s="323"/>
      <c r="QZJ49" s="323"/>
      <c r="QZK49" s="323"/>
      <c r="QZL49" s="323"/>
      <c r="QZM49" s="323"/>
      <c r="QZN49" s="323"/>
      <c r="QZO49" s="323"/>
      <c r="QZP49" s="323"/>
      <c r="QZQ49" s="323"/>
      <c r="QZR49" s="323"/>
      <c r="QZS49" s="323"/>
      <c r="QZT49" s="323"/>
      <c r="QZU49" s="323"/>
      <c r="QZV49" s="323"/>
      <c r="QZW49" s="323"/>
      <c r="QZX49" s="323"/>
      <c r="QZY49" s="323"/>
      <c r="QZZ49" s="323"/>
      <c r="RAA49" s="323"/>
      <c r="RAB49" s="323"/>
      <c r="RAC49" s="323"/>
      <c r="RAD49" s="323"/>
      <c r="RAE49" s="323"/>
      <c r="RAF49" s="323"/>
      <c r="RAG49" s="323"/>
      <c r="RAH49" s="323"/>
      <c r="RAI49" s="323"/>
      <c r="RAJ49" s="323"/>
      <c r="RAK49" s="323"/>
      <c r="RAL49" s="323"/>
      <c r="RAM49" s="323"/>
      <c r="RAN49" s="323"/>
      <c r="RAO49" s="323"/>
      <c r="RAP49" s="323"/>
      <c r="RAQ49" s="323"/>
      <c r="RAR49" s="323"/>
      <c r="RAS49" s="323"/>
      <c r="RAT49" s="323"/>
      <c r="RAU49" s="323"/>
      <c r="RAV49" s="323"/>
      <c r="RAW49" s="323"/>
      <c r="RAX49" s="323"/>
      <c r="RAY49" s="323"/>
      <c r="RAZ49" s="323"/>
      <c r="RBA49" s="323"/>
      <c r="RBB49" s="323"/>
      <c r="RBC49" s="323"/>
      <c r="RBD49" s="323"/>
      <c r="RBE49" s="323"/>
      <c r="RBF49" s="323"/>
      <c r="RBG49" s="323"/>
      <c r="RBH49" s="323"/>
      <c r="RBI49" s="323"/>
      <c r="RBJ49" s="323"/>
      <c r="RBK49" s="323"/>
      <c r="RBL49" s="323"/>
      <c r="RBM49" s="323"/>
      <c r="RBN49" s="323"/>
      <c r="RBO49" s="323"/>
      <c r="RBP49" s="323"/>
      <c r="RBQ49" s="323"/>
      <c r="RBR49" s="323"/>
      <c r="RBS49" s="323"/>
      <c r="RBT49" s="323"/>
      <c r="RBU49" s="323"/>
      <c r="RBV49" s="323"/>
      <c r="RBW49" s="323"/>
      <c r="RBX49" s="323"/>
      <c r="RBY49" s="323"/>
      <c r="RBZ49" s="323"/>
      <c r="RCA49" s="323"/>
      <c r="RCB49" s="323"/>
      <c r="RCC49" s="323"/>
      <c r="RCD49" s="323"/>
      <c r="RCE49" s="323"/>
      <c r="RCF49" s="323"/>
      <c r="RCG49" s="323"/>
      <c r="RCH49" s="323"/>
      <c r="RCI49" s="323"/>
      <c r="RCJ49" s="323"/>
      <c r="RCK49" s="323"/>
      <c r="RCL49" s="323"/>
      <c r="RCM49" s="323"/>
      <c r="RCN49" s="323"/>
      <c r="RCO49" s="323"/>
      <c r="RCP49" s="323"/>
      <c r="RCQ49" s="323"/>
      <c r="RCR49" s="323"/>
      <c r="RCS49" s="323"/>
      <c r="RCT49" s="323"/>
      <c r="RCU49" s="323"/>
      <c r="RCV49" s="323"/>
      <c r="RCW49" s="323"/>
      <c r="RCX49" s="323"/>
      <c r="RCY49" s="323"/>
      <c r="RCZ49" s="323"/>
      <c r="RDA49" s="323"/>
      <c r="RDB49" s="323"/>
      <c r="RDC49" s="323"/>
      <c r="RDD49" s="323"/>
      <c r="RDE49" s="323"/>
      <c r="RDF49" s="323"/>
      <c r="RDG49" s="323"/>
      <c r="RDH49" s="323"/>
      <c r="RDI49" s="323"/>
      <c r="RDJ49" s="323"/>
      <c r="RDK49" s="323"/>
      <c r="RDL49" s="323"/>
      <c r="RDM49" s="323"/>
      <c r="RDN49" s="323"/>
      <c r="RDO49" s="323"/>
      <c r="RDP49" s="323"/>
      <c r="RDQ49" s="323"/>
      <c r="RDR49" s="323"/>
      <c r="RDS49" s="323"/>
      <c r="RDT49" s="323"/>
      <c r="RDU49" s="323"/>
      <c r="RDV49" s="323"/>
      <c r="RDW49" s="323"/>
      <c r="RDX49" s="323"/>
      <c r="RDY49" s="323"/>
      <c r="RDZ49" s="323"/>
      <c r="REA49" s="323"/>
      <c r="REB49" s="323"/>
      <c r="REC49" s="323"/>
      <c r="RED49" s="323"/>
      <c r="REE49" s="323"/>
      <c r="REF49" s="323"/>
      <c r="REG49" s="323"/>
      <c r="REH49" s="323"/>
      <c r="REI49" s="323"/>
      <c r="REJ49" s="323"/>
      <c r="REK49" s="323"/>
      <c r="REL49" s="323"/>
      <c r="REM49" s="323"/>
      <c r="REN49" s="323"/>
      <c r="REO49" s="323"/>
      <c r="REP49" s="323"/>
      <c r="REQ49" s="323"/>
      <c r="RER49" s="323"/>
      <c r="RES49" s="323"/>
      <c r="RET49" s="323"/>
      <c r="REU49" s="323"/>
      <c r="REV49" s="323"/>
      <c r="REW49" s="323"/>
      <c r="REX49" s="323"/>
      <c r="REY49" s="323"/>
      <c r="REZ49" s="323"/>
      <c r="RFA49" s="323"/>
      <c r="RFB49" s="323"/>
      <c r="RFC49" s="323"/>
      <c r="RFD49" s="323"/>
      <c r="RFE49" s="323"/>
      <c r="RFF49" s="323"/>
      <c r="RFG49" s="323"/>
      <c r="RFH49" s="323"/>
      <c r="RFI49" s="323"/>
      <c r="RFJ49" s="323"/>
      <c r="RFK49" s="323"/>
      <c r="RFL49" s="323"/>
      <c r="RFM49" s="323"/>
      <c r="RFN49" s="323"/>
      <c r="RFO49" s="323"/>
      <c r="RFP49" s="323"/>
      <c r="RFQ49" s="323"/>
      <c r="RFR49" s="323"/>
      <c r="RFS49" s="323"/>
      <c r="RFT49" s="323"/>
      <c r="RFU49" s="323"/>
      <c r="RFV49" s="323"/>
      <c r="RFW49" s="323"/>
      <c r="RFX49" s="323"/>
      <c r="RFY49" s="323"/>
      <c r="RFZ49" s="323"/>
      <c r="RGA49" s="323"/>
      <c r="RGB49" s="323"/>
      <c r="RGC49" s="323"/>
      <c r="RGD49" s="323"/>
      <c r="RGE49" s="323"/>
      <c r="RGF49" s="323"/>
      <c r="RGG49" s="323"/>
      <c r="RGH49" s="323"/>
      <c r="RGI49" s="323"/>
      <c r="RGJ49" s="323"/>
      <c r="RGK49" s="323"/>
      <c r="RGL49" s="323"/>
      <c r="RGM49" s="323"/>
      <c r="RGN49" s="323"/>
      <c r="RGO49" s="323"/>
      <c r="RGP49" s="323"/>
      <c r="RGQ49" s="323"/>
      <c r="RGR49" s="323"/>
      <c r="RGS49" s="323"/>
      <c r="RGT49" s="323"/>
      <c r="RGU49" s="323"/>
      <c r="RGV49" s="323"/>
      <c r="RGW49" s="323"/>
      <c r="RGX49" s="323"/>
      <c r="RGY49" s="323"/>
      <c r="RGZ49" s="323"/>
      <c r="RHA49" s="323"/>
      <c r="RHB49" s="323"/>
      <c r="RHC49" s="323"/>
      <c r="RHD49" s="323"/>
      <c r="RHE49" s="323"/>
      <c r="RHF49" s="323"/>
      <c r="RHG49" s="323"/>
      <c r="RHH49" s="323"/>
      <c r="RHI49" s="323"/>
      <c r="RHJ49" s="323"/>
      <c r="RHK49" s="323"/>
      <c r="RHL49" s="323"/>
      <c r="RHM49" s="323"/>
      <c r="RHN49" s="323"/>
      <c r="RHO49" s="323"/>
      <c r="RHP49" s="323"/>
      <c r="RHQ49" s="323"/>
      <c r="RHR49" s="323"/>
      <c r="RHS49" s="323"/>
      <c r="RHT49" s="323"/>
      <c r="RHU49" s="323"/>
      <c r="RHV49" s="323"/>
      <c r="RHW49" s="323"/>
      <c r="RHX49" s="323"/>
      <c r="RHY49" s="323"/>
      <c r="RHZ49" s="323"/>
      <c r="RIA49" s="323"/>
      <c r="RIB49" s="323"/>
      <c r="RIC49" s="323"/>
      <c r="RID49" s="323"/>
      <c r="RIE49" s="323"/>
      <c r="RIF49" s="323"/>
      <c r="RIG49" s="323"/>
      <c r="RIH49" s="323"/>
      <c r="RII49" s="323"/>
      <c r="RIJ49" s="323"/>
      <c r="RIK49" s="323"/>
      <c r="RIL49" s="323"/>
      <c r="RIM49" s="323"/>
      <c r="RIN49" s="323"/>
      <c r="RIO49" s="323"/>
      <c r="RIP49" s="323"/>
      <c r="RIQ49" s="323"/>
      <c r="RIR49" s="323"/>
      <c r="RIS49" s="323"/>
      <c r="RIT49" s="323"/>
      <c r="RIU49" s="323"/>
      <c r="RIV49" s="323"/>
      <c r="RIW49" s="323"/>
      <c r="RIX49" s="323"/>
      <c r="RIY49" s="323"/>
      <c r="RIZ49" s="323"/>
      <c r="RJA49" s="323"/>
      <c r="RJB49" s="323"/>
      <c r="RJC49" s="323"/>
      <c r="RJD49" s="323"/>
      <c r="RJE49" s="323"/>
      <c r="RJF49" s="323"/>
      <c r="RJG49" s="323"/>
      <c r="RJH49" s="323"/>
      <c r="RJI49" s="323"/>
      <c r="RJJ49" s="323"/>
      <c r="RJK49" s="323"/>
      <c r="RJL49" s="323"/>
      <c r="RJM49" s="323"/>
      <c r="RJN49" s="323"/>
      <c r="RJO49" s="323"/>
      <c r="RJP49" s="323"/>
      <c r="RJQ49" s="323"/>
      <c r="RJR49" s="323"/>
      <c r="RJS49" s="323"/>
      <c r="RJT49" s="323"/>
      <c r="RJU49" s="323"/>
      <c r="RJV49" s="323"/>
      <c r="RJW49" s="323"/>
      <c r="RJX49" s="323"/>
      <c r="RJY49" s="323"/>
      <c r="RJZ49" s="323"/>
      <c r="RKA49" s="323"/>
      <c r="RKB49" s="323"/>
      <c r="RKC49" s="323"/>
      <c r="RKD49" s="323"/>
      <c r="RKE49" s="323"/>
      <c r="RKF49" s="323"/>
      <c r="RKG49" s="323"/>
      <c r="RKH49" s="323"/>
      <c r="RKI49" s="323"/>
      <c r="RKJ49" s="323"/>
      <c r="RKK49" s="323"/>
      <c r="RKL49" s="323"/>
      <c r="RKM49" s="323"/>
      <c r="RKN49" s="323"/>
      <c r="RKO49" s="323"/>
      <c r="RKP49" s="323"/>
      <c r="RKQ49" s="323"/>
      <c r="RKR49" s="323"/>
      <c r="RKS49" s="323"/>
      <c r="RKT49" s="323"/>
      <c r="RKU49" s="323"/>
      <c r="RKV49" s="323"/>
      <c r="RKW49" s="323"/>
      <c r="RKX49" s="323"/>
      <c r="RKY49" s="323"/>
      <c r="RKZ49" s="323"/>
      <c r="RLA49" s="323"/>
      <c r="RLB49" s="323"/>
      <c r="RLC49" s="323"/>
      <c r="RLD49" s="323"/>
      <c r="RLE49" s="323"/>
      <c r="RLF49" s="323"/>
      <c r="RLG49" s="323"/>
      <c r="RLH49" s="323"/>
      <c r="RLI49" s="323"/>
      <c r="RLJ49" s="323"/>
      <c r="RLK49" s="323"/>
      <c r="RLL49" s="323"/>
      <c r="RLM49" s="323"/>
      <c r="RLN49" s="323"/>
      <c r="RLO49" s="323"/>
      <c r="RLP49" s="323"/>
      <c r="RLQ49" s="323"/>
      <c r="RLR49" s="323"/>
      <c r="RLS49" s="323"/>
      <c r="RLT49" s="323"/>
      <c r="RLU49" s="323"/>
      <c r="RLV49" s="323"/>
      <c r="RLW49" s="323"/>
      <c r="RLX49" s="323"/>
      <c r="RLY49" s="323"/>
      <c r="RLZ49" s="323"/>
      <c r="RMA49" s="323"/>
      <c r="RMB49" s="323"/>
      <c r="RMC49" s="323"/>
      <c r="RMD49" s="323"/>
      <c r="RME49" s="323"/>
      <c r="RMF49" s="323"/>
      <c r="RMG49" s="323"/>
      <c r="RMH49" s="323"/>
      <c r="RMI49" s="323"/>
      <c r="RMJ49" s="323"/>
      <c r="RMK49" s="323"/>
      <c r="RML49" s="323"/>
      <c r="RMM49" s="323"/>
      <c r="RMN49" s="323"/>
      <c r="RMO49" s="323"/>
      <c r="RMP49" s="323"/>
      <c r="RMQ49" s="323"/>
      <c r="RMR49" s="323"/>
      <c r="RMS49" s="323"/>
      <c r="RMT49" s="323"/>
      <c r="RMU49" s="323"/>
      <c r="RMV49" s="323"/>
      <c r="RMW49" s="323"/>
      <c r="RMX49" s="323"/>
      <c r="RMY49" s="323"/>
      <c r="RMZ49" s="323"/>
      <c r="RNA49" s="323"/>
      <c r="RNB49" s="323"/>
      <c r="RNC49" s="323"/>
      <c r="RND49" s="323"/>
      <c r="RNE49" s="323"/>
      <c r="RNF49" s="323"/>
      <c r="RNG49" s="323"/>
      <c r="RNH49" s="323"/>
      <c r="RNI49" s="323"/>
      <c r="RNJ49" s="323"/>
      <c r="RNK49" s="323"/>
      <c r="RNL49" s="323"/>
      <c r="RNM49" s="323"/>
      <c r="RNN49" s="323"/>
      <c r="RNO49" s="323"/>
      <c r="RNP49" s="323"/>
      <c r="RNQ49" s="323"/>
      <c r="RNR49" s="323"/>
      <c r="RNS49" s="323"/>
      <c r="RNT49" s="323"/>
      <c r="RNU49" s="323"/>
      <c r="RNV49" s="323"/>
      <c r="RNW49" s="323"/>
      <c r="RNX49" s="323"/>
      <c r="RNY49" s="323"/>
      <c r="RNZ49" s="323"/>
      <c r="ROA49" s="323"/>
      <c r="ROB49" s="323"/>
      <c r="ROC49" s="323"/>
      <c r="ROD49" s="323"/>
      <c r="ROE49" s="323"/>
      <c r="ROF49" s="323"/>
      <c r="ROG49" s="323"/>
      <c r="ROH49" s="323"/>
      <c r="ROI49" s="323"/>
      <c r="ROJ49" s="323"/>
      <c r="ROK49" s="323"/>
      <c r="ROL49" s="323"/>
      <c r="ROM49" s="323"/>
      <c r="RON49" s="323"/>
      <c r="ROO49" s="323"/>
      <c r="ROP49" s="323"/>
      <c r="ROQ49" s="323"/>
      <c r="ROR49" s="323"/>
      <c r="ROS49" s="323"/>
      <c r="ROT49" s="323"/>
      <c r="ROU49" s="323"/>
      <c r="ROV49" s="323"/>
      <c r="ROW49" s="323"/>
      <c r="ROX49" s="323"/>
      <c r="ROY49" s="323"/>
      <c r="ROZ49" s="323"/>
      <c r="RPA49" s="323"/>
      <c r="RPB49" s="323"/>
      <c r="RPC49" s="323"/>
      <c r="RPD49" s="323"/>
      <c r="RPE49" s="323"/>
      <c r="RPF49" s="323"/>
      <c r="RPG49" s="323"/>
      <c r="RPH49" s="323"/>
      <c r="RPI49" s="323"/>
      <c r="RPJ49" s="323"/>
      <c r="RPK49" s="323"/>
      <c r="RPL49" s="323"/>
      <c r="RPM49" s="323"/>
      <c r="RPN49" s="323"/>
      <c r="RPO49" s="323"/>
      <c r="RPP49" s="323"/>
      <c r="RPQ49" s="323"/>
      <c r="RPR49" s="323"/>
      <c r="RPS49" s="323"/>
      <c r="RPT49" s="323"/>
      <c r="RPU49" s="323"/>
      <c r="RPV49" s="323"/>
      <c r="RPW49" s="323"/>
      <c r="RPX49" s="323"/>
      <c r="RPY49" s="323"/>
      <c r="RPZ49" s="323"/>
      <c r="RQA49" s="323"/>
      <c r="RQB49" s="323"/>
      <c r="RQC49" s="323"/>
      <c r="RQD49" s="323"/>
      <c r="RQE49" s="323"/>
      <c r="RQF49" s="323"/>
      <c r="RQG49" s="323"/>
      <c r="RQH49" s="323"/>
      <c r="RQI49" s="323"/>
      <c r="RQJ49" s="323"/>
      <c r="RQK49" s="323"/>
      <c r="RQL49" s="323"/>
      <c r="RQM49" s="323"/>
      <c r="RQN49" s="323"/>
      <c r="RQO49" s="323"/>
      <c r="RQP49" s="323"/>
      <c r="RQQ49" s="323"/>
      <c r="RQR49" s="323"/>
      <c r="RQS49" s="323"/>
      <c r="RQT49" s="323"/>
      <c r="RQU49" s="323"/>
      <c r="RQV49" s="323"/>
      <c r="RQW49" s="323"/>
      <c r="RQX49" s="323"/>
      <c r="RQY49" s="323"/>
      <c r="RQZ49" s="323"/>
      <c r="RRA49" s="323"/>
      <c r="RRB49" s="323"/>
      <c r="RRC49" s="323"/>
      <c r="RRD49" s="323"/>
      <c r="RRE49" s="323"/>
      <c r="RRF49" s="323"/>
      <c r="RRG49" s="323"/>
      <c r="RRH49" s="323"/>
      <c r="RRI49" s="323"/>
      <c r="RRJ49" s="323"/>
      <c r="RRK49" s="323"/>
      <c r="RRL49" s="323"/>
      <c r="RRM49" s="323"/>
      <c r="RRN49" s="323"/>
      <c r="RRO49" s="323"/>
      <c r="RRP49" s="323"/>
      <c r="RRQ49" s="323"/>
      <c r="RRR49" s="323"/>
      <c r="RRS49" s="323"/>
      <c r="RRT49" s="323"/>
      <c r="RRU49" s="323"/>
      <c r="RRV49" s="323"/>
      <c r="RRW49" s="323"/>
      <c r="RRX49" s="323"/>
      <c r="RRY49" s="323"/>
      <c r="RRZ49" s="323"/>
      <c r="RSA49" s="323"/>
      <c r="RSB49" s="323"/>
      <c r="RSC49" s="323"/>
      <c r="RSD49" s="323"/>
      <c r="RSE49" s="323"/>
      <c r="RSF49" s="323"/>
      <c r="RSG49" s="323"/>
      <c r="RSH49" s="323"/>
      <c r="RSI49" s="323"/>
      <c r="RSJ49" s="323"/>
      <c r="RSK49" s="323"/>
      <c r="RSL49" s="323"/>
      <c r="RSM49" s="323"/>
      <c r="RSN49" s="323"/>
      <c r="RSO49" s="323"/>
      <c r="RSP49" s="323"/>
      <c r="RSQ49" s="323"/>
      <c r="RSR49" s="323"/>
      <c r="RSS49" s="323"/>
      <c r="RST49" s="323"/>
      <c r="RSU49" s="323"/>
      <c r="RSV49" s="323"/>
      <c r="RSW49" s="323"/>
      <c r="RSX49" s="323"/>
      <c r="RSY49" s="323"/>
      <c r="RSZ49" s="323"/>
      <c r="RTA49" s="323"/>
      <c r="RTB49" s="323"/>
      <c r="RTC49" s="323"/>
      <c r="RTD49" s="323"/>
      <c r="RTE49" s="323"/>
      <c r="RTF49" s="323"/>
      <c r="RTG49" s="323"/>
      <c r="RTH49" s="323"/>
      <c r="RTI49" s="323"/>
      <c r="RTJ49" s="323"/>
      <c r="RTK49" s="323"/>
      <c r="RTL49" s="323"/>
      <c r="RTM49" s="323"/>
      <c r="RTN49" s="323"/>
      <c r="RTO49" s="323"/>
      <c r="RTP49" s="323"/>
      <c r="RTQ49" s="323"/>
      <c r="RTR49" s="323"/>
      <c r="RTS49" s="323"/>
      <c r="RTT49" s="323"/>
      <c r="RTU49" s="323"/>
      <c r="RTV49" s="323"/>
      <c r="RTW49" s="323"/>
      <c r="RTX49" s="323"/>
      <c r="RTY49" s="323"/>
      <c r="RTZ49" s="323"/>
      <c r="RUA49" s="323"/>
      <c r="RUB49" s="323"/>
      <c r="RUC49" s="323"/>
      <c r="RUD49" s="323"/>
      <c r="RUE49" s="323"/>
      <c r="RUF49" s="323"/>
      <c r="RUG49" s="323"/>
      <c r="RUH49" s="323"/>
      <c r="RUI49" s="323"/>
      <c r="RUJ49" s="323"/>
      <c r="RUK49" s="323"/>
      <c r="RUL49" s="323"/>
      <c r="RUM49" s="323"/>
      <c r="RUN49" s="323"/>
      <c r="RUO49" s="323"/>
      <c r="RUP49" s="323"/>
      <c r="RUQ49" s="323"/>
      <c r="RUR49" s="323"/>
      <c r="RUS49" s="323"/>
      <c r="RUT49" s="323"/>
      <c r="RUU49" s="323"/>
      <c r="RUV49" s="323"/>
      <c r="RUW49" s="323"/>
      <c r="RUX49" s="323"/>
      <c r="RUY49" s="323"/>
      <c r="RUZ49" s="323"/>
      <c r="RVA49" s="323"/>
      <c r="RVB49" s="323"/>
      <c r="RVC49" s="323"/>
      <c r="RVD49" s="323"/>
      <c r="RVE49" s="323"/>
      <c r="RVF49" s="323"/>
      <c r="RVG49" s="323"/>
      <c r="RVH49" s="323"/>
      <c r="RVI49" s="323"/>
      <c r="RVJ49" s="323"/>
      <c r="RVK49" s="323"/>
      <c r="RVL49" s="323"/>
      <c r="RVM49" s="323"/>
      <c r="RVN49" s="323"/>
      <c r="RVO49" s="323"/>
      <c r="RVP49" s="323"/>
      <c r="RVQ49" s="323"/>
      <c r="RVR49" s="323"/>
      <c r="RVS49" s="323"/>
      <c r="RVT49" s="323"/>
      <c r="RVU49" s="323"/>
      <c r="RVV49" s="323"/>
      <c r="RVW49" s="323"/>
      <c r="RVX49" s="323"/>
      <c r="RVY49" s="323"/>
      <c r="RVZ49" s="323"/>
      <c r="RWA49" s="323"/>
      <c r="RWB49" s="323"/>
      <c r="RWC49" s="323"/>
      <c r="RWD49" s="323"/>
      <c r="RWE49" s="323"/>
      <c r="RWF49" s="323"/>
      <c r="RWG49" s="323"/>
      <c r="RWH49" s="323"/>
      <c r="RWI49" s="323"/>
      <c r="RWJ49" s="323"/>
      <c r="RWK49" s="323"/>
      <c r="RWL49" s="323"/>
      <c r="RWM49" s="323"/>
      <c r="RWN49" s="323"/>
      <c r="RWO49" s="323"/>
      <c r="RWP49" s="323"/>
      <c r="RWQ49" s="323"/>
      <c r="RWR49" s="323"/>
      <c r="RWS49" s="323"/>
      <c r="RWT49" s="323"/>
      <c r="RWU49" s="323"/>
      <c r="RWV49" s="323"/>
      <c r="RWW49" s="323"/>
      <c r="RWX49" s="323"/>
      <c r="RWY49" s="323"/>
      <c r="RWZ49" s="323"/>
      <c r="RXA49" s="323"/>
      <c r="RXB49" s="323"/>
      <c r="RXC49" s="323"/>
      <c r="RXD49" s="323"/>
      <c r="RXE49" s="323"/>
      <c r="RXF49" s="323"/>
      <c r="RXG49" s="323"/>
      <c r="RXH49" s="323"/>
      <c r="RXI49" s="323"/>
      <c r="RXJ49" s="323"/>
      <c r="RXK49" s="323"/>
      <c r="RXL49" s="323"/>
      <c r="RXM49" s="323"/>
      <c r="RXN49" s="323"/>
      <c r="RXO49" s="323"/>
      <c r="RXP49" s="323"/>
      <c r="RXQ49" s="323"/>
      <c r="RXR49" s="323"/>
      <c r="RXS49" s="323"/>
      <c r="RXT49" s="323"/>
      <c r="RXU49" s="323"/>
      <c r="RXV49" s="323"/>
      <c r="RXW49" s="323"/>
      <c r="RXX49" s="323"/>
      <c r="RXY49" s="323"/>
      <c r="RXZ49" s="323"/>
      <c r="RYA49" s="323"/>
      <c r="RYB49" s="323"/>
      <c r="RYC49" s="323"/>
      <c r="RYD49" s="323"/>
      <c r="RYE49" s="323"/>
      <c r="RYF49" s="323"/>
      <c r="RYG49" s="323"/>
      <c r="RYH49" s="323"/>
      <c r="RYI49" s="323"/>
      <c r="RYJ49" s="323"/>
      <c r="RYK49" s="323"/>
      <c r="RYL49" s="323"/>
      <c r="RYM49" s="323"/>
      <c r="RYN49" s="323"/>
      <c r="RYO49" s="323"/>
      <c r="RYP49" s="323"/>
      <c r="RYQ49" s="323"/>
      <c r="RYR49" s="323"/>
      <c r="RYS49" s="323"/>
      <c r="RYT49" s="323"/>
      <c r="RYU49" s="323"/>
      <c r="RYV49" s="323"/>
      <c r="RYW49" s="323"/>
      <c r="RYX49" s="323"/>
      <c r="RYY49" s="323"/>
      <c r="RYZ49" s="323"/>
      <c r="RZA49" s="323"/>
      <c r="RZB49" s="323"/>
      <c r="RZC49" s="323"/>
      <c r="RZD49" s="323"/>
      <c r="RZE49" s="323"/>
      <c r="RZF49" s="323"/>
      <c r="RZG49" s="323"/>
      <c r="RZH49" s="323"/>
      <c r="RZI49" s="323"/>
      <c r="RZJ49" s="323"/>
      <c r="RZK49" s="323"/>
      <c r="RZL49" s="323"/>
      <c r="RZM49" s="323"/>
      <c r="RZN49" s="323"/>
      <c r="RZO49" s="323"/>
      <c r="RZP49" s="323"/>
      <c r="RZQ49" s="323"/>
      <c r="RZR49" s="323"/>
      <c r="RZS49" s="323"/>
      <c r="RZT49" s="323"/>
      <c r="RZU49" s="323"/>
      <c r="RZV49" s="323"/>
      <c r="RZW49" s="323"/>
      <c r="RZX49" s="323"/>
      <c r="RZY49" s="323"/>
      <c r="RZZ49" s="323"/>
      <c r="SAA49" s="323"/>
      <c r="SAB49" s="323"/>
      <c r="SAC49" s="323"/>
      <c r="SAD49" s="323"/>
      <c r="SAE49" s="323"/>
      <c r="SAF49" s="323"/>
      <c r="SAG49" s="323"/>
      <c r="SAH49" s="323"/>
      <c r="SAI49" s="323"/>
      <c r="SAJ49" s="323"/>
      <c r="SAK49" s="323"/>
      <c r="SAL49" s="323"/>
      <c r="SAM49" s="323"/>
      <c r="SAN49" s="323"/>
      <c r="SAO49" s="323"/>
      <c r="SAP49" s="323"/>
      <c r="SAQ49" s="323"/>
      <c r="SAR49" s="323"/>
      <c r="SAS49" s="323"/>
      <c r="SAT49" s="323"/>
      <c r="SAU49" s="323"/>
      <c r="SAV49" s="323"/>
      <c r="SAW49" s="323"/>
      <c r="SAX49" s="323"/>
      <c r="SAY49" s="323"/>
      <c r="SAZ49" s="323"/>
      <c r="SBA49" s="323"/>
      <c r="SBB49" s="323"/>
      <c r="SBC49" s="323"/>
      <c r="SBD49" s="323"/>
      <c r="SBE49" s="323"/>
      <c r="SBF49" s="323"/>
      <c r="SBG49" s="323"/>
      <c r="SBH49" s="323"/>
      <c r="SBI49" s="323"/>
      <c r="SBJ49" s="323"/>
      <c r="SBK49" s="323"/>
      <c r="SBL49" s="323"/>
      <c r="SBM49" s="323"/>
      <c r="SBN49" s="323"/>
      <c r="SBO49" s="323"/>
      <c r="SBP49" s="323"/>
      <c r="SBQ49" s="323"/>
      <c r="SBR49" s="323"/>
      <c r="SBS49" s="323"/>
      <c r="SBT49" s="323"/>
      <c r="SBU49" s="323"/>
      <c r="SBV49" s="323"/>
      <c r="SBW49" s="323"/>
      <c r="SBX49" s="323"/>
      <c r="SBY49" s="323"/>
      <c r="SBZ49" s="323"/>
      <c r="SCA49" s="323"/>
      <c r="SCB49" s="323"/>
      <c r="SCC49" s="323"/>
      <c r="SCD49" s="323"/>
      <c r="SCE49" s="323"/>
      <c r="SCF49" s="323"/>
      <c r="SCG49" s="323"/>
      <c r="SCH49" s="323"/>
      <c r="SCI49" s="323"/>
      <c r="SCJ49" s="323"/>
      <c r="SCK49" s="323"/>
      <c r="SCL49" s="323"/>
      <c r="SCM49" s="323"/>
      <c r="SCN49" s="323"/>
      <c r="SCO49" s="323"/>
      <c r="SCP49" s="323"/>
      <c r="SCQ49" s="323"/>
      <c r="SCR49" s="323"/>
      <c r="SCS49" s="323"/>
      <c r="SCT49" s="323"/>
      <c r="SCU49" s="323"/>
      <c r="SCV49" s="323"/>
      <c r="SCW49" s="323"/>
      <c r="SCX49" s="323"/>
      <c r="SCY49" s="323"/>
      <c r="SCZ49" s="323"/>
      <c r="SDA49" s="323"/>
      <c r="SDB49" s="323"/>
      <c r="SDC49" s="323"/>
      <c r="SDD49" s="323"/>
      <c r="SDE49" s="323"/>
      <c r="SDF49" s="323"/>
      <c r="SDG49" s="323"/>
      <c r="SDH49" s="323"/>
      <c r="SDI49" s="323"/>
      <c r="SDJ49" s="323"/>
      <c r="SDK49" s="323"/>
      <c r="SDL49" s="323"/>
      <c r="SDM49" s="323"/>
      <c r="SDN49" s="323"/>
      <c r="SDO49" s="323"/>
      <c r="SDP49" s="323"/>
      <c r="SDQ49" s="323"/>
      <c r="SDR49" s="323"/>
      <c r="SDS49" s="323"/>
      <c r="SDT49" s="323"/>
      <c r="SDU49" s="323"/>
      <c r="SDV49" s="323"/>
      <c r="SDW49" s="323"/>
      <c r="SDX49" s="323"/>
      <c r="SDY49" s="323"/>
      <c r="SDZ49" s="323"/>
      <c r="SEA49" s="323"/>
      <c r="SEB49" s="323"/>
      <c r="SEC49" s="323"/>
      <c r="SED49" s="323"/>
      <c r="SEE49" s="323"/>
      <c r="SEF49" s="323"/>
      <c r="SEG49" s="323"/>
      <c r="SEH49" s="323"/>
      <c r="SEI49" s="323"/>
      <c r="SEJ49" s="323"/>
      <c r="SEK49" s="323"/>
      <c r="SEL49" s="323"/>
      <c r="SEM49" s="323"/>
      <c r="SEN49" s="323"/>
      <c r="SEO49" s="323"/>
      <c r="SEP49" s="323"/>
      <c r="SEQ49" s="323"/>
      <c r="SER49" s="323"/>
      <c r="SES49" s="323"/>
      <c r="SET49" s="323"/>
      <c r="SEU49" s="323"/>
      <c r="SEV49" s="323"/>
      <c r="SEW49" s="323"/>
      <c r="SEX49" s="323"/>
      <c r="SEY49" s="323"/>
      <c r="SEZ49" s="323"/>
      <c r="SFA49" s="323"/>
      <c r="SFB49" s="323"/>
      <c r="SFC49" s="323"/>
      <c r="SFD49" s="323"/>
      <c r="SFE49" s="323"/>
      <c r="SFF49" s="323"/>
      <c r="SFG49" s="323"/>
      <c r="SFH49" s="323"/>
      <c r="SFI49" s="323"/>
      <c r="SFJ49" s="323"/>
      <c r="SFK49" s="323"/>
      <c r="SFL49" s="323"/>
      <c r="SFM49" s="323"/>
      <c r="SFN49" s="323"/>
      <c r="SFO49" s="323"/>
      <c r="SFP49" s="323"/>
      <c r="SFQ49" s="323"/>
      <c r="SFR49" s="323"/>
      <c r="SFS49" s="323"/>
      <c r="SFT49" s="323"/>
      <c r="SFU49" s="323"/>
      <c r="SFV49" s="323"/>
      <c r="SFW49" s="323"/>
      <c r="SFX49" s="323"/>
      <c r="SFY49" s="323"/>
      <c r="SFZ49" s="323"/>
      <c r="SGA49" s="323"/>
      <c r="SGB49" s="323"/>
      <c r="SGC49" s="323"/>
      <c r="SGD49" s="323"/>
      <c r="SGE49" s="323"/>
      <c r="SGF49" s="323"/>
      <c r="SGG49" s="323"/>
      <c r="SGH49" s="323"/>
      <c r="SGI49" s="323"/>
      <c r="SGJ49" s="323"/>
      <c r="SGK49" s="323"/>
      <c r="SGL49" s="323"/>
      <c r="SGM49" s="323"/>
      <c r="SGN49" s="323"/>
      <c r="SGO49" s="323"/>
      <c r="SGP49" s="323"/>
      <c r="SGQ49" s="323"/>
      <c r="SGR49" s="323"/>
      <c r="SGS49" s="323"/>
      <c r="SGT49" s="323"/>
      <c r="SGU49" s="323"/>
      <c r="SGV49" s="323"/>
      <c r="SGW49" s="323"/>
      <c r="SGX49" s="323"/>
      <c r="SGY49" s="323"/>
      <c r="SGZ49" s="323"/>
      <c r="SHA49" s="323"/>
      <c r="SHB49" s="323"/>
      <c r="SHC49" s="323"/>
      <c r="SHD49" s="323"/>
      <c r="SHE49" s="323"/>
      <c r="SHF49" s="323"/>
      <c r="SHG49" s="323"/>
      <c r="SHH49" s="323"/>
      <c r="SHI49" s="323"/>
      <c r="SHJ49" s="323"/>
      <c r="SHK49" s="323"/>
      <c r="SHL49" s="323"/>
      <c r="SHM49" s="323"/>
      <c r="SHN49" s="323"/>
      <c r="SHO49" s="323"/>
      <c r="SHP49" s="323"/>
      <c r="SHQ49" s="323"/>
      <c r="SHR49" s="323"/>
      <c r="SHS49" s="323"/>
      <c r="SHT49" s="323"/>
      <c r="SHU49" s="323"/>
      <c r="SHV49" s="323"/>
      <c r="SHW49" s="323"/>
      <c r="SHX49" s="323"/>
      <c r="SHY49" s="323"/>
      <c r="SHZ49" s="323"/>
      <c r="SIA49" s="323"/>
      <c r="SIB49" s="323"/>
      <c r="SIC49" s="323"/>
      <c r="SID49" s="323"/>
      <c r="SIE49" s="323"/>
      <c r="SIF49" s="323"/>
      <c r="SIG49" s="323"/>
      <c r="SIH49" s="323"/>
      <c r="SII49" s="323"/>
      <c r="SIJ49" s="323"/>
      <c r="SIK49" s="323"/>
      <c r="SIL49" s="323"/>
      <c r="SIM49" s="323"/>
      <c r="SIN49" s="323"/>
      <c r="SIO49" s="323"/>
      <c r="SIP49" s="323"/>
      <c r="SIQ49" s="323"/>
      <c r="SIR49" s="323"/>
      <c r="SIS49" s="323"/>
      <c r="SIT49" s="323"/>
      <c r="SIU49" s="323"/>
      <c r="SIV49" s="323"/>
      <c r="SIW49" s="323"/>
      <c r="SIX49" s="323"/>
      <c r="SIY49" s="323"/>
      <c r="SIZ49" s="323"/>
      <c r="SJA49" s="323"/>
      <c r="SJB49" s="323"/>
      <c r="SJC49" s="323"/>
      <c r="SJD49" s="323"/>
      <c r="SJE49" s="323"/>
      <c r="SJF49" s="323"/>
      <c r="SJG49" s="323"/>
      <c r="SJH49" s="323"/>
      <c r="SJI49" s="323"/>
      <c r="SJJ49" s="323"/>
      <c r="SJK49" s="323"/>
      <c r="SJL49" s="323"/>
      <c r="SJM49" s="323"/>
      <c r="SJN49" s="323"/>
      <c r="SJO49" s="323"/>
      <c r="SJP49" s="323"/>
      <c r="SJQ49" s="323"/>
      <c r="SJR49" s="323"/>
      <c r="SJS49" s="323"/>
      <c r="SJT49" s="323"/>
      <c r="SJU49" s="323"/>
      <c r="SJV49" s="323"/>
      <c r="SJW49" s="323"/>
      <c r="SJX49" s="323"/>
      <c r="SJY49" s="323"/>
      <c r="SJZ49" s="323"/>
      <c r="SKA49" s="323"/>
      <c r="SKB49" s="323"/>
      <c r="SKC49" s="323"/>
      <c r="SKD49" s="323"/>
      <c r="SKE49" s="323"/>
      <c r="SKF49" s="323"/>
      <c r="SKG49" s="323"/>
      <c r="SKH49" s="323"/>
      <c r="SKI49" s="323"/>
      <c r="SKJ49" s="323"/>
      <c r="SKK49" s="323"/>
      <c r="SKL49" s="323"/>
      <c r="SKM49" s="323"/>
      <c r="SKN49" s="323"/>
      <c r="SKO49" s="323"/>
      <c r="SKP49" s="323"/>
      <c r="SKQ49" s="323"/>
      <c r="SKR49" s="323"/>
      <c r="SKS49" s="323"/>
      <c r="SKT49" s="323"/>
      <c r="SKU49" s="323"/>
      <c r="SKV49" s="323"/>
      <c r="SKW49" s="323"/>
      <c r="SKX49" s="323"/>
      <c r="SKY49" s="323"/>
      <c r="SKZ49" s="323"/>
      <c r="SLA49" s="323"/>
      <c r="SLB49" s="323"/>
      <c r="SLC49" s="323"/>
      <c r="SLD49" s="323"/>
      <c r="SLE49" s="323"/>
      <c r="SLF49" s="323"/>
      <c r="SLG49" s="323"/>
      <c r="SLH49" s="323"/>
      <c r="SLI49" s="323"/>
      <c r="SLJ49" s="323"/>
      <c r="SLK49" s="323"/>
      <c r="SLL49" s="323"/>
      <c r="SLM49" s="323"/>
      <c r="SLN49" s="323"/>
      <c r="SLO49" s="323"/>
      <c r="SLP49" s="323"/>
      <c r="SLQ49" s="323"/>
      <c r="SLR49" s="323"/>
      <c r="SLS49" s="323"/>
      <c r="SLT49" s="323"/>
      <c r="SLU49" s="323"/>
      <c r="SLV49" s="323"/>
      <c r="SLW49" s="323"/>
      <c r="SLX49" s="323"/>
      <c r="SLY49" s="323"/>
      <c r="SLZ49" s="323"/>
      <c r="SMA49" s="323"/>
      <c r="SMB49" s="323"/>
      <c r="SMC49" s="323"/>
      <c r="SMD49" s="323"/>
      <c r="SME49" s="323"/>
      <c r="SMF49" s="323"/>
      <c r="SMG49" s="323"/>
      <c r="SMH49" s="323"/>
      <c r="SMI49" s="323"/>
      <c r="SMJ49" s="323"/>
      <c r="SMK49" s="323"/>
      <c r="SML49" s="323"/>
      <c r="SMM49" s="323"/>
      <c r="SMN49" s="323"/>
      <c r="SMO49" s="323"/>
      <c r="SMP49" s="323"/>
      <c r="SMQ49" s="323"/>
      <c r="SMR49" s="323"/>
      <c r="SMS49" s="323"/>
      <c r="SMT49" s="323"/>
      <c r="SMU49" s="323"/>
      <c r="SMV49" s="323"/>
      <c r="SMW49" s="323"/>
      <c r="SMX49" s="323"/>
      <c r="SMY49" s="323"/>
      <c r="SMZ49" s="323"/>
      <c r="SNA49" s="323"/>
      <c r="SNB49" s="323"/>
      <c r="SNC49" s="323"/>
      <c r="SND49" s="323"/>
      <c r="SNE49" s="323"/>
      <c r="SNF49" s="323"/>
      <c r="SNG49" s="323"/>
      <c r="SNH49" s="323"/>
      <c r="SNI49" s="323"/>
      <c r="SNJ49" s="323"/>
      <c r="SNK49" s="323"/>
      <c r="SNL49" s="323"/>
      <c r="SNM49" s="323"/>
      <c r="SNN49" s="323"/>
      <c r="SNO49" s="323"/>
      <c r="SNP49" s="323"/>
      <c r="SNQ49" s="323"/>
      <c r="SNR49" s="323"/>
      <c r="SNS49" s="323"/>
      <c r="SNT49" s="323"/>
      <c r="SNU49" s="323"/>
      <c r="SNV49" s="323"/>
      <c r="SNW49" s="323"/>
      <c r="SNX49" s="323"/>
      <c r="SNY49" s="323"/>
      <c r="SNZ49" s="323"/>
      <c r="SOA49" s="323"/>
      <c r="SOB49" s="323"/>
      <c r="SOC49" s="323"/>
      <c r="SOD49" s="323"/>
      <c r="SOE49" s="323"/>
      <c r="SOF49" s="323"/>
      <c r="SOG49" s="323"/>
      <c r="SOH49" s="323"/>
      <c r="SOI49" s="323"/>
      <c r="SOJ49" s="323"/>
      <c r="SOK49" s="323"/>
      <c r="SOL49" s="323"/>
      <c r="SOM49" s="323"/>
      <c r="SON49" s="323"/>
      <c r="SOO49" s="323"/>
      <c r="SOP49" s="323"/>
      <c r="SOQ49" s="323"/>
      <c r="SOR49" s="323"/>
      <c r="SOS49" s="323"/>
      <c r="SOT49" s="323"/>
      <c r="SOU49" s="323"/>
      <c r="SOV49" s="323"/>
      <c r="SOW49" s="323"/>
      <c r="SOX49" s="323"/>
      <c r="SOY49" s="323"/>
      <c r="SOZ49" s="323"/>
      <c r="SPA49" s="323"/>
      <c r="SPB49" s="323"/>
      <c r="SPC49" s="323"/>
      <c r="SPD49" s="323"/>
      <c r="SPE49" s="323"/>
      <c r="SPF49" s="323"/>
      <c r="SPG49" s="323"/>
      <c r="SPH49" s="323"/>
      <c r="SPI49" s="323"/>
      <c r="SPJ49" s="323"/>
      <c r="SPK49" s="323"/>
      <c r="SPL49" s="323"/>
      <c r="SPM49" s="323"/>
      <c r="SPN49" s="323"/>
      <c r="SPO49" s="323"/>
      <c r="SPP49" s="323"/>
      <c r="SPQ49" s="323"/>
      <c r="SPR49" s="323"/>
      <c r="SPS49" s="323"/>
      <c r="SPT49" s="323"/>
      <c r="SPU49" s="323"/>
      <c r="SPV49" s="323"/>
      <c r="SPW49" s="323"/>
      <c r="SPX49" s="323"/>
      <c r="SPY49" s="323"/>
      <c r="SPZ49" s="323"/>
      <c r="SQA49" s="323"/>
      <c r="SQB49" s="323"/>
      <c r="SQC49" s="323"/>
      <c r="SQD49" s="323"/>
      <c r="SQE49" s="323"/>
      <c r="SQF49" s="323"/>
      <c r="SQG49" s="323"/>
      <c r="SQH49" s="323"/>
      <c r="SQI49" s="323"/>
      <c r="SQJ49" s="323"/>
      <c r="SQK49" s="323"/>
      <c r="SQL49" s="323"/>
      <c r="SQM49" s="323"/>
      <c r="SQN49" s="323"/>
      <c r="SQO49" s="323"/>
      <c r="SQP49" s="323"/>
      <c r="SQQ49" s="323"/>
      <c r="SQR49" s="323"/>
      <c r="SQS49" s="323"/>
      <c r="SQT49" s="323"/>
      <c r="SQU49" s="323"/>
      <c r="SQV49" s="323"/>
      <c r="SQW49" s="323"/>
      <c r="SQX49" s="323"/>
      <c r="SQY49" s="323"/>
      <c r="SQZ49" s="323"/>
      <c r="SRA49" s="323"/>
      <c r="SRB49" s="323"/>
      <c r="SRC49" s="323"/>
      <c r="SRD49" s="323"/>
      <c r="SRE49" s="323"/>
      <c r="SRF49" s="323"/>
      <c r="SRG49" s="323"/>
      <c r="SRH49" s="323"/>
      <c r="SRI49" s="323"/>
      <c r="SRJ49" s="323"/>
      <c r="SRK49" s="323"/>
      <c r="SRL49" s="323"/>
      <c r="SRM49" s="323"/>
      <c r="SRN49" s="323"/>
      <c r="SRO49" s="323"/>
      <c r="SRP49" s="323"/>
      <c r="SRQ49" s="323"/>
      <c r="SRR49" s="323"/>
      <c r="SRS49" s="323"/>
      <c r="SRT49" s="323"/>
      <c r="SRU49" s="323"/>
      <c r="SRV49" s="323"/>
      <c r="SRW49" s="323"/>
      <c r="SRX49" s="323"/>
      <c r="SRY49" s="323"/>
      <c r="SRZ49" s="323"/>
      <c r="SSA49" s="323"/>
      <c r="SSB49" s="323"/>
      <c r="SSC49" s="323"/>
      <c r="SSD49" s="323"/>
      <c r="SSE49" s="323"/>
      <c r="SSF49" s="323"/>
      <c r="SSG49" s="323"/>
      <c r="SSH49" s="323"/>
      <c r="SSI49" s="323"/>
      <c r="SSJ49" s="323"/>
      <c r="SSK49" s="323"/>
      <c r="SSL49" s="323"/>
      <c r="SSM49" s="323"/>
      <c r="SSN49" s="323"/>
      <c r="SSO49" s="323"/>
      <c r="SSP49" s="323"/>
      <c r="SSQ49" s="323"/>
      <c r="SSR49" s="323"/>
      <c r="SSS49" s="323"/>
      <c r="SST49" s="323"/>
      <c r="SSU49" s="323"/>
      <c r="SSV49" s="323"/>
      <c r="SSW49" s="323"/>
      <c r="SSX49" s="323"/>
      <c r="SSY49" s="323"/>
      <c r="SSZ49" s="323"/>
      <c r="STA49" s="323"/>
      <c r="STB49" s="323"/>
      <c r="STC49" s="323"/>
      <c r="STD49" s="323"/>
      <c r="STE49" s="323"/>
      <c r="STF49" s="323"/>
      <c r="STG49" s="323"/>
      <c r="STH49" s="323"/>
      <c r="STI49" s="323"/>
      <c r="STJ49" s="323"/>
      <c r="STK49" s="323"/>
      <c r="STL49" s="323"/>
      <c r="STM49" s="323"/>
      <c r="STN49" s="323"/>
      <c r="STO49" s="323"/>
      <c r="STP49" s="323"/>
      <c r="STQ49" s="323"/>
      <c r="STR49" s="323"/>
      <c r="STS49" s="323"/>
      <c r="STT49" s="323"/>
      <c r="STU49" s="323"/>
      <c r="STV49" s="323"/>
      <c r="STW49" s="323"/>
      <c r="STX49" s="323"/>
      <c r="STY49" s="323"/>
      <c r="STZ49" s="323"/>
      <c r="SUA49" s="323"/>
      <c r="SUB49" s="323"/>
      <c r="SUC49" s="323"/>
      <c r="SUD49" s="323"/>
      <c r="SUE49" s="323"/>
      <c r="SUF49" s="323"/>
      <c r="SUG49" s="323"/>
      <c r="SUH49" s="323"/>
      <c r="SUI49" s="323"/>
      <c r="SUJ49" s="323"/>
      <c r="SUK49" s="323"/>
      <c r="SUL49" s="323"/>
      <c r="SUM49" s="323"/>
      <c r="SUN49" s="323"/>
      <c r="SUO49" s="323"/>
      <c r="SUP49" s="323"/>
      <c r="SUQ49" s="323"/>
      <c r="SUR49" s="323"/>
      <c r="SUS49" s="323"/>
      <c r="SUT49" s="323"/>
      <c r="SUU49" s="323"/>
      <c r="SUV49" s="323"/>
      <c r="SUW49" s="323"/>
      <c r="SUX49" s="323"/>
      <c r="SUY49" s="323"/>
      <c r="SUZ49" s="323"/>
      <c r="SVA49" s="323"/>
      <c r="SVB49" s="323"/>
      <c r="SVC49" s="323"/>
      <c r="SVD49" s="323"/>
      <c r="SVE49" s="323"/>
      <c r="SVF49" s="323"/>
      <c r="SVG49" s="323"/>
      <c r="SVH49" s="323"/>
      <c r="SVI49" s="323"/>
      <c r="SVJ49" s="323"/>
      <c r="SVK49" s="323"/>
      <c r="SVL49" s="323"/>
      <c r="SVM49" s="323"/>
      <c r="SVN49" s="323"/>
      <c r="SVO49" s="323"/>
      <c r="SVP49" s="323"/>
      <c r="SVQ49" s="323"/>
      <c r="SVR49" s="323"/>
      <c r="SVS49" s="323"/>
      <c r="SVT49" s="323"/>
      <c r="SVU49" s="323"/>
      <c r="SVV49" s="323"/>
      <c r="SVW49" s="323"/>
      <c r="SVX49" s="323"/>
      <c r="SVY49" s="323"/>
      <c r="SVZ49" s="323"/>
      <c r="SWA49" s="323"/>
      <c r="SWB49" s="323"/>
      <c r="SWC49" s="323"/>
      <c r="SWD49" s="323"/>
      <c r="SWE49" s="323"/>
      <c r="SWF49" s="323"/>
      <c r="SWG49" s="323"/>
      <c r="SWH49" s="323"/>
      <c r="SWI49" s="323"/>
      <c r="SWJ49" s="323"/>
      <c r="SWK49" s="323"/>
      <c r="SWL49" s="323"/>
      <c r="SWM49" s="323"/>
      <c r="SWN49" s="323"/>
      <c r="SWO49" s="323"/>
      <c r="SWP49" s="323"/>
      <c r="SWQ49" s="323"/>
      <c r="SWR49" s="323"/>
      <c r="SWS49" s="323"/>
      <c r="SWT49" s="323"/>
      <c r="SWU49" s="323"/>
      <c r="SWV49" s="323"/>
      <c r="SWW49" s="323"/>
      <c r="SWX49" s="323"/>
      <c r="SWY49" s="323"/>
      <c r="SWZ49" s="323"/>
      <c r="SXA49" s="323"/>
      <c r="SXB49" s="323"/>
      <c r="SXC49" s="323"/>
      <c r="SXD49" s="323"/>
      <c r="SXE49" s="323"/>
      <c r="SXF49" s="323"/>
      <c r="SXG49" s="323"/>
      <c r="SXH49" s="323"/>
      <c r="SXI49" s="323"/>
      <c r="SXJ49" s="323"/>
      <c r="SXK49" s="323"/>
      <c r="SXL49" s="323"/>
      <c r="SXM49" s="323"/>
      <c r="SXN49" s="323"/>
      <c r="SXO49" s="323"/>
      <c r="SXP49" s="323"/>
      <c r="SXQ49" s="323"/>
      <c r="SXR49" s="323"/>
      <c r="SXS49" s="323"/>
      <c r="SXT49" s="323"/>
      <c r="SXU49" s="323"/>
      <c r="SXV49" s="323"/>
      <c r="SXW49" s="323"/>
      <c r="SXX49" s="323"/>
      <c r="SXY49" s="323"/>
      <c r="SXZ49" s="323"/>
      <c r="SYA49" s="323"/>
      <c r="SYB49" s="323"/>
      <c r="SYC49" s="323"/>
      <c r="SYD49" s="323"/>
      <c r="SYE49" s="323"/>
      <c r="SYF49" s="323"/>
      <c r="SYG49" s="323"/>
      <c r="SYH49" s="323"/>
      <c r="SYI49" s="323"/>
      <c r="SYJ49" s="323"/>
      <c r="SYK49" s="323"/>
      <c r="SYL49" s="323"/>
      <c r="SYM49" s="323"/>
      <c r="SYN49" s="323"/>
      <c r="SYO49" s="323"/>
      <c r="SYP49" s="323"/>
      <c r="SYQ49" s="323"/>
      <c r="SYR49" s="323"/>
      <c r="SYS49" s="323"/>
      <c r="SYT49" s="323"/>
      <c r="SYU49" s="323"/>
      <c r="SYV49" s="323"/>
      <c r="SYW49" s="323"/>
      <c r="SYX49" s="323"/>
      <c r="SYY49" s="323"/>
      <c r="SYZ49" s="323"/>
      <c r="SZA49" s="323"/>
      <c r="SZB49" s="323"/>
      <c r="SZC49" s="323"/>
      <c r="SZD49" s="323"/>
      <c r="SZE49" s="323"/>
      <c r="SZF49" s="323"/>
      <c r="SZG49" s="323"/>
      <c r="SZH49" s="323"/>
      <c r="SZI49" s="323"/>
      <c r="SZJ49" s="323"/>
      <c r="SZK49" s="323"/>
      <c r="SZL49" s="323"/>
      <c r="SZM49" s="323"/>
      <c r="SZN49" s="323"/>
      <c r="SZO49" s="323"/>
      <c r="SZP49" s="323"/>
      <c r="SZQ49" s="323"/>
      <c r="SZR49" s="323"/>
      <c r="SZS49" s="323"/>
      <c r="SZT49" s="323"/>
      <c r="SZU49" s="323"/>
      <c r="SZV49" s="323"/>
      <c r="SZW49" s="323"/>
      <c r="SZX49" s="323"/>
      <c r="SZY49" s="323"/>
      <c r="SZZ49" s="323"/>
      <c r="TAA49" s="323"/>
      <c r="TAB49" s="323"/>
      <c r="TAC49" s="323"/>
      <c r="TAD49" s="323"/>
      <c r="TAE49" s="323"/>
      <c r="TAF49" s="323"/>
      <c r="TAG49" s="323"/>
      <c r="TAH49" s="323"/>
      <c r="TAI49" s="323"/>
      <c r="TAJ49" s="323"/>
      <c r="TAK49" s="323"/>
      <c r="TAL49" s="323"/>
      <c r="TAM49" s="323"/>
      <c r="TAN49" s="323"/>
      <c r="TAO49" s="323"/>
      <c r="TAP49" s="323"/>
      <c r="TAQ49" s="323"/>
      <c r="TAR49" s="323"/>
      <c r="TAS49" s="323"/>
      <c r="TAT49" s="323"/>
      <c r="TAU49" s="323"/>
      <c r="TAV49" s="323"/>
      <c r="TAW49" s="323"/>
      <c r="TAX49" s="323"/>
      <c r="TAY49" s="323"/>
      <c r="TAZ49" s="323"/>
      <c r="TBA49" s="323"/>
      <c r="TBB49" s="323"/>
      <c r="TBC49" s="323"/>
      <c r="TBD49" s="323"/>
      <c r="TBE49" s="323"/>
      <c r="TBF49" s="323"/>
      <c r="TBG49" s="323"/>
      <c r="TBH49" s="323"/>
      <c r="TBI49" s="323"/>
      <c r="TBJ49" s="323"/>
      <c r="TBK49" s="323"/>
      <c r="TBL49" s="323"/>
      <c r="TBM49" s="323"/>
      <c r="TBN49" s="323"/>
      <c r="TBO49" s="323"/>
      <c r="TBP49" s="323"/>
      <c r="TBQ49" s="323"/>
      <c r="TBR49" s="323"/>
      <c r="TBS49" s="323"/>
      <c r="TBT49" s="323"/>
      <c r="TBU49" s="323"/>
      <c r="TBV49" s="323"/>
      <c r="TBW49" s="323"/>
      <c r="TBX49" s="323"/>
      <c r="TBY49" s="323"/>
      <c r="TBZ49" s="323"/>
      <c r="TCA49" s="323"/>
      <c r="TCB49" s="323"/>
      <c r="TCC49" s="323"/>
      <c r="TCD49" s="323"/>
      <c r="TCE49" s="323"/>
      <c r="TCF49" s="323"/>
      <c r="TCG49" s="323"/>
      <c r="TCH49" s="323"/>
      <c r="TCI49" s="323"/>
      <c r="TCJ49" s="323"/>
      <c r="TCK49" s="323"/>
      <c r="TCL49" s="323"/>
      <c r="TCM49" s="323"/>
      <c r="TCN49" s="323"/>
      <c r="TCO49" s="323"/>
      <c r="TCP49" s="323"/>
      <c r="TCQ49" s="323"/>
      <c r="TCR49" s="323"/>
      <c r="TCS49" s="323"/>
      <c r="TCT49" s="323"/>
      <c r="TCU49" s="323"/>
      <c r="TCV49" s="323"/>
      <c r="TCW49" s="323"/>
      <c r="TCX49" s="323"/>
      <c r="TCY49" s="323"/>
      <c r="TCZ49" s="323"/>
      <c r="TDA49" s="323"/>
      <c r="TDB49" s="323"/>
      <c r="TDC49" s="323"/>
      <c r="TDD49" s="323"/>
      <c r="TDE49" s="323"/>
      <c r="TDF49" s="323"/>
      <c r="TDG49" s="323"/>
      <c r="TDH49" s="323"/>
      <c r="TDI49" s="323"/>
      <c r="TDJ49" s="323"/>
      <c r="TDK49" s="323"/>
      <c r="TDL49" s="323"/>
      <c r="TDM49" s="323"/>
      <c r="TDN49" s="323"/>
      <c r="TDO49" s="323"/>
      <c r="TDP49" s="323"/>
      <c r="TDQ49" s="323"/>
      <c r="TDR49" s="323"/>
      <c r="TDS49" s="323"/>
      <c r="TDT49" s="323"/>
      <c r="TDU49" s="323"/>
      <c r="TDV49" s="323"/>
      <c r="TDW49" s="323"/>
      <c r="TDX49" s="323"/>
      <c r="TDY49" s="323"/>
      <c r="TDZ49" s="323"/>
      <c r="TEA49" s="323"/>
      <c r="TEB49" s="323"/>
      <c r="TEC49" s="323"/>
      <c r="TED49" s="323"/>
      <c r="TEE49" s="323"/>
      <c r="TEF49" s="323"/>
      <c r="TEG49" s="323"/>
      <c r="TEH49" s="323"/>
      <c r="TEI49" s="323"/>
      <c r="TEJ49" s="323"/>
      <c r="TEK49" s="323"/>
      <c r="TEL49" s="323"/>
      <c r="TEM49" s="323"/>
      <c r="TEN49" s="323"/>
      <c r="TEO49" s="323"/>
      <c r="TEP49" s="323"/>
      <c r="TEQ49" s="323"/>
      <c r="TER49" s="323"/>
      <c r="TES49" s="323"/>
      <c r="TET49" s="323"/>
      <c r="TEU49" s="323"/>
      <c r="TEV49" s="323"/>
      <c r="TEW49" s="323"/>
      <c r="TEX49" s="323"/>
      <c r="TEY49" s="323"/>
      <c r="TEZ49" s="323"/>
      <c r="TFA49" s="323"/>
      <c r="TFB49" s="323"/>
      <c r="TFC49" s="323"/>
      <c r="TFD49" s="323"/>
      <c r="TFE49" s="323"/>
      <c r="TFF49" s="323"/>
      <c r="TFG49" s="323"/>
      <c r="TFH49" s="323"/>
      <c r="TFI49" s="323"/>
      <c r="TFJ49" s="323"/>
      <c r="TFK49" s="323"/>
      <c r="TFL49" s="323"/>
      <c r="TFM49" s="323"/>
      <c r="TFN49" s="323"/>
      <c r="TFO49" s="323"/>
      <c r="TFP49" s="323"/>
      <c r="TFQ49" s="323"/>
      <c r="TFR49" s="323"/>
      <c r="TFS49" s="323"/>
      <c r="TFT49" s="323"/>
      <c r="TFU49" s="323"/>
      <c r="TFV49" s="323"/>
      <c r="TFW49" s="323"/>
      <c r="TFX49" s="323"/>
      <c r="TFY49" s="323"/>
      <c r="TFZ49" s="323"/>
      <c r="TGA49" s="323"/>
      <c r="TGB49" s="323"/>
      <c r="TGC49" s="323"/>
      <c r="TGD49" s="323"/>
      <c r="TGE49" s="323"/>
      <c r="TGF49" s="323"/>
      <c r="TGG49" s="323"/>
      <c r="TGH49" s="323"/>
      <c r="TGI49" s="323"/>
      <c r="TGJ49" s="323"/>
      <c r="TGK49" s="323"/>
      <c r="TGL49" s="323"/>
      <c r="TGM49" s="323"/>
      <c r="TGN49" s="323"/>
      <c r="TGO49" s="323"/>
      <c r="TGP49" s="323"/>
      <c r="TGQ49" s="323"/>
      <c r="TGR49" s="323"/>
      <c r="TGS49" s="323"/>
      <c r="TGT49" s="323"/>
      <c r="TGU49" s="323"/>
      <c r="TGV49" s="323"/>
      <c r="TGW49" s="323"/>
      <c r="TGX49" s="323"/>
      <c r="TGY49" s="323"/>
      <c r="TGZ49" s="323"/>
      <c r="THA49" s="323"/>
      <c r="THB49" s="323"/>
      <c r="THC49" s="323"/>
      <c r="THD49" s="323"/>
      <c r="THE49" s="323"/>
      <c r="THF49" s="323"/>
      <c r="THG49" s="323"/>
      <c r="THH49" s="323"/>
      <c r="THI49" s="323"/>
      <c r="THJ49" s="323"/>
      <c r="THK49" s="323"/>
      <c r="THL49" s="323"/>
      <c r="THM49" s="323"/>
      <c r="THN49" s="323"/>
      <c r="THO49" s="323"/>
      <c r="THP49" s="323"/>
      <c r="THQ49" s="323"/>
      <c r="THR49" s="323"/>
      <c r="THS49" s="323"/>
      <c r="THT49" s="323"/>
      <c r="THU49" s="323"/>
      <c r="THV49" s="323"/>
      <c r="THW49" s="323"/>
      <c r="THX49" s="323"/>
      <c r="THY49" s="323"/>
      <c r="THZ49" s="323"/>
      <c r="TIA49" s="323"/>
      <c r="TIB49" s="323"/>
      <c r="TIC49" s="323"/>
      <c r="TID49" s="323"/>
      <c r="TIE49" s="323"/>
      <c r="TIF49" s="323"/>
      <c r="TIG49" s="323"/>
      <c r="TIH49" s="323"/>
      <c r="TII49" s="323"/>
      <c r="TIJ49" s="323"/>
      <c r="TIK49" s="323"/>
      <c r="TIL49" s="323"/>
      <c r="TIM49" s="323"/>
      <c r="TIN49" s="323"/>
      <c r="TIO49" s="323"/>
      <c r="TIP49" s="323"/>
      <c r="TIQ49" s="323"/>
      <c r="TIR49" s="323"/>
      <c r="TIS49" s="323"/>
      <c r="TIT49" s="323"/>
      <c r="TIU49" s="323"/>
      <c r="TIV49" s="323"/>
      <c r="TIW49" s="323"/>
      <c r="TIX49" s="323"/>
      <c r="TIY49" s="323"/>
      <c r="TIZ49" s="323"/>
      <c r="TJA49" s="323"/>
      <c r="TJB49" s="323"/>
      <c r="TJC49" s="323"/>
      <c r="TJD49" s="323"/>
      <c r="TJE49" s="323"/>
      <c r="TJF49" s="323"/>
      <c r="TJG49" s="323"/>
      <c r="TJH49" s="323"/>
      <c r="TJI49" s="323"/>
      <c r="TJJ49" s="323"/>
      <c r="TJK49" s="323"/>
      <c r="TJL49" s="323"/>
      <c r="TJM49" s="323"/>
      <c r="TJN49" s="323"/>
      <c r="TJO49" s="323"/>
      <c r="TJP49" s="323"/>
      <c r="TJQ49" s="323"/>
      <c r="TJR49" s="323"/>
      <c r="TJS49" s="323"/>
      <c r="TJT49" s="323"/>
      <c r="TJU49" s="323"/>
      <c r="TJV49" s="323"/>
      <c r="TJW49" s="323"/>
      <c r="TJX49" s="323"/>
      <c r="TJY49" s="323"/>
      <c r="TJZ49" s="323"/>
      <c r="TKA49" s="323"/>
      <c r="TKB49" s="323"/>
      <c r="TKC49" s="323"/>
      <c r="TKD49" s="323"/>
      <c r="TKE49" s="323"/>
      <c r="TKF49" s="323"/>
      <c r="TKG49" s="323"/>
      <c r="TKH49" s="323"/>
      <c r="TKI49" s="323"/>
      <c r="TKJ49" s="323"/>
      <c r="TKK49" s="323"/>
      <c r="TKL49" s="323"/>
      <c r="TKM49" s="323"/>
      <c r="TKN49" s="323"/>
      <c r="TKO49" s="323"/>
      <c r="TKP49" s="323"/>
      <c r="TKQ49" s="323"/>
      <c r="TKR49" s="323"/>
      <c r="TKS49" s="323"/>
      <c r="TKT49" s="323"/>
      <c r="TKU49" s="323"/>
      <c r="TKV49" s="323"/>
      <c r="TKW49" s="323"/>
      <c r="TKX49" s="323"/>
      <c r="TKY49" s="323"/>
      <c r="TKZ49" s="323"/>
      <c r="TLA49" s="323"/>
      <c r="TLB49" s="323"/>
      <c r="TLC49" s="323"/>
      <c r="TLD49" s="323"/>
      <c r="TLE49" s="323"/>
      <c r="TLF49" s="323"/>
      <c r="TLG49" s="323"/>
      <c r="TLH49" s="323"/>
      <c r="TLI49" s="323"/>
      <c r="TLJ49" s="323"/>
      <c r="TLK49" s="323"/>
      <c r="TLL49" s="323"/>
      <c r="TLM49" s="323"/>
      <c r="TLN49" s="323"/>
      <c r="TLO49" s="323"/>
      <c r="TLP49" s="323"/>
      <c r="TLQ49" s="323"/>
      <c r="TLR49" s="323"/>
      <c r="TLS49" s="323"/>
      <c r="TLT49" s="323"/>
      <c r="TLU49" s="323"/>
      <c r="TLV49" s="323"/>
      <c r="TLW49" s="323"/>
      <c r="TLX49" s="323"/>
      <c r="TLY49" s="323"/>
      <c r="TLZ49" s="323"/>
      <c r="TMA49" s="323"/>
      <c r="TMB49" s="323"/>
      <c r="TMC49" s="323"/>
      <c r="TMD49" s="323"/>
      <c r="TME49" s="323"/>
      <c r="TMF49" s="323"/>
      <c r="TMG49" s="323"/>
      <c r="TMH49" s="323"/>
      <c r="TMI49" s="323"/>
      <c r="TMJ49" s="323"/>
      <c r="TMK49" s="323"/>
      <c r="TML49" s="323"/>
      <c r="TMM49" s="323"/>
      <c r="TMN49" s="323"/>
      <c r="TMO49" s="323"/>
      <c r="TMP49" s="323"/>
      <c r="TMQ49" s="323"/>
      <c r="TMR49" s="323"/>
      <c r="TMS49" s="323"/>
      <c r="TMT49" s="323"/>
      <c r="TMU49" s="323"/>
      <c r="TMV49" s="323"/>
      <c r="TMW49" s="323"/>
      <c r="TMX49" s="323"/>
      <c r="TMY49" s="323"/>
      <c r="TMZ49" s="323"/>
      <c r="TNA49" s="323"/>
      <c r="TNB49" s="323"/>
      <c r="TNC49" s="323"/>
      <c r="TND49" s="323"/>
      <c r="TNE49" s="323"/>
      <c r="TNF49" s="323"/>
      <c r="TNG49" s="323"/>
      <c r="TNH49" s="323"/>
      <c r="TNI49" s="323"/>
      <c r="TNJ49" s="323"/>
      <c r="TNK49" s="323"/>
      <c r="TNL49" s="323"/>
      <c r="TNM49" s="323"/>
      <c r="TNN49" s="323"/>
      <c r="TNO49" s="323"/>
      <c r="TNP49" s="323"/>
      <c r="TNQ49" s="323"/>
      <c r="TNR49" s="323"/>
      <c r="TNS49" s="323"/>
      <c r="TNT49" s="323"/>
      <c r="TNU49" s="323"/>
      <c r="TNV49" s="323"/>
      <c r="TNW49" s="323"/>
      <c r="TNX49" s="323"/>
      <c r="TNY49" s="323"/>
      <c r="TNZ49" s="323"/>
      <c r="TOA49" s="323"/>
      <c r="TOB49" s="323"/>
      <c r="TOC49" s="323"/>
      <c r="TOD49" s="323"/>
      <c r="TOE49" s="323"/>
      <c r="TOF49" s="323"/>
      <c r="TOG49" s="323"/>
      <c r="TOH49" s="323"/>
      <c r="TOI49" s="323"/>
      <c r="TOJ49" s="323"/>
      <c r="TOK49" s="323"/>
      <c r="TOL49" s="323"/>
      <c r="TOM49" s="323"/>
      <c r="TON49" s="323"/>
      <c r="TOO49" s="323"/>
      <c r="TOP49" s="323"/>
      <c r="TOQ49" s="323"/>
      <c r="TOR49" s="323"/>
      <c r="TOS49" s="323"/>
      <c r="TOT49" s="323"/>
      <c r="TOU49" s="323"/>
      <c r="TOV49" s="323"/>
      <c r="TOW49" s="323"/>
      <c r="TOX49" s="323"/>
      <c r="TOY49" s="323"/>
      <c r="TOZ49" s="323"/>
      <c r="TPA49" s="323"/>
      <c r="TPB49" s="323"/>
      <c r="TPC49" s="323"/>
      <c r="TPD49" s="323"/>
      <c r="TPE49" s="323"/>
      <c r="TPF49" s="323"/>
      <c r="TPG49" s="323"/>
      <c r="TPH49" s="323"/>
      <c r="TPI49" s="323"/>
      <c r="TPJ49" s="323"/>
      <c r="TPK49" s="323"/>
      <c r="TPL49" s="323"/>
      <c r="TPM49" s="323"/>
      <c r="TPN49" s="323"/>
      <c r="TPO49" s="323"/>
      <c r="TPP49" s="323"/>
      <c r="TPQ49" s="323"/>
      <c r="TPR49" s="323"/>
      <c r="TPS49" s="323"/>
      <c r="TPT49" s="323"/>
      <c r="TPU49" s="323"/>
      <c r="TPV49" s="323"/>
      <c r="TPW49" s="323"/>
      <c r="TPX49" s="323"/>
      <c r="TPY49" s="323"/>
      <c r="TPZ49" s="323"/>
      <c r="TQA49" s="323"/>
      <c r="TQB49" s="323"/>
      <c r="TQC49" s="323"/>
      <c r="TQD49" s="323"/>
      <c r="TQE49" s="323"/>
      <c r="TQF49" s="323"/>
      <c r="TQG49" s="323"/>
      <c r="TQH49" s="323"/>
      <c r="TQI49" s="323"/>
      <c r="TQJ49" s="323"/>
      <c r="TQK49" s="323"/>
      <c r="TQL49" s="323"/>
      <c r="TQM49" s="323"/>
      <c r="TQN49" s="323"/>
      <c r="TQO49" s="323"/>
      <c r="TQP49" s="323"/>
      <c r="TQQ49" s="323"/>
      <c r="TQR49" s="323"/>
      <c r="TQS49" s="323"/>
      <c r="TQT49" s="323"/>
      <c r="TQU49" s="323"/>
      <c r="TQV49" s="323"/>
      <c r="TQW49" s="323"/>
      <c r="TQX49" s="323"/>
      <c r="TQY49" s="323"/>
      <c r="TQZ49" s="323"/>
      <c r="TRA49" s="323"/>
      <c r="TRB49" s="323"/>
      <c r="TRC49" s="323"/>
      <c r="TRD49" s="323"/>
      <c r="TRE49" s="323"/>
      <c r="TRF49" s="323"/>
      <c r="TRG49" s="323"/>
      <c r="TRH49" s="323"/>
      <c r="TRI49" s="323"/>
      <c r="TRJ49" s="323"/>
      <c r="TRK49" s="323"/>
      <c r="TRL49" s="323"/>
      <c r="TRM49" s="323"/>
      <c r="TRN49" s="323"/>
      <c r="TRO49" s="323"/>
      <c r="TRP49" s="323"/>
      <c r="TRQ49" s="323"/>
      <c r="TRR49" s="323"/>
      <c r="TRS49" s="323"/>
      <c r="TRT49" s="323"/>
      <c r="TRU49" s="323"/>
      <c r="TRV49" s="323"/>
      <c r="TRW49" s="323"/>
      <c r="TRX49" s="323"/>
      <c r="TRY49" s="323"/>
      <c r="TRZ49" s="323"/>
      <c r="TSA49" s="323"/>
      <c r="TSB49" s="323"/>
      <c r="TSC49" s="323"/>
      <c r="TSD49" s="323"/>
      <c r="TSE49" s="323"/>
      <c r="TSF49" s="323"/>
      <c r="TSG49" s="323"/>
      <c r="TSH49" s="323"/>
      <c r="TSI49" s="323"/>
      <c r="TSJ49" s="323"/>
      <c r="TSK49" s="323"/>
      <c r="TSL49" s="323"/>
      <c r="TSM49" s="323"/>
      <c r="TSN49" s="323"/>
      <c r="TSO49" s="323"/>
      <c r="TSP49" s="323"/>
      <c r="TSQ49" s="323"/>
      <c r="TSR49" s="323"/>
      <c r="TSS49" s="323"/>
      <c r="TST49" s="323"/>
      <c r="TSU49" s="323"/>
      <c r="TSV49" s="323"/>
      <c r="TSW49" s="323"/>
      <c r="TSX49" s="323"/>
      <c r="TSY49" s="323"/>
      <c r="TSZ49" s="323"/>
      <c r="TTA49" s="323"/>
      <c r="TTB49" s="323"/>
      <c r="TTC49" s="323"/>
      <c r="TTD49" s="323"/>
      <c r="TTE49" s="323"/>
      <c r="TTF49" s="323"/>
      <c r="TTG49" s="323"/>
      <c r="TTH49" s="323"/>
      <c r="TTI49" s="323"/>
      <c r="TTJ49" s="323"/>
      <c r="TTK49" s="323"/>
      <c r="TTL49" s="323"/>
      <c r="TTM49" s="323"/>
      <c r="TTN49" s="323"/>
      <c r="TTO49" s="323"/>
      <c r="TTP49" s="323"/>
      <c r="TTQ49" s="323"/>
      <c r="TTR49" s="323"/>
      <c r="TTS49" s="323"/>
      <c r="TTT49" s="323"/>
      <c r="TTU49" s="323"/>
      <c r="TTV49" s="323"/>
      <c r="TTW49" s="323"/>
      <c r="TTX49" s="323"/>
      <c r="TTY49" s="323"/>
      <c r="TTZ49" s="323"/>
      <c r="TUA49" s="323"/>
      <c r="TUB49" s="323"/>
      <c r="TUC49" s="323"/>
      <c r="TUD49" s="323"/>
      <c r="TUE49" s="323"/>
      <c r="TUF49" s="323"/>
      <c r="TUG49" s="323"/>
      <c r="TUH49" s="323"/>
      <c r="TUI49" s="323"/>
      <c r="TUJ49" s="323"/>
      <c r="TUK49" s="323"/>
      <c r="TUL49" s="323"/>
      <c r="TUM49" s="323"/>
      <c r="TUN49" s="323"/>
      <c r="TUO49" s="323"/>
      <c r="TUP49" s="323"/>
      <c r="TUQ49" s="323"/>
      <c r="TUR49" s="323"/>
      <c r="TUS49" s="323"/>
      <c r="TUT49" s="323"/>
      <c r="TUU49" s="323"/>
      <c r="TUV49" s="323"/>
      <c r="TUW49" s="323"/>
      <c r="TUX49" s="323"/>
      <c r="TUY49" s="323"/>
      <c r="TUZ49" s="323"/>
      <c r="TVA49" s="323"/>
      <c r="TVB49" s="323"/>
      <c r="TVC49" s="323"/>
      <c r="TVD49" s="323"/>
      <c r="TVE49" s="323"/>
      <c r="TVF49" s="323"/>
      <c r="TVG49" s="323"/>
      <c r="TVH49" s="323"/>
      <c r="TVI49" s="323"/>
      <c r="TVJ49" s="323"/>
      <c r="TVK49" s="323"/>
      <c r="TVL49" s="323"/>
      <c r="TVM49" s="323"/>
      <c r="TVN49" s="323"/>
      <c r="TVO49" s="323"/>
      <c r="TVP49" s="323"/>
      <c r="TVQ49" s="323"/>
      <c r="TVR49" s="323"/>
      <c r="TVS49" s="323"/>
      <c r="TVT49" s="323"/>
      <c r="TVU49" s="323"/>
      <c r="TVV49" s="323"/>
      <c r="TVW49" s="323"/>
      <c r="TVX49" s="323"/>
      <c r="TVY49" s="323"/>
      <c r="TVZ49" s="323"/>
      <c r="TWA49" s="323"/>
      <c r="TWB49" s="323"/>
      <c r="TWC49" s="323"/>
      <c r="TWD49" s="323"/>
      <c r="TWE49" s="323"/>
      <c r="TWF49" s="323"/>
      <c r="TWG49" s="323"/>
      <c r="TWH49" s="323"/>
      <c r="TWI49" s="323"/>
      <c r="TWJ49" s="323"/>
      <c r="TWK49" s="323"/>
      <c r="TWL49" s="323"/>
      <c r="TWM49" s="323"/>
      <c r="TWN49" s="323"/>
      <c r="TWO49" s="323"/>
      <c r="TWP49" s="323"/>
      <c r="TWQ49" s="323"/>
      <c r="TWR49" s="323"/>
      <c r="TWS49" s="323"/>
      <c r="TWT49" s="323"/>
      <c r="TWU49" s="323"/>
      <c r="TWV49" s="323"/>
      <c r="TWW49" s="323"/>
      <c r="TWX49" s="323"/>
      <c r="TWY49" s="323"/>
      <c r="TWZ49" s="323"/>
      <c r="TXA49" s="323"/>
      <c r="TXB49" s="323"/>
      <c r="TXC49" s="323"/>
      <c r="TXD49" s="323"/>
      <c r="TXE49" s="323"/>
      <c r="TXF49" s="323"/>
      <c r="TXG49" s="323"/>
      <c r="TXH49" s="323"/>
      <c r="TXI49" s="323"/>
      <c r="TXJ49" s="323"/>
      <c r="TXK49" s="323"/>
      <c r="TXL49" s="323"/>
      <c r="TXM49" s="323"/>
      <c r="TXN49" s="323"/>
      <c r="TXO49" s="323"/>
      <c r="TXP49" s="323"/>
      <c r="TXQ49" s="323"/>
      <c r="TXR49" s="323"/>
      <c r="TXS49" s="323"/>
      <c r="TXT49" s="323"/>
      <c r="TXU49" s="323"/>
      <c r="TXV49" s="323"/>
      <c r="TXW49" s="323"/>
      <c r="TXX49" s="323"/>
      <c r="TXY49" s="323"/>
      <c r="TXZ49" s="323"/>
      <c r="TYA49" s="323"/>
      <c r="TYB49" s="323"/>
      <c r="TYC49" s="323"/>
      <c r="TYD49" s="323"/>
      <c r="TYE49" s="323"/>
      <c r="TYF49" s="323"/>
      <c r="TYG49" s="323"/>
      <c r="TYH49" s="323"/>
      <c r="TYI49" s="323"/>
      <c r="TYJ49" s="323"/>
      <c r="TYK49" s="323"/>
      <c r="TYL49" s="323"/>
      <c r="TYM49" s="323"/>
      <c r="TYN49" s="323"/>
      <c r="TYO49" s="323"/>
      <c r="TYP49" s="323"/>
      <c r="TYQ49" s="323"/>
      <c r="TYR49" s="323"/>
      <c r="TYS49" s="323"/>
      <c r="TYT49" s="323"/>
      <c r="TYU49" s="323"/>
      <c r="TYV49" s="323"/>
      <c r="TYW49" s="323"/>
      <c r="TYX49" s="323"/>
      <c r="TYY49" s="323"/>
      <c r="TYZ49" s="323"/>
      <c r="TZA49" s="323"/>
      <c r="TZB49" s="323"/>
      <c r="TZC49" s="323"/>
      <c r="TZD49" s="323"/>
      <c r="TZE49" s="323"/>
      <c r="TZF49" s="323"/>
      <c r="TZG49" s="323"/>
      <c r="TZH49" s="323"/>
      <c r="TZI49" s="323"/>
      <c r="TZJ49" s="323"/>
      <c r="TZK49" s="323"/>
      <c r="TZL49" s="323"/>
      <c r="TZM49" s="323"/>
      <c r="TZN49" s="323"/>
      <c r="TZO49" s="323"/>
      <c r="TZP49" s="323"/>
      <c r="TZQ49" s="323"/>
      <c r="TZR49" s="323"/>
      <c r="TZS49" s="323"/>
      <c r="TZT49" s="323"/>
      <c r="TZU49" s="323"/>
      <c r="TZV49" s="323"/>
      <c r="TZW49" s="323"/>
      <c r="TZX49" s="323"/>
      <c r="TZY49" s="323"/>
      <c r="TZZ49" s="323"/>
      <c r="UAA49" s="323"/>
      <c r="UAB49" s="323"/>
      <c r="UAC49" s="323"/>
      <c r="UAD49" s="323"/>
      <c r="UAE49" s="323"/>
      <c r="UAF49" s="323"/>
      <c r="UAG49" s="323"/>
      <c r="UAH49" s="323"/>
      <c r="UAI49" s="323"/>
      <c r="UAJ49" s="323"/>
      <c r="UAK49" s="323"/>
      <c r="UAL49" s="323"/>
      <c r="UAM49" s="323"/>
      <c r="UAN49" s="323"/>
      <c r="UAO49" s="323"/>
      <c r="UAP49" s="323"/>
      <c r="UAQ49" s="323"/>
      <c r="UAR49" s="323"/>
      <c r="UAS49" s="323"/>
      <c r="UAT49" s="323"/>
      <c r="UAU49" s="323"/>
      <c r="UAV49" s="323"/>
      <c r="UAW49" s="323"/>
      <c r="UAX49" s="323"/>
      <c r="UAY49" s="323"/>
      <c r="UAZ49" s="323"/>
      <c r="UBA49" s="323"/>
      <c r="UBB49" s="323"/>
      <c r="UBC49" s="323"/>
      <c r="UBD49" s="323"/>
      <c r="UBE49" s="323"/>
      <c r="UBF49" s="323"/>
      <c r="UBG49" s="323"/>
      <c r="UBH49" s="323"/>
      <c r="UBI49" s="323"/>
      <c r="UBJ49" s="323"/>
      <c r="UBK49" s="323"/>
      <c r="UBL49" s="323"/>
      <c r="UBM49" s="323"/>
      <c r="UBN49" s="323"/>
      <c r="UBO49" s="323"/>
      <c r="UBP49" s="323"/>
      <c r="UBQ49" s="323"/>
      <c r="UBR49" s="323"/>
      <c r="UBS49" s="323"/>
      <c r="UBT49" s="323"/>
      <c r="UBU49" s="323"/>
      <c r="UBV49" s="323"/>
      <c r="UBW49" s="323"/>
      <c r="UBX49" s="323"/>
      <c r="UBY49" s="323"/>
      <c r="UBZ49" s="323"/>
      <c r="UCA49" s="323"/>
      <c r="UCB49" s="323"/>
      <c r="UCC49" s="323"/>
      <c r="UCD49" s="323"/>
      <c r="UCE49" s="323"/>
      <c r="UCF49" s="323"/>
      <c r="UCG49" s="323"/>
      <c r="UCH49" s="323"/>
      <c r="UCI49" s="323"/>
      <c r="UCJ49" s="323"/>
      <c r="UCK49" s="323"/>
      <c r="UCL49" s="323"/>
      <c r="UCM49" s="323"/>
      <c r="UCN49" s="323"/>
      <c r="UCO49" s="323"/>
      <c r="UCP49" s="323"/>
      <c r="UCQ49" s="323"/>
      <c r="UCR49" s="323"/>
      <c r="UCS49" s="323"/>
      <c r="UCT49" s="323"/>
      <c r="UCU49" s="323"/>
      <c r="UCV49" s="323"/>
      <c r="UCW49" s="323"/>
      <c r="UCX49" s="323"/>
      <c r="UCY49" s="323"/>
      <c r="UCZ49" s="323"/>
      <c r="UDA49" s="323"/>
      <c r="UDB49" s="323"/>
      <c r="UDC49" s="323"/>
      <c r="UDD49" s="323"/>
      <c r="UDE49" s="323"/>
      <c r="UDF49" s="323"/>
      <c r="UDG49" s="323"/>
      <c r="UDH49" s="323"/>
      <c r="UDI49" s="323"/>
      <c r="UDJ49" s="323"/>
      <c r="UDK49" s="323"/>
      <c r="UDL49" s="323"/>
      <c r="UDM49" s="323"/>
      <c r="UDN49" s="323"/>
      <c r="UDO49" s="323"/>
      <c r="UDP49" s="323"/>
      <c r="UDQ49" s="323"/>
      <c r="UDR49" s="323"/>
      <c r="UDS49" s="323"/>
      <c r="UDT49" s="323"/>
      <c r="UDU49" s="323"/>
      <c r="UDV49" s="323"/>
      <c r="UDW49" s="323"/>
      <c r="UDX49" s="323"/>
      <c r="UDY49" s="323"/>
      <c r="UDZ49" s="323"/>
      <c r="UEA49" s="323"/>
      <c r="UEB49" s="323"/>
      <c r="UEC49" s="323"/>
      <c r="UED49" s="323"/>
      <c r="UEE49" s="323"/>
      <c r="UEF49" s="323"/>
      <c r="UEG49" s="323"/>
      <c r="UEH49" s="323"/>
      <c r="UEI49" s="323"/>
      <c r="UEJ49" s="323"/>
      <c r="UEK49" s="323"/>
      <c r="UEL49" s="323"/>
      <c r="UEM49" s="323"/>
      <c r="UEN49" s="323"/>
      <c r="UEO49" s="323"/>
      <c r="UEP49" s="323"/>
      <c r="UEQ49" s="323"/>
      <c r="UER49" s="323"/>
      <c r="UES49" s="323"/>
      <c r="UET49" s="323"/>
      <c r="UEU49" s="323"/>
      <c r="UEV49" s="323"/>
      <c r="UEW49" s="323"/>
      <c r="UEX49" s="323"/>
      <c r="UEY49" s="323"/>
      <c r="UEZ49" s="323"/>
      <c r="UFA49" s="323"/>
      <c r="UFB49" s="323"/>
      <c r="UFC49" s="323"/>
      <c r="UFD49" s="323"/>
      <c r="UFE49" s="323"/>
      <c r="UFF49" s="323"/>
      <c r="UFG49" s="323"/>
      <c r="UFH49" s="323"/>
      <c r="UFI49" s="323"/>
      <c r="UFJ49" s="323"/>
      <c r="UFK49" s="323"/>
      <c r="UFL49" s="323"/>
      <c r="UFM49" s="323"/>
      <c r="UFN49" s="323"/>
      <c r="UFO49" s="323"/>
      <c r="UFP49" s="323"/>
      <c r="UFQ49" s="323"/>
      <c r="UFR49" s="323"/>
      <c r="UFS49" s="323"/>
      <c r="UFT49" s="323"/>
      <c r="UFU49" s="323"/>
      <c r="UFV49" s="323"/>
      <c r="UFW49" s="323"/>
      <c r="UFX49" s="323"/>
      <c r="UFY49" s="323"/>
      <c r="UFZ49" s="323"/>
      <c r="UGA49" s="323"/>
      <c r="UGB49" s="323"/>
      <c r="UGC49" s="323"/>
      <c r="UGD49" s="323"/>
      <c r="UGE49" s="323"/>
      <c r="UGF49" s="323"/>
      <c r="UGG49" s="323"/>
      <c r="UGH49" s="323"/>
      <c r="UGI49" s="323"/>
      <c r="UGJ49" s="323"/>
      <c r="UGK49" s="323"/>
      <c r="UGL49" s="323"/>
      <c r="UGM49" s="323"/>
      <c r="UGN49" s="323"/>
      <c r="UGO49" s="323"/>
      <c r="UGP49" s="323"/>
      <c r="UGQ49" s="323"/>
      <c r="UGR49" s="323"/>
      <c r="UGS49" s="323"/>
      <c r="UGT49" s="323"/>
      <c r="UGU49" s="323"/>
      <c r="UGV49" s="323"/>
      <c r="UGW49" s="323"/>
      <c r="UGX49" s="323"/>
      <c r="UGY49" s="323"/>
      <c r="UGZ49" s="323"/>
      <c r="UHA49" s="323"/>
      <c r="UHB49" s="323"/>
      <c r="UHC49" s="323"/>
      <c r="UHD49" s="323"/>
      <c r="UHE49" s="323"/>
      <c r="UHF49" s="323"/>
      <c r="UHG49" s="323"/>
      <c r="UHH49" s="323"/>
      <c r="UHI49" s="323"/>
      <c r="UHJ49" s="323"/>
      <c r="UHK49" s="323"/>
      <c r="UHL49" s="323"/>
      <c r="UHM49" s="323"/>
      <c r="UHN49" s="323"/>
      <c r="UHO49" s="323"/>
      <c r="UHP49" s="323"/>
      <c r="UHQ49" s="323"/>
      <c r="UHR49" s="323"/>
      <c r="UHS49" s="323"/>
      <c r="UHT49" s="323"/>
      <c r="UHU49" s="323"/>
      <c r="UHV49" s="323"/>
      <c r="UHW49" s="323"/>
      <c r="UHX49" s="323"/>
      <c r="UHY49" s="323"/>
      <c r="UHZ49" s="323"/>
      <c r="UIA49" s="323"/>
      <c r="UIB49" s="323"/>
      <c r="UIC49" s="323"/>
      <c r="UID49" s="323"/>
      <c r="UIE49" s="323"/>
      <c r="UIF49" s="323"/>
      <c r="UIG49" s="323"/>
      <c r="UIH49" s="323"/>
      <c r="UII49" s="323"/>
      <c r="UIJ49" s="323"/>
      <c r="UIK49" s="323"/>
      <c r="UIL49" s="323"/>
      <c r="UIM49" s="323"/>
      <c r="UIN49" s="323"/>
      <c r="UIO49" s="323"/>
      <c r="UIP49" s="323"/>
      <c r="UIQ49" s="323"/>
      <c r="UIR49" s="323"/>
      <c r="UIS49" s="323"/>
      <c r="UIT49" s="323"/>
      <c r="UIU49" s="323"/>
      <c r="UIV49" s="323"/>
      <c r="UIW49" s="323"/>
      <c r="UIX49" s="323"/>
      <c r="UIY49" s="323"/>
      <c r="UIZ49" s="323"/>
      <c r="UJA49" s="323"/>
      <c r="UJB49" s="323"/>
      <c r="UJC49" s="323"/>
      <c r="UJD49" s="323"/>
      <c r="UJE49" s="323"/>
      <c r="UJF49" s="323"/>
      <c r="UJG49" s="323"/>
      <c r="UJH49" s="323"/>
      <c r="UJI49" s="323"/>
      <c r="UJJ49" s="323"/>
      <c r="UJK49" s="323"/>
      <c r="UJL49" s="323"/>
      <c r="UJM49" s="323"/>
      <c r="UJN49" s="323"/>
      <c r="UJO49" s="323"/>
      <c r="UJP49" s="323"/>
      <c r="UJQ49" s="323"/>
      <c r="UJR49" s="323"/>
      <c r="UJS49" s="323"/>
      <c r="UJT49" s="323"/>
      <c r="UJU49" s="323"/>
      <c r="UJV49" s="323"/>
      <c r="UJW49" s="323"/>
      <c r="UJX49" s="323"/>
      <c r="UJY49" s="323"/>
      <c r="UJZ49" s="323"/>
      <c r="UKA49" s="323"/>
      <c r="UKB49" s="323"/>
      <c r="UKC49" s="323"/>
      <c r="UKD49" s="323"/>
      <c r="UKE49" s="323"/>
      <c r="UKF49" s="323"/>
      <c r="UKG49" s="323"/>
      <c r="UKH49" s="323"/>
      <c r="UKI49" s="323"/>
      <c r="UKJ49" s="323"/>
      <c r="UKK49" s="323"/>
      <c r="UKL49" s="323"/>
      <c r="UKM49" s="323"/>
      <c r="UKN49" s="323"/>
      <c r="UKO49" s="323"/>
      <c r="UKP49" s="323"/>
      <c r="UKQ49" s="323"/>
      <c r="UKR49" s="323"/>
      <c r="UKS49" s="323"/>
      <c r="UKT49" s="323"/>
      <c r="UKU49" s="323"/>
      <c r="UKV49" s="323"/>
      <c r="UKW49" s="323"/>
      <c r="UKX49" s="323"/>
      <c r="UKY49" s="323"/>
      <c r="UKZ49" s="323"/>
      <c r="ULA49" s="323"/>
      <c r="ULB49" s="323"/>
      <c r="ULC49" s="323"/>
      <c r="ULD49" s="323"/>
      <c r="ULE49" s="323"/>
      <c r="ULF49" s="323"/>
      <c r="ULG49" s="323"/>
      <c r="ULH49" s="323"/>
      <c r="ULI49" s="323"/>
      <c r="ULJ49" s="323"/>
      <c r="ULK49" s="323"/>
      <c r="ULL49" s="323"/>
      <c r="ULM49" s="323"/>
      <c r="ULN49" s="323"/>
      <c r="ULO49" s="323"/>
      <c r="ULP49" s="323"/>
      <c r="ULQ49" s="323"/>
      <c r="ULR49" s="323"/>
      <c r="ULS49" s="323"/>
      <c r="ULT49" s="323"/>
      <c r="ULU49" s="323"/>
      <c r="ULV49" s="323"/>
      <c r="ULW49" s="323"/>
      <c r="ULX49" s="323"/>
      <c r="ULY49" s="323"/>
      <c r="ULZ49" s="323"/>
      <c r="UMA49" s="323"/>
      <c r="UMB49" s="323"/>
      <c r="UMC49" s="323"/>
      <c r="UMD49" s="323"/>
      <c r="UME49" s="323"/>
      <c r="UMF49" s="323"/>
      <c r="UMG49" s="323"/>
      <c r="UMH49" s="323"/>
      <c r="UMI49" s="323"/>
      <c r="UMJ49" s="323"/>
      <c r="UMK49" s="323"/>
      <c r="UML49" s="323"/>
      <c r="UMM49" s="323"/>
      <c r="UMN49" s="323"/>
      <c r="UMO49" s="323"/>
      <c r="UMP49" s="323"/>
      <c r="UMQ49" s="323"/>
      <c r="UMR49" s="323"/>
      <c r="UMS49" s="323"/>
      <c r="UMT49" s="323"/>
      <c r="UMU49" s="323"/>
      <c r="UMV49" s="323"/>
      <c r="UMW49" s="323"/>
      <c r="UMX49" s="323"/>
      <c r="UMY49" s="323"/>
      <c r="UMZ49" s="323"/>
      <c r="UNA49" s="323"/>
      <c r="UNB49" s="323"/>
      <c r="UNC49" s="323"/>
      <c r="UND49" s="323"/>
      <c r="UNE49" s="323"/>
      <c r="UNF49" s="323"/>
      <c r="UNG49" s="323"/>
      <c r="UNH49" s="323"/>
      <c r="UNI49" s="323"/>
      <c r="UNJ49" s="323"/>
      <c r="UNK49" s="323"/>
      <c r="UNL49" s="323"/>
      <c r="UNM49" s="323"/>
      <c r="UNN49" s="323"/>
      <c r="UNO49" s="323"/>
      <c r="UNP49" s="323"/>
      <c r="UNQ49" s="323"/>
      <c r="UNR49" s="323"/>
      <c r="UNS49" s="323"/>
      <c r="UNT49" s="323"/>
      <c r="UNU49" s="323"/>
      <c r="UNV49" s="323"/>
      <c r="UNW49" s="323"/>
      <c r="UNX49" s="323"/>
      <c r="UNY49" s="323"/>
      <c r="UNZ49" s="323"/>
      <c r="UOA49" s="323"/>
      <c r="UOB49" s="323"/>
      <c r="UOC49" s="323"/>
      <c r="UOD49" s="323"/>
      <c r="UOE49" s="323"/>
      <c r="UOF49" s="323"/>
      <c r="UOG49" s="323"/>
      <c r="UOH49" s="323"/>
      <c r="UOI49" s="323"/>
      <c r="UOJ49" s="323"/>
      <c r="UOK49" s="323"/>
      <c r="UOL49" s="323"/>
      <c r="UOM49" s="323"/>
      <c r="UON49" s="323"/>
      <c r="UOO49" s="323"/>
      <c r="UOP49" s="323"/>
      <c r="UOQ49" s="323"/>
      <c r="UOR49" s="323"/>
      <c r="UOS49" s="323"/>
      <c r="UOT49" s="323"/>
      <c r="UOU49" s="323"/>
      <c r="UOV49" s="323"/>
      <c r="UOW49" s="323"/>
      <c r="UOX49" s="323"/>
      <c r="UOY49" s="323"/>
      <c r="UOZ49" s="323"/>
      <c r="UPA49" s="323"/>
      <c r="UPB49" s="323"/>
      <c r="UPC49" s="323"/>
      <c r="UPD49" s="323"/>
      <c r="UPE49" s="323"/>
      <c r="UPF49" s="323"/>
      <c r="UPG49" s="323"/>
      <c r="UPH49" s="323"/>
      <c r="UPI49" s="323"/>
      <c r="UPJ49" s="323"/>
      <c r="UPK49" s="323"/>
      <c r="UPL49" s="323"/>
      <c r="UPM49" s="323"/>
      <c r="UPN49" s="323"/>
      <c r="UPO49" s="323"/>
      <c r="UPP49" s="323"/>
      <c r="UPQ49" s="323"/>
      <c r="UPR49" s="323"/>
      <c r="UPS49" s="323"/>
      <c r="UPT49" s="323"/>
      <c r="UPU49" s="323"/>
      <c r="UPV49" s="323"/>
      <c r="UPW49" s="323"/>
      <c r="UPX49" s="323"/>
      <c r="UPY49" s="323"/>
      <c r="UPZ49" s="323"/>
      <c r="UQA49" s="323"/>
      <c r="UQB49" s="323"/>
      <c r="UQC49" s="323"/>
      <c r="UQD49" s="323"/>
      <c r="UQE49" s="323"/>
      <c r="UQF49" s="323"/>
      <c r="UQG49" s="323"/>
      <c r="UQH49" s="323"/>
      <c r="UQI49" s="323"/>
      <c r="UQJ49" s="323"/>
      <c r="UQK49" s="323"/>
      <c r="UQL49" s="323"/>
      <c r="UQM49" s="323"/>
      <c r="UQN49" s="323"/>
      <c r="UQO49" s="323"/>
      <c r="UQP49" s="323"/>
      <c r="UQQ49" s="323"/>
      <c r="UQR49" s="323"/>
      <c r="UQS49" s="323"/>
      <c r="UQT49" s="323"/>
      <c r="UQU49" s="323"/>
      <c r="UQV49" s="323"/>
      <c r="UQW49" s="323"/>
      <c r="UQX49" s="323"/>
      <c r="UQY49" s="323"/>
      <c r="UQZ49" s="323"/>
      <c r="URA49" s="323"/>
      <c r="URB49" s="323"/>
      <c r="URC49" s="323"/>
      <c r="URD49" s="323"/>
      <c r="URE49" s="323"/>
      <c r="URF49" s="323"/>
      <c r="URG49" s="323"/>
      <c r="URH49" s="323"/>
      <c r="URI49" s="323"/>
      <c r="URJ49" s="323"/>
      <c r="URK49" s="323"/>
      <c r="URL49" s="323"/>
      <c r="URM49" s="323"/>
      <c r="URN49" s="323"/>
      <c r="URO49" s="323"/>
      <c r="URP49" s="323"/>
      <c r="URQ49" s="323"/>
      <c r="URR49" s="323"/>
      <c r="URS49" s="323"/>
      <c r="URT49" s="323"/>
      <c r="URU49" s="323"/>
      <c r="URV49" s="323"/>
      <c r="URW49" s="323"/>
      <c r="URX49" s="323"/>
      <c r="URY49" s="323"/>
      <c r="URZ49" s="323"/>
      <c r="USA49" s="323"/>
      <c r="USB49" s="323"/>
      <c r="USC49" s="323"/>
      <c r="USD49" s="323"/>
      <c r="USE49" s="323"/>
      <c r="USF49" s="323"/>
      <c r="USG49" s="323"/>
      <c r="USH49" s="323"/>
      <c r="USI49" s="323"/>
      <c r="USJ49" s="323"/>
      <c r="USK49" s="323"/>
      <c r="USL49" s="323"/>
      <c r="USM49" s="323"/>
      <c r="USN49" s="323"/>
      <c r="USO49" s="323"/>
      <c r="USP49" s="323"/>
      <c r="USQ49" s="323"/>
      <c r="USR49" s="323"/>
      <c r="USS49" s="323"/>
      <c r="UST49" s="323"/>
      <c r="USU49" s="323"/>
      <c r="USV49" s="323"/>
      <c r="USW49" s="323"/>
      <c r="USX49" s="323"/>
      <c r="USY49" s="323"/>
      <c r="USZ49" s="323"/>
      <c r="UTA49" s="323"/>
      <c r="UTB49" s="323"/>
      <c r="UTC49" s="323"/>
      <c r="UTD49" s="323"/>
      <c r="UTE49" s="323"/>
      <c r="UTF49" s="323"/>
      <c r="UTG49" s="323"/>
      <c r="UTH49" s="323"/>
      <c r="UTI49" s="323"/>
      <c r="UTJ49" s="323"/>
      <c r="UTK49" s="323"/>
      <c r="UTL49" s="323"/>
      <c r="UTM49" s="323"/>
      <c r="UTN49" s="323"/>
      <c r="UTO49" s="323"/>
      <c r="UTP49" s="323"/>
      <c r="UTQ49" s="323"/>
      <c r="UTR49" s="323"/>
      <c r="UTS49" s="323"/>
      <c r="UTT49" s="323"/>
      <c r="UTU49" s="323"/>
      <c r="UTV49" s="323"/>
      <c r="UTW49" s="323"/>
      <c r="UTX49" s="323"/>
      <c r="UTY49" s="323"/>
      <c r="UTZ49" s="323"/>
      <c r="UUA49" s="323"/>
      <c r="UUB49" s="323"/>
      <c r="UUC49" s="323"/>
      <c r="UUD49" s="323"/>
      <c r="UUE49" s="323"/>
      <c r="UUF49" s="323"/>
      <c r="UUG49" s="323"/>
      <c r="UUH49" s="323"/>
      <c r="UUI49" s="323"/>
      <c r="UUJ49" s="323"/>
      <c r="UUK49" s="323"/>
      <c r="UUL49" s="323"/>
      <c r="UUM49" s="323"/>
      <c r="UUN49" s="323"/>
      <c r="UUO49" s="323"/>
      <c r="UUP49" s="323"/>
      <c r="UUQ49" s="323"/>
      <c r="UUR49" s="323"/>
      <c r="UUS49" s="323"/>
      <c r="UUT49" s="323"/>
      <c r="UUU49" s="323"/>
      <c r="UUV49" s="323"/>
      <c r="UUW49" s="323"/>
      <c r="UUX49" s="323"/>
      <c r="UUY49" s="323"/>
      <c r="UUZ49" s="323"/>
      <c r="UVA49" s="323"/>
      <c r="UVB49" s="323"/>
      <c r="UVC49" s="323"/>
      <c r="UVD49" s="323"/>
      <c r="UVE49" s="323"/>
      <c r="UVF49" s="323"/>
      <c r="UVG49" s="323"/>
      <c r="UVH49" s="323"/>
      <c r="UVI49" s="323"/>
      <c r="UVJ49" s="323"/>
      <c r="UVK49" s="323"/>
      <c r="UVL49" s="323"/>
      <c r="UVM49" s="323"/>
      <c r="UVN49" s="323"/>
      <c r="UVO49" s="323"/>
      <c r="UVP49" s="323"/>
      <c r="UVQ49" s="323"/>
      <c r="UVR49" s="323"/>
      <c r="UVS49" s="323"/>
      <c r="UVT49" s="323"/>
      <c r="UVU49" s="323"/>
      <c r="UVV49" s="323"/>
      <c r="UVW49" s="323"/>
      <c r="UVX49" s="323"/>
      <c r="UVY49" s="323"/>
      <c r="UVZ49" s="323"/>
      <c r="UWA49" s="323"/>
      <c r="UWB49" s="323"/>
      <c r="UWC49" s="323"/>
      <c r="UWD49" s="323"/>
      <c r="UWE49" s="323"/>
      <c r="UWF49" s="323"/>
      <c r="UWG49" s="323"/>
      <c r="UWH49" s="323"/>
      <c r="UWI49" s="323"/>
      <c r="UWJ49" s="323"/>
      <c r="UWK49" s="323"/>
      <c r="UWL49" s="323"/>
      <c r="UWM49" s="323"/>
      <c r="UWN49" s="323"/>
      <c r="UWO49" s="323"/>
      <c r="UWP49" s="323"/>
      <c r="UWQ49" s="323"/>
      <c r="UWR49" s="323"/>
      <c r="UWS49" s="323"/>
      <c r="UWT49" s="323"/>
      <c r="UWU49" s="323"/>
      <c r="UWV49" s="323"/>
      <c r="UWW49" s="323"/>
      <c r="UWX49" s="323"/>
      <c r="UWY49" s="323"/>
      <c r="UWZ49" s="323"/>
      <c r="UXA49" s="323"/>
      <c r="UXB49" s="323"/>
      <c r="UXC49" s="323"/>
      <c r="UXD49" s="323"/>
      <c r="UXE49" s="323"/>
      <c r="UXF49" s="323"/>
      <c r="UXG49" s="323"/>
      <c r="UXH49" s="323"/>
      <c r="UXI49" s="323"/>
      <c r="UXJ49" s="323"/>
      <c r="UXK49" s="323"/>
      <c r="UXL49" s="323"/>
      <c r="UXM49" s="323"/>
      <c r="UXN49" s="323"/>
      <c r="UXO49" s="323"/>
      <c r="UXP49" s="323"/>
      <c r="UXQ49" s="323"/>
      <c r="UXR49" s="323"/>
      <c r="UXS49" s="323"/>
      <c r="UXT49" s="323"/>
      <c r="UXU49" s="323"/>
      <c r="UXV49" s="323"/>
      <c r="UXW49" s="323"/>
      <c r="UXX49" s="323"/>
      <c r="UXY49" s="323"/>
      <c r="UXZ49" s="323"/>
      <c r="UYA49" s="323"/>
      <c r="UYB49" s="323"/>
      <c r="UYC49" s="323"/>
      <c r="UYD49" s="323"/>
      <c r="UYE49" s="323"/>
      <c r="UYF49" s="323"/>
      <c r="UYG49" s="323"/>
      <c r="UYH49" s="323"/>
      <c r="UYI49" s="323"/>
      <c r="UYJ49" s="323"/>
      <c r="UYK49" s="323"/>
      <c r="UYL49" s="323"/>
      <c r="UYM49" s="323"/>
      <c r="UYN49" s="323"/>
      <c r="UYO49" s="323"/>
      <c r="UYP49" s="323"/>
      <c r="UYQ49" s="323"/>
      <c r="UYR49" s="323"/>
      <c r="UYS49" s="323"/>
      <c r="UYT49" s="323"/>
      <c r="UYU49" s="323"/>
      <c r="UYV49" s="323"/>
      <c r="UYW49" s="323"/>
      <c r="UYX49" s="323"/>
      <c r="UYY49" s="323"/>
      <c r="UYZ49" s="323"/>
      <c r="UZA49" s="323"/>
      <c r="UZB49" s="323"/>
      <c r="UZC49" s="323"/>
      <c r="UZD49" s="323"/>
      <c r="UZE49" s="323"/>
      <c r="UZF49" s="323"/>
      <c r="UZG49" s="323"/>
      <c r="UZH49" s="323"/>
      <c r="UZI49" s="323"/>
      <c r="UZJ49" s="323"/>
      <c r="UZK49" s="323"/>
      <c r="UZL49" s="323"/>
      <c r="UZM49" s="323"/>
      <c r="UZN49" s="323"/>
      <c r="UZO49" s="323"/>
      <c r="UZP49" s="323"/>
      <c r="UZQ49" s="323"/>
      <c r="UZR49" s="323"/>
      <c r="UZS49" s="323"/>
      <c r="UZT49" s="323"/>
      <c r="UZU49" s="323"/>
      <c r="UZV49" s="323"/>
      <c r="UZW49" s="323"/>
      <c r="UZX49" s="323"/>
      <c r="UZY49" s="323"/>
      <c r="UZZ49" s="323"/>
      <c r="VAA49" s="323"/>
      <c r="VAB49" s="323"/>
      <c r="VAC49" s="323"/>
      <c r="VAD49" s="323"/>
      <c r="VAE49" s="323"/>
      <c r="VAF49" s="323"/>
      <c r="VAG49" s="323"/>
      <c r="VAH49" s="323"/>
      <c r="VAI49" s="323"/>
      <c r="VAJ49" s="323"/>
      <c r="VAK49" s="323"/>
      <c r="VAL49" s="323"/>
      <c r="VAM49" s="323"/>
      <c r="VAN49" s="323"/>
      <c r="VAO49" s="323"/>
      <c r="VAP49" s="323"/>
      <c r="VAQ49" s="323"/>
      <c r="VAR49" s="323"/>
      <c r="VAS49" s="323"/>
      <c r="VAT49" s="323"/>
      <c r="VAU49" s="323"/>
      <c r="VAV49" s="323"/>
      <c r="VAW49" s="323"/>
      <c r="VAX49" s="323"/>
      <c r="VAY49" s="323"/>
      <c r="VAZ49" s="323"/>
      <c r="VBA49" s="323"/>
      <c r="VBB49" s="323"/>
      <c r="VBC49" s="323"/>
      <c r="VBD49" s="323"/>
      <c r="VBE49" s="323"/>
      <c r="VBF49" s="323"/>
      <c r="VBG49" s="323"/>
      <c r="VBH49" s="323"/>
      <c r="VBI49" s="323"/>
      <c r="VBJ49" s="323"/>
      <c r="VBK49" s="323"/>
      <c r="VBL49" s="323"/>
      <c r="VBM49" s="323"/>
      <c r="VBN49" s="323"/>
      <c r="VBO49" s="323"/>
      <c r="VBP49" s="323"/>
      <c r="VBQ49" s="323"/>
      <c r="VBR49" s="323"/>
      <c r="VBS49" s="323"/>
      <c r="VBT49" s="323"/>
      <c r="VBU49" s="323"/>
      <c r="VBV49" s="323"/>
      <c r="VBW49" s="323"/>
      <c r="VBX49" s="323"/>
      <c r="VBY49" s="323"/>
      <c r="VBZ49" s="323"/>
      <c r="VCA49" s="323"/>
      <c r="VCB49" s="323"/>
      <c r="VCC49" s="323"/>
      <c r="VCD49" s="323"/>
      <c r="VCE49" s="323"/>
      <c r="VCF49" s="323"/>
      <c r="VCG49" s="323"/>
      <c r="VCH49" s="323"/>
      <c r="VCI49" s="323"/>
      <c r="VCJ49" s="323"/>
      <c r="VCK49" s="323"/>
      <c r="VCL49" s="323"/>
      <c r="VCM49" s="323"/>
      <c r="VCN49" s="323"/>
      <c r="VCO49" s="323"/>
      <c r="VCP49" s="323"/>
      <c r="VCQ49" s="323"/>
      <c r="VCR49" s="323"/>
      <c r="VCS49" s="323"/>
      <c r="VCT49" s="323"/>
      <c r="VCU49" s="323"/>
      <c r="VCV49" s="323"/>
      <c r="VCW49" s="323"/>
      <c r="VCX49" s="323"/>
      <c r="VCY49" s="323"/>
      <c r="VCZ49" s="323"/>
      <c r="VDA49" s="323"/>
      <c r="VDB49" s="323"/>
      <c r="VDC49" s="323"/>
      <c r="VDD49" s="323"/>
      <c r="VDE49" s="323"/>
      <c r="VDF49" s="323"/>
      <c r="VDG49" s="323"/>
      <c r="VDH49" s="323"/>
      <c r="VDI49" s="323"/>
      <c r="VDJ49" s="323"/>
      <c r="VDK49" s="323"/>
      <c r="VDL49" s="323"/>
      <c r="VDM49" s="323"/>
      <c r="VDN49" s="323"/>
      <c r="VDO49" s="323"/>
      <c r="VDP49" s="323"/>
      <c r="VDQ49" s="323"/>
      <c r="VDR49" s="323"/>
      <c r="VDS49" s="323"/>
      <c r="VDT49" s="323"/>
      <c r="VDU49" s="323"/>
      <c r="VDV49" s="323"/>
      <c r="VDW49" s="323"/>
      <c r="VDX49" s="323"/>
      <c r="VDY49" s="323"/>
      <c r="VDZ49" s="323"/>
      <c r="VEA49" s="323"/>
      <c r="VEB49" s="323"/>
      <c r="VEC49" s="323"/>
      <c r="VED49" s="323"/>
      <c r="VEE49" s="323"/>
      <c r="VEF49" s="323"/>
      <c r="VEG49" s="323"/>
      <c r="VEH49" s="323"/>
      <c r="VEI49" s="323"/>
      <c r="VEJ49" s="323"/>
      <c r="VEK49" s="323"/>
      <c r="VEL49" s="323"/>
      <c r="VEM49" s="323"/>
      <c r="VEN49" s="323"/>
      <c r="VEO49" s="323"/>
      <c r="VEP49" s="323"/>
      <c r="VEQ49" s="323"/>
      <c r="VER49" s="323"/>
      <c r="VES49" s="323"/>
      <c r="VET49" s="323"/>
      <c r="VEU49" s="323"/>
      <c r="VEV49" s="323"/>
      <c r="VEW49" s="323"/>
      <c r="VEX49" s="323"/>
      <c r="VEY49" s="323"/>
      <c r="VEZ49" s="323"/>
      <c r="VFA49" s="323"/>
      <c r="VFB49" s="323"/>
      <c r="VFC49" s="323"/>
      <c r="VFD49" s="323"/>
      <c r="VFE49" s="323"/>
      <c r="VFF49" s="323"/>
      <c r="VFG49" s="323"/>
      <c r="VFH49" s="323"/>
      <c r="VFI49" s="323"/>
      <c r="VFJ49" s="323"/>
      <c r="VFK49" s="323"/>
      <c r="VFL49" s="323"/>
      <c r="VFM49" s="323"/>
      <c r="VFN49" s="323"/>
      <c r="VFO49" s="323"/>
      <c r="VFP49" s="323"/>
      <c r="VFQ49" s="323"/>
      <c r="VFR49" s="323"/>
      <c r="VFS49" s="323"/>
      <c r="VFT49" s="323"/>
      <c r="VFU49" s="323"/>
      <c r="VFV49" s="323"/>
      <c r="VFW49" s="323"/>
      <c r="VFX49" s="323"/>
      <c r="VFY49" s="323"/>
      <c r="VFZ49" s="323"/>
      <c r="VGA49" s="323"/>
      <c r="VGB49" s="323"/>
      <c r="VGC49" s="323"/>
      <c r="VGD49" s="323"/>
      <c r="VGE49" s="323"/>
      <c r="VGF49" s="323"/>
      <c r="VGG49" s="323"/>
      <c r="VGH49" s="323"/>
      <c r="VGI49" s="323"/>
      <c r="VGJ49" s="323"/>
      <c r="VGK49" s="323"/>
      <c r="VGL49" s="323"/>
      <c r="VGM49" s="323"/>
      <c r="VGN49" s="323"/>
      <c r="VGO49" s="323"/>
      <c r="VGP49" s="323"/>
      <c r="VGQ49" s="323"/>
      <c r="VGR49" s="323"/>
      <c r="VGS49" s="323"/>
      <c r="VGT49" s="323"/>
      <c r="VGU49" s="323"/>
      <c r="VGV49" s="323"/>
      <c r="VGW49" s="323"/>
      <c r="VGX49" s="323"/>
      <c r="VGY49" s="323"/>
      <c r="VGZ49" s="323"/>
      <c r="VHA49" s="323"/>
      <c r="VHB49" s="323"/>
      <c r="VHC49" s="323"/>
      <c r="VHD49" s="323"/>
      <c r="VHE49" s="323"/>
      <c r="VHF49" s="323"/>
      <c r="VHG49" s="323"/>
      <c r="VHH49" s="323"/>
      <c r="VHI49" s="323"/>
      <c r="VHJ49" s="323"/>
      <c r="VHK49" s="323"/>
      <c r="VHL49" s="323"/>
      <c r="VHM49" s="323"/>
      <c r="VHN49" s="323"/>
      <c r="VHO49" s="323"/>
      <c r="VHP49" s="323"/>
      <c r="VHQ49" s="323"/>
      <c r="VHR49" s="323"/>
      <c r="VHS49" s="323"/>
      <c r="VHT49" s="323"/>
      <c r="VHU49" s="323"/>
      <c r="VHV49" s="323"/>
      <c r="VHW49" s="323"/>
      <c r="VHX49" s="323"/>
      <c r="VHY49" s="323"/>
      <c r="VHZ49" s="323"/>
      <c r="VIA49" s="323"/>
      <c r="VIB49" s="323"/>
      <c r="VIC49" s="323"/>
      <c r="VID49" s="323"/>
      <c r="VIE49" s="323"/>
      <c r="VIF49" s="323"/>
      <c r="VIG49" s="323"/>
      <c r="VIH49" s="323"/>
      <c r="VII49" s="323"/>
      <c r="VIJ49" s="323"/>
      <c r="VIK49" s="323"/>
      <c r="VIL49" s="323"/>
      <c r="VIM49" s="323"/>
      <c r="VIN49" s="323"/>
      <c r="VIO49" s="323"/>
      <c r="VIP49" s="323"/>
      <c r="VIQ49" s="323"/>
      <c r="VIR49" s="323"/>
      <c r="VIS49" s="323"/>
      <c r="VIT49" s="323"/>
      <c r="VIU49" s="323"/>
      <c r="VIV49" s="323"/>
      <c r="VIW49" s="323"/>
      <c r="VIX49" s="323"/>
      <c r="VIY49" s="323"/>
      <c r="VIZ49" s="323"/>
      <c r="VJA49" s="323"/>
      <c r="VJB49" s="323"/>
      <c r="VJC49" s="323"/>
      <c r="VJD49" s="323"/>
      <c r="VJE49" s="323"/>
      <c r="VJF49" s="323"/>
      <c r="VJG49" s="323"/>
      <c r="VJH49" s="323"/>
      <c r="VJI49" s="323"/>
      <c r="VJJ49" s="323"/>
      <c r="VJK49" s="323"/>
      <c r="VJL49" s="323"/>
      <c r="VJM49" s="323"/>
      <c r="VJN49" s="323"/>
      <c r="VJO49" s="323"/>
      <c r="VJP49" s="323"/>
      <c r="VJQ49" s="323"/>
      <c r="VJR49" s="323"/>
      <c r="VJS49" s="323"/>
      <c r="VJT49" s="323"/>
      <c r="VJU49" s="323"/>
      <c r="VJV49" s="323"/>
      <c r="VJW49" s="323"/>
      <c r="VJX49" s="323"/>
      <c r="VJY49" s="323"/>
      <c r="VJZ49" s="323"/>
      <c r="VKA49" s="323"/>
      <c r="VKB49" s="323"/>
      <c r="VKC49" s="323"/>
      <c r="VKD49" s="323"/>
      <c r="VKE49" s="323"/>
      <c r="VKF49" s="323"/>
      <c r="VKG49" s="323"/>
      <c r="VKH49" s="323"/>
      <c r="VKI49" s="323"/>
      <c r="VKJ49" s="323"/>
      <c r="VKK49" s="323"/>
      <c r="VKL49" s="323"/>
      <c r="VKM49" s="323"/>
      <c r="VKN49" s="323"/>
      <c r="VKO49" s="323"/>
      <c r="VKP49" s="323"/>
      <c r="VKQ49" s="323"/>
      <c r="VKR49" s="323"/>
      <c r="VKS49" s="323"/>
      <c r="VKT49" s="323"/>
      <c r="VKU49" s="323"/>
      <c r="VKV49" s="323"/>
      <c r="VKW49" s="323"/>
      <c r="VKX49" s="323"/>
      <c r="VKY49" s="323"/>
      <c r="VKZ49" s="323"/>
      <c r="VLA49" s="323"/>
      <c r="VLB49" s="323"/>
      <c r="VLC49" s="323"/>
      <c r="VLD49" s="323"/>
      <c r="VLE49" s="323"/>
      <c r="VLF49" s="323"/>
      <c r="VLG49" s="323"/>
      <c r="VLH49" s="323"/>
      <c r="VLI49" s="323"/>
      <c r="VLJ49" s="323"/>
      <c r="VLK49" s="323"/>
      <c r="VLL49" s="323"/>
      <c r="VLM49" s="323"/>
      <c r="VLN49" s="323"/>
      <c r="VLO49" s="323"/>
      <c r="VLP49" s="323"/>
      <c r="VLQ49" s="323"/>
      <c r="VLR49" s="323"/>
      <c r="VLS49" s="323"/>
      <c r="VLT49" s="323"/>
      <c r="VLU49" s="323"/>
      <c r="VLV49" s="323"/>
      <c r="VLW49" s="323"/>
      <c r="VLX49" s="323"/>
      <c r="VLY49" s="323"/>
      <c r="VLZ49" s="323"/>
      <c r="VMA49" s="323"/>
      <c r="VMB49" s="323"/>
      <c r="VMC49" s="323"/>
      <c r="VMD49" s="323"/>
      <c r="VME49" s="323"/>
      <c r="VMF49" s="323"/>
      <c r="VMG49" s="323"/>
      <c r="VMH49" s="323"/>
      <c r="VMI49" s="323"/>
      <c r="VMJ49" s="323"/>
      <c r="VMK49" s="323"/>
      <c r="VML49" s="323"/>
      <c r="VMM49" s="323"/>
      <c r="VMN49" s="323"/>
      <c r="VMO49" s="323"/>
      <c r="VMP49" s="323"/>
      <c r="VMQ49" s="323"/>
      <c r="VMR49" s="323"/>
      <c r="VMS49" s="323"/>
      <c r="VMT49" s="323"/>
      <c r="VMU49" s="323"/>
      <c r="VMV49" s="323"/>
      <c r="VMW49" s="323"/>
      <c r="VMX49" s="323"/>
      <c r="VMY49" s="323"/>
      <c r="VMZ49" s="323"/>
      <c r="VNA49" s="323"/>
      <c r="VNB49" s="323"/>
      <c r="VNC49" s="323"/>
      <c r="VND49" s="323"/>
      <c r="VNE49" s="323"/>
      <c r="VNF49" s="323"/>
      <c r="VNG49" s="323"/>
      <c r="VNH49" s="323"/>
      <c r="VNI49" s="323"/>
      <c r="VNJ49" s="323"/>
      <c r="VNK49" s="323"/>
      <c r="VNL49" s="323"/>
      <c r="VNM49" s="323"/>
      <c r="VNN49" s="323"/>
      <c r="VNO49" s="323"/>
      <c r="VNP49" s="323"/>
      <c r="VNQ49" s="323"/>
      <c r="VNR49" s="323"/>
      <c r="VNS49" s="323"/>
      <c r="VNT49" s="323"/>
      <c r="VNU49" s="323"/>
      <c r="VNV49" s="323"/>
      <c r="VNW49" s="323"/>
      <c r="VNX49" s="323"/>
      <c r="VNY49" s="323"/>
      <c r="VNZ49" s="323"/>
      <c r="VOA49" s="323"/>
      <c r="VOB49" s="323"/>
      <c r="VOC49" s="323"/>
      <c r="VOD49" s="323"/>
      <c r="VOE49" s="323"/>
      <c r="VOF49" s="323"/>
      <c r="VOG49" s="323"/>
      <c r="VOH49" s="323"/>
      <c r="VOI49" s="323"/>
      <c r="VOJ49" s="323"/>
      <c r="VOK49" s="323"/>
      <c r="VOL49" s="323"/>
      <c r="VOM49" s="323"/>
      <c r="VON49" s="323"/>
      <c r="VOO49" s="323"/>
      <c r="VOP49" s="323"/>
      <c r="VOQ49" s="323"/>
      <c r="VOR49" s="323"/>
      <c r="VOS49" s="323"/>
      <c r="VOT49" s="323"/>
      <c r="VOU49" s="323"/>
      <c r="VOV49" s="323"/>
      <c r="VOW49" s="323"/>
      <c r="VOX49" s="323"/>
      <c r="VOY49" s="323"/>
      <c r="VOZ49" s="323"/>
      <c r="VPA49" s="323"/>
      <c r="VPB49" s="323"/>
      <c r="VPC49" s="323"/>
      <c r="VPD49" s="323"/>
      <c r="VPE49" s="323"/>
      <c r="VPF49" s="323"/>
      <c r="VPG49" s="323"/>
      <c r="VPH49" s="323"/>
      <c r="VPI49" s="323"/>
      <c r="VPJ49" s="323"/>
      <c r="VPK49" s="323"/>
      <c r="VPL49" s="323"/>
      <c r="VPM49" s="323"/>
      <c r="VPN49" s="323"/>
      <c r="VPO49" s="323"/>
      <c r="VPP49" s="323"/>
      <c r="VPQ49" s="323"/>
      <c r="VPR49" s="323"/>
      <c r="VPS49" s="323"/>
      <c r="VPT49" s="323"/>
      <c r="VPU49" s="323"/>
      <c r="VPV49" s="323"/>
      <c r="VPW49" s="323"/>
      <c r="VPX49" s="323"/>
      <c r="VPY49" s="323"/>
      <c r="VPZ49" s="323"/>
      <c r="VQA49" s="323"/>
      <c r="VQB49" s="323"/>
      <c r="VQC49" s="323"/>
      <c r="VQD49" s="323"/>
      <c r="VQE49" s="323"/>
      <c r="VQF49" s="323"/>
      <c r="VQG49" s="323"/>
      <c r="VQH49" s="323"/>
      <c r="VQI49" s="323"/>
      <c r="VQJ49" s="323"/>
      <c r="VQK49" s="323"/>
      <c r="VQL49" s="323"/>
      <c r="VQM49" s="323"/>
      <c r="VQN49" s="323"/>
      <c r="VQO49" s="323"/>
      <c r="VQP49" s="323"/>
      <c r="VQQ49" s="323"/>
      <c r="VQR49" s="323"/>
      <c r="VQS49" s="323"/>
      <c r="VQT49" s="323"/>
      <c r="VQU49" s="323"/>
      <c r="VQV49" s="323"/>
      <c r="VQW49" s="323"/>
      <c r="VQX49" s="323"/>
      <c r="VQY49" s="323"/>
      <c r="VQZ49" s="323"/>
      <c r="VRA49" s="323"/>
      <c r="VRB49" s="323"/>
      <c r="VRC49" s="323"/>
      <c r="VRD49" s="323"/>
      <c r="VRE49" s="323"/>
      <c r="VRF49" s="323"/>
      <c r="VRG49" s="323"/>
      <c r="VRH49" s="323"/>
      <c r="VRI49" s="323"/>
      <c r="VRJ49" s="323"/>
      <c r="VRK49" s="323"/>
      <c r="VRL49" s="323"/>
      <c r="VRM49" s="323"/>
      <c r="VRN49" s="323"/>
      <c r="VRO49" s="323"/>
      <c r="VRP49" s="323"/>
      <c r="VRQ49" s="323"/>
      <c r="VRR49" s="323"/>
      <c r="VRS49" s="323"/>
      <c r="VRT49" s="323"/>
      <c r="VRU49" s="323"/>
      <c r="VRV49" s="323"/>
      <c r="VRW49" s="323"/>
      <c r="VRX49" s="323"/>
      <c r="VRY49" s="323"/>
      <c r="VRZ49" s="323"/>
      <c r="VSA49" s="323"/>
      <c r="VSB49" s="323"/>
      <c r="VSC49" s="323"/>
      <c r="VSD49" s="323"/>
      <c r="VSE49" s="323"/>
      <c r="VSF49" s="323"/>
      <c r="VSG49" s="323"/>
      <c r="VSH49" s="323"/>
      <c r="VSI49" s="323"/>
      <c r="VSJ49" s="323"/>
      <c r="VSK49" s="323"/>
      <c r="VSL49" s="323"/>
      <c r="VSM49" s="323"/>
      <c r="VSN49" s="323"/>
      <c r="VSO49" s="323"/>
      <c r="VSP49" s="323"/>
      <c r="VSQ49" s="323"/>
      <c r="VSR49" s="323"/>
      <c r="VSS49" s="323"/>
      <c r="VST49" s="323"/>
      <c r="VSU49" s="323"/>
      <c r="VSV49" s="323"/>
      <c r="VSW49" s="323"/>
      <c r="VSX49" s="323"/>
      <c r="VSY49" s="323"/>
      <c r="VSZ49" s="323"/>
      <c r="VTA49" s="323"/>
      <c r="VTB49" s="323"/>
      <c r="VTC49" s="323"/>
      <c r="VTD49" s="323"/>
      <c r="VTE49" s="323"/>
      <c r="VTF49" s="323"/>
      <c r="VTG49" s="323"/>
      <c r="VTH49" s="323"/>
      <c r="VTI49" s="323"/>
      <c r="VTJ49" s="323"/>
      <c r="VTK49" s="323"/>
      <c r="VTL49" s="323"/>
      <c r="VTM49" s="323"/>
      <c r="VTN49" s="323"/>
      <c r="VTO49" s="323"/>
      <c r="VTP49" s="323"/>
      <c r="VTQ49" s="323"/>
      <c r="VTR49" s="323"/>
      <c r="VTS49" s="323"/>
      <c r="VTT49" s="323"/>
      <c r="VTU49" s="323"/>
      <c r="VTV49" s="323"/>
      <c r="VTW49" s="323"/>
      <c r="VTX49" s="323"/>
      <c r="VTY49" s="323"/>
      <c r="VTZ49" s="323"/>
      <c r="VUA49" s="323"/>
      <c r="VUB49" s="323"/>
      <c r="VUC49" s="323"/>
      <c r="VUD49" s="323"/>
      <c r="VUE49" s="323"/>
      <c r="VUF49" s="323"/>
      <c r="VUG49" s="323"/>
      <c r="VUH49" s="323"/>
      <c r="VUI49" s="323"/>
      <c r="VUJ49" s="323"/>
      <c r="VUK49" s="323"/>
      <c r="VUL49" s="323"/>
      <c r="VUM49" s="323"/>
      <c r="VUN49" s="323"/>
      <c r="VUO49" s="323"/>
      <c r="VUP49" s="323"/>
      <c r="VUQ49" s="323"/>
      <c r="VUR49" s="323"/>
      <c r="VUS49" s="323"/>
      <c r="VUT49" s="323"/>
      <c r="VUU49" s="323"/>
      <c r="VUV49" s="323"/>
      <c r="VUW49" s="323"/>
      <c r="VUX49" s="323"/>
      <c r="VUY49" s="323"/>
      <c r="VUZ49" s="323"/>
      <c r="VVA49" s="323"/>
      <c r="VVB49" s="323"/>
      <c r="VVC49" s="323"/>
      <c r="VVD49" s="323"/>
      <c r="VVE49" s="323"/>
      <c r="VVF49" s="323"/>
      <c r="VVG49" s="323"/>
      <c r="VVH49" s="323"/>
      <c r="VVI49" s="323"/>
      <c r="VVJ49" s="323"/>
      <c r="VVK49" s="323"/>
      <c r="VVL49" s="323"/>
      <c r="VVM49" s="323"/>
      <c r="VVN49" s="323"/>
      <c r="VVO49" s="323"/>
      <c r="VVP49" s="323"/>
      <c r="VVQ49" s="323"/>
      <c r="VVR49" s="323"/>
      <c r="VVS49" s="323"/>
      <c r="VVT49" s="323"/>
      <c r="VVU49" s="323"/>
      <c r="VVV49" s="323"/>
      <c r="VVW49" s="323"/>
      <c r="VVX49" s="323"/>
      <c r="VVY49" s="323"/>
      <c r="VVZ49" s="323"/>
      <c r="VWA49" s="323"/>
      <c r="VWB49" s="323"/>
      <c r="VWC49" s="323"/>
      <c r="VWD49" s="323"/>
      <c r="VWE49" s="323"/>
      <c r="VWF49" s="323"/>
      <c r="VWG49" s="323"/>
      <c r="VWH49" s="323"/>
      <c r="VWI49" s="323"/>
      <c r="VWJ49" s="323"/>
      <c r="VWK49" s="323"/>
      <c r="VWL49" s="323"/>
      <c r="VWM49" s="323"/>
      <c r="VWN49" s="323"/>
      <c r="VWO49" s="323"/>
      <c r="VWP49" s="323"/>
      <c r="VWQ49" s="323"/>
      <c r="VWR49" s="323"/>
      <c r="VWS49" s="323"/>
      <c r="VWT49" s="323"/>
      <c r="VWU49" s="323"/>
      <c r="VWV49" s="323"/>
      <c r="VWW49" s="323"/>
      <c r="VWX49" s="323"/>
      <c r="VWY49" s="323"/>
      <c r="VWZ49" s="323"/>
      <c r="VXA49" s="323"/>
      <c r="VXB49" s="323"/>
      <c r="VXC49" s="323"/>
      <c r="VXD49" s="323"/>
      <c r="VXE49" s="323"/>
      <c r="VXF49" s="323"/>
      <c r="VXG49" s="323"/>
      <c r="VXH49" s="323"/>
      <c r="VXI49" s="323"/>
      <c r="VXJ49" s="323"/>
      <c r="VXK49" s="323"/>
      <c r="VXL49" s="323"/>
      <c r="VXM49" s="323"/>
      <c r="VXN49" s="323"/>
      <c r="VXO49" s="323"/>
      <c r="VXP49" s="323"/>
      <c r="VXQ49" s="323"/>
      <c r="VXR49" s="323"/>
      <c r="VXS49" s="323"/>
      <c r="VXT49" s="323"/>
      <c r="VXU49" s="323"/>
      <c r="VXV49" s="323"/>
      <c r="VXW49" s="323"/>
      <c r="VXX49" s="323"/>
      <c r="VXY49" s="323"/>
      <c r="VXZ49" s="323"/>
      <c r="VYA49" s="323"/>
      <c r="VYB49" s="323"/>
      <c r="VYC49" s="323"/>
      <c r="VYD49" s="323"/>
      <c r="VYE49" s="323"/>
      <c r="VYF49" s="323"/>
      <c r="VYG49" s="323"/>
      <c r="VYH49" s="323"/>
      <c r="VYI49" s="323"/>
      <c r="VYJ49" s="323"/>
      <c r="VYK49" s="323"/>
      <c r="VYL49" s="323"/>
      <c r="VYM49" s="323"/>
      <c r="VYN49" s="323"/>
      <c r="VYO49" s="323"/>
      <c r="VYP49" s="323"/>
      <c r="VYQ49" s="323"/>
      <c r="VYR49" s="323"/>
      <c r="VYS49" s="323"/>
      <c r="VYT49" s="323"/>
      <c r="VYU49" s="323"/>
      <c r="VYV49" s="323"/>
      <c r="VYW49" s="323"/>
      <c r="VYX49" s="323"/>
      <c r="VYY49" s="323"/>
      <c r="VYZ49" s="323"/>
      <c r="VZA49" s="323"/>
      <c r="VZB49" s="323"/>
      <c r="VZC49" s="323"/>
      <c r="VZD49" s="323"/>
      <c r="VZE49" s="323"/>
      <c r="VZF49" s="323"/>
      <c r="VZG49" s="323"/>
      <c r="VZH49" s="323"/>
      <c r="VZI49" s="323"/>
      <c r="VZJ49" s="323"/>
      <c r="VZK49" s="323"/>
      <c r="VZL49" s="323"/>
      <c r="VZM49" s="323"/>
      <c r="VZN49" s="323"/>
      <c r="VZO49" s="323"/>
      <c r="VZP49" s="323"/>
      <c r="VZQ49" s="323"/>
      <c r="VZR49" s="323"/>
      <c r="VZS49" s="323"/>
      <c r="VZT49" s="323"/>
      <c r="VZU49" s="323"/>
      <c r="VZV49" s="323"/>
      <c r="VZW49" s="323"/>
      <c r="VZX49" s="323"/>
      <c r="VZY49" s="323"/>
      <c r="VZZ49" s="323"/>
      <c r="WAA49" s="323"/>
      <c r="WAB49" s="323"/>
      <c r="WAC49" s="323"/>
      <c r="WAD49" s="323"/>
      <c r="WAE49" s="323"/>
      <c r="WAF49" s="323"/>
      <c r="WAG49" s="323"/>
      <c r="WAH49" s="323"/>
      <c r="WAI49" s="323"/>
      <c r="WAJ49" s="323"/>
      <c r="WAK49" s="323"/>
      <c r="WAL49" s="323"/>
      <c r="WAM49" s="323"/>
      <c r="WAN49" s="323"/>
      <c r="WAO49" s="323"/>
      <c r="WAP49" s="323"/>
      <c r="WAQ49" s="323"/>
      <c r="WAR49" s="323"/>
      <c r="WAS49" s="323"/>
      <c r="WAT49" s="323"/>
      <c r="WAU49" s="323"/>
      <c r="WAV49" s="323"/>
      <c r="WAW49" s="323"/>
      <c r="WAX49" s="323"/>
      <c r="WAY49" s="323"/>
      <c r="WAZ49" s="323"/>
      <c r="WBA49" s="323"/>
      <c r="WBB49" s="323"/>
      <c r="WBC49" s="323"/>
      <c r="WBD49" s="323"/>
      <c r="WBE49" s="323"/>
      <c r="WBF49" s="323"/>
      <c r="WBG49" s="323"/>
      <c r="WBH49" s="323"/>
      <c r="WBI49" s="323"/>
      <c r="WBJ49" s="323"/>
      <c r="WBK49" s="323"/>
      <c r="WBL49" s="323"/>
      <c r="WBM49" s="323"/>
      <c r="WBN49" s="323"/>
      <c r="WBO49" s="323"/>
      <c r="WBP49" s="323"/>
      <c r="WBQ49" s="323"/>
      <c r="WBR49" s="323"/>
      <c r="WBS49" s="323"/>
      <c r="WBT49" s="323"/>
      <c r="WBU49" s="323"/>
      <c r="WBV49" s="323"/>
      <c r="WBW49" s="323"/>
      <c r="WBX49" s="323"/>
      <c r="WBY49" s="323"/>
      <c r="WBZ49" s="323"/>
      <c r="WCA49" s="323"/>
      <c r="WCB49" s="323"/>
      <c r="WCC49" s="323"/>
      <c r="WCD49" s="323"/>
      <c r="WCE49" s="323"/>
      <c r="WCF49" s="323"/>
      <c r="WCG49" s="323"/>
      <c r="WCH49" s="323"/>
      <c r="WCI49" s="323"/>
      <c r="WCJ49" s="323"/>
      <c r="WCK49" s="323"/>
      <c r="WCL49" s="323"/>
      <c r="WCM49" s="323"/>
      <c r="WCN49" s="323"/>
      <c r="WCO49" s="323"/>
      <c r="WCP49" s="323"/>
      <c r="WCQ49" s="323"/>
      <c r="WCR49" s="323"/>
      <c r="WCS49" s="323"/>
      <c r="WCT49" s="323"/>
      <c r="WCU49" s="323"/>
      <c r="WCV49" s="323"/>
      <c r="WCW49" s="323"/>
      <c r="WCX49" s="323"/>
      <c r="WCY49" s="323"/>
      <c r="WCZ49" s="323"/>
      <c r="WDA49" s="323"/>
      <c r="WDB49" s="323"/>
      <c r="WDC49" s="323"/>
      <c r="WDD49" s="323"/>
      <c r="WDE49" s="323"/>
      <c r="WDF49" s="323"/>
      <c r="WDG49" s="323"/>
      <c r="WDH49" s="323"/>
      <c r="WDI49" s="323"/>
      <c r="WDJ49" s="323"/>
      <c r="WDK49" s="323"/>
      <c r="WDL49" s="323"/>
      <c r="WDM49" s="323"/>
      <c r="WDN49" s="323"/>
      <c r="WDO49" s="323"/>
      <c r="WDP49" s="323"/>
      <c r="WDQ49" s="323"/>
      <c r="WDR49" s="323"/>
      <c r="WDS49" s="323"/>
      <c r="WDT49" s="323"/>
      <c r="WDU49" s="323"/>
      <c r="WDV49" s="323"/>
      <c r="WDW49" s="323"/>
      <c r="WDX49" s="323"/>
      <c r="WDY49" s="323"/>
      <c r="WDZ49" s="323"/>
      <c r="WEA49" s="323"/>
      <c r="WEB49" s="323"/>
      <c r="WEC49" s="323"/>
      <c r="WED49" s="323"/>
      <c r="WEE49" s="323"/>
      <c r="WEF49" s="323"/>
      <c r="WEG49" s="323"/>
      <c r="WEH49" s="323"/>
      <c r="WEI49" s="323"/>
      <c r="WEJ49" s="323"/>
      <c r="WEK49" s="323"/>
      <c r="WEL49" s="323"/>
      <c r="WEM49" s="323"/>
      <c r="WEN49" s="323"/>
      <c r="WEO49" s="323"/>
      <c r="WEP49" s="323"/>
      <c r="WEQ49" s="323"/>
      <c r="WER49" s="323"/>
      <c r="WES49" s="323"/>
      <c r="WET49" s="323"/>
      <c r="WEU49" s="323"/>
      <c r="WEV49" s="323"/>
      <c r="WEW49" s="323"/>
      <c r="WEX49" s="323"/>
      <c r="WEY49" s="323"/>
      <c r="WEZ49" s="323"/>
      <c r="WFA49" s="323"/>
      <c r="WFB49" s="323"/>
      <c r="WFC49" s="323"/>
      <c r="WFD49" s="323"/>
      <c r="WFE49" s="323"/>
      <c r="WFF49" s="323"/>
      <c r="WFG49" s="323"/>
      <c r="WFH49" s="323"/>
      <c r="WFI49" s="323"/>
      <c r="WFJ49" s="323"/>
      <c r="WFK49" s="323"/>
      <c r="WFL49" s="323"/>
      <c r="WFM49" s="323"/>
      <c r="WFN49" s="323"/>
      <c r="WFO49" s="323"/>
      <c r="WFP49" s="323"/>
      <c r="WFQ49" s="323"/>
      <c r="WFR49" s="323"/>
      <c r="WFS49" s="323"/>
      <c r="WFT49" s="323"/>
      <c r="WFU49" s="323"/>
      <c r="WFV49" s="323"/>
      <c r="WFW49" s="323"/>
      <c r="WFX49" s="323"/>
      <c r="WFY49" s="323"/>
      <c r="WFZ49" s="323"/>
      <c r="WGA49" s="323"/>
      <c r="WGB49" s="323"/>
      <c r="WGC49" s="323"/>
      <c r="WGD49" s="323"/>
      <c r="WGE49" s="323"/>
      <c r="WGF49" s="323"/>
      <c r="WGG49" s="323"/>
      <c r="WGH49" s="323"/>
      <c r="WGI49" s="323"/>
      <c r="WGJ49" s="323"/>
      <c r="WGK49" s="323"/>
      <c r="WGL49" s="323"/>
      <c r="WGM49" s="323"/>
      <c r="WGN49" s="323"/>
      <c r="WGO49" s="323"/>
      <c r="WGP49" s="323"/>
      <c r="WGQ49" s="323"/>
      <c r="WGR49" s="323"/>
      <c r="WGS49" s="323"/>
      <c r="WGT49" s="323"/>
      <c r="WGU49" s="323"/>
      <c r="WGV49" s="323"/>
      <c r="WGW49" s="323"/>
      <c r="WGX49" s="323"/>
      <c r="WGY49" s="323"/>
      <c r="WGZ49" s="323"/>
      <c r="WHA49" s="323"/>
      <c r="WHB49" s="323"/>
      <c r="WHC49" s="323"/>
      <c r="WHD49" s="323"/>
      <c r="WHE49" s="323"/>
      <c r="WHF49" s="323"/>
      <c r="WHG49" s="323"/>
      <c r="WHH49" s="323"/>
      <c r="WHI49" s="323"/>
      <c r="WHJ49" s="323"/>
      <c r="WHK49" s="323"/>
      <c r="WHL49" s="323"/>
      <c r="WHM49" s="323"/>
      <c r="WHN49" s="323"/>
      <c r="WHO49" s="323"/>
      <c r="WHP49" s="323"/>
      <c r="WHQ49" s="323"/>
      <c r="WHR49" s="323"/>
      <c r="WHS49" s="323"/>
      <c r="WHT49" s="323"/>
      <c r="WHU49" s="323"/>
      <c r="WHV49" s="323"/>
      <c r="WHW49" s="323"/>
      <c r="WHX49" s="323"/>
      <c r="WHY49" s="323"/>
      <c r="WHZ49" s="323"/>
      <c r="WIA49" s="323"/>
      <c r="WIB49" s="323"/>
      <c r="WIC49" s="323"/>
      <c r="WID49" s="323"/>
      <c r="WIE49" s="323"/>
      <c r="WIF49" s="323"/>
      <c r="WIG49" s="323"/>
      <c r="WIH49" s="323"/>
      <c r="WII49" s="323"/>
      <c r="WIJ49" s="323"/>
      <c r="WIK49" s="323"/>
      <c r="WIL49" s="323"/>
      <c r="WIM49" s="323"/>
      <c r="WIN49" s="323"/>
      <c r="WIO49" s="323"/>
      <c r="WIP49" s="323"/>
      <c r="WIQ49" s="323"/>
      <c r="WIR49" s="323"/>
      <c r="WIS49" s="323"/>
      <c r="WIT49" s="323"/>
      <c r="WIU49" s="323"/>
      <c r="WIV49" s="323"/>
      <c r="WIW49" s="323"/>
      <c r="WIX49" s="323"/>
      <c r="WIY49" s="323"/>
      <c r="WIZ49" s="323"/>
      <c r="WJA49" s="323"/>
      <c r="WJB49" s="323"/>
      <c r="WJC49" s="323"/>
      <c r="WJD49" s="323"/>
      <c r="WJE49" s="323"/>
      <c r="WJF49" s="323"/>
      <c r="WJG49" s="323"/>
      <c r="WJH49" s="323"/>
      <c r="WJI49" s="323"/>
      <c r="WJJ49" s="323"/>
      <c r="WJK49" s="323"/>
      <c r="WJL49" s="323"/>
      <c r="WJM49" s="323"/>
      <c r="WJN49" s="323"/>
      <c r="WJO49" s="323"/>
      <c r="WJP49" s="323"/>
      <c r="WJQ49" s="323"/>
      <c r="WJR49" s="323"/>
      <c r="WJS49" s="323"/>
      <c r="WJT49" s="323"/>
      <c r="WJU49" s="323"/>
      <c r="WJV49" s="323"/>
      <c r="WJW49" s="323"/>
      <c r="WJX49" s="323"/>
      <c r="WJY49" s="323"/>
      <c r="WJZ49" s="323"/>
      <c r="WKA49" s="323"/>
      <c r="WKB49" s="323"/>
      <c r="WKC49" s="323"/>
      <c r="WKD49" s="323"/>
      <c r="WKE49" s="323"/>
      <c r="WKF49" s="323"/>
      <c r="WKG49" s="323"/>
      <c r="WKH49" s="323"/>
      <c r="WKI49" s="323"/>
      <c r="WKJ49" s="323"/>
      <c r="WKK49" s="323"/>
      <c r="WKL49" s="323"/>
      <c r="WKM49" s="323"/>
      <c r="WKN49" s="323"/>
      <c r="WKO49" s="323"/>
      <c r="WKP49" s="323"/>
      <c r="WKQ49" s="323"/>
      <c r="WKR49" s="323"/>
      <c r="WKS49" s="323"/>
      <c r="WKT49" s="323"/>
      <c r="WKU49" s="323"/>
      <c r="WKV49" s="323"/>
      <c r="WKW49" s="323"/>
      <c r="WKX49" s="323"/>
      <c r="WKY49" s="323"/>
      <c r="WKZ49" s="323"/>
      <c r="WLA49" s="323"/>
      <c r="WLB49" s="323"/>
      <c r="WLC49" s="323"/>
      <c r="WLD49" s="323"/>
      <c r="WLE49" s="323"/>
      <c r="WLF49" s="323"/>
      <c r="WLG49" s="323"/>
      <c r="WLH49" s="323"/>
      <c r="WLI49" s="323"/>
      <c r="WLJ49" s="323"/>
      <c r="WLK49" s="323"/>
      <c r="WLL49" s="323"/>
      <c r="WLM49" s="323"/>
      <c r="WLN49" s="323"/>
      <c r="WLO49" s="323"/>
      <c r="WLP49" s="323"/>
      <c r="WLQ49" s="323"/>
      <c r="WLR49" s="323"/>
      <c r="WLS49" s="323"/>
      <c r="WLT49" s="323"/>
      <c r="WLU49" s="323"/>
      <c r="WLV49" s="323"/>
      <c r="WLW49" s="323"/>
      <c r="WLX49" s="323"/>
      <c r="WLY49" s="323"/>
      <c r="WLZ49" s="323"/>
      <c r="WMA49" s="323"/>
      <c r="WMB49" s="323"/>
      <c r="WMC49" s="323"/>
      <c r="WMD49" s="323"/>
      <c r="WME49" s="323"/>
      <c r="WMF49" s="323"/>
      <c r="WMG49" s="323"/>
      <c r="WMH49" s="323"/>
      <c r="WMI49" s="323"/>
      <c r="WMJ49" s="323"/>
      <c r="WMK49" s="323"/>
      <c r="WML49" s="323"/>
      <c r="WMM49" s="323"/>
      <c r="WMN49" s="323"/>
      <c r="WMO49" s="323"/>
      <c r="WMP49" s="323"/>
      <c r="WMQ49" s="323"/>
      <c r="WMR49" s="323"/>
      <c r="WMS49" s="323"/>
      <c r="WMT49" s="323"/>
      <c r="WMU49" s="323"/>
      <c r="WMV49" s="323"/>
      <c r="WMW49" s="323"/>
      <c r="WMX49" s="323"/>
      <c r="WMY49" s="323"/>
      <c r="WMZ49" s="323"/>
      <c r="WNA49" s="323"/>
      <c r="WNB49" s="323"/>
      <c r="WNC49" s="323"/>
      <c r="WND49" s="323"/>
      <c r="WNE49" s="323"/>
      <c r="WNF49" s="323"/>
      <c r="WNG49" s="323"/>
      <c r="WNH49" s="323"/>
      <c r="WNI49" s="323"/>
      <c r="WNJ49" s="323"/>
      <c r="WNK49" s="323"/>
      <c r="WNL49" s="323"/>
      <c r="WNM49" s="323"/>
      <c r="WNN49" s="323"/>
      <c r="WNO49" s="323"/>
      <c r="WNP49" s="323"/>
      <c r="WNQ49" s="323"/>
      <c r="WNR49" s="323"/>
      <c r="WNS49" s="323"/>
      <c r="WNT49" s="323"/>
      <c r="WNU49" s="323"/>
      <c r="WNV49" s="323"/>
      <c r="WNW49" s="323"/>
      <c r="WNX49" s="323"/>
      <c r="WNY49" s="323"/>
      <c r="WNZ49" s="323"/>
      <c r="WOA49" s="323"/>
      <c r="WOB49" s="323"/>
      <c r="WOC49" s="323"/>
      <c r="WOD49" s="323"/>
      <c r="WOE49" s="323"/>
      <c r="WOF49" s="323"/>
      <c r="WOG49" s="323"/>
      <c r="WOH49" s="323"/>
      <c r="WOI49" s="323"/>
      <c r="WOJ49" s="323"/>
      <c r="WOK49" s="323"/>
      <c r="WOL49" s="323"/>
      <c r="WOM49" s="323"/>
      <c r="WON49" s="323"/>
      <c r="WOO49" s="323"/>
      <c r="WOP49" s="323"/>
      <c r="WOQ49" s="323"/>
      <c r="WOR49" s="323"/>
      <c r="WOS49" s="323"/>
      <c r="WOT49" s="323"/>
      <c r="WOU49" s="323"/>
      <c r="WOV49" s="323"/>
      <c r="WOW49" s="323"/>
      <c r="WOX49" s="323"/>
      <c r="WOY49" s="323"/>
      <c r="WOZ49" s="323"/>
      <c r="WPA49" s="323"/>
      <c r="WPB49" s="323"/>
      <c r="WPC49" s="323"/>
      <c r="WPD49" s="323"/>
      <c r="WPE49" s="323"/>
      <c r="WPF49" s="323"/>
      <c r="WPG49" s="323"/>
      <c r="WPH49" s="323"/>
      <c r="WPI49" s="323"/>
      <c r="WPJ49" s="323"/>
      <c r="WPK49" s="323"/>
      <c r="WPL49" s="323"/>
      <c r="WPM49" s="323"/>
      <c r="WPN49" s="323"/>
      <c r="WPO49" s="323"/>
      <c r="WPP49" s="323"/>
      <c r="WPQ49" s="323"/>
      <c r="WPR49" s="323"/>
      <c r="WPS49" s="323"/>
      <c r="WPT49" s="323"/>
      <c r="WPU49" s="323"/>
      <c r="WPV49" s="323"/>
      <c r="WPW49" s="323"/>
      <c r="WPX49" s="323"/>
      <c r="WPY49" s="323"/>
      <c r="WPZ49" s="323"/>
      <c r="WQA49" s="323"/>
      <c r="WQB49" s="323"/>
      <c r="WQC49" s="323"/>
      <c r="WQD49" s="323"/>
      <c r="WQE49" s="323"/>
      <c r="WQF49" s="323"/>
      <c r="WQG49" s="323"/>
      <c r="WQH49" s="323"/>
      <c r="WQI49" s="323"/>
      <c r="WQJ49" s="323"/>
      <c r="WQK49" s="323"/>
      <c r="WQL49" s="323"/>
      <c r="WQM49" s="323"/>
      <c r="WQN49" s="323"/>
      <c r="WQO49" s="323"/>
      <c r="WQP49" s="323"/>
      <c r="WQQ49" s="323"/>
      <c r="WQR49" s="323"/>
      <c r="WQS49" s="323"/>
      <c r="WQT49" s="323"/>
      <c r="WQU49" s="323"/>
      <c r="WQV49" s="323"/>
      <c r="WQW49" s="323"/>
      <c r="WQX49" s="323"/>
      <c r="WQY49" s="323"/>
      <c r="WQZ49" s="323"/>
      <c r="WRA49" s="323"/>
      <c r="WRB49" s="323"/>
      <c r="WRC49" s="323"/>
      <c r="WRD49" s="323"/>
      <c r="WRE49" s="323"/>
      <c r="WRF49" s="323"/>
      <c r="WRG49" s="323"/>
      <c r="WRH49" s="323"/>
      <c r="WRI49" s="323"/>
      <c r="WRJ49" s="323"/>
      <c r="WRK49" s="323"/>
      <c r="WRL49" s="323"/>
      <c r="WRM49" s="323"/>
      <c r="WRN49" s="323"/>
      <c r="WRO49" s="323"/>
      <c r="WRP49" s="323"/>
      <c r="WRQ49" s="323"/>
      <c r="WRR49" s="323"/>
      <c r="WRS49" s="323"/>
      <c r="WRT49" s="323"/>
      <c r="WRU49" s="323"/>
      <c r="WRV49" s="323"/>
      <c r="WRW49" s="323"/>
      <c r="WRX49" s="323"/>
      <c r="WRY49" s="323"/>
      <c r="WRZ49" s="323"/>
      <c r="WSA49" s="323"/>
      <c r="WSB49" s="323"/>
      <c r="WSC49" s="323"/>
      <c r="WSD49" s="323"/>
      <c r="WSE49" s="323"/>
      <c r="WSF49" s="323"/>
      <c r="WSG49" s="323"/>
      <c r="WSH49" s="323"/>
      <c r="WSI49" s="323"/>
      <c r="WSJ49" s="323"/>
      <c r="WSK49" s="323"/>
      <c r="WSL49" s="323"/>
      <c r="WSM49" s="323"/>
      <c r="WSN49" s="323"/>
      <c r="WSO49" s="323"/>
      <c r="WSP49" s="323"/>
      <c r="WSQ49" s="323"/>
      <c r="WSR49" s="323"/>
      <c r="WSS49" s="323"/>
      <c r="WST49" s="323"/>
      <c r="WSU49" s="323"/>
      <c r="WSV49" s="323"/>
      <c r="WSW49" s="323"/>
      <c r="WSX49" s="323"/>
      <c r="WSY49" s="323"/>
      <c r="WSZ49" s="323"/>
      <c r="WTA49" s="323"/>
      <c r="WTB49" s="323"/>
      <c r="WTC49" s="323"/>
      <c r="WTD49" s="323"/>
      <c r="WTE49" s="323"/>
      <c r="WTF49" s="323"/>
      <c r="WTG49" s="323"/>
      <c r="WTH49" s="323"/>
      <c r="WTI49" s="323"/>
      <c r="WTJ49" s="323"/>
      <c r="WTK49" s="323"/>
      <c r="WTL49" s="323"/>
      <c r="WTM49" s="323"/>
      <c r="WTN49" s="323"/>
      <c r="WTO49" s="323"/>
      <c r="WTP49" s="323"/>
      <c r="WTQ49" s="323"/>
      <c r="WTR49" s="323"/>
      <c r="WTS49" s="323"/>
      <c r="WTT49" s="323"/>
      <c r="WTU49" s="323"/>
      <c r="WTV49" s="323"/>
      <c r="WTW49" s="323"/>
      <c r="WTX49" s="323"/>
      <c r="WTY49" s="323"/>
      <c r="WTZ49" s="323"/>
      <c r="WUA49" s="323"/>
      <c r="WUB49" s="323"/>
      <c r="WUC49" s="323"/>
      <c r="WUD49" s="323"/>
      <c r="WUE49" s="323"/>
      <c r="WUF49" s="323"/>
      <c r="WUG49" s="323"/>
      <c r="WUH49" s="323"/>
      <c r="WUI49" s="323"/>
      <c r="WUJ49" s="323"/>
      <c r="WUK49" s="323"/>
      <c r="WUL49" s="323"/>
      <c r="WUM49" s="323"/>
      <c r="WUN49" s="323"/>
      <c r="WUO49" s="323"/>
      <c r="WUP49" s="323"/>
      <c r="WUQ49" s="323"/>
      <c r="WUR49" s="323"/>
      <c r="WUS49" s="323"/>
      <c r="WUT49" s="323"/>
      <c r="WUU49" s="323"/>
      <c r="WUV49" s="323"/>
      <c r="WUW49" s="323"/>
      <c r="WUX49" s="323"/>
      <c r="WUY49" s="323"/>
      <c r="WUZ49" s="323"/>
      <c r="WVA49" s="323"/>
      <c r="WVB49" s="323"/>
      <c r="WVC49" s="323"/>
      <c r="WVD49" s="323"/>
      <c r="WVE49" s="323"/>
      <c r="WVF49" s="323"/>
      <c r="WVG49" s="323"/>
      <c r="WVH49" s="323"/>
      <c r="WVI49" s="323"/>
      <c r="WVJ49" s="323"/>
      <c r="WVK49" s="323"/>
      <c r="WVL49" s="323"/>
      <c r="WVM49" s="323"/>
      <c r="WVN49" s="323"/>
      <c r="WVO49" s="323"/>
      <c r="WVP49" s="323"/>
      <c r="WVQ49" s="323"/>
      <c r="WVR49" s="323"/>
      <c r="WVS49" s="323"/>
      <c r="WVT49" s="323"/>
      <c r="WVU49" s="323"/>
      <c r="WVV49" s="323"/>
      <c r="WVW49" s="323"/>
      <c r="WVX49" s="323"/>
      <c r="WVY49" s="323"/>
      <c r="WVZ49" s="323"/>
      <c r="WWA49" s="323"/>
      <c r="WWB49" s="323"/>
      <c r="WWC49" s="323"/>
      <c r="WWD49" s="323"/>
      <c r="WWE49" s="323"/>
      <c r="WWF49" s="323"/>
      <c r="WWG49" s="323"/>
      <c r="WWH49" s="323"/>
      <c r="WWI49" s="323"/>
      <c r="WWJ49" s="323"/>
      <c r="WWK49" s="323"/>
      <c r="WWL49" s="323"/>
      <c r="WWM49" s="323"/>
      <c r="WWN49" s="323"/>
      <c r="WWO49" s="323"/>
      <c r="WWP49" s="323"/>
      <c r="WWQ49" s="323"/>
      <c r="WWR49" s="323"/>
      <c r="WWS49" s="323"/>
      <c r="WWT49" s="323"/>
      <c r="WWU49" s="323"/>
      <c r="WWV49" s="323"/>
      <c r="WWW49" s="323"/>
      <c r="WWX49" s="323"/>
      <c r="WWY49" s="323"/>
      <c r="WWZ49" s="323"/>
      <c r="WXA49" s="323"/>
      <c r="WXB49" s="323"/>
      <c r="WXC49" s="323"/>
      <c r="WXD49" s="323"/>
      <c r="WXE49" s="323"/>
      <c r="WXF49" s="323"/>
      <c r="WXG49" s="323"/>
      <c r="WXH49" s="323"/>
      <c r="WXI49" s="323"/>
      <c r="WXJ49" s="323"/>
      <c r="WXK49" s="323"/>
      <c r="WXL49" s="323"/>
      <c r="WXM49" s="323"/>
      <c r="WXN49" s="323"/>
      <c r="WXO49" s="323"/>
      <c r="WXP49" s="323"/>
      <c r="WXQ49" s="323"/>
      <c r="WXR49" s="323"/>
      <c r="WXS49" s="323"/>
      <c r="WXT49" s="323"/>
      <c r="WXU49" s="323"/>
      <c r="WXV49" s="323"/>
      <c r="WXW49" s="323"/>
      <c r="WXX49" s="323"/>
      <c r="WXY49" s="323"/>
      <c r="WXZ49" s="323"/>
      <c r="WYA49" s="323"/>
      <c r="WYB49" s="323"/>
      <c r="WYC49" s="323"/>
      <c r="WYD49" s="323"/>
      <c r="WYE49" s="323"/>
      <c r="WYF49" s="323"/>
      <c r="WYG49" s="323"/>
      <c r="WYH49" s="323"/>
      <c r="WYI49" s="323"/>
      <c r="WYJ49" s="323"/>
      <c r="WYK49" s="323"/>
      <c r="WYL49" s="323"/>
      <c r="WYM49" s="323"/>
      <c r="WYN49" s="323"/>
      <c r="WYO49" s="323"/>
      <c r="WYP49" s="323"/>
      <c r="WYQ49" s="323"/>
      <c r="WYR49" s="323"/>
      <c r="WYS49" s="323"/>
      <c r="WYT49" s="323"/>
      <c r="WYU49" s="323"/>
      <c r="WYV49" s="323"/>
      <c r="WYW49" s="323"/>
      <c r="WYX49" s="323"/>
      <c r="WYY49" s="323"/>
      <c r="WYZ49" s="323"/>
      <c r="WZA49" s="323"/>
      <c r="WZB49" s="323"/>
      <c r="WZC49" s="323"/>
      <c r="WZD49" s="323"/>
      <c r="WZE49" s="323"/>
      <c r="WZF49" s="323"/>
      <c r="WZG49" s="323"/>
      <c r="WZH49" s="323"/>
      <c r="WZI49" s="323"/>
      <c r="WZJ49" s="323"/>
      <c r="WZK49" s="323"/>
      <c r="WZL49" s="323"/>
      <c r="WZM49" s="323"/>
      <c r="WZN49" s="323"/>
      <c r="WZO49" s="323"/>
      <c r="WZP49" s="323"/>
      <c r="WZQ49" s="323"/>
      <c r="WZR49" s="323"/>
      <c r="WZS49" s="323"/>
      <c r="WZT49" s="323"/>
      <c r="WZU49" s="323"/>
      <c r="WZV49" s="323"/>
      <c r="WZW49" s="323"/>
      <c r="WZX49" s="323"/>
      <c r="WZY49" s="323"/>
      <c r="WZZ49" s="323"/>
      <c r="XAA49" s="323"/>
      <c r="XAB49" s="323"/>
      <c r="XAC49" s="323"/>
      <c r="XAD49" s="323"/>
      <c r="XAE49" s="323"/>
      <c r="XAF49" s="323"/>
      <c r="XAG49" s="323"/>
      <c r="XAH49" s="323"/>
      <c r="XAI49" s="323"/>
      <c r="XAJ49" s="323"/>
      <c r="XAK49" s="323"/>
      <c r="XAL49" s="323"/>
      <c r="XAM49" s="323"/>
      <c r="XAN49" s="323"/>
      <c r="XAO49" s="323"/>
      <c r="XAP49" s="323"/>
      <c r="XAQ49" s="323"/>
      <c r="XAR49" s="323"/>
      <c r="XAS49" s="323"/>
      <c r="XAT49" s="323"/>
      <c r="XAU49" s="323"/>
      <c r="XAV49" s="323"/>
      <c r="XAW49" s="323"/>
      <c r="XAX49" s="323"/>
      <c r="XAY49" s="323"/>
      <c r="XAZ49" s="323"/>
      <c r="XBA49" s="323"/>
      <c r="XBB49" s="323"/>
      <c r="XBC49" s="323"/>
      <c r="XBD49" s="323"/>
      <c r="XBE49" s="323"/>
      <c r="XBF49" s="323"/>
      <c r="XBG49" s="323"/>
      <c r="XBH49" s="323"/>
      <c r="XBI49" s="323"/>
      <c r="XBJ49" s="323"/>
      <c r="XBK49" s="323"/>
      <c r="XBL49" s="323"/>
      <c r="XBM49" s="323"/>
      <c r="XBN49" s="323"/>
      <c r="XBO49" s="323"/>
      <c r="XBP49" s="323"/>
      <c r="XBQ49" s="323"/>
      <c r="XBR49" s="323"/>
      <c r="XBS49" s="323"/>
      <c r="XBT49" s="323"/>
      <c r="XBU49" s="323"/>
      <c r="XBV49" s="323"/>
      <c r="XBW49" s="323"/>
      <c r="XBX49" s="323"/>
      <c r="XBY49" s="323"/>
      <c r="XBZ49" s="323"/>
      <c r="XCA49" s="323"/>
      <c r="XCB49" s="323"/>
      <c r="XCC49" s="323"/>
      <c r="XCD49" s="323"/>
      <c r="XCE49" s="323"/>
      <c r="XCF49" s="323"/>
      <c r="XCG49" s="323"/>
      <c r="XCH49" s="323"/>
      <c r="XCI49" s="323"/>
      <c r="XCJ49" s="323"/>
      <c r="XCK49" s="323"/>
      <c r="XCL49" s="323"/>
      <c r="XCM49" s="323"/>
      <c r="XCN49" s="323"/>
      <c r="XCO49" s="323"/>
      <c r="XCP49" s="323"/>
      <c r="XCQ49" s="323"/>
      <c r="XCR49" s="323"/>
      <c r="XCS49" s="323"/>
      <c r="XCT49" s="323"/>
      <c r="XCU49" s="323"/>
      <c r="XCV49" s="323"/>
      <c r="XCW49" s="323"/>
      <c r="XCX49" s="323"/>
      <c r="XCY49" s="323"/>
      <c r="XCZ49" s="323"/>
      <c r="XDA49" s="323"/>
      <c r="XDB49" s="323"/>
      <c r="XDC49" s="323"/>
      <c r="XDD49" s="323"/>
      <c r="XDE49" s="323"/>
      <c r="XDF49" s="323"/>
      <c r="XDG49" s="323"/>
      <c r="XDH49" s="323"/>
      <c r="XDI49" s="323"/>
      <c r="XDJ49" s="323"/>
      <c r="XDK49" s="323"/>
      <c r="XDL49" s="323"/>
      <c r="XDM49" s="323"/>
      <c r="XDN49" s="323"/>
      <c r="XDO49" s="323"/>
      <c r="XDP49" s="323"/>
      <c r="XDQ49" s="323"/>
      <c r="XDR49" s="323"/>
      <c r="XDS49" s="323"/>
      <c r="XDT49" s="323"/>
      <c r="XDU49" s="323"/>
      <c r="XDV49" s="323"/>
      <c r="XDW49" s="323"/>
      <c r="XDX49" s="323"/>
      <c r="XDY49" s="323"/>
      <c r="XDZ49" s="323"/>
      <c r="XEA49" s="323"/>
      <c r="XEB49" s="323"/>
      <c r="XEC49" s="323"/>
      <c r="XED49" s="323"/>
      <c r="XEE49" s="323"/>
      <c r="XEF49" s="323"/>
      <c r="XEG49" s="323"/>
      <c r="XEH49" s="323"/>
      <c r="XEI49" s="323"/>
      <c r="XEJ49" s="323"/>
      <c r="XEK49" s="323"/>
      <c r="XEL49" s="323"/>
      <c r="XEM49" s="323"/>
      <c r="XEN49" s="323"/>
      <c r="XEO49" s="323"/>
      <c r="XEP49" s="323"/>
      <c r="XEQ49" s="323"/>
      <c r="XER49" s="323"/>
      <c r="XES49" s="323"/>
      <c r="XET49" s="323"/>
      <c r="XEU49" s="323"/>
      <c r="XEV49" s="323"/>
      <c r="XEW49" s="323"/>
      <c r="XEX49" s="323"/>
      <c r="XEY49" s="323"/>
      <c r="XEZ49" s="323"/>
      <c r="XFA49" s="323"/>
      <c r="XFB49" s="323"/>
      <c r="XFC49" s="323"/>
      <c r="XFD49" s="323"/>
    </row>
    <row r="50" spans="1:16384" outlineLevel="1" x14ac:dyDescent="0.25">
      <c r="A50" s="44"/>
      <c r="B50" s="44"/>
      <c r="C50" s="58" t="s">
        <v>3694</v>
      </c>
      <c r="D50" s="70">
        <v>43069</v>
      </c>
      <c r="E50" s="58">
        <v>51816</v>
      </c>
      <c r="F50" s="61">
        <v>4523.04</v>
      </c>
      <c r="G50" s="37"/>
      <c r="H50" s="25"/>
      <c r="I50" s="323" t="s">
        <v>3696</v>
      </c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  <c r="EV50" s="323"/>
      <c r="EW50" s="323"/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/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3"/>
      <c r="GM50" s="323"/>
      <c r="GN50" s="323"/>
      <c r="GO50" s="323"/>
      <c r="GP50" s="323"/>
      <c r="GQ50" s="323"/>
      <c r="GR50" s="323"/>
      <c r="GS50" s="323"/>
      <c r="GT50" s="323"/>
      <c r="GU50" s="323"/>
      <c r="GV50" s="323"/>
      <c r="GW50" s="323"/>
      <c r="GX50" s="323"/>
      <c r="GY50" s="323"/>
      <c r="GZ50" s="323"/>
      <c r="HA50" s="323"/>
      <c r="HB50" s="323"/>
      <c r="HC50" s="323"/>
      <c r="HD50" s="323"/>
      <c r="HE50" s="323"/>
      <c r="HF50" s="323"/>
      <c r="HG50" s="323"/>
      <c r="HH50" s="323"/>
      <c r="HI50" s="323"/>
      <c r="HJ50" s="323"/>
      <c r="HK50" s="323"/>
      <c r="HL50" s="323"/>
      <c r="HM50" s="323"/>
      <c r="HN50" s="323"/>
      <c r="HO50" s="323"/>
      <c r="HP50" s="323"/>
      <c r="HQ50" s="323"/>
      <c r="HR50" s="323"/>
      <c r="HS50" s="323"/>
      <c r="HT50" s="323"/>
      <c r="HU50" s="323"/>
      <c r="HV50" s="323"/>
      <c r="HW50" s="323"/>
      <c r="HX50" s="323"/>
      <c r="HY50" s="323"/>
      <c r="HZ50" s="323"/>
      <c r="IA50" s="323"/>
      <c r="IB50" s="323"/>
      <c r="IC50" s="323"/>
      <c r="ID50" s="323"/>
      <c r="IE50" s="323"/>
      <c r="IF50" s="323"/>
      <c r="IG50" s="323"/>
      <c r="IH50" s="323"/>
      <c r="II50" s="323"/>
      <c r="IJ50" s="323"/>
      <c r="IK50" s="323"/>
      <c r="IL50" s="323"/>
      <c r="IM50" s="323"/>
      <c r="IN50" s="323"/>
      <c r="IO50" s="323"/>
      <c r="IP50" s="323"/>
      <c r="IQ50" s="323"/>
      <c r="IR50" s="323"/>
      <c r="IS50" s="323"/>
      <c r="IT50" s="323"/>
      <c r="IU50" s="323"/>
      <c r="IV50" s="323"/>
      <c r="IW50" s="323"/>
      <c r="IX50" s="323"/>
      <c r="IY50" s="323"/>
      <c r="IZ50" s="323"/>
      <c r="JA50" s="323"/>
      <c r="JB50" s="323"/>
      <c r="JC50" s="323"/>
      <c r="JD50" s="323"/>
      <c r="JE50" s="323"/>
      <c r="JF50" s="323"/>
      <c r="JG50" s="323"/>
      <c r="JH50" s="323"/>
      <c r="JI50" s="323"/>
      <c r="JJ50" s="323"/>
      <c r="JK50" s="323"/>
      <c r="JL50" s="323"/>
      <c r="JM50" s="323"/>
      <c r="JN50" s="323"/>
      <c r="JO50" s="323"/>
      <c r="JP50" s="323"/>
      <c r="JQ50" s="323"/>
      <c r="JR50" s="323"/>
      <c r="JS50" s="323"/>
      <c r="JT50" s="323"/>
      <c r="JU50" s="323"/>
      <c r="JV50" s="323"/>
      <c r="JW50" s="323"/>
      <c r="JX50" s="323"/>
      <c r="JY50" s="323"/>
      <c r="JZ50" s="323"/>
      <c r="KA50" s="323"/>
      <c r="KB50" s="323"/>
      <c r="KC50" s="323"/>
      <c r="KD50" s="323"/>
      <c r="KE50" s="323"/>
      <c r="KF50" s="323"/>
      <c r="KG50" s="323"/>
      <c r="KH50" s="323"/>
      <c r="KI50" s="323"/>
      <c r="KJ50" s="323"/>
      <c r="KK50" s="323"/>
      <c r="KL50" s="323"/>
      <c r="KM50" s="323"/>
      <c r="KN50" s="323"/>
      <c r="KO50" s="323"/>
      <c r="KP50" s="323"/>
      <c r="KQ50" s="323"/>
      <c r="KR50" s="323"/>
      <c r="KS50" s="323"/>
      <c r="KT50" s="323"/>
      <c r="KU50" s="323"/>
      <c r="KV50" s="323"/>
      <c r="KW50" s="323"/>
      <c r="KX50" s="323"/>
      <c r="KY50" s="323"/>
      <c r="KZ50" s="323"/>
      <c r="LA50" s="323"/>
      <c r="LB50" s="323"/>
      <c r="LC50" s="323"/>
      <c r="LD50" s="323"/>
      <c r="LE50" s="323"/>
      <c r="LF50" s="323"/>
      <c r="LG50" s="323"/>
      <c r="LH50" s="323"/>
      <c r="LI50" s="323"/>
      <c r="LJ50" s="323"/>
      <c r="LK50" s="323"/>
      <c r="LL50" s="323"/>
      <c r="LM50" s="323"/>
      <c r="LN50" s="323"/>
      <c r="LO50" s="323"/>
      <c r="LP50" s="323"/>
      <c r="LQ50" s="323"/>
      <c r="LR50" s="323"/>
      <c r="LS50" s="323"/>
      <c r="LT50" s="323"/>
      <c r="LU50" s="323"/>
      <c r="LV50" s="323"/>
      <c r="LW50" s="323"/>
      <c r="LX50" s="323"/>
      <c r="LY50" s="323"/>
      <c r="LZ50" s="323"/>
      <c r="MA50" s="323"/>
      <c r="MB50" s="323"/>
      <c r="MC50" s="323"/>
      <c r="MD50" s="323"/>
      <c r="ME50" s="323"/>
      <c r="MF50" s="323"/>
      <c r="MG50" s="323"/>
      <c r="MH50" s="323"/>
      <c r="MI50" s="323"/>
      <c r="MJ50" s="323"/>
      <c r="MK50" s="323"/>
      <c r="ML50" s="323"/>
      <c r="MM50" s="323"/>
      <c r="MN50" s="323"/>
      <c r="MO50" s="323"/>
      <c r="MP50" s="323"/>
      <c r="MQ50" s="323"/>
      <c r="MR50" s="323"/>
      <c r="MS50" s="323"/>
      <c r="MT50" s="323"/>
      <c r="MU50" s="323"/>
      <c r="MV50" s="323"/>
      <c r="MW50" s="323"/>
      <c r="MX50" s="323"/>
      <c r="MY50" s="323"/>
      <c r="MZ50" s="323"/>
      <c r="NA50" s="323"/>
      <c r="NB50" s="323"/>
      <c r="NC50" s="323"/>
      <c r="ND50" s="323"/>
      <c r="NE50" s="323"/>
      <c r="NF50" s="323"/>
      <c r="NG50" s="323"/>
      <c r="NH50" s="323"/>
      <c r="NI50" s="323"/>
      <c r="NJ50" s="323"/>
      <c r="NK50" s="323"/>
      <c r="NL50" s="323"/>
      <c r="NM50" s="323"/>
      <c r="NN50" s="323"/>
      <c r="NO50" s="323"/>
      <c r="NP50" s="323"/>
      <c r="NQ50" s="323"/>
      <c r="NR50" s="323"/>
      <c r="NS50" s="323"/>
      <c r="NT50" s="323"/>
      <c r="NU50" s="323"/>
      <c r="NV50" s="323"/>
      <c r="NW50" s="323"/>
      <c r="NX50" s="323"/>
      <c r="NY50" s="323"/>
      <c r="NZ50" s="323"/>
      <c r="OA50" s="323"/>
      <c r="OB50" s="323"/>
      <c r="OC50" s="323"/>
      <c r="OD50" s="323"/>
      <c r="OE50" s="323"/>
      <c r="OF50" s="323"/>
      <c r="OG50" s="323"/>
      <c r="OH50" s="323"/>
      <c r="OI50" s="323"/>
      <c r="OJ50" s="323"/>
      <c r="OK50" s="323"/>
      <c r="OL50" s="323"/>
      <c r="OM50" s="323"/>
      <c r="ON50" s="323"/>
      <c r="OO50" s="323"/>
      <c r="OP50" s="323"/>
      <c r="OQ50" s="323"/>
      <c r="OR50" s="323"/>
      <c r="OS50" s="323"/>
      <c r="OT50" s="323"/>
      <c r="OU50" s="323"/>
      <c r="OV50" s="323"/>
      <c r="OW50" s="323"/>
      <c r="OX50" s="323"/>
      <c r="OY50" s="323"/>
      <c r="OZ50" s="323"/>
      <c r="PA50" s="323"/>
      <c r="PB50" s="323"/>
      <c r="PC50" s="323"/>
      <c r="PD50" s="323"/>
      <c r="PE50" s="323"/>
      <c r="PF50" s="323"/>
      <c r="PG50" s="323"/>
      <c r="PH50" s="323"/>
      <c r="PI50" s="323"/>
      <c r="PJ50" s="323"/>
      <c r="PK50" s="323"/>
      <c r="PL50" s="323"/>
      <c r="PM50" s="323"/>
      <c r="PN50" s="323"/>
      <c r="PO50" s="323"/>
      <c r="PP50" s="323"/>
      <c r="PQ50" s="323"/>
      <c r="PR50" s="323"/>
      <c r="PS50" s="323"/>
      <c r="PT50" s="323"/>
      <c r="PU50" s="323"/>
      <c r="PV50" s="323"/>
      <c r="PW50" s="323"/>
      <c r="PX50" s="323"/>
      <c r="PY50" s="323"/>
      <c r="PZ50" s="323"/>
      <c r="QA50" s="323"/>
      <c r="QB50" s="323"/>
      <c r="QC50" s="323"/>
      <c r="QD50" s="323"/>
      <c r="QE50" s="323"/>
      <c r="QF50" s="323"/>
      <c r="QG50" s="323"/>
      <c r="QH50" s="323"/>
      <c r="QI50" s="323"/>
      <c r="QJ50" s="323"/>
      <c r="QK50" s="323"/>
      <c r="QL50" s="323"/>
      <c r="QM50" s="323"/>
      <c r="QN50" s="323"/>
      <c r="QO50" s="323"/>
      <c r="QP50" s="323"/>
      <c r="QQ50" s="323"/>
      <c r="QR50" s="323"/>
      <c r="QS50" s="323"/>
      <c r="QT50" s="323"/>
      <c r="QU50" s="323"/>
      <c r="QV50" s="323"/>
      <c r="QW50" s="323"/>
      <c r="QX50" s="323"/>
      <c r="QY50" s="323"/>
      <c r="QZ50" s="323"/>
      <c r="RA50" s="323"/>
      <c r="RB50" s="323"/>
      <c r="RC50" s="323"/>
      <c r="RD50" s="323"/>
      <c r="RE50" s="323"/>
      <c r="RF50" s="323"/>
      <c r="RG50" s="323"/>
      <c r="RH50" s="323"/>
      <c r="RI50" s="323"/>
      <c r="RJ50" s="323"/>
      <c r="RK50" s="323"/>
      <c r="RL50" s="323"/>
      <c r="RM50" s="323"/>
      <c r="RN50" s="323"/>
      <c r="RO50" s="323"/>
      <c r="RP50" s="323"/>
      <c r="RQ50" s="323"/>
      <c r="RR50" s="323"/>
      <c r="RS50" s="323"/>
      <c r="RT50" s="323"/>
      <c r="RU50" s="323"/>
      <c r="RV50" s="323"/>
      <c r="RW50" s="323"/>
      <c r="RX50" s="323"/>
      <c r="RY50" s="323"/>
      <c r="RZ50" s="323"/>
      <c r="SA50" s="323"/>
      <c r="SB50" s="323"/>
      <c r="SC50" s="323"/>
      <c r="SD50" s="323"/>
      <c r="SE50" s="323"/>
      <c r="SF50" s="323"/>
      <c r="SG50" s="323"/>
      <c r="SH50" s="323"/>
      <c r="SI50" s="323"/>
      <c r="SJ50" s="323"/>
      <c r="SK50" s="323"/>
      <c r="SL50" s="323"/>
      <c r="SM50" s="323"/>
      <c r="SN50" s="323"/>
      <c r="SO50" s="323"/>
      <c r="SP50" s="323"/>
      <c r="SQ50" s="323"/>
      <c r="SR50" s="323"/>
      <c r="SS50" s="323"/>
      <c r="ST50" s="323"/>
      <c r="SU50" s="323"/>
      <c r="SV50" s="323"/>
      <c r="SW50" s="323"/>
      <c r="SX50" s="323"/>
      <c r="SY50" s="323"/>
      <c r="SZ50" s="323"/>
      <c r="TA50" s="323"/>
      <c r="TB50" s="323"/>
      <c r="TC50" s="323"/>
      <c r="TD50" s="323"/>
      <c r="TE50" s="323"/>
      <c r="TF50" s="323"/>
      <c r="TG50" s="323"/>
      <c r="TH50" s="323"/>
      <c r="TI50" s="323"/>
      <c r="TJ50" s="323"/>
      <c r="TK50" s="323"/>
      <c r="TL50" s="323"/>
      <c r="TM50" s="323"/>
      <c r="TN50" s="323"/>
      <c r="TO50" s="323"/>
      <c r="TP50" s="323"/>
      <c r="TQ50" s="323"/>
      <c r="TR50" s="323"/>
      <c r="TS50" s="323"/>
      <c r="TT50" s="323"/>
      <c r="TU50" s="323"/>
      <c r="TV50" s="323"/>
      <c r="TW50" s="323"/>
      <c r="TX50" s="323"/>
      <c r="TY50" s="323"/>
      <c r="TZ50" s="323"/>
      <c r="UA50" s="323"/>
      <c r="UB50" s="323"/>
      <c r="UC50" s="323"/>
      <c r="UD50" s="323"/>
      <c r="UE50" s="323"/>
      <c r="UF50" s="323"/>
      <c r="UG50" s="323"/>
      <c r="UH50" s="323"/>
      <c r="UI50" s="323"/>
      <c r="UJ50" s="323"/>
      <c r="UK50" s="323"/>
      <c r="UL50" s="323"/>
      <c r="UM50" s="323"/>
      <c r="UN50" s="323"/>
      <c r="UO50" s="323"/>
      <c r="UP50" s="323"/>
      <c r="UQ50" s="323"/>
      <c r="UR50" s="323"/>
      <c r="US50" s="323"/>
      <c r="UT50" s="323"/>
      <c r="UU50" s="323"/>
      <c r="UV50" s="323"/>
      <c r="UW50" s="323"/>
      <c r="UX50" s="323"/>
      <c r="UY50" s="323"/>
      <c r="UZ50" s="323"/>
      <c r="VA50" s="323"/>
      <c r="VB50" s="323"/>
      <c r="VC50" s="323"/>
      <c r="VD50" s="323"/>
      <c r="VE50" s="323"/>
      <c r="VF50" s="323"/>
      <c r="VG50" s="323"/>
      <c r="VH50" s="323"/>
      <c r="VI50" s="323"/>
      <c r="VJ50" s="323"/>
      <c r="VK50" s="323"/>
      <c r="VL50" s="323"/>
      <c r="VM50" s="323"/>
      <c r="VN50" s="323"/>
      <c r="VO50" s="323"/>
      <c r="VP50" s="323"/>
      <c r="VQ50" s="323"/>
      <c r="VR50" s="323"/>
      <c r="VS50" s="323"/>
      <c r="VT50" s="323"/>
      <c r="VU50" s="323"/>
      <c r="VV50" s="323"/>
      <c r="VW50" s="323"/>
      <c r="VX50" s="323"/>
      <c r="VY50" s="323"/>
      <c r="VZ50" s="323"/>
      <c r="WA50" s="323"/>
      <c r="WB50" s="323"/>
      <c r="WC50" s="323"/>
      <c r="WD50" s="323"/>
      <c r="WE50" s="323"/>
      <c r="WF50" s="323"/>
      <c r="WG50" s="323"/>
      <c r="WH50" s="323"/>
      <c r="WI50" s="323"/>
      <c r="WJ50" s="323"/>
      <c r="WK50" s="323"/>
      <c r="WL50" s="323"/>
      <c r="WM50" s="323"/>
      <c r="WN50" s="323"/>
      <c r="WO50" s="323"/>
      <c r="WP50" s="323"/>
      <c r="WQ50" s="323"/>
      <c r="WR50" s="323"/>
      <c r="WS50" s="323"/>
      <c r="WT50" s="323"/>
      <c r="WU50" s="323"/>
      <c r="WV50" s="323"/>
      <c r="WW50" s="323"/>
      <c r="WX50" s="323"/>
      <c r="WY50" s="323"/>
      <c r="WZ50" s="323"/>
      <c r="XA50" s="323"/>
      <c r="XB50" s="323"/>
      <c r="XC50" s="323"/>
      <c r="XD50" s="323"/>
      <c r="XE50" s="323"/>
      <c r="XF50" s="323"/>
      <c r="XG50" s="323"/>
      <c r="XH50" s="323"/>
      <c r="XI50" s="323"/>
      <c r="XJ50" s="323"/>
      <c r="XK50" s="323"/>
      <c r="XL50" s="323"/>
      <c r="XM50" s="323"/>
      <c r="XN50" s="323"/>
      <c r="XO50" s="323"/>
      <c r="XP50" s="323"/>
      <c r="XQ50" s="323"/>
      <c r="XR50" s="323"/>
      <c r="XS50" s="323"/>
      <c r="XT50" s="323"/>
      <c r="XU50" s="323"/>
      <c r="XV50" s="323"/>
      <c r="XW50" s="323"/>
      <c r="XX50" s="323"/>
      <c r="XY50" s="323"/>
      <c r="XZ50" s="323"/>
      <c r="YA50" s="323"/>
      <c r="YB50" s="323"/>
      <c r="YC50" s="323"/>
      <c r="YD50" s="323"/>
      <c r="YE50" s="323"/>
      <c r="YF50" s="323"/>
      <c r="YG50" s="323"/>
      <c r="YH50" s="323"/>
      <c r="YI50" s="323"/>
      <c r="YJ50" s="323"/>
      <c r="YK50" s="323"/>
      <c r="YL50" s="323"/>
      <c r="YM50" s="323"/>
      <c r="YN50" s="323"/>
      <c r="YO50" s="323"/>
      <c r="YP50" s="323"/>
      <c r="YQ50" s="323"/>
      <c r="YR50" s="323"/>
      <c r="YS50" s="323"/>
      <c r="YT50" s="323"/>
      <c r="YU50" s="323"/>
      <c r="YV50" s="323"/>
      <c r="YW50" s="323"/>
      <c r="YX50" s="323"/>
      <c r="YY50" s="323"/>
      <c r="YZ50" s="323"/>
      <c r="ZA50" s="323"/>
      <c r="ZB50" s="323"/>
      <c r="ZC50" s="323"/>
      <c r="ZD50" s="323"/>
      <c r="ZE50" s="323"/>
      <c r="ZF50" s="323"/>
      <c r="ZG50" s="323"/>
      <c r="ZH50" s="323"/>
      <c r="ZI50" s="323"/>
      <c r="ZJ50" s="323"/>
      <c r="ZK50" s="323"/>
      <c r="ZL50" s="323"/>
      <c r="ZM50" s="323"/>
      <c r="ZN50" s="323"/>
      <c r="ZO50" s="323"/>
      <c r="ZP50" s="323"/>
      <c r="ZQ50" s="323"/>
      <c r="ZR50" s="323"/>
      <c r="ZS50" s="323"/>
      <c r="ZT50" s="323"/>
      <c r="ZU50" s="323"/>
      <c r="ZV50" s="323"/>
      <c r="ZW50" s="323"/>
      <c r="ZX50" s="323"/>
      <c r="ZY50" s="323"/>
      <c r="ZZ50" s="323"/>
      <c r="AAA50" s="323"/>
      <c r="AAB50" s="323"/>
      <c r="AAC50" s="323"/>
      <c r="AAD50" s="323"/>
      <c r="AAE50" s="323"/>
      <c r="AAF50" s="323"/>
      <c r="AAG50" s="323"/>
      <c r="AAH50" s="323"/>
      <c r="AAI50" s="323"/>
      <c r="AAJ50" s="323"/>
      <c r="AAK50" s="323"/>
      <c r="AAL50" s="323"/>
      <c r="AAM50" s="323"/>
      <c r="AAN50" s="323"/>
      <c r="AAO50" s="323"/>
      <c r="AAP50" s="323"/>
      <c r="AAQ50" s="323"/>
      <c r="AAR50" s="323"/>
      <c r="AAS50" s="323"/>
      <c r="AAT50" s="323"/>
      <c r="AAU50" s="323"/>
      <c r="AAV50" s="323"/>
      <c r="AAW50" s="323"/>
      <c r="AAX50" s="323"/>
      <c r="AAY50" s="323"/>
      <c r="AAZ50" s="323"/>
      <c r="ABA50" s="323"/>
      <c r="ABB50" s="323"/>
      <c r="ABC50" s="323"/>
      <c r="ABD50" s="323"/>
      <c r="ABE50" s="323"/>
      <c r="ABF50" s="323"/>
      <c r="ABG50" s="323"/>
      <c r="ABH50" s="323"/>
      <c r="ABI50" s="323"/>
      <c r="ABJ50" s="323"/>
      <c r="ABK50" s="323"/>
      <c r="ABL50" s="323"/>
      <c r="ABM50" s="323"/>
      <c r="ABN50" s="323"/>
      <c r="ABO50" s="323"/>
      <c r="ABP50" s="323"/>
      <c r="ABQ50" s="323"/>
      <c r="ABR50" s="323"/>
      <c r="ABS50" s="323"/>
      <c r="ABT50" s="323"/>
      <c r="ABU50" s="323"/>
      <c r="ABV50" s="323"/>
      <c r="ABW50" s="323"/>
      <c r="ABX50" s="323"/>
      <c r="ABY50" s="323"/>
      <c r="ABZ50" s="323"/>
      <c r="ACA50" s="323"/>
      <c r="ACB50" s="323"/>
      <c r="ACC50" s="323"/>
      <c r="ACD50" s="323"/>
      <c r="ACE50" s="323"/>
      <c r="ACF50" s="323"/>
      <c r="ACG50" s="323"/>
      <c r="ACH50" s="323"/>
      <c r="ACI50" s="323"/>
      <c r="ACJ50" s="323"/>
      <c r="ACK50" s="323"/>
      <c r="ACL50" s="323"/>
      <c r="ACM50" s="323"/>
      <c r="ACN50" s="323"/>
      <c r="ACO50" s="323"/>
      <c r="ACP50" s="323"/>
      <c r="ACQ50" s="323"/>
      <c r="ACR50" s="323"/>
      <c r="ACS50" s="323"/>
      <c r="ACT50" s="323"/>
      <c r="ACU50" s="323"/>
      <c r="ACV50" s="323"/>
      <c r="ACW50" s="323"/>
      <c r="ACX50" s="323"/>
      <c r="ACY50" s="323"/>
      <c r="ACZ50" s="323"/>
      <c r="ADA50" s="323"/>
      <c r="ADB50" s="323"/>
      <c r="ADC50" s="323"/>
      <c r="ADD50" s="323"/>
      <c r="ADE50" s="323"/>
      <c r="ADF50" s="323"/>
      <c r="ADG50" s="323"/>
      <c r="ADH50" s="323"/>
      <c r="ADI50" s="323"/>
      <c r="ADJ50" s="323"/>
      <c r="ADK50" s="323"/>
      <c r="ADL50" s="323"/>
      <c r="ADM50" s="323"/>
      <c r="ADN50" s="323"/>
      <c r="ADO50" s="323"/>
      <c r="ADP50" s="323"/>
      <c r="ADQ50" s="323"/>
      <c r="ADR50" s="323"/>
      <c r="ADS50" s="323"/>
      <c r="ADT50" s="323"/>
      <c r="ADU50" s="323"/>
      <c r="ADV50" s="323"/>
      <c r="ADW50" s="323"/>
      <c r="ADX50" s="323"/>
      <c r="ADY50" s="323"/>
      <c r="ADZ50" s="323"/>
      <c r="AEA50" s="323"/>
      <c r="AEB50" s="323"/>
      <c r="AEC50" s="323"/>
      <c r="AED50" s="323"/>
      <c r="AEE50" s="323"/>
      <c r="AEF50" s="323"/>
      <c r="AEG50" s="323"/>
      <c r="AEH50" s="323"/>
      <c r="AEI50" s="323"/>
      <c r="AEJ50" s="323"/>
      <c r="AEK50" s="323"/>
      <c r="AEL50" s="323"/>
      <c r="AEM50" s="323"/>
      <c r="AEN50" s="323"/>
      <c r="AEO50" s="323"/>
      <c r="AEP50" s="323"/>
      <c r="AEQ50" s="323"/>
      <c r="AER50" s="323"/>
      <c r="AES50" s="323"/>
      <c r="AET50" s="323"/>
      <c r="AEU50" s="323"/>
      <c r="AEV50" s="323"/>
      <c r="AEW50" s="323"/>
      <c r="AEX50" s="323"/>
      <c r="AEY50" s="323"/>
      <c r="AEZ50" s="323"/>
      <c r="AFA50" s="323"/>
      <c r="AFB50" s="323"/>
      <c r="AFC50" s="323"/>
      <c r="AFD50" s="323"/>
      <c r="AFE50" s="323"/>
      <c r="AFF50" s="323"/>
      <c r="AFG50" s="323"/>
      <c r="AFH50" s="323"/>
      <c r="AFI50" s="323"/>
      <c r="AFJ50" s="323"/>
      <c r="AFK50" s="323"/>
      <c r="AFL50" s="323"/>
      <c r="AFM50" s="323"/>
      <c r="AFN50" s="323"/>
      <c r="AFO50" s="323"/>
      <c r="AFP50" s="323"/>
      <c r="AFQ50" s="323"/>
      <c r="AFR50" s="323"/>
      <c r="AFS50" s="323"/>
      <c r="AFT50" s="323"/>
      <c r="AFU50" s="323"/>
      <c r="AFV50" s="323"/>
      <c r="AFW50" s="323"/>
      <c r="AFX50" s="323"/>
      <c r="AFY50" s="323"/>
      <c r="AFZ50" s="323"/>
      <c r="AGA50" s="323"/>
      <c r="AGB50" s="323"/>
      <c r="AGC50" s="323"/>
      <c r="AGD50" s="323"/>
      <c r="AGE50" s="323"/>
      <c r="AGF50" s="323"/>
      <c r="AGG50" s="323"/>
      <c r="AGH50" s="323"/>
      <c r="AGI50" s="323"/>
      <c r="AGJ50" s="323"/>
      <c r="AGK50" s="323"/>
      <c r="AGL50" s="323"/>
      <c r="AGM50" s="323"/>
      <c r="AGN50" s="323"/>
      <c r="AGO50" s="323"/>
      <c r="AGP50" s="323"/>
      <c r="AGQ50" s="323"/>
      <c r="AGR50" s="323"/>
      <c r="AGS50" s="323"/>
      <c r="AGT50" s="323"/>
      <c r="AGU50" s="323"/>
      <c r="AGV50" s="323"/>
      <c r="AGW50" s="323"/>
      <c r="AGX50" s="323"/>
      <c r="AGY50" s="323"/>
      <c r="AGZ50" s="323"/>
      <c r="AHA50" s="323"/>
      <c r="AHB50" s="323"/>
      <c r="AHC50" s="323"/>
      <c r="AHD50" s="323"/>
      <c r="AHE50" s="323"/>
      <c r="AHF50" s="323"/>
      <c r="AHG50" s="323"/>
      <c r="AHH50" s="323"/>
      <c r="AHI50" s="323"/>
      <c r="AHJ50" s="323"/>
      <c r="AHK50" s="323"/>
      <c r="AHL50" s="323"/>
      <c r="AHM50" s="323"/>
      <c r="AHN50" s="323"/>
      <c r="AHO50" s="323"/>
      <c r="AHP50" s="323"/>
      <c r="AHQ50" s="323"/>
      <c r="AHR50" s="323"/>
      <c r="AHS50" s="323"/>
      <c r="AHT50" s="323"/>
      <c r="AHU50" s="323"/>
      <c r="AHV50" s="323"/>
      <c r="AHW50" s="323"/>
      <c r="AHX50" s="323"/>
      <c r="AHY50" s="323"/>
      <c r="AHZ50" s="323"/>
      <c r="AIA50" s="323"/>
      <c r="AIB50" s="323"/>
      <c r="AIC50" s="323"/>
      <c r="AID50" s="323"/>
      <c r="AIE50" s="323"/>
      <c r="AIF50" s="323"/>
      <c r="AIG50" s="323"/>
      <c r="AIH50" s="323"/>
      <c r="AII50" s="323"/>
      <c r="AIJ50" s="323"/>
      <c r="AIK50" s="323"/>
      <c r="AIL50" s="323"/>
      <c r="AIM50" s="323"/>
      <c r="AIN50" s="323"/>
      <c r="AIO50" s="323"/>
      <c r="AIP50" s="323"/>
      <c r="AIQ50" s="323"/>
      <c r="AIR50" s="323"/>
      <c r="AIS50" s="323"/>
      <c r="AIT50" s="323"/>
      <c r="AIU50" s="323"/>
      <c r="AIV50" s="323"/>
      <c r="AIW50" s="323"/>
      <c r="AIX50" s="323"/>
      <c r="AIY50" s="323"/>
      <c r="AIZ50" s="323"/>
      <c r="AJA50" s="323"/>
      <c r="AJB50" s="323"/>
      <c r="AJC50" s="323"/>
      <c r="AJD50" s="323"/>
      <c r="AJE50" s="323"/>
      <c r="AJF50" s="323"/>
      <c r="AJG50" s="323"/>
      <c r="AJH50" s="323"/>
      <c r="AJI50" s="323"/>
      <c r="AJJ50" s="323"/>
      <c r="AJK50" s="323"/>
      <c r="AJL50" s="323"/>
      <c r="AJM50" s="323"/>
      <c r="AJN50" s="323"/>
      <c r="AJO50" s="323"/>
      <c r="AJP50" s="323"/>
      <c r="AJQ50" s="323"/>
      <c r="AJR50" s="323"/>
      <c r="AJS50" s="323"/>
      <c r="AJT50" s="323"/>
      <c r="AJU50" s="323"/>
      <c r="AJV50" s="323"/>
      <c r="AJW50" s="323"/>
      <c r="AJX50" s="323"/>
      <c r="AJY50" s="323"/>
      <c r="AJZ50" s="323"/>
      <c r="AKA50" s="323"/>
      <c r="AKB50" s="323"/>
      <c r="AKC50" s="323"/>
      <c r="AKD50" s="323"/>
      <c r="AKE50" s="323"/>
      <c r="AKF50" s="323"/>
      <c r="AKG50" s="323"/>
      <c r="AKH50" s="323"/>
      <c r="AKI50" s="323"/>
      <c r="AKJ50" s="323"/>
      <c r="AKK50" s="323"/>
      <c r="AKL50" s="323"/>
      <c r="AKM50" s="323"/>
      <c r="AKN50" s="323"/>
      <c r="AKO50" s="323"/>
      <c r="AKP50" s="323"/>
      <c r="AKQ50" s="323"/>
      <c r="AKR50" s="323"/>
      <c r="AKS50" s="323"/>
      <c r="AKT50" s="323"/>
      <c r="AKU50" s="323"/>
      <c r="AKV50" s="323"/>
      <c r="AKW50" s="323"/>
      <c r="AKX50" s="323"/>
      <c r="AKY50" s="323"/>
      <c r="AKZ50" s="323"/>
      <c r="ALA50" s="323"/>
      <c r="ALB50" s="323"/>
      <c r="ALC50" s="323"/>
      <c r="ALD50" s="323"/>
      <c r="ALE50" s="323"/>
      <c r="ALF50" s="323"/>
      <c r="ALG50" s="323"/>
      <c r="ALH50" s="323"/>
      <c r="ALI50" s="323"/>
      <c r="ALJ50" s="323"/>
      <c r="ALK50" s="323"/>
      <c r="ALL50" s="323"/>
      <c r="ALM50" s="323"/>
      <c r="ALN50" s="323"/>
      <c r="ALO50" s="323"/>
      <c r="ALP50" s="323"/>
      <c r="ALQ50" s="323"/>
      <c r="ALR50" s="323"/>
      <c r="ALS50" s="323"/>
      <c r="ALT50" s="323"/>
      <c r="ALU50" s="323"/>
      <c r="ALV50" s="323"/>
      <c r="ALW50" s="323"/>
      <c r="ALX50" s="323"/>
      <c r="ALY50" s="323"/>
      <c r="ALZ50" s="323"/>
      <c r="AMA50" s="323"/>
      <c r="AMB50" s="323"/>
      <c r="AMC50" s="323"/>
      <c r="AMD50" s="323"/>
      <c r="AME50" s="323"/>
      <c r="AMF50" s="323"/>
      <c r="AMG50" s="323"/>
      <c r="AMH50" s="323"/>
      <c r="AMI50" s="323"/>
      <c r="AMJ50" s="323"/>
      <c r="AMK50" s="323"/>
      <c r="AML50" s="323"/>
      <c r="AMM50" s="323"/>
      <c r="AMN50" s="323"/>
      <c r="AMO50" s="323"/>
      <c r="AMP50" s="323"/>
      <c r="AMQ50" s="323"/>
      <c r="AMR50" s="323"/>
      <c r="AMS50" s="323"/>
      <c r="AMT50" s="323"/>
      <c r="AMU50" s="323"/>
      <c r="AMV50" s="323"/>
      <c r="AMW50" s="323"/>
      <c r="AMX50" s="323"/>
      <c r="AMY50" s="323"/>
      <c r="AMZ50" s="323"/>
      <c r="ANA50" s="323"/>
      <c r="ANB50" s="323"/>
      <c r="ANC50" s="323"/>
      <c r="AND50" s="323"/>
      <c r="ANE50" s="323"/>
      <c r="ANF50" s="323"/>
      <c r="ANG50" s="323"/>
      <c r="ANH50" s="323"/>
      <c r="ANI50" s="323"/>
      <c r="ANJ50" s="323"/>
      <c r="ANK50" s="323"/>
      <c r="ANL50" s="323"/>
      <c r="ANM50" s="323"/>
      <c r="ANN50" s="323"/>
      <c r="ANO50" s="323"/>
      <c r="ANP50" s="323"/>
      <c r="ANQ50" s="323"/>
      <c r="ANR50" s="323"/>
      <c r="ANS50" s="323"/>
      <c r="ANT50" s="323"/>
      <c r="ANU50" s="323"/>
      <c r="ANV50" s="323"/>
      <c r="ANW50" s="323"/>
      <c r="ANX50" s="323"/>
      <c r="ANY50" s="323"/>
      <c r="ANZ50" s="323"/>
      <c r="AOA50" s="323"/>
      <c r="AOB50" s="323"/>
      <c r="AOC50" s="323"/>
      <c r="AOD50" s="323"/>
      <c r="AOE50" s="323"/>
      <c r="AOF50" s="323"/>
      <c r="AOG50" s="323"/>
      <c r="AOH50" s="323"/>
      <c r="AOI50" s="323"/>
      <c r="AOJ50" s="323"/>
      <c r="AOK50" s="323"/>
      <c r="AOL50" s="323"/>
      <c r="AOM50" s="323"/>
      <c r="AON50" s="323"/>
      <c r="AOO50" s="323"/>
      <c r="AOP50" s="323"/>
      <c r="AOQ50" s="323"/>
      <c r="AOR50" s="323"/>
      <c r="AOS50" s="323"/>
      <c r="AOT50" s="323"/>
      <c r="AOU50" s="323"/>
      <c r="AOV50" s="323"/>
      <c r="AOW50" s="323"/>
      <c r="AOX50" s="323"/>
      <c r="AOY50" s="323"/>
      <c r="AOZ50" s="323"/>
      <c r="APA50" s="323"/>
      <c r="APB50" s="323"/>
      <c r="APC50" s="323"/>
      <c r="APD50" s="323"/>
      <c r="APE50" s="323"/>
      <c r="APF50" s="323"/>
      <c r="APG50" s="323"/>
      <c r="APH50" s="323"/>
      <c r="API50" s="323"/>
      <c r="APJ50" s="323"/>
      <c r="APK50" s="323"/>
      <c r="APL50" s="323"/>
      <c r="APM50" s="323"/>
      <c r="APN50" s="323"/>
      <c r="APO50" s="323"/>
      <c r="APP50" s="323"/>
      <c r="APQ50" s="323"/>
      <c r="APR50" s="323"/>
      <c r="APS50" s="323"/>
      <c r="APT50" s="323"/>
      <c r="APU50" s="323"/>
      <c r="APV50" s="323"/>
      <c r="APW50" s="323"/>
      <c r="APX50" s="323"/>
      <c r="APY50" s="323"/>
      <c r="APZ50" s="323"/>
      <c r="AQA50" s="323"/>
      <c r="AQB50" s="323"/>
      <c r="AQC50" s="323"/>
      <c r="AQD50" s="323"/>
      <c r="AQE50" s="323"/>
      <c r="AQF50" s="323"/>
      <c r="AQG50" s="323"/>
      <c r="AQH50" s="323"/>
      <c r="AQI50" s="323"/>
      <c r="AQJ50" s="323"/>
      <c r="AQK50" s="323"/>
      <c r="AQL50" s="323"/>
      <c r="AQM50" s="323"/>
      <c r="AQN50" s="323"/>
      <c r="AQO50" s="323"/>
      <c r="AQP50" s="323"/>
      <c r="AQQ50" s="323"/>
      <c r="AQR50" s="323"/>
      <c r="AQS50" s="323"/>
      <c r="AQT50" s="323"/>
      <c r="AQU50" s="323"/>
      <c r="AQV50" s="323"/>
      <c r="AQW50" s="323"/>
      <c r="AQX50" s="323"/>
      <c r="AQY50" s="323"/>
      <c r="AQZ50" s="323"/>
      <c r="ARA50" s="323"/>
      <c r="ARB50" s="323"/>
      <c r="ARC50" s="323"/>
      <c r="ARD50" s="323"/>
      <c r="ARE50" s="323"/>
      <c r="ARF50" s="323"/>
      <c r="ARG50" s="323"/>
      <c r="ARH50" s="323"/>
      <c r="ARI50" s="323"/>
      <c r="ARJ50" s="323"/>
      <c r="ARK50" s="323"/>
      <c r="ARL50" s="323"/>
      <c r="ARM50" s="323"/>
      <c r="ARN50" s="323"/>
      <c r="ARO50" s="323"/>
      <c r="ARP50" s="323"/>
      <c r="ARQ50" s="323"/>
      <c r="ARR50" s="323"/>
      <c r="ARS50" s="323"/>
      <c r="ART50" s="323"/>
      <c r="ARU50" s="323"/>
      <c r="ARV50" s="323"/>
      <c r="ARW50" s="323"/>
      <c r="ARX50" s="323"/>
      <c r="ARY50" s="323"/>
      <c r="ARZ50" s="323"/>
      <c r="ASA50" s="323"/>
      <c r="ASB50" s="323"/>
      <c r="ASC50" s="323"/>
      <c r="ASD50" s="323"/>
      <c r="ASE50" s="323"/>
      <c r="ASF50" s="323"/>
      <c r="ASG50" s="323"/>
      <c r="ASH50" s="323"/>
      <c r="ASI50" s="323"/>
      <c r="ASJ50" s="323"/>
      <c r="ASK50" s="323"/>
      <c r="ASL50" s="323"/>
      <c r="ASM50" s="323"/>
      <c r="ASN50" s="323"/>
      <c r="ASO50" s="323"/>
      <c r="ASP50" s="323"/>
      <c r="ASQ50" s="323"/>
      <c r="ASR50" s="323"/>
      <c r="ASS50" s="323"/>
      <c r="AST50" s="323"/>
      <c r="ASU50" s="323"/>
      <c r="ASV50" s="323"/>
      <c r="ASW50" s="323"/>
      <c r="ASX50" s="323"/>
      <c r="ASY50" s="323"/>
      <c r="ASZ50" s="323"/>
      <c r="ATA50" s="323"/>
      <c r="ATB50" s="323"/>
      <c r="ATC50" s="323"/>
      <c r="ATD50" s="323"/>
      <c r="ATE50" s="323"/>
      <c r="ATF50" s="323"/>
      <c r="ATG50" s="323"/>
      <c r="ATH50" s="323"/>
      <c r="ATI50" s="323"/>
      <c r="ATJ50" s="323"/>
      <c r="ATK50" s="323"/>
      <c r="ATL50" s="323"/>
      <c r="ATM50" s="323"/>
      <c r="ATN50" s="323"/>
      <c r="ATO50" s="323"/>
      <c r="ATP50" s="323"/>
      <c r="ATQ50" s="323"/>
      <c r="ATR50" s="323"/>
      <c r="ATS50" s="323"/>
      <c r="ATT50" s="323"/>
      <c r="ATU50" s="323"/>
      <c r="ATV50" s="323"/>
      <c r="ATW50" s="323"/>
      <c r="ATX50" s="323"/>
      <c r="ATY50" s="323"/>
      <c r="ATZ50" s="323"/>
      <c r="AUA50" s="323"/>
      <c r="AUB50" s="323"/>
      <c r="AUC50" s="323"/>
      <c r="AUD50" s="323"/>
      <c r="AUE50" s="323"/>
      <c r="AUF50" s="323"/>
      <c r="AUG50" s="323"/>
      <c r="AUH50" s="323"/>
      <c r="AUI50" s="323"/>
      <c r="AUJ50" s="323"/>
      <c r="AUK50" s="323"/>
      <c r="AUL50" s="323"/>
      <c r="AUM50" s="323"/>
      <c r="AUN50" s="323"/>
      <c r="AUO50" s="323"/>
      <c r="AUP50" s="323"/>
      <c r="AUQ50" s="323"/>
      <c r="AUR50" s="323"/>
      <c r="AUS50" s="323"/>
      <c r="AUT50" s="323"/>
      <c r="AUU50" s="323"/>
      <c r="AUV50" s="323"/>
      <c r="AUW50" s="323"/>
      <c r="AUX50" s="323"/>
      <c r="AUY50" s="323"/>
      <c r="AUZ50" s="323"/>
      <c r="AVA50" s="323"/>
      <c r="AVB50" s="323"/>
      <c r="AVC50" s="323"/>
      <c r="AVD50" s="323"/>
      <c r="AVE50" s="323"/>
      <c r="AVF50" s="323"/>
      <c r="AVG50" s="323"/>
      <c r="AVH50" s="323"/>
      <c r="AVI50" s="323"/>
      <c r="AVJ50" s="323"/>
      <c r="AVK50" s="323"/>
      <c r="AVL50" s="323"/>
      <c r="AVM50" s="323"/>
      <c r="AVN50" s="323"/>
      <c r="AVO50" s="323"/>
      <c r="AVP50" s="323"/>
      <c r="AVQ50" s="323"/>
      <c r="AVR50" s="323"/>
      <c r="AVS50" s="323"/>
      <c r="AVT50" s="323"/>
      <c r="AVU50" s="323"/>
      <c r="AVV50" s="323"/>
      <c r="AVW50" s="323"/>
      <c r="AVX50" s="323"/>
      <c r="AVY50" s="323"/>
      <c r="AVZ50" s="323"/>
      <c r="AWA50" s="323"/>
      <c r="AWB50" s="323"/>
      <c r="AWC50" s="323"/>
      <c r="AWD50" s="323"/>
      <c r="AWE50" s="323"/>
      <c r="AWF50" s="323"/>
      <c r="AWG50" s="323"/>
      <c r="AWH50" s="323"/>
      <c r="AWI50" s="323"/>
      <c r="AWJ50" s="323"/>
      <c r="AWK50" s="323"/>
      <c r="AWL50" s="323"/>
      <c r="AWM50" s="323"/>
      <c r="AWN50" s="323"/>
      <c r="AWO50" s="323"/>
      <c r="AWP50" s="323"/>
      <c r="AWQ50" s="323"/>
      <c r="AWR50" s="323"/>
      <c r="AWS50" s="323"/>
      <c r="AWT50" s="323"/>
      <c r="AWU50" s="323"/>
      <c r="AWV50" s="323"/>
      <c r="AWW50" s="323"/>
      <c r="AWX50" s="323"/>
      <c r="AWY50" s="323"/>
      <c r="AWZ50" s="323"/>
      <c r="AXA50" s="323"/>
      <c r="AXB50" s="323"/>
      <c r="AXC50" s="323"/>
      <c r="AXD50" s="323"/>
      <c r="AXE50" s="323"/>
      <c r="AXF50" s="323"/>
      <c r="AXG50" s="323"/>
      <c r="AXH50" s="323"/>
      <c r="AXI50" s="323"/>
      <c r="AXJ50" s="323"/>
      <c r="AXK50" s="323"/>
      <c r="AXL50" s="323"/>
      <c r="AXM50" s="323"/>
      <c r="AXN50" s="323"/>
      <c r="AXO50" s="323"/>
      <c r="AXP50" s="323"/>
      <c r="AXQ50" s="323"/>
      <c r="AXR50" s="323"/>
      <c r="AXS50" s="323"/>
      <c r="AXT50" s="323"/>
      <c r="AXU50" s="323"/>
      <c r="AXV50" s="323"/>
      <c r="AXW50" s="323"/>
      <c r="AXX50" s="323"/>
      <c r="AXY50" s="323"/>
      <c r="AXZ50" s="323"/>
      <c r="AYA50" s="323"/>
      <c r="AYB50" s="323"/>
      <c r="AYC50" s="323"/>
      <c r="AYD50" s="323"/>
      <c r="AYE50" s="323"/>
      <c r="AYF50" s="323"/>
      <c r="AYG50" s="323"/>
      <c r="AYH50" s="323"/>
      <c r="AYI50" s="323"/>
      <c r="AYJ50" s="323"/>
      <c r="AYK50" s="323"/>
      <c r="AYL50" s="323"/>
      <c r="AYM50" s="323"/>
      <c r="AYN50" s="323"/>
      <c r="AYO50" s="323"/>
      <c r="AYP50" s="323"/>
      <c r="AYQ50" s="323"/>
      <c r="AYR50" s="323"/>
      <c r="AYS50" s="323"/>
      <c r="AYT50" s="323"/>
      <c r="AYU50" s="323"/>
      <c r="AYV50" s="323"/>
      <c r="AYW50" s="323"/>
      <c r="AYX50" s="323"/>
      <c r="AYY50" s="323"/>
      <c r="AYZ50" s="323"/>
      <c r="AZA50" s="323"/>
      <c r="AZB50" s="323"/>
      <c r="AZC50" s="323"/>
      <c r="AZD50" s="323"/>
      <c r="AZE50" s="323"/>
      <c r="AZF50" s="323"/>
      <c r="AZG50" s="323"/>
      <c r="AZH50" s="323"/>
      <c r="AZI50" s="323"/>
      <c r="AZJ50" s="323"/>
      <c r="AZK50" s="323"/>
      <c r="AZL50" s="323"/>
      <c r="AZM50" s="323"/>
      <c r="AZN50" s="323"/>
      <c r="AZO50" s="323"/>
      <c r="AZP50" s="323"/>
      <c r="AZQ50" s="323"/>
      <c r="AZR50" s="323"/>
      <c r="AZS50" s="323"/>
      <c r="AZT50" s="323"/>
      <c r="AZU50" s="323"/>
      <c r="AZV50" s="323"/>
      <c r="AZW50" s="323"/>
      <c r="AZX50" s="323"/>
      <c r="AZY50" s="323"/>
      <c r="AZZ50" s="323"/>
      <c r="BAA50" s="323"/>
      <c r="BAB50" s="323"/>
      <c r="BAC50" s="323"/>
      <c r="BAD50" s="323"/>
      <c r="BAE50" s="323"/>
      <c r="BAF50" s="323"/>
      <c r="BAG50" s="323"/>
      <c r="BAH50" s="323"/>
      <c r="BAI50" s="323"/>
      <c r="BAJ50" s="323"/>
      <c r="BAK50" s="323"/>
      <c r="BAL50" s="323"/>
      <c r="BAM50" s="323"/>
      <c r="BAN50" s="323"/>
      <c r="BAO50" s="323"/>
      <c r="BAP50" s="323"/>
      <c r="BAQ50" s="323"/>
      <c r="BAR50" s="323"/>
      <c r="BAS50" s="323"/>
      <c r="BAT50" s="323"/>
      <c r="BAU50" s="323"/>
      <c r="BAV50" s="323"/>
      <c r="BAW50" s="323"/>
      <c r="BAX50" s="323"/>
      <c r="BAY50" s="323"/>
      <c r="BAZ50" s="323"/>
      <c r="BBA50" s="323"/>
      <c r="BBB50" s="323"/>
      <c r="BBC50" s="323"/>
      <c r="BBD50" s="323"/>
      <c r="BBE50" s="323"/>
      <c r="BBF50" s="323"/>
      <c r="BBG50" s="323"/>
      <c r="BBH50" s="323"/>
      <c r="BBI50" s="323"/>
      <c r="BBJ50" s="323"/>
      <c r="BBK50" s="323"/>
      <c r="BBL50" s="323"/>
      <c r="BBM50" s="323"/>
      <c r="BBN50" s="323"/>
      <c r="BBO50" s="323"/>
      <c r="BBP50" s="323"/>
      <c r="BBQ50" s="323"/>
      <c r="BBR50" s="323"/>
      <c r="BBS50" s="323"/>
      <c r="BBT50" s="323"/>
      <c r="BBU50" s="323"/>
      <c r="BBV50" s="323"/>
      <c r="BBW50" s="323"/>
      <c r="BBX50" s="323"/>
      <c r="BBY50" s="323"/>
      <c r="BBZ50" s="323"/>
      <c r="BCA50" s="323"/>
      <c r="BCB50" s="323"/>
      <c r="BCC50" s="323"/>
      <c r="BCD50" s="323"/>
      <c r="BCE50" s="323"/>
      <c r="BCF50" s="323"/>
      <c r="BCG50" s="323"/>
      <c r="BCH50" s="323"/>
      <c r="BCI50" s="323"/>
      <c r="BCJ50" s="323"/>
      <c r="BCK50" s="323"/>
      <c r="BCL50" s="323"/>
      <c r="BCM50" s="323"/>
      <c r="BCN50" s="323"/>
      <c r="BCO50" s="323"/>
      <c r="BCP50" s="323"/>
      <c r="BCQ50" s="323"/>
      <c r="BCR50" s="323"/>
      <c r="BCS50" s="323"/>
      <c r="BCT50" s="323"/>
      <c r="BCU50" s="323"/>
      <c r="BCV50" s="323"/>
      <c r="BCW50" s="323"/>
      <c r="BCX50" s="323"/>
      <c r="BCY50" s="323"/>
      <c r="BCZ50" s="323"/>
      <c r="BDA50" s="323"/>
      <c r="BDB50" s="323"/>
      <c r="BDC50" s="323"/>
      <c r="BDD50" s="323"/>
      <c r="BDE50" s="323"/>
      <c r="BDF50" s="323"/>
      <c r="BDG50" s="323"/>
      <c r="BDH50" s="323"/>
      <c r="BDI50" s="323"/>
      <c r="BDJ50" s="323"/>
      <c r="BDK50" s="323"/>
      <c r="BDL50" s="323"/>
      <c r="BDM50" s="323"/>
      <c r="BDN50" s="323"/>
      <c r="BDO50" s="323"/>
      <c r="BDP50" s="323"/>
      <c r="BDQ50" s="323"/>
      <c r="BDR50" s="323"/>
      <c r="BDS50" s="323"/>
      <c r="BDT50" s="323"/>
      <c r="BDU50" s="323"/>
      <c r="BDV50" s="323"/>
      <c r="BDW50" s="323"/>
      <c r="BDX50" s="323"/>
      <c r="BDY50" s="323"/>
      <c r="BDZ50" s="323"/>
      <c r="BEA50" s="323"/>
      <c r="BEB50" s="323"/>
      <c r="BEC50" s="323"/>
      <c r="BED50" s="323"/>
      <c r="BEE50" s="323"/>
      <c r="BEF50" s="323"/>
      <c r="BEG50" s="323"/>
      <c r="BEH50" s="323"/>
      <c r="BEI50" s="323"/>
      <c r="BEJ50" s="323"/>
      <c r="BEK50" s="323"/>
      <c r="BEL50" s="323"/>
      <c r="BEM50" s="323"/>
      <c r="BEN50" s="323"/>
      <c r="BEO50" s="323"/>
      <c r="BEP50" s="323"/>
      <c r="BEQ50" s="323"/>
      <c r="BER50" s="323"/>
      <c r="BES50" s="323"/>
      <c r="BET50" s="323"/>
      <c r="BEU50" s="323"/>
      <c r="BEV50" s="323"/>
      <c r="BEW50" s="323"/>
      <c r="BEX50" s="323"/>
      <c r="BEY50" s="323"/>
      <c r="BEZ50" s="323"/>
      <c r="BFA50" s="323"/>
      <c r="BFB50" s="323"/>
      <c r="BFC50" s="323"/>
      <c r="BFD50" s="323"/>
      <c r="BFE50" s="323"/>
      <c r="BFF50" s="323"/>
      <c r="BFG50" s="323"/>
      <c r="BFH50" s="323"/>
      <c r="BFI50" s="323"/>
      <c r="BFJ50" s="323"/>
      <c r="BFK50" s="323"/>
      <c r="BFL50" s="323"/>
      <c r="BFM50" s="323"/>
      <c r="BFN50" s="323"/>
      <c r="BFO50" s="323"/>
      <c r="BFP50" s="323"/>
      <c r="BFQ50" s="323"/>
      <c r="BFR50" s="323"/>
      <c r="BFS50" s="323"/>
      <c r="BFT50" s="323"/>
      <c r="BFU50" s="323"/>
      <c r="BFV50" s="323"/>
      <c r="BFW50" s="323"/>
      <c r="BFX50" s="323"/>
      <c r="BFY50" s="323"/>
      <c r="BFZ50" s="323"/>
      <c r="BGA50" s="323"/>
      <c r="BGB50" s="323"/>
      <c r="BGC50" s="323"/>
      <c r="BGD50" s="323"/>
      <c r="BGE50" s="323"/>
      <c r="BGF50" s="323"/>
      <c r="BGG50" s="323"/>
      <c r="BGH50" s="323"/>
      <c r="BGI50" s="323"/>
      <c r="BGJ50" s="323"/>
      <c r="BGK50" s="323"/>
      <c r="BGL50" s="323"/>
      <c r="BGM50" s="323"/>
      <c r="BGN50" s="323"/>
      <c r="BGO50" s="323"/>
      <c r="BGP50" s="323"/>
      <c r="BGQ50" s="323"/>
      <c r="BGR50" s="323"/>
      <c r="BGS50" s="323"/>
      <c r="BGT50" s="323"/>
      <c r="BGU50" s="323"/>
      <c r="BGV50" s="323"/>
      <c r="BGW50" s="323"/>
      <c r="BGX50" s="323"/>
      <c r="BGY50" s="323"/>
      <c r="BGZ50" s="323"/>
      <c r="BHA50" s="323"/>
      <c r="BHB50" s="323"/>
      <c r="BHC50" s="323"/>
      <c r="BHD50" s="323"/>
      <c r="BHE50" s="323"/>
      <c r="BHF50" s="323"/>
      <c r="BHG50" s="323"/>
      <c r="BHH50" s="323"/>
      <c r="BHI50" s="323"/>
      <c r="BHJ50" s="323"/>
      <c r="BHK50" s="323"/>
      <c r="BHL50" s="323"/>
      <c r="BHM50" s="323"/>
      <c r="BHN50" s="323"/>
      <c r="BHO50" s="323"/>
      <c r="BHP50" s="323"/>
      <c r="BHQ50" s="323"/>
      <c r="BHR50" s="323"/>
      <c r="BHS50" s="323"/>
      <c r="BHT50" s="323"/>
      <c r="BHU50" s="323"/>
      <c r="BHV50" s="323"/>
      <c r="BHW50" s="323"/>
      <c r="BHX50" s="323"/>
      <c r="BHY50" s="323"/>
      <c r="BHZ50" s="323"/>
      <c r="BIA50" s="323"/>
      <c r="BIB50" s="323"/>
      <c r="BIC50" s="323"/>
      <c r="BID50" s="323"/>
      <c r="BIE50" s="323"/>
      <c r="BIF50" s="323"/>
      <c r="BIG50" s="323"/>
      <c r="BIH50" s="323"/>
      <c r="BII50" s="323"/>
      <c r="BIJ50" s="323"/>
      <c r="BIK50" s="323"/>
      <c r="BIL50" s="323"/>
      <c r="BIM50" s="323"/>
      <c r="BIN50" s="323"/>
      <c r="BIO50" s="323"/>
      <c r="BIP50" s="323"/>
      <c r="BIQ50" s="323"/>
      <c r="BIR50" s="323"/>
      <c r="BIS50" s="323"/>
      <c r="BIT50" s="323"/>
      <c r="BIU50" s="323"/>
      <c r="BIV50" s="323"/>
      <c r="BIW50" s="323"/>
      <c r="BIX50" s="323"/>
      <c r="BIY50" s="323"/>
      <c r="BIZ50" s="323"/>
      <c r="BJA50" s="323"/>
      <c r="BJB50" s="323"/>
      <c r="BJC50" s="323"/>
      <c r="BJD50" s="323"/>
      <c r="BJE50" s="323"/>
      <c r="BJF50" s="323"/>
      <c r="BJG50" s="323"/>
      <c r="BJH50" s="323"/>
      <c r="BJI50" s="323"/>
      <c r="BJJ50" s="323"/>
      <c r="BJK50" s="323"/>
      <c r="BJL50" s="323"/>
      <c r="BJM50" s="323"/>
      <c r="BJN50" s="323"/>
      <c r="BJO50" s="323"/>
      <c r="BJP50" s="323"/>
      <c r="BJQ50" s="323"/>
      <c r="BJR50" s="323"/>
      <c r="BJS50" s="323"/>
      <c r="BJT50" s="323"/>
      <c r="BJU50" s="323"/>
      <c r="BJV50" s="323"/>
      <c r="BJW50" s="323"/>
      <c r="BJX50" s="323"/>
      <c r="BJY50" s="323"/>
      <c r="BJZ50" s="323"/>
      <c r="BKA50" s="323"/>
      <c r="BKB50" s="323"/>
      <c r="BKC50" s="323"/>
      <c r="BKD50" s="323"/>
      <c r="BKE50" s="323"/>
      <c r="BKF50" s="323"/>
      <c r="BKG50" s="323"/>
      <c r="BKH50" s="323"/>
      <c r="BKI50" s="323"/>
      <c r="BKJ50" s="323"/>
      <c r="BKK50" s="323"/>
      <c r="BKL50" s="323"/>
      <c r="BKM50" s="323"/>
      <c r="BKN50" s="323"/>
      <c r="BKO50" s="323"/>
      <c r="BKP50" s="323"/>
      <c r="BKQ50" s="323"/>
      <c r="BKR50" s="323"/>
      <c r="BKS50" s="323"/>
      <c r="BKT50" s="323"/>
      <c r="BKU50" s="323"/>
      <c r="BKV50" s="323"/>
      <c r="BKW50" s="323"/>
      <c r="BKX50" s="323"/>
      <c r="BKY50" s="323"/>
      <c r="BKZ50" s="323"/>
      <c r="BLA50" s="323"/>
      <c r="BLB50" s="323"/>
      <c r="BLC50" s="323"/>
      <c r="BLD50" s="323"/>
      <c r="BLE50" s="323"/>
      <c r="BLF50" s="323"/>
      <c r="BLG50" s="323"/>
      <c r="BLH50" s="323"/>
      <c r="BLI50" s="323"/>
      <c r="BLJ50" s="323"/>
      <c r="BLK50" s="323"/>
      <c r="BLL50" s="323"/>
      <c r="BLM50" s="323"/>
      <c r="BLN50" s="323"/>
      <c r="BLO50" s="323"/>
      <c r="BLP50" s="323"/>
      <c r="BLQ50" s="323"/>
      <c r="BLR50" s="323"/>
      <c r="BLS50" s="323"/>
      <c r="BLT50" s="323"/>
      <c r="BLU50" s="323"/>
      <c r="BLV50" s="323"/>
      <c r="BLW50" s="323"/>
      <c r="BLX50" s="323"/>
      <c r="BLY50" s="323"/>
      <c r="BLZ50" s="323"/>
      <c r="BMA50" s="323"/>
      <c r="BMB50" s="323"/>
      <c r="BMC50" s="323"/>
      <c r="BMD50" s="323"/>
      <c r="BME50" s="323"/>
      <c r="BMF50" s="323"/>
      <c r="BMG50" s="323"/>
      <c r="BMH50" s="323"/>
      <c r="BMI50" s="323"/>
      <c r="BMJ50" s="323"/>
      <c r="BMK50" s="323"/>
      <c r="BML50" s="323"/>
      <c r="BMM50" s="323"/>
      <c r="BMN50" s="323"/>
      <c r="BMO50" s="323"/>
      <c r="BMP50" s="323"/>
      <c r="BMQ50" s="323"/>
      <c r="BMR50" s="323"/>
      <c r="BMS50" s="323"/>
      <c r="BMT50" s="323"/>
      <c r="BMU50" s="323"/>
      <c r="BMV50" s="323"/>
      <c r="BMW50" s="323"/>
      <c r="BMX50" s="323"/>
      <c r="BMY50" s="323"/>
      <c r="BMZ50" s="323"/>
      <c r="BNA50" s="323"/>
      <c r="BNB50" s="323"/>
      <c r="BNC50" s="323"/>
      <c r="BND50" s="323"/>
      <c r="BNE50" s="323"/>
      <c r="BNF50" s="323"/>
      <c r="BNG50" s="323"/>
      <c r="BNH50" s="323"/>
      <c r="BNI50" s="323"/>
      <c r="BNJ50" s="323"/>
      <c r="BNK50" s="323"/>
      <c r="BNL50" s="323"/>
      <c r="BNM50" s="323"/>
      <c r="BNN50" s="323"/>
      <c r="BNO50" s="323"/>
      <c r="BNP50" s="323"/>
      <c r="BNQ50" s="323"/>
      <c r="BNR50" s="323"/>
      <c r="BNS50" s="323"/>
      <c r="BNT50" s="323"/>
      <c r="BNU50" s="323"/>
      <c r="BNV50" s="323"/>
      <c r="BNW50" s="323"/>
      <c r="BNX50" s="323"/>
      <c r="BNY50" s="323"/>
      <c r="BNZ50" s="323"/>
      <c r="BOA50" s="323"/>
      <c r="BOB50" s="323"/>
      <c r="BOC50" s="323"/>
      <c r="BOD50" s="323"/>
      <c r="BOE50" s="323"/>
      <c r="BOF50" s="323"/>
      <c r="BOG50" s="323"/>
      <c r="BOH50" s="323"/>
      <c r="BOI50" s="323"/>
      <c r="BOJ50" s="323"/>
      <c r="BOK50" s="323"/>
      <c r="BOL50" s="323"/>
      <c r="BOM50" s="323"/>
      <c r="BON50" s="323"/>
      <c r="BOO50" s="323"/>
      <c r="BOP50" s="323"/>
      <c r="BOQ50" s="323"/>
      <c r="BOR50" s="323"/>
      <c r="BOS50" s="323"/>
      <c r="BOT50" s="323"/>
      <c r="BOU50" s="323"/>
      <c r="BOV50" s="323"/>
      <c r="BOW50" s="323"/>
      <c r="BOX50" s="323"/>
      <c r="BOY50" s="323"/>
      <c r="BOZ50" s="323"/>
      <c r="BPA50" s="323"/>
      <c r="BPB50" s="323"/>
      <c r="BPC50" s="323"/>
      <c r="BPD50" s="323"/>
      <c r="BPE50" s="323"/>
      <c r="BPF50" s="323"/>
      <c r="BPG50" s="323"/>
      <c r="BPH50" s="323"/>
      <c r="BPI50" s="323"/>
      <c r="BPJ50" s="323"/>
      <c r="BPK50" s="323"/>
      <c r="BPL50" s="323"/>
      <c r="BPM50" s="323"/>
      <c r="BPN50" s="323"/>
      <c r="BPO50" s="323"/>
      <c r="BPP50" s="323"/>
      <c r="BPQ50" s="323"/>
      <c r="BPR50" s="323"/>
      <c r="BPS50" s="323"/>
      <c r="BPT50" s="323"/>
      <c r="BPU50" s="323"/>
      <c r="BPV50" s="323"/>
      <c r="BPW50" s="323"/>
      <c r="BPX50" s="323"/>
      <c r="BPY50" s="323"/>
      <c r="BPZ50" s="323"/>
      <c r="BQA50" s="323"/>
      <c r="BQB50" s="323"/>
      <c r="BQC50" s="323"/>
      <c r="BQD50" s="323"/>
      <c r="BQE50" s="323"/>
      <c r="BQF50" s="323"/>
      <c r="BQG50" s="323"/>
      <c r="BQH50" s="323"/>
      <c r="BQI50" s="323"/>
      <c r="BQJ50" s="323"/>
      <c r="BQK50" s="323"/>
      <c r="BQL50" s="323"/>
      <c r="BQM50" s="323"/>
      <c r="BQN50" s="323"/>
      <c r="BQO50" s="323"/>
      <c r="BQP50" s="323"/>
      <c r="BQQ50" s="323"/>
      <c r="BQR50" s="323"/>
      <c r="BQS50" s="323"/>
      <c r="BQT50" s="323"/>
      <c r="BQU50" s="323"/>
      <c r="BQV50" s="323"/>
      <c r="BQW50" s="323"/>
      <c r="BQX50" s="323"/>
      <c r="BQY50" s="323"/>
      <c r="BQZ50" s="323"/>
      <c r="BRA50" s="323"/>
      <c r="BRB50" s="323"/>
      <c r="BRC50" s="323"/>
      <c r="BRD50" s="323"/>
      <c r="BRE50" s="323"/>
      <c r="BRF50" s="323"/>
      <c r="BRG50" s="323"/>
      <c r="BRH50" s="323"/>
      <c r="BRI50" s="323"/>
      <c r="BRJ50" s="323"/>
      <c r="BRK50" s="323"/>
      <c r="BRL50" s="323"/>
      <c r="BRM50" s="323"/>
      <c r="BRN50" s="323"/>
      <c r="BRO50" s="323"/>
      <c r="BRP50" s="323"/>
      <c r="BRQ50" s="323"/>
      <c r="BRR50" s="323"/>
      <c r="BRS50" s="323"/>
      <c r="BRT50" s="323"/>
      <c r="BRU50" s="323"/>
      <c r="BRV50" s="323"/>
      <c r="BRW50" s="323"/>
      <c r="BRX50" s="323"/>
      <c r="BRY50" s="323"/>
      <c r="BRZ50" s="323"/>
      <c r="BSA50" s="323"/>
      <c r="BSB50" s="323"/>
      <c r="BSC50" s="323"/>
      <c r="BSD50" s="323"/>
      <c r="BSE50" s="323"/>
      <c r="BSF50" s="323"/>
      <c r="BSG50" s="323"/>
      <c r="BSH50" s="323"/>
      <c r="BSI50" s="323"/>
      <c r="BSJ50" s="323"/>
      <c r="BSK50" s="323"/>
      <c r="BSL50" s="323"/>
      <c r="BSM50" s="323"/>
      <c r="BSN50" s="323"/>
      <c r="BSO50" s="323"/>
      <c r="BSP50" s="323"/>
      <c r="BSQ50" s="323"/>
      <c r="BSR50" s="323"/>
      <c r="BSS50" s="323"/>
      <c r="BST50" s="323"/>
      <c r="BSU50" s="323"/>
      <c r="BSV50" s="323"/>
      <c r="BSW50" s="323"/>
      <c r="BSX50" s="323"/>
      <c r="BSY50" s="323"/>
      <c r="BSZ50" s="323"/>
      <c r="BTA50" s="323"/>
      <c r="BTB50" s="323"/>
      <c r="BTC50" s="323"/>
      <c r="BTD50" s="323"/>
      <c r="BTE50" s="323"/>
      <c r="BTF50" s="323"/>
      <c r="BTG50" s="323"/>
      <c r="BTH50" s="323"/>
      <c r="BTI50" s="323"/>
      <c r="BTJ50" s="323"/>
      <c r="BTK50" s="323"/>
      <c r="BTL50" s="323"/>
      <c r="BTM50" s="323"/>
      <c r="BTN50" s="323"/>
      <c r="BTO50" s="323"/>
      <c r="BTP50" s="323"/>
      <c r="BTQ50" s="323"/>
      <c r="BTR50" s="323"/>
      <c r="BTS50" s="323"/>
      <c r="BTT50" s="323"/>
      <c r="BTU50" s="323"/>
      <c r="BTV50" s="323"/>
      <c r="BTW50" s="323"/>
      <c r="BTX50" s="323"/>
      <c r="BTY50" s="323"/>
      <c r="BTZ50" s="323"/>
      <c r="BUA50" s="323"/>
      <c r="BUB50" s="323"/>
      <c r="BUC50" s="323"/>
      <c r="BUD50" s="323"/>
      <c r="BUE50" s="323"/>
      <c r="BUF50" s="323"/>
      <c r="BUG50" s="323"/>
      <c r="BUH50" s="323"/>
      <c r="BUI50" s="323"/>
      <c r="BUJ50" s="323"/>
      <c r="BUK50" s="323"/>
      <c r="BUL50" s="323"/>
      <c r="BUM50" s="323"/>
      <c r="BUN50" s="323"/>
      <c r="BUO50" s="323"/>
      <c r="BUP50" s="323"/>
      <c r="BUQ50" s="323"/>
      <c r="BUR50" s="323"/>
      <c r="BUS50" s="323"/>
      <c r="BUT50" s="323"/>
      <c r="BUU50" s="323"/>
      <c r="BUV50" s="323"/>
      <c r="BUW50" s="323"/>
      <c r="BUX50" s="323"/>
      <c r="BUY50" s="323"/>
      <c r="BUZ50" s="323"/>
      <c r="BVA50" s="323"/>
      <c r="BVB50" s="323"/>
      <c r="BVC50" s="323"/>
      <c r="BVD50" s="323"/>
      <c r="BVE50" s="323"/>
      <c r="BVF50" s="323"/>
      <c r="BVG50" s="323"/>
      <c r="BVH50" s="323"/>
      <c r="BVI50" s="323"/>
      <c r="BVJ50" s="323"/>
      <c r="BVK50" s="323"/>
      <c r="BVL50" s="323"/>
      <c r="BVM50" s="323"/>
      <c r="BVN50" s="323"/>
      <c r="BVO50" s="323"/>
      <c r="BVP50" s="323"/>
      <c r="BVQ50" s="323"/>
      <c r="BVR50" s="323"/>
      <c r="BVS50" s="323"/>
      <c r="BVT50" s="323"/>
      <c r="BVU50" s="323"/>
      <c r="BVV50" s="323"/>
      <c r="BVW50" s="323"/>
      <c r="BVX50" s="323"/>
      <c r="BVY50" s="323"/>
      <c r="BVZ50" s="323"/>
      <c r="BWA50" s="323"/>
      <c r="BWB50" s="323"/>
      <c r="BWC50" s="323"/>
      <c r="BWD50" s="323"/>
      <c r="BWE50" s="323"/>
      <c r="BWF50" s="323"/>
      <c r="BWG50" s="323"/>
      <c r="BWH50" s="323"/>
      <c r="BWI50" s="323"/>
      <c r="BWJ50" s="323"/>
      <c r="BWK50" s="323"/>
      <c r="BWL50" s="323"/>
      <c r="BWM50" s="323"/>
      <c r="BWN50" s="323"/>
      <c r="BWO50" s="323"/>
      <c r="BWP50" s="323"/>
      <c r="BWQ50" s="323"/>
      <c r="BWR50" s="323"/>
      <c r="BWS50" s="323"/>
      <c r="BWT50" s="323"/>
      <c r="BWU50" s="323"/>
      <c r="BWV50" s="323"/>
      <c r="BWW50" s="323"/>
      <c r="BWX50" s="323"/>
      <c r="BWY50" s="323"/>
      <c r="BWZ50" s="323"/>
      <c r="BXA50" s="323"/>
      <c r="BXB50" s="323"/>
      <c r="BXC50" s="323"/>
      <c r="BXD50" s="323"/>
      <c r="BXE50" s="323"/>
      <c r="BXF50" s="323"/>
      <c r="BXG50" s="323"/>
      <c r="BXH50" s="323"/>
      <c r="BXI50" s="323"/>
      <c r="BXJ50" s="323"/>
      <c r="BXK50" s="323"/>
      <c r="BXL50" s="323"/>
      <c r="BXM50" s="323"/>
      <c r="BXN50" s="323"/>
      <c r="BXO50" s="323"/>
      <c r="BXP50" s="323"/>
      <c r="BXQ50" s="323"/>
      <c r="BXR50" s="323"/>
      <c r="BXS50" s="323"/>
      <c r="BXT50" s="323"/>
      <c r="BXU50" s="323"/>
      <c r="BXV50" s="323"/>
      <c r="BXW50" s="323"/>
      <c r="BXX50" s="323"/>
      <c r="BXY50" s="323"/>
      <c r="BXZ50" s="323"/>
      <c r="BYA50" s="323"/>
      <c r="BYB50" s="323"/>
      <c r="BYC50" s="323"/>
      <c r="BYD50" s="323"/>
      <c r="BYE50" s="323"/>
      <c r="BYF50" s="323"/>
      <c r="BYG50" s="323"/>
      <c r="BYH50" s="323"/>
      <c r="BYI50" s="323"/>
      <c r="BYJ50" s="323"/>
      <c r="BYK50" s="323"/>
      <c r="BYL50" s="323"/>
      <c r="BYM50" s="323"/>
      <c r="BYN50" s="323"/>
      <c r="BYO50" s="323"/>
      <c r="BYP50" s="323"/>
      <c r="BYQ50" s="323"/>
      <c r="BYR50" s="323"/>
      <c r="BYS50" s="323"/>
      <c r="BYT50" s="323"/>
      <c r="BYU50" s="323"/>
      <c r="BYV50" s="323"/>
      <c r="BYW50" s="323"/>
      <c r="BYX50" s="323"/>
      <c r="BYY50" s="323"/>
      <c r="BYZ50" s="323"/>
      <c r="BZA50" s="323"/>
      <c r="BZB50" s="323"/>
      <c r="BZC50" s="323"/>
      <c r="BZD50" s="323"/>
      <c r="BZE50" s="323"/>
      <c r="BZF50" s="323"/>
      <c r="BZG50" s="323"/>
      <c r="BZH50" s="323"/>
      <c r="BZI50" s="323"/>
      <c r="BZJ50" s="323"/>
      <c r="BZK50" s="323"/>
      <c r="BZL50" s="323"/>
      <c r="BZM50" s="323"/>
      <c r="BZN50" s="323"/>
      <c r="BZO50" s="323"/>
      <c r="BZP50" s="323"/>
      <c r="BZQ50" s="323"/>
      <c r="BZR50" s="323"/>
      <c r="BZS50" s="323"/>
      <c r="BZT50" s="323"/>
      <c r="BZU50" s="323"/>
      <c r="BZV50" s="323"/>
      <c r="BZW50" s="323"/>
      <c r="BZX50" s="323"/>
      <c r="BZY50" s="323"/>
      <c r="BZZ50" s="323"/>
      <c r="CAA50" s="323"/>
      <c r="CAB50" s="323"/>
      <c r="CAC50" s="323"/>
      <c r="CAD50" s="323"/>
      <c r="CAE50" s="323"/>
      <c r="CAF50" s="323"/>
      <c r="CAG50" s="323"/>
      <c r="CAH50" s="323"/>
      <c r="CAI50" s="323"/>
      <c r="CAJ50" s="323"/>
      <c r="CAK50" s="323"/>
      <c r="CAL50" s="323"/>
      <c r="CAM50" s="323"/>
      <c r="CAN50" s="323"/>
      <c r="CAO50" s="323"/>
      <c r="CAP50" s="323"/>
      <c r="CAQ50" s="323"/>
      <c r="CAR50" s="323"/>
      <c r="CAS50" s="323"/>
      <c r="CAT50" s="323"/>
      <c r="CAU50" s="323"/>
      <c r="CAV50" s="323"/>
      <c r="CAW50" s="323"/>
      <c r="CAX50" s="323"/>
      <c r="CAY50" s="323"/>
      <c r="CAZ50" s="323"/>
      <c r="CBA50" s="323"/>
      <c r="CBB50" s="323"/>
      <c r="CBC50" s="323"/>
      <c r="CBD50" s="323"/>
      <c r="CBE50" s="323"/>
      <c r="CBF50" s="323"/>
      <c r="CBG50" s="323"/>
      <c r="CBH50" s="323"/>
      <c r="CBI50" s="323"/>
      <c r="CBJ50" s="323"/>
      <c r="CBK50" s="323"/>
      <c r="CBL50" s="323"/>
      <c r="CBM50" s="323"/>
      <c r="CBN50" s="323"/>
      <c r="CBO50" s="323"/>
      <c r="CBP50" s="323"/>
      <c r="CBQ50" s="323"/>
      <c r="CBR50" s="323"/>
      <c r="CBS50" s="323"/>
      <c r="CBT50" s="323"/>
      <c r="CBU50" s="323"/>
      <c r="CBV50" s="323"/>
      <c r="CBW50" s="323"/>
      <c r="CBX50" s="323"/>
      <c r="CBY50" s="323"/>
      <c r="CBZ50" s="323"/>
      <c r="CCA50" s="323"/>
      <c r="CCB50" s="323"/>
      <c r="CCC50" s="323"/>
      <c r="CCD50" s="323"/>
      <c r="CCE50" s="323"/>
      <c r="CCF50" s="323"/>
      <c r="CCG50" s="323"/>
      <c r="CCH50" s="323"/>
      <c r="CCI50" s="323"/>
      <c r="CCJ50" s="323"/>
      <c r="CCK50" s="323"/>
      <c r="CCL50" s="323"/>
      <c r="CCM50" s="323"/>
      <c r="CCN50" s="323"/>
      <c r="CCO50" s="323"/>
      <c r="CCP50" s="323"/>
      <c r="CCQ50" s="323"/>
      <c r="CCR50" s="323"/>
      <c r="CCS50" s="323"/>
      <c r="CCT50" s="323"/>
      <c r="CCU50" s="323"/>
      <c r="CCV50" s="323"/>
      <c r="CCW50" s="323"/>
      <c r="CCX50" s="323"/>
      <c r="CCY50" s="323"/>
      <c r="CCZ50" s="323"/>
      <c r="CDA50" s="323"/>
      <c r="CDB50" s="323"/>
      <c r="CDC50" s="323"/>
      <c r="CDD50" s="323"/>
      <c r="CDE50" s="323"/>
      <c r="CDF50" s="323"/>
      <c r="CDG50" s="323"/>
      <c r="CDH50" s="323"/>
      <c r="CDI50" s="323"/>
      <c r="CDJ50" s="323"/>
      <c r="CDK50" s="323"/>
      <c r="CDL50" s="323"/>
      <c r="CDM50" s="323"/>
      <c r="CDN50" s="323"/>
      <c r="CDO50" s="323"/>
      <c r="CDP50" s="323"/>
      <c r="CDQ50" s="323"/>
      <c r="CDR50" s="323"/>
      <c r="CDS50" s="323"/>
      <c r="CDT50" s="323"/>
      <c r="CDU50" s="323"/>
      <c r="CDV50" s="323"/>
      <c r="CDW50" s="323"/>
      <c r="CDX50" s="323"/>
      <c r="CDY50" s="323"/>
      <c r="CDZ50" s="323"/>
      <c r="CEA50" s="323"/>
      <c r="CEB50" s="323"/>
      <c r="CEC50" s="323"/>
      <c r="CED50" s="323"/>
      <c r="CEE50" s="323"/>
      <c r="CEF50" s="323"/>
      <c r="CEG50" s="323"/>
      <c r="CEH50" s="323"/>
      <c r="CEI50" s="323"/>
      <c r="CEJ50" s="323"/>
      <c r="CEK50" s="323"/>
      <c r="CEL50" s="323"/>
      <c r="CEM50" s="323"/>
      <c r="CEN50" s="323"/>
      <c r="CEO50" s="323"/>
      <c r="CEP50" s="323"/>
      <c r="CEQ50" s="323"/>
      <c r="CER50" s="323"/>
      <c r="CES50" s="323"/>
      <c r="CET50" s="323"/>
      <c r="CEU50" s="323"/>
      <c r="CEV50" s="323"/>
      <c r="CEW50" s="323"/>
      <c r="CEX50" s="323"/>
      <c r="CEY50" s="323"/>
      <c r="CEZ50" s="323"/>
      <c r="CFA50" s="323"/>
      <c r="CFB50" s="323"/>
      <c r="CFC50" s="323"/>
      <c r="CFD50" s="323"/>
      <c r="CFE50" s="323"/>
      <c r="CFF50" s="323"/>
      <c r="CFG50" s="323"/>
      <c r="CFH50" s="323"/>
      <c r="CFI50" s="323"/>
      <c r="CFJ50" s="323"/>
      <c r="CFK50" s="323"/>
      <c r="CFL50" s="323"/>
      <c r="CFM50" s="323"/>
      <c r="CFN50" s="323"/>
      <c r="CFO50" s="323"/>
      <c r="CFP50" s="323"/>
      <c r="CFQ50" s="323"/>
      <c r="CFR50" s="323"/>
      <c r="CFS50" s="323"/>
      <c r="CFT50" s="323"/>
      <c r="CFU50" s="323"/>
      <c r="CFV50" s="323"/>
      <c r="CFW50" s="323"/>
      <c r="CFX50" s="323"/>
      <c r="CFY50" s="323"/>
      <c r="CFZ50" s="323"/>
      <c r="CGA50" s="323"/>
      <c r="CGB50" s="323"/>
      <c r="CGC50" s="323"/>
      <c r="CGD50" s="323"/>
      <c r="CGE50" s="323"/>
      <c r="CGF50" s="323"/>
      <c r="CGG50" s="323"/>
      <c r="CGH50" s="323"/>
      <c r="CGI50" s="323"/>
      <c r="CGJ50" s="323"/>
      <c r="CGK50" s="323"/>
      <c r="CGL50" s="323"/>
      <c r="CGM50" s="323"/>
      <c r="CGN50" s="323"/>
      <c r="CGO50" s="323"/>
      <c r="CGP50" s="323"/>
      <c r="CGQ50" s="323"/>
      <c r="CGR50" s="323"/>
      <c r="CGS50" s="323"/>
      <c r="CGT50" s="323"/>
      <c r="CGU50" s="323"/>
      <c r="CGV50" s="323"/>
      <c r="CGW50" s="323"/>
      <c r="CGX50" s="323"/>
      <c r="CGY50" s="323"/>
      <c r="CGZ50" s="323"/>
      <c r="CHA50" s="323"/>
      <c r="CHB50" s="323"/>
      <c r="CHC50" s="323"/>
      <c r="CHD50" s="323"/>
      <c r="CHE50" s="323"/>
      <c r="CHF50" s="323"/>
      <c r="CHG50" s="323"/>
      <c r="CHH50" s="323"/>
      <c r="CHI50" s="323"/>
      <c r="CHJ50" s="323"/>
      <c r="CHK50" s="323"/>
      <c r="CHL50" s="323"/>
      <c r="CHM50" s="323"/>
      <c r="CHN50" s="323"/>
      <c r="CHO50" s="323"/>
      <c r="CHP50" s="323"/>
      <c r="CHQ50" s="323"/>
      <c r="CHR50" s="323"/>
      <c r="CHS50" s="323"/>
      <c r="CHT50" s="323"/>
      <c r="CHU50" s="323"/>
      <c r="CHV50" s="323"/>
      <c r="CHW50" s="323"/>
      <c r="CHX50" s="323"/>
      <c r="CHY50" s="323"/>
      <c r="CHZ50" s="323"/>
      <c r="CIA50" s="323"/>
      <c r="CIB50" s="323"/>
      <c r="CIC50" s="323"/>
      <c r="CID50" s="323"/>
      <c r="CIE50" s="323"/>
      <c r="CIF50" s="323"/>
      <c r="CIG50" s="323"/>
      <c r="CIH50" s="323"/>
      <c r="CII50" s="323"/>
      <c r="CIJ50" s="323"/>
      <c r="CIK50" s="323"/>
      <c r="CIL50" s="323"/>
      <c r="CIM50" s="323"/>
      <c r="CIN50" s="323"/>
      <c r="CIO50" s="323"/>
      <c r="CIP50" s="323"/>
      <c r="CIQ50" s="323"/>
      <c r="CIR50" s="323"/>
      <c r="CIS50" s="323"/>
      <c r="CIT50" s="323"/>
      <c r="CIU50" s="323"/>
      <c r="CIV50" s="323"/>
      <c r="CIW50" s="323"/>
      <c r="CIX50" s="323"/>
      <c r="CIY50" s="323"/>
      <c r="CIZ50" s="323"/>
      <c r="CJA50" s="323"/>
      <c r="CJB50" s="323"/>
      <c r="CJC50" s="323"/>
      <c r="CJD50" s="323"/>
      <c r="CJE50" s="323"/>
      <c r="CJF50" s="323"/>
      <c r="CJG50" s="323"/>
      <c r="CJH50" s="323"/>
      <c r="CJI50" s="323"/>
      <c r="CJJ50" s="323"/>
      <c r="CJK50" s="323"/>
      <c r="CJL50" s="323"/>
      <c r="CJM50" s="323"/>
      <c r="CJN50" s="323"/>
      <c r="CJO50" s="323"/>
      <c r="CJP50" s="323"/>
      <c r="CJQ50" s="323"/>
      <c r="CJR50" s="323"/>
      <c r="CJS50" s="323"/>
      <c r="CJT50" s="323"/>
      <c r="CJU50" s="323"/>
      <c r="CJV50" s="323"/>
      <c r="CJW50" s="323"/>
      <c r="CJX50" s="323"/>
      <c r="CJY50" s="323"/>
      <c r="CJZ50" s="323"/>
      <c r="CKA50" s="323"/>
      <c r="CKB50" s="323"/>
      <c r="CKC50" s="323"/>
      <c r="CKD50" s="323"/>
      <c r="CKE50" s="323"/>
      <c r="CKF50" s="323"/>
      <c r="CKG50" s="323"/>
      <c r="CKH50" s="323"/>
      <c r="CKI50" s="323"/>
      <c r="CKJ50" s="323"/>
      <c r="CKK50" s="323"/>
      <c r="CKL50" s="323"/>
      <c r="CKM50" s="323"/>
      <c r="CKN50" s="323"/>
      <c r="CKO50" s="323"/>
      <c r="CKP50" s="323"/>
      <c r="CKQ50" s="323"/>
      <c r="CKR50" s="323"/>
      <c r="CKS50" s="323"/>
      <c r="CKT50" s="323"/>
      <c r="CKU50" s="323"/>
      <c r="CKV50" s="323"/>
      <c r="CKW50" s="323"/>
      <c r="CKX50" s="323"/>
      <c r="CKY50" s="323"/>
      <c r="CKZ50" s="323"/>
      <c r="CLA50" s="323"/>
      <c r="CLB50" s="323"/>
      <c r="CLC50" s="323"/>
      <c r="CLD50" s="323"/>
      <c r="CLE50" s="323"/>
      <c r="CLF50" s="323"/>
      <c r="CLG50" s="323"/>
      <c r="CLH50" s="323"/>
      <c r="CLI50" s="323"/>
      <c r="CLJ50" s="323"/>
      <c r="CLK50" s="323"/>
      <c r="CLL50" s="323"/>
      <c r="CLM50" s="323"/>
      <c r="CLN50" s="323"/>
      <c r="CLO50" s="323"/>
      <c r="CLP50" s="323"/>
      <c r="CLQ50" s="323"/>
      <c r="CLR50" s="323"/>
      <c r="CLS50" s="323"/>
      <c r="CLT50" s="323"/>
      <c r="CLU50" s="323"/>
      <c r="CLV50" s="323"/>
      <c r="CLW50" s="323"/>
      <c r="CLX50" s="323"/>
      <c r="CLY50" s="323"/>
      <c r="CLZ50" s="323"/>
      <c r="CMA50" s="323"/>
      <c r="CMB50" s="323"/>
      <c r="CMC50" s="323"/>
      <c r="CMD50" s="323"/>
      <c r="CME50" s="323"/>
      <c r="CMF50" s="323"/>
      <c r="CMG50" s="323"/>
      <c r="CMH50" s="323"/>
      <c r="CMI50" s="323"/>
      <c r="CMJ50" s="323"/>
      <c r="CMK50" s="323"/>
      <c r="CML50" s="323"/>
      <c r="CMM50" s="323"/>
      <c r="CMN50" s="323"/>
      <c r="CMO50" s="323"/>
      <c r="CMP50" s="323"/>
      <c r="CMQ50" s="323"/>
      <c r="CMR50" s="323"/>
      <c r="CMS50" s="323"/>
      <c r="CMT50" s="323"/>
      <c r="CMU50" s="323"/>
      <c r="CMV50" s="323"/>
      <c r="CMW50" s="323"/>
      <c r="CMX50" s="323"/>
      <c r="CMY50" s="323"/>
      <c r="CMZ50" s="323"/>
      <c r="CNA50" s="323"/>
      <c r="CNB50" s="323"/>
      <c r="CNC50" s="323"/>
      <c r="CND50" s="323"/>
      <c r="CNE50" s="323"/>
      <c r="CNF50" s="323"/>
      <c r="CNG50" s="323"/>
      <c r="CNH50" s="323"/>
      <c r="CNI50" s="323"/>
      <c r="CNJ50" s="323"/>
      <c r="CNK50" s="323"/>
      <c r="CNL50" s="323"/>
      <c r="CNM50" s="323"/>
      <c r="CNN50" s="323"/>
      <c r="CNO50" s="323"/>
      <c r="CNP50" s="323"/>
      <c r="CNQ50" s="323"/>
      <c r="CNR50" s="323"/>
      <c r="CNS50" s="323"/>
      <c r="CNT50" s="323"/>
      <c r="CNU50" s="323"/>
      <c r="CNV50" s="323"/>
      <c r="CNW50" s="323"/>
      <c r="CNX50" s="323"/>
      <c r="CNY50" s="323"/>
      <c r="CNZ50" s="323"/>
      <c r="COA50" s="323"/>
      <c r="COB50" s="323"/>
      <c r="COC50" s="323"/>
      <c r="COD50" s="323"/>
      <c r="COE50" s="323"/>
      <c r="COF50" s="323"/>
      <c r="COG50" s="323"/>
      <c r="COH50" s="323"/>
      <c r="COI50" s="323"/>
      <c r="COJ50" s="323"/>
      <c r="COK50" s="323"/>
      <c r="COL50" s="323"/>
      <c r="COM50" s="323"/>
      <c r="CON50" s="323"/>
      <c r="COO50" s="323"/>
      <c r="COP50" s="323"/>
      <c r="COQ50" s="323"/>
      <c r="COR50" s="323"/>
      <c r="COS50" s="323"/>
      <c r="COT50" s="323"/>
      <c r="COU50" s="323"/>
      <c r="COV50" s="323"/>
      <c r="COW50" s="323"/>
      <c r="COX50" s="323"/>
      <c r="COY50" s="323"/>
      <c r="COZ50" s="323"/>
      <c r="CPA50" s="323"/>
      <c r="CPB50" s="323"/>
      <c r="CPC50" s="323"/>
      <c r="CPD50" s="323"/>
      <c r="CPE50" s="323"/>
      <c r="CPF50" s="323"/>
      <c r="CPG50" s="323"/>
      <c r="CPH50" s="323"/>
      <c r="CPI50" s="323"/>
      <c r="CPJ50" s="323"/>
      <c r="CPK50" s="323"/>
      <c r="CPL50" s="323"/>
      <c r="CPM50" s="323"/>
      <c r="CPN50" s="323"/>
      <c r="CPO50" s="323"/>
      <c r="CPP50" s="323"/>
      <c r="CPQ50" s="323"/>
      <c r="CPR50" s="323"/>
      <c r="CPS50" s="323"/>
      <c r="CPT50" s="323"/>
      <c r="CPU50" s="323"/>
      <c r="CPV50" s="323"/>
      <c r="CPW50" s="323"/>
      <c r="CPX50" s="323"/>
      <c r="CPY50" s="323"/>
      <c r="CPZ50" s="323"/>
      <c r="CQA50" s="323"/>
      <c r="CQB50" s="323"/>
      <c r="CQC50" s="323"/>
      <c r="CQD50" s="323"/>
      <c r="CQE50" s="323"/>
      <c r="CQF50" s="323"/>
      <c r="CQG50" s="323"/>
      <c r="CQH50" s="323"/>
      <c r="CQI50" s="323"/>
      <c r="CQJ50" s="323"/>
      <c r="CQK50" s="323"/>
      <c r="CQL50" s="323"/>
      <c r="CQM50" s="323"/>
      <c r="CQN50" s="323"/>
      <c r="CQO50" s="323"/>
      <c r="CQP50" s="323"/>
      <c r="CQQ50" s="323"/>
      <c r="CQR50" s="323"/>
      <c r="CQS50" s="323"/>
      <c r="CQT50" s="323"/>
      <c r="CQU50" s="323"/>
      <c r="CQV50" s="323"/>
      <c r="CQW50" s="323"/>
      <c r="CQX50" s="323"/>
      <c r="CQY50" s="323"/>
      <c r="CQZ50" s="323"/>
      <c r="CRA50" s="323"/>
      <c r="CRB50" s="323"/>
      <c r="CRC50" s="323"/>
      <c r="CRD50" s="323"/>
      <c r="CRE50" s="323"/>
      <c r="CRF50" s="323"/>
      <c r="CRG50" s="323"/>
      <c r="CRH50" s="323"/>
      <c r="CRI50" s="323"/>
      <c r="CRJ50" s="323"/>
      <c r="CRK50" s="323"/>
      <c r="CRL50" s="323"/>
      <c r="CRM50" s="323"/>
      <c r="CRN50" s="323"/>
      <c r="CRO50" s="323"/>
      <c r="CRP50" s="323"/>
      <c r="CRQ50" s="323"/>
      <c r="CRR50" s="323"/>
      <c r="CRS50" s="323"/>
      <c r="CRT50" s="323"/>
      <c r="CRU50" s="323"/>
      <c r="CRV50" s="323"/>
      <c r="CRW50" s="323"/>
      <c r="CRX50" s="323"/>
      <c r="CRY50" s="323"/>
      <c r="CRZ50" s="323"/>
      <c r="CSA50" s="323"/>
      <c r="CSB50" s="323"/>
      <c r="CSC50" s="323"/>
      <c r="CSD50" s="323"/>
      <c r="CSE50" s="323"/>
      <c r="CSF50" s="323"/>
      <c r="CSG50" s="323"/>
      <c r="CSH50" s="323"/>
      <c r="CSI50" s="323"/>
      <c r="CSJ50" s="323"/>
      <c r="CSK50" s="323"/>
      <c r="CSL50" s="323"/>
      <c r="CSM50" s="323"/>
      <c r="CSN50" s="323"/>
      <c r="CSO50" s="323"/>
      <c r="CSP50" s="323"/>
      <c r="CSQ50" s="323"/>
      <c r="CSR50" s="323"/>
      <c r="CSS50" s="323"/>
      <c r="CST50" s="323"/>
      <c r="CSU50" s="323"/>
      <c r="CSV50" s="323"/>
      <c r="CSW50" s="323"/>
      <c r="CSX50" s="323"/>
      <c r="CSY50" s="323"/>
      <c r="CSZ50" s="323"/>
      <c r="CTA50" s="323"/>
      <c r="CTB50" s="323"/>
      <c r="CTC50" s="323"/>
      <c r="CTD50" s="323"/>
      <c r="CTE50" s="323"/>
      <c r="CTF50" s="323"/>
      <c r="CTG50" s="323"/>
      <c r="CTH50" s="323"/>
      <c r="CTI50" s="323"/>
      <c r="CTJ50" s="323"/>
      <c r="CTK50" s="323"/>
      <c r="CTL50" s="323"/>
      <c r="CTM50" s="323"/>
      <c r="CTN50" s="323"/>
      <c r="CTO50" s="323"/>
      <c r="CTP50" s="323"/>
      <c r="CTQ50" s="323"/>
      <c r="CTR50" s="323"/>
      <c r="CTS50" s="323"/>
      <c r="CTT50" s="323"/>
      <c r="CTU50" s="323"/>
      <c r="CTV50" s="323"/>
      <c r="CTW50" s="323"/>
      <c r="CTX50" s="323"/>
      <c r="CTY50" s="323"/>
      <c r="CTZ50" s="323"/>
      <c r="CUA50" s="323"/>
      <c r="CUB50" s="323"/>
      <c r="CUC50" s="323"/>
      <c r="CUD50" s="323"/>
      <c r="CUE50" s="323"/>
      <c r="CUF50" s="323"/>
      <c r="CUG50" s="323"/>
      <c r="CUH50" s="323"/>
      <c r="CUI50" s="323"/>
      <c r="CUJ50" s="323"/>
      <c r="CUK50" s="323"/>
      <c r="CUL50" s="323"/>
      <c r="CUM50" s="323"/>
      <c r="CUN50" s="323"/>
      <c r="CUO50" s="323"/>
      <c r="CUP50" s="323"/>
      <c r="CUQ50" s="323"/>
      <c r="CUR50" s="323"/>
      <c r="CUS50" s="323"/>
      <c r="CUT50" s="323"/>
      <c r="CUU50" s="323"/>
      <c r="CUV50" s="323"/>
      <c r="CUW50" s="323"/>
      <c r="CUX50" s="323"/>
      <c r="CUY50" s="323"/>
      <c r="CUZ50" s="323"/>
      <c r="CVA50" s="323"/>
      <c r="CVB50" s="323"/>
      <c r="CVC50" s="323"/>
      <c r="CVD50" s="323"/>
      <c r="CVE50" s="323"/>
      <c r="CVF50" s="323"/>
      <c r="CVG50" s="323"/>
      <c r="CVH50" s="323"/>
      <c r="CVI50" s="323"/>
      <c r="CVJ50" s="323"/>
      <c r="CVK50" s="323"/>
      <c r="CVL50" s="323"/>
      <c r="CVM50" s="323"/>
      <c r="CVN50" s="323"/>
      <c r="CVO50" s="323"/>
      <c r="CVP50" s="323"/>
      <c r="CVQ50" s="323"/>
      <c r="CVR50" s="323"/>
      <c r="CVS50" s="323"/>
      <c r="CVT50" s="323"/>
      <c r="CVU50" s="323"/>
      <c r="CVV50" s="323"/>
      <c r="CVW50" s="323"/>
      <c r="CVX50" s="323"/>
      <c r="CVY50" s="323"/>
      <c r="CVZ50" s="323"/>
      <c r="CWA50" s="323"/>
      <c r="CWB50" s="323"/>
      <c r="CWC50" s="323"/>
      <c r="CWD50" s="323"/>
      <c r="CWE50" s="323"/>
      <c r="CWF50" s="323"/>
      <c r="CWG50" s="323"/>
      <c r="CWH50" s="323"/>
      <c r="CWI50" s="323"/>
      <c r="CWJ50" s="323"/>
      <c r="CWK50" s="323"/>
      <c r="CWL50" s="323"/>
      <c r="CWM50" s="323"/>
      <c r="CWN50" s="323"/>
      <c r="CWO50" s="323"/>
      <c r="CWP50" s="323"/>
      <c r="CWQ50" s="323"/>
      <c r="CWR50" s="323"/>
      <c r="CWS50" s="323"/>
      <c r="CWT50" s="323"/>
      <c r="CWU50" s="323"/>
      <c r="CWV50" s="323"/>
      <c r="CWW50" s="323"/>
      <c r="CWX50" s="323"/>
      <c r="CWY50" s="323"/>
      <c r="CWZ50" s="323"/>
      <c r="CXA50" s="323"/>
      <c r="CXB50" s="323"/>
      <c r="CXC50" s="323"/>
      <c r="CXD50" s="323"/>
      <c r="CXE50" s="323"/>
      <c r="CXF50" s="323"/>
      <c r="CXG50" s="323"/>
      <c r="CXH50" s="323"/>
      <c r="CXI50" s="323"/>
      <c r="CXJ50" s="323"/>
      <c r="CXK50" s="323"/>
      <c r="CXL50" s="323"/>
      <c r="CXM50" s="323"/>
      <c r="CXN50" s="323"/>
      <c r="CXO50" s="323"/>
      <c r="CXP50" s="323"/>
      <c r="CXQ50" s="323"/>
      <c r="CXR50" s="323"/>
      <c r="CXS50" s="323"/>
      <c r="CXT50" s="323"/>
      <c r="CXU50" s="323"/>
      <c r="CXV50" s="323"/>
      <c r="CXW50" s="323"/>
      <c r="CXX50" s="323"/>
      <c r="CXY50" s="323"/>
      <c r="CXZ50" s="323"/>
      <c r="CYA50" s="323"/>
      <c r="CYB50" s="323"/>
      <c r="CYC50" s="323"/>
      <c r="CYD50" s="323"/>
      <c r="CYE50" s="323"/>
      <c r="CYF50" s="323"/>
      <c r="CYG50" s="323"/>
      <c r="CYH50" s="323"/>
      <c r="CYI50" s="323"/>
      <c r="CYJ50" s="323"/>
      <c r="CYK50" s="323"/>
      <c r="CYL50" s="323"/>
      <c r="CYM50" s="323"/>
      <c r="CYN50" s="323"/>
      <c r="CYO50" s="323"/>
      <c r="CYP50" s="323"/>
      <c r="CYQ50" s="323"/>
      <c r="CYR50" s="323"/>
      <c r="CYS50" s="323"/>
      <c r="CYT50" s="323"/>
      <c r="CYU50" s="323"/>
      <c r="CYV50" s="323"/>
      <c r="CYW50" s="323"/>
      <c r="CYX50" s="323"/>
      <c r="CYY50" s="323"/>
      <c r="CYZ50" s="323"/>
      <c r="CZA50" s="323"/>
      <c r="CZB50" s="323"/>
      <c r="CZC50" s="323"/>
      <c r="CZD50" s="323"/>
      <c r="CZE50" s="323"/>
      <c r="CZF50" s="323"/>
      <c r="CZG50" s="323"/>
      <c r="CZH50" s="323"/>
      <c r="CZI50" s="323"/>
      <c r="CZJ50" s="323"/>
      <c r="CZK50" s="323"/>
      <c r="CZL50" s="323"/>
      <c r="CZM50" s="323"/>
      <c r="CZN50" s="323"/>
      <c r="CZO50" s="323"/>
      <c r="CZP50" s="323"/>
      <c r="CZQ50" s="323"/>
      <c r="CZR50" s="323"/>
      <c r="CZS50" s="323"/>
      <c r="CZT50" s="323"/>
      <c r="CZU50" s="323"/>
      <c r="CZV50" s="323"/>
      <c r="CZW50" s="323"/>
      <c r="CZX50" s="323"/>
      <c r="CZY50" s="323"/>
      <c r="CZZ50" s="323"/>
      <c r="DAA50" s="323"/>
      <c r="DAB50" s="323"/>
      <c r="DAC50" s="323"/>
      <c r="DAD50" s="323"/>
      <c r="DAE50" s="323"/>
      <c r="DAF50" s="323"/>
      <c r="DAG50" s="323"/>
      <c r="DAH50" s="323"/>
      <c r="DAI50" s="323"/>
      <c r="DAJ50" s="323"/>
      <c r="DAK50" s="323"/>
      <c r="DAL50" s="323"/>
      <c r="DAM50" s="323"/>
      <c r="DAN50" s="323"/>
      <c r="DAO50" s="323"/>
      <c r="DAP50" s="323"/>
      <c r="DAQ50" s="323"/>
      <c r="DAR50" s="323"/>
      <c r="DAS50" s="323"/>
      <c r="DAT50" s="323"/>
      <c r="DAU50" s="323"/>
      <c r="DAV50" s="323"/>
      <c r="DAW50" s="323"/>
      <c r="DAX50" s="323"/>
      <c r="DAY50" s="323"/>
      <c r="DAZ50" s="323"/>
      <c r="DBA50" s="323"/>
      <c r="DBB50" s="323"/>
      <c r="DBC50" s="323"/>
      <c r="DBD50" s="323"/>
      <c r="DBE50" s="323"/>
      <c r="DBF50" s="323"/>
      <c r="DBG50" s="323"/>
      <c r="DBH50" s="323"/>
      <c r="DBI50" s="323"/>
      <c r="DBJ50" s="323"/>
      <c r="DBK50" s="323"/>
      <c r="DBL50" s="323"/>
      <c r="DBM50" s="323"/>
      <c r="DBN50" s="323"/>
      <c r="DBO50" s="323"/>
      <c r="DBP50" s="323"/>
      <c r="DBQ50" s="323"/>
      <c r="DBR50" s="323"/>
      <c r="DBS50" s="323"/>
      <c r="DBT50" s="323"/>
      <c r="DBU50" s="323"/>
      <c r="DBV50" s="323"/>
      <c r="DBW50" s="323"/>
      <c r="DBX50" s="323"/>
      <c r="DBY50" s="323"/>
      <c r="DBZ50" s="323"/>
      <c r="DCA50" s="323"/>
      <c r="DCB50" s="323"/>
      <c r="DCC50" s="323"/>
      <c r="DCD50" s="323"/>
      <c r="DCE50" s="323"/>
      <c r="DCF50" s="323"/>
      <c r="DCG50" s="323"/>
      <c r="DCH50" s="323"/>
      <c r="DCI50" s="323"/>
      <c r="DCJ50" s="323"/>
      <c r="DCK50" s="323"/>
      <c r="DCL50" s="323"/>
      <c r="DCM50" s="323"/>
      <c r="DCN50" s="323"/>
      <c r="DCO50" s="323"/>
      <c r="DCP50" s="323"/>
      <c r="DCQ50" s="323"/>
      <c r="DCR50" s="323"/>
      <c r="DCS50" s="323"/>
      <c r="DCT50" s="323"/>
      <c r="DCU50" s="323"/>
      <c r="DCV50" s="323"/>
      <c r="DCW50" s="323"/>
      <c r="DCX50" s="323"/>
      <c r="DCY50" s="323"/>
      <c r="DCZ50" s="323"/>
      <c r="DDA50" s="323"/>
      <c r="DDB50" s="323"/>
      <c r="DDC50" s="323"/>
      <c r="DDD50" s="323"/>
      <c r="DDE50" s="323"/>
      <c r="DDF50" s="323"/>
      <c r="DDG50" s="323"/>
      <c r="DDH50" s="323"/>
      <c r="DDI50" s="323"/>
      <c r="DDJ50" s="323"/>
      <c r="DDK50" s="323"/>
      <c r="DDL50" s="323"/>
      <c r="DDM50" s="323"/>
      <c r="DDN50" s="323"/>
      <c r="DDO50" s="323"/>
      <c r="DDP50" s="323"/>
      <c r="DDQ50" s="323"/>
      <c r="DDR50" s="323"/>
      <c r="DDS50" s="323"/>
      <c r="DDT50" s="323"/>
      <c r="DDU50" s="323"/>
      <c r="DDV50" s="323"/>
      <c r="DDW50" s="323"/>
      <c r="DDX50" s="323"/>
      <c r="DDY50" s="323"/>
      <c r="DDZ50" s="323"/>
      <c r="DEA50" s="323"/>
      <c r="DEB50" s="323"/>
      <c r="DEC50" s="323"/>
      <c r="DED50" s="323"/>
      <c r="DEE50" s="323"/>
      <c r="DEF50" s="323"/>
      <c r="DEG50" s="323"/>
      <c r="DEH50" s="323"/>
      <c r="DEI50" s="323"/>
      <c r="DEJ50" s="323"/>
      <c r="DEK50" s="323"/>
      <c r="DEL50" s="323"/>
      <c r="DEM50" s="323"/>
      <c r="DEN50" s="323"/>
      <c r="DEO50" s="323"/>
      <c r="DEP50" s="323"/>
      <c r="DEQ50" s="323"/>
      <c r="DER50" s="323"/>
      <c r="DES50" s="323"/>
      <c r="DET50" s="323"/>
      <c r="DEU50" s="323"/>
      <c r="DEV50" s="323"/>
      <c r="DEW50" s="323"/>
      <c r="DEX50" s="323"/>
      <c r="DEY50" s="323"/>
      <c r="DEZ50" s="323"/>
      <c r="DFA50" s="323"/>
      <c r="DFB50" s="323"/>
      <c r="DFC50" s="323"/>
      <c r="DFD50" s="323"/>
      <c r="DFE50" s="323"/>
      <c r="DFF50" s="323"/>
      <c r="DFG50" s="323"/>
      <c r="DFH50" s="323"/>
      <c r="DFI50" s="323"/>
      <c r="DFJ50" s="323"/>
      <c r="DFK50" s="323"/>
      <c r="DFL50" s="323"/>
      <c r="DFM50" s="323"/>
      <c r="DFN50" s="323"/>
      <c r="DFO50" s="323"/>
      <c r="DFP50" s="323"/>
      <c r="DFQ50" s="323"/>
      <c r="DFR50" s="323"/>
      <c r="DFS50" s="323"/>
      <c r="DFT50" s="323"/>
      <c r="DFU50" s="323"/>
      <c r="DFV50" s="323"/>
      <c r="DFW50" s="323"/>
      <c r="DFX50" s="323"/>
      <c r="DFY50" s="323"/>
      <c r="DFZ50" s="323"/>
      <c r="DGA50" s="323"/>
      <c r="DGB50" s="323"/>
      <c r="DGC50" s="323"/>
      <c r="DGD50" s="323"/>
      <c r="DGE50" s="323"/>
      <c r="DGF50" s="323"/>
      <c r="DGG50" s="323"/>
      <c r="DGH50" s="323"/>
      <c r="DGI50" s="323"/>
      <c r="DGJ50" s="323"/>
      <c r="DGK50" s="323"/>
      <c r="DGL50" s="323"/>
      <c r="DGM50" s="323"/>
      <c r="DGN50" s="323"/>
      <c r="DGO50" s="323"/>
      <c r="DGP50" s="323"/>
      <c r="DGQ50" s="323"/>
      <c r="DGR50" s="323"/>
      <c r="DGS50" s="323"/>
      <c r="DGT50" s="323"/>
      <c r="DGU50" s="323"/>
      <c r="DGV50" s="323"/>
      <c r="DGW50" s="323"/>
      <c r="DGX50" s="323"/>
      <c r="DGY50" s="323"/>
      <c r="DGZ50" s="323"/>
      <c r="DHA50" s="323"/>
      <c r="DHB50" s="323"/>
      <c r="DHC50" s="323"/>
      <c r="DHD50" s="323"/>
      <c r="DHE50" s="323"/>
      <c r="DHF50" s="323"/>
      <c r="DHG50" s="323"/>
      <c r="DHH50" s="323"/>
      <c r="DHI50" s="323"/>
      <c r="DHJ50" s="323"/>
      <c r="DHK50" s="323"/>
      <c r="DHL50" s="323"/>
      <c r="DHM50" s="323"/>
      <c r="DHN50" s="323"/>
      <c r="DHO50" s="323"/>
      <c r="DHP50" s="323"/>
      <c r="DHQ50" s="323"/>
      <c r="DHR50" s="323"/>
      <c r="DHS50" s="323"/>
      <c r="DHT50" s="323"/>
      <c r="DHU50" s="323"/>
      <c r="DHV50" s="323"/>
      <c r="DHW50" s="323"/>
      <c r="DHX50" s="323"/>
      <c r="DHY50" s="323"/>
      <c r="DHZ50" s="323"/>
      <c r="DIA50" s="323"/>
      <c r="DIB50" s="323"/>
      <c r="DIC50" s="323"/>
      <c r="DID50" s="323"/>
      <c r="DIE50" s="323"/>
      <c r="DIF50" s="323"/>
      <c r="DIG50" s="323"/>
      <c r="DIH50" s="323"/>
      <c r="DII50" s="323"/>
      <c r="DIJ50" s="323"/>
      <c r="DIK50" s="323"/>
      <c r="DIL50" s="323"/>
      <c r="DIM50" s="323"/>
      <c r="DIN50" s="323"/>
      <c r="DIO50" s="323"/>
      <c r="DIP50" s="323"/>
      <c r="DIQ50" s="323"/>
      <c r="DIR50" s="323"/>
      <c r="DIS50" s="323"/>
      <c r="DIT50" s="323"/>
      <c r="DIU50" s="323"/>
      <c r="DIV50" s="323"/>
      <c r="DIW50" s="323"/>
      <c r="DIX50" s="323"/>
      <c r="DIY50" s="323"/>
      <c r="DIZ50" s="323"/>
      <c r="DJA50" s="323"/>
      <c r="DJB50" s="323"/>
      <c r="DJC50" s="323"/>
      <c r="DJD50" s="323"/>
      <c r="DJE50" s="323"/>
      <c r="DJF50" s="323"/>
      <c r="DJG50" s="323"/>
      <c r="DJH50" s="323"/>
      <c r="DJI50" s="323"/>
      <c r="DJJ50" s="323"/>
      <c r="DJK50" s="323"/>
      <c r="DJL50" s="323"/>
      <c r="DJM50" s="323"/>
      <c r="DJN50" s="323"/>
      <c r="DJO50" s="323"/>
      <c r="DJP50" s="323"/>
      <c r="DJQ50" s="323"/>
      <c r="DJR50" s="323"/>
      <c r="DJS50" s="323"/>
      <c r="DJT50" s="323"/>
      <c r="DJU50" s="323"/>
      <c r="DJV50" s="323"/>
      <c r="DJW50" s="323"/>
      <c r="DJX50" s="323"/>
      <c r="DJY50" s="323"/>
      <c r="DJZ50" s="323"/>
      <c r="DKA50" s="323"/>
      <c r="DKB50" s="323"/>
      <c r="DKC50" s="323"/>
      <c r="DKD50" s="323"/>
      <c r="DKE50" s="323"/>
      <c r="DKF50" s="323"/>
      <c r="DKG50" s="323"/>
      <c r="DKH50" s="323"/>
      <c r="DKI50" s="323"/>
      <c r="DKJ50" s="323"/>
      <c r="DKK50" s="323"/>
      <c r="DKL50" s="323"/>
      <c r="DKM50" s="323"/>
      <c r="DKN50" s="323"/>
      <c r="DKO50" s="323"/>
      <c r="DKP50" s="323"/>
      <c r="DKQ50" s="323"/>
      <c r="DKR50" s="323"/>
      <c r="DKS50" s="323"/>
      <c r="DKT50" s="323"/>
      <c r="DKU50" s="323"/>
      <c r="DKV50" s="323"/>
      <c r="DKW50" s="323"/>
      <c r="DKX50" s="323"/>
      <c r="DKY50" s="323"/>
      <c r="DKZ50" s="323"/>
      <c r="DLA50" s="323"/>
      <c r="DLB50" s="323"/>
      <c r="DLC50" s="323"/>
      <c r="DLD50" s="323"/>
      <c r="DLE50" s="323"/>
      <c r="DLF50" s="323"/>
      <c r="DLG50" s="323"/>
      <c r="DLH50" s="323"/>
      <c r="DLI50" s="323"/>
      <c r="DLJ50" s="323"/>
      <c r="DLK50" s="323"/>
      <c r="DLL50" s="323"/>
      <c r="DLM50" s="323"/>
      <c r="DLN50" s="323"/>
      <c r="DLO50" s="323"/>
      <c r="DLP50" s="323"/>
      <c r="DLQ50" s="323"/>
      <c r="DLR50" s="323"/>
      <c r="DLS50" s="323"/>
      <c r="DLT50" s="323"/>
      <c r="DLU50" s="323"/>
      <c r="DLV50" s="323"/>
      <c r="DLW50" s="323"/>
      <c r="DLX50" s="323"/>
      <c r="DLY50" s="323"/>
      <c r="DLZ50" s="323"/>
      <c r="DMA50" s="323"/>
      <c r="DMB50" s="323"/>
      <c r="DMC50" s="323"/>
      <c r="DMD50" s="323"/>
      <c r="DME50" s="323"/>
      <c r="DMF50" s="323"/>
      <c r="DMG50" s="323"/>
      <c r="DMH50" s="323"/>
      <c r="DMI50" s="323"/>
      <c r="DMJ50" s="323"/>
      <c r="DMK50" s="323"/>
      <c r="DML50" s="323"/>
      <c r="DMM50" s="323"/>
      <c r="DMN50" s="323"/>
      <c r="DMO50" s="323"/>
      <c r="DMP50" s="323"/>
      <c r="DMQ50" s="323"/>
      <c r="DMR50" s="323"/>
      <c r="DMS50" s="323"/>
      <c r="DMT50" s="323"/>
      <c r="DMU50" s="323"/>
      <c r="DMV50" s="323"/>
      <c r="DMW50" s="323"/>
      <c r="DMX50" s="323"/>
      <c r="DMY50" s="323"/>
      <c r="DMZ50" s="323"/>
      <c r="DNA50" s="323"/>
      <c r="DNB50" s="323"/>
      <c r="DNC50" s="323"/>
      <c r="DND50" s="323"/>
      <c r="DNE50" s="323"/>
      <c r="DNF50" s="323"/>
      <c r="DNG50" s="323"/>
      <c r="DNH50" s="323"/>
      <c r="DNI50" s="323"/>
      <c r="DNJ50" s="323"/>
      <c r="DNK50" s="323"/>
      <c r="DNL50" s="323"/>
      <c r="DNM50" s="323"/>
      <c r="DNN50" s="323"/>
      <c r="DNO50" s="323"/>
      <c r="DNP50" s="323"/>
      <c r="DNQ50" s="323"/>
      <c r="DNR50" s="323"/>
      <c r="DNS50" s="323"/>
      <c r="DNT50" s="323"/>
      <c r="DNU50" s="323"/>
      <c r="DNV50" s="323"/>
      <c r="DNW50" s="323"/>
      <c r="DNX50" s="323"/>
      <c r="DNY50" s="323"/>
      <c r="DNZ50" s="323"/>
      <c r="DOA50" s="323"/>
      <c r="DOB50" s="323"/>
      <c r="DOC50" s="323"/>
      <c r="DOD50" s="323"/>
      <c r="DOE50" s="323"/>
      <c r="DOF50" s="323"/>
      <c r="DOG50" s="323"/>
      <c r="DOH50" s="323"/>
      <c r="DOI50" s="323"/>
      <c r="DOJ50" s="323"/>
      <c r="DOK50" s="323"/>
      <c r="DOL50" s="323"/>
      <c r="DOM50" s="323"/>
      <c r="DON50" s="323"/>
      <c r="DOO50" s="323"/>
      <c r="DOP50" s="323"/>
      <c r="DOQ50" s="323"/>
      <c r="DOR50" s="323"/>
      <c r="DOS50" s="323"/>
      <c r="DOT50" s="323"/>
      <c r="DOU50" s="323"/>
      <c r="DOV50" s="323"/>
      <c r="DOW50" s="323"/>
      <c r="DOX50" s="323"/>
      <c r="DOY50" s="323"/>
      <c r="DOZ50" s="323"/>
      <c r="DPA50" s="323"/>
      <c r="DPB50" s="323"/>
      <c r="DPC50" s="323"/>
      <c r="DPD50" s="323"/>
      <c r="DPE50" s="323"/>
      <c r="DPF50" s="323"/>
      <c r="DPG50" s="323"/>
      <c r="DPH50" s="323"/>
      <c r="DPI50" s="323"/>
      <c r="DPJ50" s="323"/>
      <c r="DPK50" s="323"/>
      <c r="DPL50" s="323"/>
      <c r="DPM50" s="323"/>
      <c r="DPN50" s="323"/>
      <c r="DPO50" s="323"/>
      <c r="DPP50" s="323"/>
      <c r="DPQ50" s="323"/>
      <c r="DPR50" s="323"/>
      <c r="DPS50" s="323"/>
      <c r="DPT50" s="323"/>
      <c r="DPU50" s="323"/>
      <c r="DPV50" s="323"/>
      <c r="DPW50" s="323"/>
      <c r="DPX50" s="323"/>
      <c r="DPY50" s="323"/>
      <c r="DPZ50" s="323"/>
      <c r="DQA50" s="323"/>
      <c r="DQB50" s="323"/>
      <c r="DQC50" s="323"/>
      <c r="DQD50" s="323"/>
      <c r="DQE50" s="323"/>
      <c r="DQF50" s="323"/>
      <c r="DQG50" s="323"/>
      <c r="DQH50" s="323"/>
      <c r="DQI50" s="323"/>
      <c r="DQJ50" s="323"/>
      <c r="DQK50" s="323"/>
      <c r="DQL50" s="323"/>
      <c r="DQM50" s="323"/>
      <c r="DQN50" s="323"/>
      <c r="DQO50" s="323"/>
      <c r="DQP50" s="323"/>
      <c r="DQQ50" s="323"/>
      <c r="DQR50" s="323"/>
      <c r="DQS50" s="323"/>
      <c r="DQT50" s="323"/>
      <c r="DQU50" s="323"/>
      <c r="DQV50" s="323"/>
      <c r="DQW50" s="323"/>
      <c r="DQX50" s="323"/>
      <c r="DQY50" s="323"/>
      <c r="DQZ50" s="323"/>
      <c r="DRA50" s="323"/>
      <c r="DRB50" s="323"/>
      <c r="DRC50" s="323"/>
      <c r="DRD50" s="323"/>
      <c r="DRE50" s="323"/>
      <c r="DRF50" s="323"/>
      <c r="DRG50" s="323"/>
      <c r="DRH50" s="323"/>
      <c r="DRI50" s="323"/>
      <c r="DRJ50" s="323"/>
      <c r="DRK50" s="323"/>
      <c r="DRL50" s="323"/>
      <c r="DRM50" s="323"/>
      <c r="DRN50" s="323"/>
      <c r="DRO50" s="323"/>
      <c r="DRP50" s="323"/>
      <c r="DRQ50" s="323"/>
      <c r="DRR50" s="323"/>
      <c r="DRS50" s="323"/>
      <c r="DRT50" s="323"/>
      <c r="DRU50" s="323"/>
      <c r="DRV50" s="323"/>
      <c r="DRW50" s="323"/>
      <c r="DRX50" s="323"/>
      <c r="DRY50" s="323"/>
      <c r="DRZ50" s="323"/>
      <c r="DSA50" s="323"/>
      <c r="DSB50" s="323"/>
      <c r="DSC50" s="323"/>
      <c r="DSD50" s="323"/>
      <c r="DSE50" s="323"/>
      <c r="DSF50" s="323"/>
      <c r="DSG50" s="323"/>
      <c r="DSH50" s="323"/>
      <c r="DSI50" s="323"/>
      <c r="DSJ50" s="323"/>
      <c r="DSK50" s="323"/>
      <c r="DSL50" s="323"/>
      <c r="DSM50" s="323"/>
      <c r="DSN50" s="323"/>
      <c r="DSO50" s="323"/>
      <c r="DSP50" s="323"/>
      <c r="DSQ50" s="323"/>
      <c r="DSR50" s="323"/>
      <c r="DSS50" s="323"/>
      <c r="DST50" s="323"/>
      <c r="DSU50" s="323"/>
      <c r="DSV50" s="323"/>
      <c r="DSW50" s="323"/>
      <c r="DSX50" s="323"/>
      <c r="DSY50" s="323"/>
      <c r="DSZ50" s="323"/>
      <c r="DTA50" s="323"/>
      <c r="DTB50" s="323"/>
      <c r="DTC50" s="323"/>
      <c r="DTD50" s="323"/>
      <c r="DTE50" s="323"/>
      <c r="DTF50" s="323"/>
      <c r="DTG50" s="323"/>
      <c r="DTH50" s="323"/>
      <c r="DTI50" s="323"/>
      <c r="DTJ50" s="323"/>
      <c r="DTK50" s="323"/>
      <c r="DTL50" s="323"/>
      <c r="DTM50" s="323"/>
      <c r="DTN50" s="323"/>
      <c r="DTO50" s="323"/>
      <c r="DTP50" s="323"/>
      <c r="DTQ50" s="323"/>
      <c r="DTR50" s="323"/>
      <c r="DTS50" s="323"/>
      <c r="DTT50" s="323"/>
      <c r="DTU50" s="323"/>
      <c r="DTV50" s="323"/>
      <c r="DTW50" s="323"/>
      <c r="DTX50" s="323"/>
      <c r="DTY50" s="323"/>
      <c r="DTZ50" s="323"/>
      <c r="DUA50" s="323"/>
      <c r="DUB50" s="323"/>
      <c r="DUC50" s="323"/>
      <c r="DUD50" s="323"/>
      <c r="DUE50" s="323"/>
      <c r="DUF50" s="323"/>
      <c r="DUG50" s="323"/>
      <c r="DUH50" s="323"/>
      <c r="DUI50" s="323"/>
      <c r="DUJ50" s="323"/>
      <c r="DUK50" s="323"/>
      <c r="DUL50" s="323"/>
      <c r="DUM50" s="323"/>
      <c r="DUN50" s="323"/>
      <c r="DUO50" s="323"/>
      <c r="DUP50" s="323"/>
      <c r="DUQ50" s="323"/>
      <c r="DUR50" s="323"/>
      <c r="DUS50" s="323"/>
      <c r="DUT50" s="323"/>
      <c r="DUU50" s="323"/>
      <c r="DUV50" s="323"/>
      <c r="DUW50" s="323"/>
      <c r="DUX50" s="323"/>
      <c r="DUY50" s="323"/>
      <c r="DUZ50" s="323"/>
      <c r="DVA50" s="323"/>
      <c r="DVB50" s="323"/>
      <c r="DVC50" s="323"/>
      <c r="DVD50" s="323"/>
      <c r="DVE50" s="323"/>
      <c r="DVF50" s="323"/>
      <c r="DVG50" s="323"/>
      <c r="DVH50" s="323"/>
      <c r="DVI50" s="323"/>
      <c r="DVJ50" s="323"/>
      <c r="DVK50" s="323"/>
      <c r="DVL50" s="323"/>
      <c r="DVM50" s="323"/>
      <c r="DVN50" s="323"/>
      <c r="DVO50" s="323"/>
      <c r="DVP50" s="323"/>
      <c r="DVQ50" s="323"/>
      <c r="DVR50" s="323"/>
      <c r="DVS50" s="323"/>
      <c r="DVT50" s="323"/>
      <c r="DVU50" s="323"/>
      <c r="DVV50" s="323"/>
      <c r="DVW50" s="323"/>
      <c r="DVX50" s="323"/>
      <c r="DVY50" s="323"/>
      <c r="DVZ50" s="323"/>
      <c r="DWA50" s="323"/>
      <c r="DWB50" s="323"/>
      <c r="DWC50" s="323"/>
      <c r="DWD50" s="323"/>
      <c r="DWE50" s="323"/>
      <c r="DWF50" s="323"/>
      <c r="DWG50" s="323"/>
      <c r="DWH50" s="323"/>
      <c r="DWI50" s="323"/>
      <c r="DWJ50" s="323"/>
      <c r="DWK50" s="323"/>
      <c r="DWL50" s="323"/>
      <c r="DWM50" s="323"/>
      <c r="DWN50" s="323"/>
      <c r="DWO50" s="323"/>
      <c r="DWP50" s="323"/>
      <c r="DWQ50" s="323"/>
      <c r="DWR50" s="323"/>
      <c r="DWS50" s="323"/>
      <c r="DWT50" s="323"/>
      <c r="DWU50" s="323"/>
      <c r="DWV50" s="323"/>
      <c r="DWW50" s="323"/>
      <c r="DWX50" s="323"/>
      <c r="DWY50" s="323"/>
      <c r="DWZ50" s="323"/>
      <c r="DXA50" s="323"/>
      <c r="DXB50" s="323"/>
      <c r="DXC50" s="323"/>
      <c r="DXD50" s="323"/>
      <c r="DXE50" s="323"/>
      <c r="DXF50" s="323"/>
      <c r="DXG50" s="323"/>
      <c r="DXH50" s="323"/>
      <c r="DXI50" s="323"/>
      <c r="DXJ50" s="323"/>
      <c r="DXK50" s="323"/>
      <c r="DXL50" s="323"/>
      <c r="DXM50" s="323"/>
      <c r="DXN50" s="323"/>
      <c r="DXO50" s="323"/>
      <c r="DXP50" s="323"/>
      <c r="DXQ50" s="323"/>
      <c r="DXR50" s="323"/>
      <c r="DXS50" s="323"/>
      <c r="DXT50" s="323"/>
      <c r="DXU50" s="323"/>
      <c r="DXV50" s="323"/>
      <c r="DXW50" s="323"/>
      <c r="DXX50" s="323"/>
      <c r="DXY50" s="323"/>
      <c r="DXZ50" s="323"/>
      <c r="DYA50" s="323"/>
      <c r="DYB50" s="323"/>
      <c r="DYC50" s="323"/>
      <c r="DYD50" s="323"/>
      <c r="DYE50" s="323"/>
      <c r="DYF50" s="323"/>
      <c r="DYG50" s="323"/>
      <c r="DYH50" s="323"/>
      <c r="DYI50" s="323"/>
      <c r="DYJ50" s="323"/>
      <c r="DYK50" s="323"/>
      <c r="DYL50" s="323"/>
      <c r="DYM50" s="323"/>
      <c r="DYN50" s="323"/>
      <c r="DYO50" s="323"/>
      <c r="DYP50" s="323"/>
      <c r="DYQ50" s="323"/>
      <c r="DYR50" s="323"/>
      <c r="DYS50" s="323"/>
      <c r="DYT50" s="323"/>
      <c r="DYU50" s="323"/>
      <c r="DYV50" s="323"/>
      <c r="DYW50" s="323"/>
      <c r="DYX50" s="323"/>
      <c r="DYY50" s="323"/>
      <c r="DYZ50" s="323"/>
      <c r="DZA50" s="323"/>
      <c r="DZB50" s="323"/>
      <c r="DZC50" s="323"/>
      <c r="DZD50" s="323"/>
      <c r="DZE50" s="323"/>
      <c r="DZF50" s="323"/>
      <c r="DZG50" s="323"/>
      <c r="DZH50" s="323"/>
      <c r="DZI50" s="323"/>
      <c r="DZJ50" s="323"/>
      <c r="DZK50" s="323"/>
      <c r="DZL50" s="323"/>
      <c r="DZM50" s="323"/>
      <c r="DZN50" s="323"/>
      <c r="DZO50" s="323"/>
      <c r="DZP50" s="323"/>
      <c r="DZQ50" s="323"/>
      <c r="DZR50" s="323"/>
      <c r="DZS50" s="323"/>
      <c r="DZT50" s="323"/>
      <c r="DZU50" s="323"/>
      <c r="DZV50" s="323"/>
      <c r="DZW50" s="323"/>
      <c r="DZX50" s="323"/>
      <c r="DZY50" s="323"/>
      <c r="DZZ50" s="323"/>
      <c r="EAA50" s="323"/>
      <c r="EAB50" s="323"/>
      <c r="EAC50" s="323"/>
      <c r="EAD50" s="323"/>
      <c r="EAE50" s="323"/>
      <c r="EAF50" s="323"/>
      <c r="EAG50" s="323"/>
      <c r="EAH50" s="323"/>
      <c r="EAI50" s="323"/>
      <c r="EAJ50" s="323"/>
      <c r="EAK50" s="323"/>
      <c r="EAL50" s="323"/>
      <c r="EAM50" s="323"/>
      <c r="EAN50" s="323"/>
      <c r="EAO50" s="323"/>
      <c r="EAP50" s="323"/>
      <c r="EAQ50" s="323"/>
      <c r="EAR50" s="323"/>
      <c r="EAS50" s="323"/>
      <c r="EAT50" s="323"/>
      <c r="EAU50" s="323"/>
      <c r="EAV50" s="323"/>
      <c r="EAW50" s="323"/>
      <c r="EAX50" s="323"/>
      <c r="EAY50" s="323"/>
      <c r="EAZ50" s="323"/>
      <c r="EBA50" s="323"/>
      <c r="EBB50" s="323"/>
      <c r="EBC50" s="323"/>
      <c r="EBD50" s="323"/>
      <c r="EBE50" s="323"/>
      <c r="EBF50" s="323"/>
      <c r="EBG50" s="323"/>
      <c r="EBH50" s="323"/>
      <c r="EBI50" s="323"/>
      <c r="EBJ50" s="323"/>
      <c r="EBK50" s="323"/>
      <c r="EBL50" s="323"/>
      <c r="EBM50" s="323"/>
      <c r="EBN50" s="323"/>
      <c r="EBO50" s="323"/>
      <c r="EBP50" s="323"/>
      <c r="EBQ50" s="323"/>
      <c r="EBR50" s="323"/>
      <c r="EBS50" s="323"/>
      <c r="EBT50" s="323"/>
      <c r="EBU50" s="323"/>
      <c r="EBV50" s="323"/>
      <c r="EBW50" s="323"/>
      <c r="EBX50" s="323"/>
      <c r="EBY50" s="323"/>
      <c r="EBZ50" s="323"/>
      <c r="ECA50" s="323"/>
      <c r="ECB50" s="323"/>
      <c r="ECC50" s="323"/>
      <c r="ECD50" s="323"/>
      <c r="ECE50" s="323"/>
      <c r="ECF50" s="323"/>
      <c r="ECG50" s="323"/>
      <c r="ECH50" s="323"/>
      <c r="ECI50" s="323"/>
      <c r="ECJ50" s="323"/>
      <c r="ECK50" s="323"/>
      <c r="ECL50" s="323"/>
      <c r="ECM50" s="323"/>
      <c r="ECN50" s="323"/>
      <c r="ECO50" s="323"/>
      <c r="ECP50" s="323"/>
      <c r="ECQ50" s="323"/>
      <c r="ECR50" s="323"/>
      <c r="ECS50" s="323"/>
      <c r="ECT50" s="323"/>
      <c r="ECU50" s="323"/>
      <c r="ECV50" s="323"/>
      <c r="ECW50" s="323"/>
      <c r="ECX50" s="323"/>
      <c r="ECY50" s="323"/>
      <c r="ECZ50" s="323"/>
      <c r="EDA50" s="323"/>
      <c r="EDB50" s="323"/>
      <c r="EDC50" s="323"/>
      <c r="EDD50" s="323"/>
      <c r="EDE50" s="323"/>
      <c r="EDF50" s="323"/>
      <c r="EDG50" s="323"/>
      <c r="EDH50" s="323"/>
      <c r="EDI50" s="323"/>
      <c r="EDJ50" s="323"/>
      <c r="EDK50" s="323"/>
      <c r="EDL50" s="323"/>
      <c r="EDM50" s="323"/>
      <c r="EDN50" s="323"/>
      <c r="EDO50" s="323"/>
      <c r="EDP50" s="323"/>
      <c r="EDQ50" s="323"/>
      <c r="EDR50" s="323"/>
      <c r="EDS50" s="323"/>
      <c r="EDT50" s="323"/>
      <c r="EDU50" s="323"/>
      <c r="EDV50" s="323"/>
      <c r="EDW50" s="323"/>
      <c r="EDX50" s="323"/>
      <c r="EDY50" s="323"/>
      <c r="EDZ50" s="323"/>
      <c r="EEA50" s="323"/>
      <c r="EEB50" s="323"/>
      <c r="EEC50" s="323"/>
      <c r="EED50" s="323"/>
      <c r="EEE50" s="323"/>
      <c r="EEF50" s="323"/>
      <c r="EEG50" s="323"/>
      <c r="EEH50" s="323"/>
      <c r="EEI50" s="323"/>
      <c r="EEJ50" s="323"/>
      <c r="EEK50" s="323"/>
      <c r="EEL50" s="323"/>
      <c r="EEM50" s="323"/>
      <c r="EEN50" s="323"/>
      <c r="EEO50" s="323"/>
      <c r="EEP50" s="323"/>
      <c r="EEQ50" s="323"/>
      <c r="EER50" s="323"/>
      <c r="EES50" s="323"/>
      <c r="EET50" s="323"/>
      <c r="EEU50" s="323"/>
      <c r="EEV50" s="323"/>
      <c r="EEW50" s="323"/>
      <c r="EEX50" s="323"/>
      <c r="EEY50" s="323"/>
      <c r="EEZ50" s="323"/>
      <c r="EFA50" s="323"/>
      <c r="EFB50" s="323"/>
      <c r="EFC50" s="323"/>
      <c r="EFD50" s="323"/>
      <c r="EFE50" s="323"/>
      <c r="EFF50" s="323"/>
      <c r="EFG50" s="323"/>
      <c r="EFH50" s="323"/>
      <c r="EFI50" s="323"/>
      <c r="EFJ50" s="323"/>
      <c r="EFK50" s="323"/>
      <c r="EFL50" s="323"/>
      <c r="EFM50" s="323"/>
      <c r="EFN50" s="323"/>
      <c r="EFO50" s="323"/>
      <c r="EFP50" s="323"/>
      <c r="EFQ50" s="323"/>
      <c r="EFR50" s="323"/>
      <c r="EFS50" s="323"/>
      <c r="EFT50" s="323"/>
      <c r="EFU50" s="323"/>
      <c r="EFV50" s="323"/>
      <c r="EFW50" s="323"/>
      <c r="EFX50" s="323"/>
      <c r="EFY50" s="323"/>
      <c r="EFZ50" s="323"/>
      <c r="EGA50" s="323"/>
      <c r="EGB50" s="323"/>
      <c r="EGC50" s="323"/>
      <c r="EGD50" s="323"/>
      <c r="EGE50" s="323"/>
      <c r="EGF50" s="323"/>
      <c r="EGG50" s="323"/>
      <c r="EGH50" s="323"/>
      <c r="EGI50" s="323"/>
      <c r="EGJ50" s="323"/>
      <c r="EGK50" s="323"/>
      <c r="EGL50" s="323"/>
      <c r="EGM50" s="323"/>
      <c r="EGN50" s="323"/>
      <c r="EGO50" s="323"/>
      <c r="EGP50" s="323"/>
      <c r="EGQ50" s="323"/>
      <c r="EGR50" s="323"/>
      <c r="EGS50" s="323"/>
      <c r="EGT50" s="323"/>
      <c r="EGU50" s="323"/>
      <c r="EGV50" s="323"/>
      <c r="EGW50" s="323"/>
      <c r="EGX50" s="323"/>
      <c r="EGY50" s="323"/>
      <c r="EGZ50" s="323"/>
      <c r="EHA50" s="323"/>
      <c r="EHB50" s="323"/>
      <c r="EHC50" s="323"/>
      <c r="EHD50" s="323"/>
      <c r="EHE50" s="323"/>
      <c r="EHF50" s="323"/>
      <c r="EHG50" s="323"/>
      <c r="EHH50" s="323"/>
      <c r="EHI50" s="323"/>
      <c r="EHJ50" s="323"/>
      <c r="EHK50" s="323"/>
      <c r="EHL50" s="323"/>
      <c r="EHM50" s="323"/>
      <c r="EHN50" s="323"/>
      <c r="EHO50" s="323"/>
      <c r="EHP50" s="323"/>
      <c r="EHQ50" s="323"/>
      <c r="EHR50" s="323"/>
      <c r="EHS50" s="323"/>
      <c r="EHT50" s="323"/>
      <c r="EHU50" s="323"/>
      <c r="EHV50" s="323"/>
      <c r="EHW50" s="323"/>
      <c r="EHX50" s="323"/>
      <c r="EHY50" s="323"/>
      <c r="EHZ50" s="323"/>
      <c r="EIA50" s="323"/>
      <c r="EIB50" s="323"/>
      <c r="EIC50" s="323"/>
      <c r="EID50" s="323"/>
      <c r="EIE50" s="323"/>
      <c r="EIF50" s="323"/>
      <c r="EIG50" s="323"/>
      <c r="EIH50" s="323"/>
      <c r="EII50" s="323"/>
      <c r="EIJ50" s="323"/>
      <c r="EIK50" s="323"/>
      <c r="EIL50" s="323"/>
      <c r="EIM50" s="323"/>
      <c r="EIN50" s="323"/>
      <c r="EIO50" s="323"/>
      <c r="EIP50" s="323"/>
      <c r="EIQ50" s="323"/>
      <c r="EIR50" s="323"/>
      <c r="EIS50" s="323"/>
      <c r="EIT50" s="323"/>
      <c r="EIU50" s="323"/>
      <c r="EIV50" s="323"/>
      <c r="EIW50" s="323"/>
      <c r="EIX50" s="323"/>
      <c r="EIY50" s="323"/>
      <c r="EIZ50" s="323"/>
      <c r="EJA50" s="323"/>
      <c r="EJB50" s="323"/>
      <c r="EJC50" s="323"/>
      <c r="EJD50" s="323"/>
      <c r="EJE50" s="323"/>
      <c r="EJF50" s="323"/>
      <c r="EJG50" s="323"/>
      <c r="EJH50" s="323"/>
      <c r="EJI50" s="323"/>
      <c r="EJJ50" s="323"/>
      <c r="EJK50" s="323"/>
      <c r="EJL50" s="323"/>
      <c r="EJM50" s="323"/>
      <c r="EJN50" s="323"/>
      <c r="EJO50" s="323"/>
      <c r="EJP50" s="323"/>
      <c r="EJQ50" s="323"/>
      <c r="EJR50" s="323"/>
      <c r="EJS50" s="323"/>
      <c r="EJT50" s="323"/>
      <c r="EJU50" s="323"/>
      <c r="EJV50" s="323"/>
      <c r="EJW50" s="323"/>
      <c r="EJX50" s="323"/>
      <c r="EJY50" s="323"/>
      <c r="EJZ50" s="323"/>
      <c r="EKA50" s="323"/>
      <c r="EKB50" s="323"/>
      <c r="EKC50" s="323"/>
      <c r="EKD50" s="323"/>
      <c r="EKE50" s="323"/>
      <c r="EKF50" s="323"/>
      <c r="EKG50" s="323"/>
      <c r="EKH50" s="323"/>
      <c r="EKI50" s="323"/>
      <c r="EKJ50" s="323"/>
      <c r="EKK50" s="323"/>
      <c r="EKL50" s="323"/>
      <c r="EKM50" s="323"/>
      <c r="EKN50" s="323"/>
      <c r="EKO50" s="323"/>
      <c r="EKP50" s="323"/>
      <c r="EKQ50" s="323"/>
      <c r="EKR50" s="323"/>
      <c r="EKS50" s="323"/>
      <c r="EKT50" s="323"/>
      <c r="EKU50" s="323"/>
      <c r="EKV50" s="323"/>
      <c r="EKW50" s="323"/>
      <c r="EKX50" s="323"/>
      <c r="EKY50" s="323"/>
      <c r="EKZ50" s="323"/>
      <c r="ELA50" s="323"/>
      <c r="ELB50" s="323"/>
      <c r="ELC50" s="323"/>
      <c r="ELD50" s="323"/>
      <c r="ELE50" s="323"/>
      <c r="ELF50" s="323"/>
      <c r="ELG50" s="323"/>
      <c r="ELH50" s="323"/>
      <c r="ELI50" s="323"/>
      <c r="ELJ50" s="323"/>
      <c r="ELK50" s="323"/>
      <c r="ELL50" s="323"/>
      <c r="ELM50" s="323"/>
      <c r="ELN50" s="323"/>
      <c r="ELO50" s="323"/>
      <c r="ELP50" s="323"/>
      <c r="ELQ50" s="323"/>
      <c r="ELR50" s="323"/>
      <c r="ELS50" s="323"/>
      <c r="ELT50" s="323"/>
      <c r="ELU50" s="323"/>
      <c r="ELV50" s="323"/>
      <c r="ELW50" s="323"/>
      <c r="ELX50" s="323"/>
      <c r="ELY50" s="323"/>
      <c r="ELZ50" s="323"/>
      <c r="EMA50" s="323"/>
      <c r="EMB50" s="323"/>
      <c r="EMC50" s="323"/>
      <c r="EMD50" s="323"/>
      <c r="EME50" s="323"/>
      <c r="EMF50" s="323"/>
      <c r="EMG50" s="323"/>
      <c r="EMH50" s="323"/>
      <c r="EMI50" s="323"/>
      <c r="EMJ50" s="323"/>
      <c r="EMK50" s="323"/>
      <c r="EML50" s="323"/>
      <c r="EMM50" s="323"/>
      <c r="EMN50" s="323"/>
      <c r="EMO50" s="323"/>
      <c r="EMP50" s="323"/>
      <c r="EMQ50" s="323"/>
      <c r="EMR50" s="323"/>
      <c r="EMS50" s="323"/>
      <c r="EMT50" s="323"/>
      <c r="EMU50" s="323"/>
      <c r="EMV50" s="323"/>
      <c r="EMW50" s="323"/>
      <c r="EMX50" s="323"/>
      <c r="EMY50" s="323"/>
      <c r="EMZ50" s="323"/>
      <c r="ENA50" s="323"/>
      <c r="ENB50" s="323"/>
      <c r="ENC50" s="323"/>
      <c r="END50" s="323"/>
      <c r="ENE50" s="323"/>
      <c r="ENF50" s="323"/>
      <c r="ENG50" s="323"/>
      <c r="ENH50" s="323"/>
      <c r="ENI50" s="323"/>
      <c r="ENJ50" s="323"/>
      <c r="ENK50" s="323"/>
      <c r="ENL50" s="323"/>
      <c r="ENM50" s="323"/>
      <c r="ENN50" s="323"/>
      <c r="ENO50" s="323"/>
      <c r="ENP50" s="323"/>
      <c r="ENQ50" s="323"/>
      <c r="ENR50" s="323"/>
      <c r="ENS50" s="323"/>
      <c r="ENT50" s="323"/>
      <c r="ENU50" s="323"/>
      <c r="ENV50" s="323"/>
      <c r="ENW50" s="323"/>
      <c r="ENX50" s="323"/>
      <c r="ENY50" s="323"/>
      <c r="ENZ50" s="323"/>
      <c r="EOA50" s="323"/>
      <c r="EOB50" s="323"/>
      <c r="EOC50" s="323"/>
      <c r="EOD50" s="323"/>
      <c r="EOE50" s="323"/>
      <c r="EOF50" s="323"/>
      <c r="EOG50" s="323"/>
      <c r="EOH50" s="323"/>
      <c r="EOI50" s="323"/>
      <c r="EOJ50" s="323"/>
      <c r="EOK50" s="323"/>
      <c r="EOL50" s="323"/>
      <c r="EOM50" s="323"/>
      <c r="EON50" s="323"/>
      <c r="EOO50" s="323"/>
      <c r="EOP50" s="323"/>
      <c r="EOQ50" s="323"/>
      <c r="EOR50" s="323"/>
      <c r="EOS50" s="323"/>
      <c r="EOT50" s="323"/>
      <c r="EOU50" s="323"/>
      <c r="EOV50" s="323"/>
      <c r="EOW50" s="323"/>
      <c r="EOX50" s="323"/>
      <c r="EOY50" s="323"/>
      <c r="EOZ50" s="323"/>
      <c r="EPA50" s="323"/>
      <c r="EPB50" s="323"/>
      <c r="EPC50" s="323"/>
      <c r="EPD50" s="323"/>
      <c r="EPE50" s="323"/>
      <c r="EPF50" s="323"/>
      <c r="EPG50" s="323"/>
      <c r="EPH50" s="323"/>
      <c r="EPI50" s="323"/>
      <c r="EPJ50" s="323"/>
      <c r="EPK50" s="323"/>
      <c r="EPL50" s="323"/>
      <c r="EPM50" s="323"/>
      <c r="EPN50" s="323"/>
      <c r="EPO50" s="323"/>
      <c r="EPP50" s="323"/>
      <c r="EPQ50" s="323"/>
      <c r="EPR50" s="323"/>
      <c r="EPS50" s="323"/>
      <c r="EPT50" s="323"/>
      <c r="EPU50" s="323"/>
      <c r="EPV50" s="323"/>
      <c r="EPW50" s="323"/>
      <c r="EPX50" s="323"/>
      <c r="EPY50" s="323"/>
      <c r="EPZ50" s="323"/>
      <c r="EQA50" s="323"/>
      <c r="EQB50" s="323"/>
      <c r="EQC50" s="323"/>
      <c r="EQD50" s="323"/>
      <c r="EQE50" s="323"/>
      <c r="EQF50" s="323"/>
      <c r="EQG50" s="323"/>
      <c r="EQH50" s="323"/>
      <c r="EQI50" s="323"/>
      <c r="EQJ50" s="323"/>
      <c r="EQK50" s="323"/>
      <c r="EQL50" s="323"/>
      <c r="EQM50" s="323"/>
      <c r="EQN50" s="323"/>
      <c r="EQO50" s="323"/>
      <c r="EQP50" s="323"/>
      <c r="EQQ50" s="323"/>
      <c r="EQR50" s="323"/>
      <c r="EQS50" s="323"/>
      <c r="EQT50" s="323"/>
      <c r="EQU50" s="323"/>
      <c r="EQV50" s="323"/>
      <c r="EQW50" s="323"/>
      <c r="EQX50" s="323"/>
      <c r="EQY50" s="323"/>
      <c r="EQZ50" s="323"/>
      <c r="ERA50" s="323"/>
      <c r="ERB50" s="323"/>
      <c r="ERC50" s="323"/>
      <c r="ERD50" s="323"/>
      <c r="ERE50" s="323"/>
      <c r="ERF50" s="323"/>
      <c r="ERG50" s="323"/>
      <c r="ERH50" s="323"/>
      <c r="ERI50" s="323"/>
      <c r="ERJ50" s="323"/>
      <c r="ERK50" s="323"/>
      <c r="ERL50" s="323"/>
      <c r="ERM50" s="323"/>
      <c r="ERN50" s="323"/>
      <c r="ERO50" s="323"/>
      <c r="ERP50" s="323"/>
      <c r="ERQ50" s="323"/>
      <c r="ERR50" s="323"/>
      <c r="ERS50" s="323"/>
      <c r="ERT50" s="323"/>
      <c r="ERU50" s="323"/>
      <c r="ERV50" s="323"/>
      <c r="ERW50" s="323"/>
      <c r="ERX50" s="323"/>
      <c r="ERY50" s="323"/>
      <c r="ERZ50" s="323"/>
      <c r="ESA50" s="323"/>
      <c r="ESB50" s="323"/>
      <c r="ESC50" s="323"/>
      <c r="ESD50" s="323"/>
      <c r="ESE50" s="323"/>
      <c r="ESF50" s="323"/>
      <c r="ESG50" s="323"/>
      <c r="ESH50" s="323"/>
      <c r="ESI50" s="323"/>
      <c r="ESJ50" s="323"/>
      <c r="ESK50" s="323"/>
      <c r="ESL50" s="323"/>
      <c r="ESM50" s="323"/>
      <c r="ESN50" s="323"/>
      <c r="ESO50" s="323"/>
      <c r="ESP50" s="323"/>
      <c r="ESQ50" s="323"/>
      <c r="ESR50" s="323"/>
      <c r="ESS50" s="323"/>
      <c r="EST50" s="323"/>
      <c r="ESU50" s="323"/>
      <c r="ESV50" s="323"/>
      <c r="ESW50" s="323"/>
      <c r="ESX50" s="323"/>
      <c r="ESY50" s="323"/>
      <c r="ESZ50" s="323"/>
      <c r="ETA50" s="323"/>
      <c r="ETB50" s="323"/>
      <c r="ETC50" s="323"/>
      <c r="ETD50" s="323"/>
      <c r="ETE50" s="323"/>
      <c r="ETF50" s="323"/>
      <c r="ETG50" s="323"/>
      <c r="ETH50" s="323"/>
      <c r="ETI50" s="323"/>
      <c r="ETJ50" s="323"/>
      <c r="ETK50" s="323"/>
      <c r="ETL50" s="323"/>
      <c r="ETM50" s="323"/>
      <c r="ETN50" s="323"/>
      <c r="ETO50" s="323"/>
      <c r="ETP50" s="323"/>
      <c r="ETQ50" s="323"/>
      <c r="ETR50" s="323"/>
      <c r="ETS50" s="323"/>
      <c r="ETT50" s="323"/>
      <c r="ETU50" s="323"/>
      <c r="ETV50" s="323"/>
      <c r="ETW50" s="323"/>
      <c r="ETX50" s="323"/>
      <c r="ETY50" s="323"/>
      <c r="ETZ50" s="323"/>
      <c r="EUA50" s="323"/>
      <c r="EUB50" s="323"/>
      <c r="EUC50" s="323"/>
      <c r="EUD50" s="323"/>
      <c r="EUE50" s="323"/>
      <c r="EUF50" s="323"/>
      <c r="EUG50" s="323"/>
      <c r="EUH50" s="323"/>
      <c r="EUI50" s="323"/>
      <c r="EUJ50" s="323"/>
      <c r="EUK50" s="323"/>
      <c r="EUL50" s="323"/>
      <c r="EUM50" s="323"/>
      <c r="EUN50" s="323"/>
      <c r="EUO50" s="323"/>
      <c r="EUP50" s="323"/>
      <c r="EUQ50" s="323"/>
      <c r="EUR50" s="323"/>
      <c r="EUS50" s="323"/>
      <c r="EUT50" s="323"/>
      <c r="EUU50" s="323"/>
      <c r="EUV50" s="323"/>
      <c r="EUW50" s="323"/>
      <c r="EUX50" s="323"/>
      <c r="EUY50" s="323"/>
      <c r="EUZ50" s="323"/>
      <c r="EVA50" s="323"/>
      <c r="EVB50" s="323"/>
      <c r="EVC50" s="323"/>
      <c r="EVD50" s="323"/>
      <c r="EVE50" s="323"/>
      <c r="EVF50" s="323"/>
      <c r="EVG50" s="323"/>
      <c r="EVH50" s="323"/>
      <c r="EVI50" s="323"/>
      <c r="EVJ50" s="323"/>
      <c r="EVK50" s="323"/>
      <c r="EVL50" s="323"/>
      <c r="EVM50" s="323"/>
      <c r="EVN50" s="323"/>
      <c r="EVO50" s="323"/>
      <c r="EVP50" s="323"/>
      <c r="EVQ50" s="323"/>
      <c r="EVR50" s="323"/>
      <c r="EVS50" s="323"/>
      <c r="EVT50" s="323"/>
      <c r="EVU50" s="323"/>
      <c r="EVV50" s="323"/>
      <c r="EVW50" s="323"/>
      <c r="EVX50" s="323"/>
      <c r="EVY50" s="323"/>
      <c r="EVZ50" s="323"/>
      <c r="EWA50" s="323"/>
      <c r="EWB50" s="323"/>
      <c r="EWC50" s="323"/>
      <c r="EWD50" s="323"/>
      <c r="EWE50" s="323"/>
      <c r="EWF50" s="323"/>
      <c r="EWG50" s="323"/>
      <c r="EWH50" s="323"/>
      <c r="EWI50" s="323"/>
      <c r="EWJ50" s="323"/>
      <c r="EWK50" s="323"/>
      <c r="EWL50" s="323"/>
      <c r="EWM50" s="323"/>
      <c r="EWN50" s="323"/>
      <c r="EWO50" s="323"/>
      <c r="EWP50" s="323"/>
      <c r="EWQ50" s="323"/>
      <c r="EWR50" s="323"/>
      <c r="EWS50" s="323"/>
      <c r="EWT50" s="323"/>
      <c r="EWU50" s="323"/>
      <c r="EWV50" s="323"/>
      <c r="EWW50" s="323"/>
      <c r="EWX50" s="323"/>
      <c r="EWY50" s="323"/>
      <c r="EWZ50" s="323"/>
      <c r="EXA50" s="323"/>
      <c r="EXB50" s="323"/>
      <c r="EXC50" s="323"/>
      <c r="EXD50" s="323"/>
      <c r="EXE50" s="323"/>
      <c r="EXF50" s="323"/>
      <c r="EXG50" s="323"/>
      <c r="EXH50" s="323"/>
      <c r="EXI50" s="323"/>
      <c r="EXJ50" s="323"/>
      <c r="EXK50" s="323"/>
      <c r="EXL50" s="323"/>
      <c r="EXM50" s="323"/>
      <c r="EXN50" s="323"/>
      <c r="EXO50" s="323"/>
      <c r="EXP50" s="323"/>
      <c r="EXQ50" s="323"/>
      <c r="EXR50" s="323"/>
      <c r="EXS50" s="323"/>
      <c r="EXT50" s="323"/>
      <c r="EXU50" s="323"/>
      <c r="EXV50" s="323"/>
      <c r="EXW50" s="323"/>
      <c r="EXX50" s="323"/>
      <c r="EXY50" s="323"/>
      <c r="EXZ50" s="323"/>
      <c r="EYA50" s="323"/>
      <c r="EYB50" s="323"/>
      <c r="EYC50" s="323"/>
      <c r="EYD50" s="323"/>
      <c r="EYE50" s="323"/>
      <c r="EYF50" s="323"/>
      <c r="EYG50" s="323"/>
      <c r="EYH50" s="323"/>
      <c r="EYI50" s="323"/>
      <c r="EYJ50" s="323"/>
      <c r="EYK50" s="323"/>
      <c r="EYL50" s="323"/>
      <c r="EYM50" s="323"/>
      <c r="EYN50" s="323"/>
      <c r="EYO50" s="323"/>
      <c r="EYP50" s="323"/>
      <c r="EYQ50" s="323"/>
      <c r="EYR50" s="323"/>
      <c r="EYS50" s="323"/>
      <c r="EYT50" s="323"/>
      <c r="EYU50" s="323"/>
      <c r="EYV50" s="323"/>
      <c r="EYW50" s="323"/>
      <c r="EYX50" s="323"/>
      <c r="EYY50" s="323"/>
      <c r="EYZ50" s="323"/>
      <c r="EZA50" s="323"/>
      <c r="EZB50" s="323"/>
      <c r="EZC50" s="323"/>
      <c r="EZD50" s="323"/>
      <c r="EZE50" s="323"/>
      <c r="EZF50" s="323"/>
      <c r="EZG50" s="323"/>
      <c r="EZH50" s="323"/>
      <c r="EZI50" s="323"/>
      <c r="EZJ50" s="323"/>
      <c r="EZK50" s="323"/>
      <c r="EZL50" s="323"/>
      <c r="EZM50" s="323"/>
      <c r="EZN50" s="323"/>
      <c r="EZO50" s="323"/>
      <c r="EZP50" s="323"/>
      <c r="EZQ50" s="323"/>
      <c r="EZR50" s="323"/>
      <c r="EZS50" s="323"/>
      <c r="EZT50" s="323"/>
      <c r="EZU50" s="323"/>
      <c r="EZV50" s="323"/>
      <c r="EZW50" s="323"/>
      <c r="EZX50" s="323"/>
      <c r="EZY50" s="323"/>
      <c r="EZZ50" s="323"/>
      <c r="FAA50" s="323"/>
      <c r="FAB50" s="323"/>
      <c r="FAC50" s="323"/>
      <c r="FAD50" s="323"/>
      <c r="FAE50" s="323"/>
      <c r="FAF50" s="323"/>
      <c r="FAG50" s="323"/>
      <c r="FAH50" s="323"/>
      <c r="FAI50" s="323"/>
      <c r="FAJ50" s="323"/>
      <c r="FAK50" s="323"/>
      <c r="FAL50" s="323"/>
      <c r="FAM50" s="323"/>
      <c r="FAN50" s="323"/>
      <c r="FAO50" s="323"/>
      <c r="FAP50" s="323"/>
      <c r="FAQ50" s="323"/>
      <c r="FAR50" s="323"/>
      <c r="FAS50" s="323"/>
      <c r="FAT50" s="323"/>
      <c r="FAU50" s="323"/>
      <c r="FAV50" s="323"/>
      <c r="FAW50" s="323"/>
      <c r="FAX50" s="323"/>
      <c r="FAY50" s="323"/>
      <c r="FAZ50" s="323"/>
      <c r="FBA50" s="323"/>
      <c r="FBB50" s="323"/>
      <c r="FBC50" s="323"/>
      <c r="FBD50" s="323"/>
      <c r="FBE50" s="323"/>
      <c r="FBF50" s="323"/>
      <c r="FBG50" s="323"/>
      <c r="FBH50" s="323"/>
      <c r="FBI50" s="323"/>
      <c r="FBJ50" s="323"/>
      <c r="FBK50" s="323"/>
      <c r="FBL50" s="323"/>
      <c r="FBM50" s="323"/>
      <c r="FBN50" s="323"/>
      <c r="FBO50" s="323"/>
      <c r="FBP50" s="323"/>
      <c r="FBQ50" s="323"/>
      <c r="FBR50" s="323"/>
      <c r="FBS50" s="323"/>
      <c r="FBT50" s="323"/>
      <c r="FBU50" s="323"/>
      <c r="FBV50" s="323"/>
      <c r="FBW50" s="323"/>
      <c r="FBX50" s="323"/>
      <c r="FBY50" s="323"/>
      <c r="FBZ50" s="323"/>
      <c r="FCA50" s="323"/>
      <c r="FCB50" s="323"/>
      <c r="FCC50" s="323"/>
      <c r="FCD50" s="323"/>
      <c r="FCE50" s="323"/>
      <c r="FCF50" s="323"/>
      <c r="FCG50" s="323"/>
      <c r="FCH50" s="323"/>
      <c r="FCI50" s="323"/>
      <c r="FCJ50" s="323"/>
      <c r="FCK50" s="323"/>
      <c r="FCL50" s="323"/>
      <c r="FCM50" s="323"/>
      <c r="FCN50" s="323"/>
      <c r="FCO50" s="323"/>
      <c r="FCP50" s="323"/>
      <c r="FCQ50" s="323"/>
      <c r="FCR50" s="323"/>
      <c r="FCS50" s="323"/>
      <c r="FCT50" s="323"/>
      <c r="FCU50" s="323"/>
      <c r="FCV50" s="323"/>
      <c r="FCW50" s="323"/>
      <c r="FCX50" s="323"/>
      <c r="FCY50" s="323"/>
      <c r="FCZ50" s="323"/>
      <c r="FDA50" s="323"/>
      <c r="FDB50" s="323"/>
      <c r="FDC50" s="323"/>
      <c r="FDD50" s="323"/>
      <c r="FDE50" s="323"/>
      <c r="FDF50" s="323"/>
      <c r="FDG50" s="323"/>
      <c r="FDH50" s="323"/>
      <c r="FDI50" s="323"/>
      <c r="FDJ50" s="323"/>
      <c r="FDK50" s="323"/>
      <c r="FDL50" s="323"/>
      <c r="FDM50" s="323"/>
      <c r="FDN50" s="323"/>
      <c r="FDO50" s="323"/>
      <c r="FDP50" s="323"/>
      <c r="FDQ50" s="323"/>
      <c r="FDR50" s="323"/>
      <c r="FDS50" s="323"/>
      <c r="FDT50" s="323"/>
      <c r="FDU50" s="323"/>
      <c r="FDV50" s="323"/>
      <c r="FDW50" s="323"/>
      <c r="FDX50" s="323"/>
      <c r="FDY50" s="323"/>
      <c r="FDZ50" s="323"/>
      <c r="FEA50" s="323"/>
      <c r="FEB50" s="323"/>
      <c r="FEC50" s="323"/>
      <c r="FED50" s="323"/>
      <c r="FEE50" s="323"/>
      <c r="FEF50" s="323"/>
      <c r="FEG50" s="323"/>
      <c r="FEH50" s="323"/>
      <c r="FEI50" s="323"/>
      <c r="FEJ50" s="323"/>
      <c r="FEK50" s="323"/>
      <c r="FEL50" s="323"/>
      <c r="FEM50" s="323"/>
      <c r="FEN50" s="323"/>
      <c r="FEO50" s="323"/>
      <c r="FEP50" s="323"/>
      <c r="FEQ50" s="323"/>
      <c r="FER50" s="323"/>
      <c r="FES50" s="323"/>
      <c r="FET50" s="323"/>
      <c r="FEU50" s="323"/>
      <c r="FEV50" s="323"/>
      <c r="FEW50" s="323"/>
      <c r="FEX50" s="323"/>
      <c r="FEY50" s="323"/>
      <c r="FEZ50" s="323"/>
      <c r="FFA50" s="323"/>
      <c r="FFB50" s="323"/>
      <c r="FFC50" s="323"/>
      <c r="FFD50" s="323"/>
      <c r="FFE50" s="323"/>
      <c r="FFF50" s="323"/>
      <c r="FFG50" s="323"/>
      <c r="FFH50" s="323"/>
      <c r="FFI50" s="323"/>
      <c r="FFJ50" s="323"/>
      <c r="FFK50" s="323"/>
      <c r="FFL50" s="323"/>
      <c r="FFM50" s="323"/>
      <c r="FFN50" s="323"/>
      <c r="FFO50" s="323"/>
      <c r="FFP50" s="323"/>
      <c r="FFQ50" s="323"/>
      <c r="FFR50" s="323"/>
      <c r="FFS50" s="323"/>
      <c r="FFT50" s="323"/>
      <c r="FFU50" s="323"/>
      <c r="FFV50" s="323"/>
      <c r="FFW50" s="323"/>
      <c r="FFX50" s="323"/>
      <c r="FFY50" s="323"/>
      <c r="FFZ50" s="323"/>
      <c r="FGA50" s="323"/>
      <c r="FGB50" s="323"/>
      <c r="FGC50" s="323"/>
      <c r="FGD50" s="323"/>
      <c r="FGE50" s="323"/>
      <c r="FGF50" s="323"/>
      <c r="FGG50" s="323"/>
      <c r="FGH50" s="323"/>
      <c r="FGI50" s="323"/>
      <c r="FGJ50" s="323"/>
      <c r="FGK50" s="323"/>
      <c r="FGL50" s="323"/>
      <c r="FGM50" s="323"/>
      <c r="FGN50" s="323"/>
      <c r="FGO50" s="323"/>
      <c r="FGP50" s="323"/>
      <c r="FGQ50" s="323"/>
      <c r="FGR50" s="323"/>
      <c r="FGS50" s="323"/>
      <c r="FGT50" s="323"/>
      <c r="FGU50" s="323"/>
      <c r="FGV50" s="323"/>
      <c r="FGW50" s="323"/>
      <c r="FGX50" s="323"/>
      <c r="FGY50" s="323"/>
      <c r="FGZ50" s="323"/>
      <c r="FHA50" s="323"/>
      <c r="FHB50" s="323"/>
      <c r="FHC50" s="323"/>
      <c r="FHD50" s="323"/>
      <c r="FHE50" s="323"/>
      <c r="FHF50" s="323"/>
      <c r="FHG50" s="323"/>
      <c r="FHH50" s="323"/>
      <c r="FHI50" s="323"/>
      <c r="FHJ50" s="323"/>
      <c r="FHK50" s="323"/>
      <c r="FHL50" s="323"/>
      <c r="FHM50" s="323"/>
      <c r="FHN50" s="323"/>
      <c r="FHO50" s="323"/>
      <c r="FHP50" s="323"/>
      <c r="FHQ50" s="323"/>
      <c r="FHR50" s="323"/>
      <c r="FHS50" s="323"/>
      <c r="FHT50" s="323"/>
      <c r="FHU50" s="323"/>
      <c r="FHV50" s="323"/>
      <c r="FHW50" s="323"/>
      <c r="FHX50" s="323"/>
      <c r="FHY50" s="323"/>
      <c r="FHZ50" s="323"/>
      <c r="FIA50" s="323"/>
      <c r="FIB50" s="323"/>
      <c r="FIC50" s="323"/>
      <c r="FID50" s="323"/>
      <c r="FIE50" s="323"/>
      <c r="FIF50" s="323"/>
      <c r="FIG50" s="323"/>
      <c r="FIH50" s="323"/>
      <c r="FII50" s="323"/>
      <c r="FIJ50" s="323"/>
      <c r="FIK50" s="323"/>
      <c r="FIL50" s="323"/>
      <c r="FIM50" s="323"/>
      <c r="FIN50" s="323"/>
      <c r="FIO50" s="323"/>
      <c r="FIP50" s="323"/>
      <c r="FIQ50" s="323"/>
      <c r="FIR50" s="323"/>
      <c r="FIS50" s="323"/>
      <c r="FIT50" s="323"/>
      <c r="FIU50" s="323"/>
      <c r="FIV50" s="323"/>
      <c r="FIW50" s="323"/>
      <c r="FIX50" s="323"/>
      <c r="FIY50" s="323"/>
      <c r="FIZ50" s="323"/>
      <c r="FJA50" s="323"/>
      <c r="FJB50" s="323"/>
      <c r="FJC50" s="323"/>
      <c r="FJD50" s="323"/>
      <c r="FJE50" s="323"/>
      <c r="FJF50" s="323"/>
      <c r="FJG50" s="323"/>
      <c r="FJH50" s="323"/>
      <c r="FJI50" s="323"/>
      <c r="FJJ50" s="323"/>
      <c r="FJK50" s="323"/>
      <c r="FJL50" s="323"/>
      <c r="FJM50" s="323"/>
      <c r="FJN50" s="323"/>
      <c r="FJO50" s="323"/>
      <c r="FJP50" s="323"/>
      <c r="FJQ50" s="323"/>
      <c r="FJR50" s="323"/>
      <c r="FJS50" s="323"/>
      <c r="FJT50" s="323"/>
      <c r="FJU50" s="323"/>
      <c r="FJV50" s="323"/>
      <c r="FJW50" s="323"/>
      <c r="FJX50" s="323"/>
      <c r="FJY50" s="323"/>
      <c r="FJZ50" s="323"/>
      <c r="FKA50" s="323"/>
      <c r="FKB50" s="323"/>
      <c r="FKC50" s="323"/>
      <c r="FKD50" s="323"/>
      <c r="FKE50" s="323"/>
      <c r="FKF50" s="323"/>
      <c r="FKG50" s="323"/>
      <c r="FKH50" s="323"/>
      <c r="FKI50" s="323"/>
      <c r="FKJ50" s="323"/>
      <c r="FKK50" s="323"/>
      <c r="FKL50" s="323"/>
      <c r="FKM50" s="323"/>
      <c r="FKN50" s="323"/>
      <c r="FKO50" s="323"/>
      <c r="FKP50" s="323"/>
      <c r="FKQ50" s="323"/>
      <c r="FKR50" s="323"/>
      <c r="FKS50" s="323"/>
      <c r="FKT50" s="323"/>
      <c r="FKU50" s="323"/>
      <c r="FKV50" s="323"/>
      <c r="FKW50" s="323"/>
      <c r="FKX50" s="323"/>
      <c r="FKY50" s="323"/>
      <c r="FKZ50" s="323"/>
      <c r="FLA50" s="323"/>
      <c r="FLB50" s="323"/>
      <c r="FLC50" s="323"/>
      <c r="FLD50" s="323"/>
      <c r="FLE50" s="323"/>
      <c r="FLF50" s="323"/>
      <c r="FLG50" s="323"/>
      <c r="FLH50" s="323"/>
      <c r="FLI50" s="323"/>
      <c r="FLJ50" s="323"/>
      <c r="FLK50" s="323"/>
      <c r="FLL50" s="323"/>
      <c r="FLM50" s="323"/>
      <c r="FLN50" s="323"/>
      <c r="FLO50" s="323"/>
      <c r="FLP50" s="323"/>
      <c r="FLQ50" s="323"/>
      <c r="FLR50" s="323"/>
      <c r="FLS50" s="323"/>
      <c r="FLT50" s="323"/>
      <c r="FLU50" s="323"/>
      <c r="FLV50" s="323"/>
      <c r="FLW50" s="323"/>
      <c r="FLX50" s="323"/>
      <c r="FLY50" s="323"/>
      <c r="FLZ50" s="323"/>
      <c r="FMA50" s="323"/>
      <c r="FMB50" s="323"/>
      <c r="FMC50" s="323"/>
      <c r="FMD50" s="323"/>
      <c r="FME50" s="323"/>
      <c r="FMF50" s="323"/>
      <c r="FMG50" s="323"/>
      <c r="FMH50" s="323"/>
      <c r="FMI50" s="323"/>
      <c r="FMJ50" s="323"/>
      <c r="FMK50" s="323"/>
      <c r="FML50" s="323"/>
      <c r="FMM50" s="323"/>
      <c r="FMN50" s="323"/>
      <c r="FMO50" s="323"/>
      <c r="FMP50" s="323"/>
      <c r="FMQ50" s="323"/>
      <c r="FMR50" s="323"/>
      <c r="FMS50" s="323"/>
      <c r="FMT50" s="323"/>
      <c r="FMU50" s="323"/>
      <c r="FMV50" s="323"/>
      <c r="FMW50" s="323"/>
      <c r="FMX50" s="323"/>
      <c r="FMY50" s="323"/>
      <c r="FMZ50" s="323"/>
      <c r="FNA50" s="323"/>
      <c r="FNB50" s="323"/>
      <c r="FNC50" s="323"/>
      <c r="FND50" s="323"/>
      <c r="FNE50" s="323"/>
      <c r="FNF50" s="323"/>
      <c r="FNG50" s="323"/>
      <c r="FNH50" s="323"/>
      <c r="FNI50" s="323"/>
      <c r="FNJ50" s="323"/>
      <c r="FNK50" s="323"/>
      <c r="FNL50" s="323"/>
      <c r="FNM50" s="323"/>
      <c r="FNN50" s="323"/>
      <c r="FNO50" s="323"/>
      <c r="FNP50" s="323"/>
      <c r="FNQ50" s="323"/>
      <c r="FNR50" s="323"/>
      <c r="FNS50" s="323"/>
      <c r="FNT50" s="323"/>
      <c r="FNU50" s="323"/>
      <c r="FNV50" s="323"/>
      <c r="FNW50" s="323"/>
      <c r="FNX50" s="323"/>
      <c r="FNY50" s="323"/>
      <c r="FNZ50" s="323"/>
      <c r="FOA50" s="323"/>
      <c r="FOB50" s="323"/>
      <c r="FOC50" s="323"/>
      <c r="FOD50" s="323"/>
      <c r="FOE50" s="323"/>
      <c r="FOF50" s="323"/>
      <c r="FOG50" s="323"/>
      <c r="FOH50" s="323"/>
      <c r="FOI50" s="323"/>
      <c r="FOJ50" s="323"/>
      <c r="FOK50" s="323"/>
      <c r="FOL50" s="323"/>
      <c r="FOM50" s="323"/>
      <c r="FON50" s="323"/>
      <c r="FOO50" s="323"/>
      <c r="FOP50" s="323"/>
      <c r="FOQ50" s="323"/>
      <c r="FOR50" s="323"/>
      <c r="FOS50" s="323"/>
      <c r="FOT50" s="323"/>
      <c r="FOU50" s="323"/>
      <c r="FOV50" s="323"/>
      <c r="FOW50" s="323"/>
      <c r="FOX50" s="323"/>
      <c r="FOY50" s="323"/>
      <c r="FOZ50" s="323"/>
      <c r="FPA50" s="323"/>
      <c r="FPB50" s="323"/>
      <c r="FPC50" s="323"/>
      <c r="FPD50" s="323"/>
      <c r="FPE50" s="323"/>
      <c r="FPF50" s="323"/>
      <c r="FPG50" s="323"/>
      <c r="FPH50" s="323"/>
      <c r="FPI50" s="323"/>
      <c r="FPJ50" s="323"/>
      <c r="FPK50" s="323"/>
      <c r="FPL50" s="323"/>
      <c r="FPM50" s="323"/>
      <c r="FPN50" s="323"/>
      <c r="FPO50" s="323"/>
      <c r="FPP50" s="323"/>
      <c r="FPQ50" s="323"/>
      <c r="FPR50" s="323"/>
      <c r="FPS50" s="323"/>
      <c r="FPT50" s="323"/>
      <c r="FPU50" s="323"/>
      <c r="FPV50" s="323"/>
      <c r="FPW50" s="323"/>
      <c r="FPX50" s="323"/>
      <c r="FPY50" s="323"/>
      <c r="FPZ50" s="323"/>
      <c r="FQA50" s="323"/>
      <c r="FQB50" s="323"/>
      <c r="FQC50" s="323"/>
      <c r="FQD50" s="323"/>
      <c r="FQE50" s="323"/>
      <c r="FQF50" s="323"/>
      <c r="FQG50" s="323"/>
      <c r="FQH50" s="323"/>
      <c r="FQI50" s="323"/>
      <c r="FQJ50" s="323"/>
      <c r="FQK50" s="323"/>
      <c r="FQL50" s="323"/>
      <c r="FQM50" s="323"/>
      <c r="FQN50" s="323"/>
      <c r="FQO50" s="323"/>
      <c r="FQP50" s="323"/>
      <c r="FQQ50" s="323"/>
      <c r="FQR50" s="323"/>
      <c r="FQS50" s="323"/>
      <c r="FQT50" s="323"/>
      <c r="FQU50" s="323"/>
      <c r="FQV50" s="323"/>
      <c r="FQW50" s="323"/>
      <c r="FQX50" s="323"/>
      <c r="FQY50" s="323"/>
      <c r="FQZ50" s="323"/>
      <c r="FRA50" s="323"/>
      <c r="FRB50" s="323"/>
      <c r="FRC50" s="323"/>
      <c r="FRD50" s="323"/>
      <c r="FRE50" s="323"/>
      <c r="FRF50" s="323"/>
      <c r="FRG50" s="323"/>
      <c r="FRH50" s="323"/>
      <c r="FRI50" s="323"/>
      <c r="FRJ50" s="323"/>
      <c r="FRK50" s="323"/>
      <c r="FRL50" s="323"/>
      <c r="FRM50" s="323"/>
      <c r="FRN50" s="323"/>
      <c r="FRO50" s="323"/>
      <c r="FRP50" s="323"/>
      <c r="FRQ50" s="323"/>
      <c r="FRR50" s="323"/>
      <c r="FRS50" s="323"/>
      <c r="FRT50" s="323"/>
      <c r="FRU50" s="323"/>
      <c r="FRV50" s="323"/>
      <c r="FRW50" s="323"/>
      <c r="FRX50" s="323"/>
      <c r="FRY50" s="323"/>
      <c r="FRZ50" s="323"/>
      <c r="FSA50" s="323"/>
      <c r="FSB50" s="323"/>
      <c r="FSC50" s="323"/>
      <c r="FSD50" s="323"/>
      <c r="FSE50" s="323"/>
      <c r="FSF50" s="323"/>
      <c r="FSG50" s="323"/>
      <c r="FSH50" s="323"/>
      <c r="FSI50" s="323"/>
      <c r="FSJ50" s="323"/>
      <c r="FSK50" s="323"/>
      <c r="FSL50" s="323"/>
      <c r="FSM50" s="323"/>
      <c r="FSN50" s="323"/>
      <c r="FSO50" s="323"/>
      <c r="FSP50" s="323"/>
      <c r="FSQ50" s="323"/>
      <c r="FSR50" s="323"/>
      <c r="FSS50" s="323"/>
      <c r="FST50" s="323"/>
      <c r="FSU50" s="323"/>
      <c r="FSV50" s="323"/>
      <c r="FSW50" s="323"/>
      <c r="FSX50" s="323"/>
      <c r="FSY50" s="323"/>
      <c r="FSZ50" s="323"/>
      <c r="FTA50" s="323"/>
      <c r="FTB50" s="323"/>
      <c r="FTC50" s="323"/>
      <c r="FTD50" s="323"/>
      <c r="FTE50" s="323"/>
      <c r="FTF50" s="323"/>
      <c r="FTG50" s="323"/>
      <c r="FTH50" s="323"/>
      <c r="FTI50" s="323"/>
      <c r="FTJ50" s="323"/>
      <c r="FTK50" s="323"/>
      <c r="FTL50" s="323"/>
      <c r="FTM50" s="323"/>
      <c r="FTN50" s="323"/>
      <c r="FTO50" s="323"/>
      <c r="FTP50" s="323"/>
      <c r="FTQ50" s="323"/>
      <c r="FTR50" s="323"/>
      <c r="FTS50" s="323"/>
      <c r="FTT50" s="323"/>
      <c r="FTU50" s="323"/>
      <c r="FTV50" s="323"/>
      <c r="FTW50" s="323"/>
      <c r="FTX50" s="323"/>
      <c r="FTY50" s="323"/>
      <c r="FTZ50" s="323"/>
      <c r="FUA50" s="323"/>
      <c r="FUB50" s="323"/>
      <c r="FUC50" s="323"/>
      <c r="FUD50" s="323"/>
      <c r="FUE50" s="323"/>
      <c r="FUF50" s="323"/>
      <c r="FUG50" s="323"/>
      <c r="FUH50" s="323"/>
      <c r="FUI50" s="323"/>
      <c r="FUJ50" s="323"/>
      <c r="FUK50" s="323"/>
      <c r="FUL50" s="323"/>
      <c r="FUM50" s="323"/>
      <c r="FUN50" s="323"/>
      <c r="FUO50" s="323"/>
      <c r="FUP50" s="323"/>
      <c r="FUQ50" s="323"/>
      <c r="FUR50" s="323"/>
      <c r="FUS50" s="323"/>
      <c r="FUT50" s="323"/>
      <c r="FUU50" s="323"/>
      <c r="FUV50" s="323"/>
      <c r="FUW50" s="323"/>
      <c r="FUX50" s="323"/>
      <c r="FUY50" s="323"/>
      <c r="FUZ50" s="323"/>
      <c r="FVA50" s="323"/>
      <c r="FVB50" s="323"/>
      <c r="FVC50" s="323"/>
      <c r="FVD50" s="323"/>
      <c r="FVE50" s="323"/>
      <c r="FVF50" s="323"/>
      <c r="FVG50" s="323"/>
      <c r="FVH50" s="323"/>
      <c r="FVI50" s="323"/>
      <c r="FVJ50" s="323"/>
      <c r="FVK50" s="323"/>
      <c r="FVL50" s="323"/>
      <c r="FVM50" s="323"/>
      <c r="FVN50" s="323"/>
      <c r="FVO50" s="323"/>
      <c r="FVP50" s="323"/>
      <c r="FVQ50" s="323"/>
      <c r="FVR50" s="323"/>
      <c r="FVS50" s="323"/>
      <c r="FVT50" s="323"/>
      <c r="FVU50" s="323"/>
      <c r="FVV50" s="323"/>
      <c r="FVW50" s="323"/>
      <c r="FVX50" s="323"/>
      <c r="FVY50" s="323"/>
      <c r="FVZ50" s="323"/>
      <c r="FWA50" s="323"/>
      <c r="FWB50" s="323"/>
      <c r="FWC50" s="323"/>
      <c r="FWD50" s="323"/>
      <c r="FWE50" s="323"/>
      <c r="FWF50" s="323"/>
      <c r="FWG50" s="323"/>
      <c r="FWH50" s="323"/>
      <c r="FWI50" s="323"/>
      <c r="FWJ50" s="323"/>
      <c r="FWK50" s="323"/>
      <c r="FWL50" s="323"/>
      <c r="FWM50" s="323"/>
      <c r="FWN50" s="323"/>
      <c r="FWO50" s="323"/>
      <c r="FWP50" s="323"/>
      <c r="FWQ50" s="323"/>
      <c r="FWR50" s="323"/>
      <c r="FWS50" s="323"/>
      <c r="FWT50" s="323"/>
      <c r="FWU50" s="323"/>
      <c r="FWV50" s="323"/>
      <c r="FWW50" s="323"/>
      <c r="FWX50" s="323"/>
      <c r="FWY50" s="323"/>
      <c r="FWZ50" s="323"/>
      <c r="FXA50" s="323"/>
      <c r="FXB50" s="323"/>
      <c r="FXC50" s="323"/>
      <c r="FXD50" s="323"/>
      <c r="FXE50" s="323"/>
      <c r="FXF50" s="323"/>
      <c r="FXG50" s="323"/>
      <c r="FXH50" s="323"/>
      <c r="FXI50" s="323"/>
      <c r="FXJ50" s="323"/>
      <c r="FXK50" s="323"/>
      <c r="FXL50" s="323"/>
      <c r="FXM50" s="323"/>
      <c r="FXN50" s="323"/>
      <c r="FXO50" s="323"/>
      <c r="FXP50" s="323"/>
      <c r="FXQ50" s="323"/>
      <c r="FXR50" s="323"/>
      <c r="FXS50" s="323"/>
      <c r="FXT50" s="323"/>
      <c r="FXU50" s="323"/>
      <c r="FXV50" s="323"/>
      <c r="FXW50" s="323"/>
      <c r="FXX50" s="323"/>
      <c r="FXY50" s="323"/>
      <c r="FXZ50" s="323"/>
      <c r="FYA50" s="323"/>
      <c r="FYB50" s="323"/>
      <c r="FYC50" s="323"/>
      <c r="FYD50" s="323"/>
      <c r="FYE50" s="323"/>
      <c r="FYF50" s="323"/>
      <c r="FYG50" s="323"/>
      <c r="FYH50" s="323"/>
      <c r="FYI50" s="323"/>
      <c r="FYJ50" s="323"/>
      <c r="FYK50" s="323"/>
      <c r="FYL50" s="323"/>
      <c r="FYM50" s="323"/>
      <c r="FYN50" s="323"/>
      <c r="FYO50" s="323"/>
      <c r="FYP50" s="323"/>
      <c r="FYQ50" s="323"/>
      <c r="FYR50" s="323"/>
      <c r="FYS50" s="323"/>
      <c r="FYT50" s="323"/>
      <c r="FYU50" s="323"/>
      <c r="FYV50" s="323"/>
      <c r="FYW50" s="323"/>
      <c r="FYX50" s="323"/>
      <c r="FYY50" s="323"/>
      <c r="FYZ50" s="323"/>
      <c r="FZA50" s="323"/>
      <c r="FZB50" s="323"/>
      <c r="FZC50" s="323"/>
      <c r="FZD50" s="323"/>
      <c r="FZE50" s="323"/>
      <c r="FZF50" s="323"/>
      <c r="FZG50" s="323"/>
      <c r="FZH50" s="323"/>
      <c r="FZI50" s="323"/>
      <c r="FZJ50" s="323"/>
      <c r="FZK50" s="323"/>
      <c r="FZL50" s="323"/>
      <c r="FZM50" s="323"/>
      <c r="FZN50" s="323"/>
      <c r="FZO50" s="323"/>
      <c r="FZP50" s="323"/>
      <c r="FZQ50" s="323"/>
      <c r="FZR50" s="323"/>
      <c r="FZS50" s="323"/>
      <c r="FZT50" s="323"/>
      <c r="FZU50" s="323"/>
      <c r="FZV50" s="323"/>
      <c r="FZW50" s="323"/>
      <c r="FZX50" s="323"/>
      <c r="FZY50" s="323"/>
      <c r="FZZ50" s="323"/>
      <c r="GAA50" s="323"/>
      <c r="GAB50" s="323"/>
      <c r="GAC50" s="323"/>
      <c r="GAD50" s="323"/>
      <c r="GAE50" s="323"/>
      <c r="GAF50" s="323"/>
      <c r="GAG50" s="323"/>
      <c r="GAH50" s="323"/>
      <c r="GAI50" s="323"/>
      <c r="GAJ50" s="323"/>
      <c r="GAK50" s="323"/>
      <c r="GAL50" s="323"/>
      <c r="GAM50" s="323"/>
      <c r="GAN50" s="323"/>
      <c r="GAO50" s="323"/>
      <c r="GAP50" s="323"/>
      <c r="GAQ50" s="323"/>
      <c r="GAR50" s="323"/>
      <c r="GAS50" s="323"/>
      <c r="GAT50" s="323"/>
      <c r="GAU50" s="323"/>
      <c r="GAV50" s="323"/>
      <c r="GAW50" s="323"/>
      <c r="GAX50" s="323"/>
      <c r="GAY50" s="323"/>
      <c r="GAZ50" s="323"/>
      <c r="GBA50" s="323"/>
      <c r="GBB50" s="323"/>
      <c r="GBC50" s="323"/>
      <c r="GBD50" s="323"/>
      <c r="GBE50" s="323"/>
      <c r="GBF50" s="323"/>
      <c r="GBG50" s="323"/>
      <c r="GBH50" s="323"/>
      <c r="GBI50" s="323"/>
      <c r="GBJ50" s="323"/>
      <c r="GBK50" s="323"/>
      <c r="GBL50" s="323"/>
      <c r="GBM50" s="323"/>
      <c r="GBN50" s="323"/>
      <c r="GBO50" s="323"/>
      <c r="GBP50" s="323"/>
      <c r="GBQ50" s="323"/>
      <c r="GBR50" s="323"/>
      <c r="GBS50" s="323"/>
      <c r="GBT50" s="323"/>
      <c r="GBU50" s="323"/>
      <c r="GBV50" s="323"/>
      <c r="GBW50" s="323"/>
      <c r="GBX50" s="323"/>
      <c r="GBY50" s="323"/>
      <c r="GBZ50" s="323"/>
      <c r="GCA50" s="323"/>
      <c r="GCB50" s="323"/>
      <c r="GCC50" s="323"/>
      <c r="GCD50" s="323"/>
      <c r="GCE50" s="323"/>
      <c r="GCF50" s="323"/>
      <c r="GCG50" s="323"/>
      <c r="GCH50" s="323"/>
      <c r="GCI50" s="323"/>
      <c r="GCJ50" s="323"/>
      <c r="GCK50" s="323"/>
      <c r="GCL50" s="323"/>
      <c r="GCM50" s="323"/>
      <c r="GCN50" s="323"/>
      <c r="GCO50" s="323"/>
      <c r="GCP50" s="323"/>
      <c r="GCQ50" s="323"/>
      <c r="GCR50" s="323"/>
      <c r="GCS50" s="323"/>
      <c r="GCT50" s="323"/>
      <c r="GCU50" s="323"/>
      <c r="GCV50" s="323"/>
      <c r="GCW50" s="323"/>
      <c r="GCX50" s="323"/>
      <c r="GCY50" s="323"/>
      <c r="GCZ50" s="323"/>
      <c r="GDA50" s="323"/>
      <c r="GDB50" s="323"/>
      <c r="GDC50" s="323"/>
      <c r="GDD50" s="323"/>
      <c r="GDE50" s="323"/>
      <c r="GDF50" s="323"/>
      <c r="GDG50" s="323"/>
      <c r="GDH50" s="323"/>
      <c r="GDI50" s="323"/>
      <c r="GDJ50" s="323"/>
      <c r="GDK50" s="323"/>
      <c r="GDL50" s="323"/>
      <c r="GDM50" s="323"/>
      <c r="GDN50" s="323"/>
      <c r="GDO50" s="323"/>
      <c r="GDP50" s="323"/>
      <c r="GDQ50" s="323"/>
      <c r="GDR50" s="323"/>
      <c r="GDS50" s="323"/>
      <c r="GDT50" s="323"/>
      <c r="GDU50" s="323"/>
      <c r="GDV50" s="323"/>
      <c r="GDW50" s="323"/>
      <c r="GDX50" s="323"/>
      <c r="GDY50" s="323"/>
      <c r="GDZ50" s="323"/>
      <c r="GEA50" s="323"/>
      <c r="GEB50" s="323"/>
      <c r="GEC50" s="323"/>
      <c r="GED50" s="323"/>
      <c r="GEE50" s="323"/>
      <c r="GEF50" s="323"/>
      <c r="GEG50" s="323"/>
      <c r="GEH50" s="323"/>
      <c r="GEI50" s="323"/>
      <c r="GEJ50" s="323"/>
      <c r="GEK50" s="323"/>
      <c r="GEL50" s="323"/>
      <c r="GEM50" s="323"/>
      <c r="GEN50" s="323"/>
      <c r="GEO50" s="323"/>
      <c r="GEP50" s="323"/>
      <c r="GEQ50" s="323"/>
      <c r="GER50" s="323"/>
      <c r="GES50" s="323"/>
      <c r="GET50" s="323"/>
      <c r="GEU50" s="323"/>
      <c r="GEV50" s="323"/>
      <c r="GEW50" s="323"/>
      <c r="GEX50" s="323"/>
      <c r="GEY50" s="323"/>
      <c r="GEZ50" s="323"/>
      <c r="GFA50" s="323"/>
      <c r="GFB50" s="323"/>
      <c r="GFC50" s="323"/>
      <c r="GFD50" s="323"/>
      <c r="GFE50" s="323"/>
      <c r="GFF50" s="323"/>
      <c r="GFG50" s="323"/>
      <c r="GFH50" s="323"/>
      <c r="GFI50" s="323"/>
      <c r="GFJ50" s="323"/>
      <c r="GFK50" s="323"/>
      <c r="GFL50" s="323"/>
      <c r="GFM50" s="323"/>
      <c r="GFN50" s="323"/>
      <c r="GFO50" s="323"/>
      <c r="GFP50" s="323"/>
      <c r="GFQ50" s="323"/>
      <c r="GFR50" s="323"/>
      <c r="GFS50" s="323"/>
      <c r="GFT50" s="323"/>
      <c r="GFU50" s="323"/>
      <c r="GFV50" s="323"/>
      <c r="GFW50" s="323"/>
      <c r="GFX50" s="323"/>
      <c r="GFY50" s="323"/>
      <c r="GFZ50" s="323"/>
      <c r="GGA50" s="323"/>
      <c r="GGB50" s="323"/>
      <c r="GGC50" s="323"/>
      <c r="GGD50" s="323"/>
      <c r="GGE50" s="323"/>
      <c r="GGF50" s="323"/>
      <c r="GGG50" s="323"/>
      <c r="GGH50" s="323"/>
      <c r="GGI50" s="323"/>
      <c r="GGJ50" s="323"/>
      <c r="GGK50" s="323"/>
      <c r="GGL50" s="323"/>
      <c r="GGM50" s="323"/>
      <c r="GGN50" s="323"/>
      <c r="GGO50" s="323"/>
      <c r="GGP50" s="323"/>
      <c r="GGQ50" s="323"/>
      <c r="GGR50" s="323"/>
      <c r="GGS50" s="323"/>
      <c r="GGT50" s="323"/>
      <c r="GGU50" s="323"/>
      <c r="GGV50" s="323"/>
      <c r="GGW50" s="323"/>
      <c r="GGX50" s="323"/>
      <c r="GGY50" s="323"/>
      <c r="GGZ50" s="323"/>
      <c r="GHA50" s="323"/>
      <c r="GHB50" s="323"/>
      <c r="GHC50" s="323"/>
      <c r="GHD50" s="323"/>
      <c r="GHE50" s="323"/>
      <c r="GHF50" s="323"/>
      <c r="GHG50" s="323"/>
      <c r="GHH50" s="323"/>
      <c r="GHI50" s="323"/>
      <c r="GHJ50" s="323"/>
      <c r="GHK50" s="323"/>
      <c r="GHL50" s="323"/>
      <c r="GHM50" s="323"/>
      <c r="GHN50" s="323"/>
      <c r="GHO50" s="323"/>
      <c r="GHP50" s="323"/>
      <c r="GHQ50" s="323"/>
      <c r="GHR50" s="323"/>
      <c r="GHS50" s="323"/>
      <c r="GHT50" s="323"/>
      <c r="GHU50" s="323"/>
      <c r="GHV50" s="323"/>
      <c r="GHW50" s="323"/>
      <c r="GHX50" s="323"/>
      <c r="GHY50" s="323"/>
      <c r="GHZ50" s="323"/>
      <c r="GIA50" s="323"/>
      <c r="GIB50" s="323"/>
      <c r="GIC50" s="323"/>
      <c r="GID50" s="323"/>
      <c r="GIE50" s="323"/>
      <c r="GIF50" s="323"/>
      <c r="GIG50" s="323"/>
      <c r="GIH50" s="323"/>
      <c r="GII50" s="323"/>
      <c r="GIJ50" s="323"/>
      <c r="GIK50" s="323"/>
      <c r="GIL50" s="323"/>
      <c r="GIM50" s="323"/>
      <c r="GIN50" s="323"/>
      <c r="GIO50" s="323"/>
      <c r="GIP50" s="323"/>
      <c r="GIQ50" s="323"/>
      <c r="GIR50" s="323"/>
      <c r="GIS50" s="323"/>
      <c r="GIT50" s="323"/>
      <c r="GIU50" s="323"/>
      <c r="GIV50" s="323"/>
      <c r="GIW50" s="323"/>
      <c r="GIX50" s="323"/>
      <c r="GIY50" s="323"/>
      <c r="GIZ50" s="323"/>
      <c r="GJA50" s="323"/>
      <c r="GJB50" s="323"/>
      <c r="GJC50" s="323"/>
      <c r="GJD50" s="323"/>
      <c r="GJE50" s="323"/>
      <c r="GJF50" s="323"/>
      <c r="GJG50" s="323"/>
      <c r="GJH50" s="323"/>
      <c r="GJI50" s="323"/>
      <c r="GJJ50" s="323"/>
      <c r="GJK50" s="323"/>
      <c r="GJL50" s="323"/>
      <c r="GJM50" s="323"/>
      <c r="GJN50" s="323"/>
      <c r="GJO50" s="323"/>
      <c r="GJP50" s="323"/>
      <c r="GJQ50" s="323"/>
      <c r="GJR50" s="323"/>
      <c r="GJS50" s="323"/>
      <c r="GJT50" s="323"/>
      <c r="GJU50" s="323"/>
      <c r="GJV50" s="323"/>
      <c r="GJW50" s="323"/>
      <c r="GJX50" s="323"/>
      <c r="GJY50" s="323"/>
      <c r="GJZ50" s="323"/>
      <c r="GKA50" s="323"/>
      <c r="GKB50" s="323"/>
      <c r="GKC50" s="323"/>
      <c r="GKD50" s="323"/>
      <c r="GKE50" s="323"/>
      <c r="GKF50" s="323"/>
      <c r="GKG50" s="323"/>
      <c r="GKH50" s="323"/>
      <c r="GKI50" s="323"/>
      <c r="GKJ50" s="323"/>
      <c r="GKK50" s="323"/>
      <c r="GKL50" s="323"/>
      <c r="GKM50" s="323"/>
      <c r="GKN50" s="323"/>
      <c r="GKO50" s="323"/>
      <c r="GKP50" s="323"/>
      <c r="GKQ50" s="323"/>
      <c r="GKR50" s="323"/>
      <c r="GKS50" s="323"/>
      <c r="GKT50" s="323"/>
      <c r="GKU50" s="323"/>
      <c r="GKV50" s="323"/>
      <c r="GKW50" s="323"/>
      <c r="GKX50" s="323"/>
      <c r="GKY50" s="323"/>
      <c r="GKZ50" s="323"/>
      <c r="GLA50" s="323"/>
      <c r="GLB50" s="323"/>
      <c r="GLC50" s="323"/>
      <c r="GLD50" s="323"/>
      <c r="GLE50" s="323"/>
      <c r="GLF50" s="323"/>
      <c r="GLG50" s="323"/>
      <c r="GLH50" s="323"/>
      <c r="GLI50" s="323"/>
      <c r="GLJ50" s="323"/>
      <c r="GLK50" s="323"/>
      <c r="GLL50" s="323"/>
      <c r="GLM50" s="323"/>
      <c r="GLN50" s="323"/>
      <c r="GLO50" s="323"/>
      <c r="GLP50" s="323"/>
      <c r="GLQ50" s="323"/>
      <c r="GLR50" s="323"/>
      <c r="GLS50" s="323"/>
      <c r="GLT50" s="323"/>
      <c r="GLU50" s="323"/>
      <c r="GLV50" s="323"/>
      <c r="GLW50" s="323"/>
      <c r="GLX50" s="323"/>
      <c r="GLY50" s="323"/>
      <c r="GLZ50" s="323"/>
      <c r="GMA50" s="323"/>
      <c r="GMB50" s="323"/>
      <c r="GMC50" s="323"/>
      <c r="GMD50" s="323"/>
      <c r="GME50" s="323"/>
      <c r="GMF50" s="323"/>
      <c r="GMG50" s="323"/>
      <c r="GMH50" s="323"/>
      <c r="GMI50" s="323"/>
      <c r="GMJ50" s="323"/>
      <c r="GMK50" s="323"/>
      <c r="GML50" s="323"/>
      <c r="GMM50" s="323"/>
      <c r="GMN50" s="323"/>
      <c r="GMO50" s="323"/>
      <c r="GMP50" s="323"/>
      <c r="GMQ50" s="323"/>
      <c r="GMR50" s="323"/>
      <c r="GMS50" s="323"/>
      <c r="GMT50" s="323"/>
      <c r="GMU50" s="323"/>
      <c r="GMV50" s="323"/>
      <c r="GMW50" s="323"/>
      <c r="GMX50" s="323"/>
      <c r="GMY50" s="323"/>
      <c r="GMZ50" s="323"/>
      <c r="GNA50" s="323"/>
      <c r="GNB50" s="323"/>
      <c r="GNC50" s="323"/>
      <c r="GND50" s="323"/>
      <c r="GNE50" s="323"/>
      <c r="GNF50" s="323"/>
      <c r="GNG50" s="323"/>
      <c r="GNH50" s="323"/>
      <c r="GNI50" s="323"/>
      <c r="GNJ50" s="323"/>
      <c r="GNK50" s="323"/>
      <c r="GNL50" s="323"/>
      <c r="GNM50" s="323"/>
      <c r="GNN50" s="323"/>
      <c r="GNO50" s="323"/>
      <c r="GNP50" s="323"/>
      <c r="GNQ50" s="323"/>
      <c r="GNR50" s="323"/>
      <c r="GNS50" s="323"/>
      <c r="GNT50" s="323"/>
      <c r="GNU50" s="323"/>
      <c r="GNV50" s="323"/>
      <c r="GNW50" s="323"/>
      <c r="GNX50" s="323"/>
      <c r="GNY50" s="323"/>
      <c r="GNZ50" s="323"/>
      <c r="GOA50" s="323"/>
      <c r="GOB50" s="323"/>
      <c r="GOC50" s="323"/>
      <c r="GOD50" s="323"/>
      <c r="GOE50" s="323"/>
      <c r="GOF50" s="323"/>
      <c r="GOG50" s="323"/>
      <c r="GOH50" s="323"/>
      <c r="GOI50" s="323"/>
      <c r="GOJ50" s="323"/>
      <c r="GOK50" s="323"/>
      <c r="GOL50" s="323"/>
      <c r="GOM50" s="323"/>
      <c r="GON50" s="323"/>
      <c r="GOO50" s="323"/>
      <c r="GOP50" s="323"/>
      <c r="GOQ50" s="323"/>
      <c r="GOR50" s="323"/>
      <c r="GOS50" s="323"/>
      <c r="GOT50" s="323"/>
      <c r="GOU50" s="323"/>
      <c r="GOV50" s="323"/>
      <c r="GOW50" s="323"/>
      <c r="GOX50" s="323"/>
      <c r="GOY50" s="323"/>
      <c r="GOZ50" s="323"/>
      <c r="GPA50" s="323"/>
      <c r="GPB50" s="323"/>
      <c r="GPC50" s="323"/>
      <c r="GPD50" s="323"/>
      <c r="GPE50" s="323"/>
      <c r="GPF50" s="323"/>
      <c r="GPG50" s="323"/>
      <c r="GPH50" s="323"/>
      <c r="GPI50" s="323"/>
      <c r="GPJ50" s="323"/>
      <c r="GPK50" s="323"/>
      <c r="GPL50" s="323"/>
      <c r="GPM50" s="323"/>
      <c r="GPN50" s="323"/>
      <c r="GPO50" s="323"/>
      <c r="GPP50" s="323"/>
      <c r="GPQ50" s="323"/>
      <c r="GPR50" s="323"/>
      <c r="GPS50" s="323"/>
      <c r="GPT50" s="323"/>
      <c r="GPU50" s="323"/>
      <c r="GPV50" s="323"/>
      <c r="GPW50" s="323"/>
      <c r="GPX50" s="323"/>
      <c r="GPY50" s="323"/>
      <c r="GPZ50" s="323"/>
      <c r="GQA50" s="323"/>
      <c r="GQB50" s="323"/>
      <c r="GQC50" s="323"/>
      <c r="GQD50" s="323"/>
      <c r="GQE50" s="323"/>
      <c r="GQF50" s="323"/>
      <c r="GQG50" s="323"/>
      <c r="GQH50" s="323"/>
      <c r="GQI50" s="323"/>
      <c r="GQJ50" s="323"/>
      <c r="GQK50" s="323"/>
      <c r="GQL50" s="323"/>
      <c r="GQM50" s="323"/>
      <c r="GQN50" s="323"/>
      <c r="GQO50" s="323"/>
      <c r="GQP50" s="323"/>
      <c r="GQQ50" s="323"/>
      <c r="GQR50" s="323"/>
      <c r="GQS50" s="323"/>
      <c r="GQT50" s="323"/>
      <c r="GQU50" s="323"/>
      <c r="GQV50" s="323"/>
      <c r="GQW50" s="323"/>
      <c r="GQX50" s="323"/>
      <c r="GQY50" s="323"/>
      <c r="GQZ50" s="323"/>
      <c r="GRA50" s="323"/>
      <c r="GRB50" s="323"/>
      <c r="GRC50" s="323"/>
      <c r="GRD50" s="323"/>
      <c r="GRE50" s="323"/>
      <c r="GRF50" s="323"/>
      <c r="GRG50" s="323"/>
      <c r="GRH50" s="323"/>
      <c r="GRI50" s="323"/>
      <c r="GRJ50" s="323"/>
      <c r="GRK50" s="323"/>
      <c r="GRL50" s="323"/>
      <c r="GRM50" s="323"/>
      <c r="GRN50" s="323"/>
      <c r="GRO50" s="323"/>
      <c r="GRP50" s="323"/>
      <c r="GRQ50" s="323"/>
      <c r="GRR50" s="323"/>
      <c r="GRS50" s="323"/>
      <c r="GRT50" s="323"/>
      <c r="GRU50" s="323"/>
      <c r="GRV50" s="323"/>
      <c r="GRW50" s="323"/>
      <c r="GRX50" s="323"/>
      <c r="GRY50" s="323"/>
      <c r="GRZ50" s="323"/>
      <c r="GSA50" s="323"/>
      <c r="GSB50" s="323"/>
      <c r="GSC50" s="323"/>
      <c r="GSD50" s="323"/>
      <c r="GSE50" s="323"/>
      <c r="GSF50" s="323"/>
      <c r="GSG50" s="323"/>
      <c r="GSH50" s="323"/>
      <c r="GSI50" s="323"/>
      <c r="GSJ50" s="323"/>
      <c r="GSK50" s="323"/>
      <c r="GSL50" s="323"/>
      <c r="GSM50" s="323"/>
      <c r="GSN50" s="323"/>
      <c r="GSO50" s="323"/>
      <c r="GSP50" s="323"/>
      <c r="GSQ50" s="323"/>
      <c r="GSR50" s="323"/>
      <c r="GSS50" s="323"/>
      <c r="GST50" s="323"/>
      <c r="GSU50" s="323"/>
      <c r="GSV50" s="323"/>
      <c r="GSW50" s="323"/>
      <c r="GSX50" s="323"/>
      <c r="GSY50" s="323"/>
      <c r="GSZ50" s="323"/>
      <c r="GTA50" s="323"/>
      <c r="GTB50" s="323"/>
      <c r="GTC50" s="323"/>
      <c r="GTD50" s="323"/>
      <c r="GTE50" s="323"/>
      <c r="GTF50" s="323"/>
      <c r="GTG50" s="323"/>
      <c r="GTH50" s="323"/>
      <c r="GTI50" s="323"/>
      <c r="GTJ50" s="323"/>
      <c r="GTK50" s="323"/>
      <c r="GTL50" s="323"/>
      <c r="GTM50" s="323"/>
      <c r="GTN50" s="323"/>
      <c r="GTO50" s="323"/>
      <c r="GTP50" s="323"/>
      <c r="GTQ50" s="323"/>
      <c r="GTR50" s="323"/>
      <c r="GTS50" s="323"/>
      <c r="GTT50" s="323"/>
      <c r="GTU50" s="323"/>
      <c r="GTV50" s="323"/>
      <c r="GTW50" s="323"/>
      <c r="GTX50" s="323"/>
      <c r="GTY50" s="323"/>
      <c r="GTZ50" s="323"/>
      <c r="GUA50" s="323"/>
      <c r="GUB50" s="323"/>
      <c r="GUC50" s="323"/>
      <c r="GUD50" s="323"/>
      <c r="GUE50" s="323"/>
      <c r="GUF50" s="323"/>
      <c r="GUG50" s="323"/>
      <c r="GUH50" s="323"/>
      <c r="GUI50" s="323"/>
      <c r="GUJ50" s="323"/>
      <c r="GUK50" s="323"/>
      <c r="GUL50" s="323"/>
      <c r="GUM50" s="323"/>
      <c r="GUN50" s="323"/>
      <c r="GUO50" s="323"/>
      <c r="GUP50" s="323"/>
      <c r="GUQ50" s="323"/>
      <c r="GUR50" s="323"/>
      <c r="GUS50" s="323"/>
      <c r="GUT50" s="323"/>
      <c r="GUU50" s="323"/>
      <c r="GUV50" s="323"/>
      <c r="GUW50" s="323"/>
      <c r="GUX50" s="323"/>
      <c r="GUY50" s="323"/>
      <c r="GUZ50" s="323"/>
      <c r="GVA50" s="323"/>
      <c r="GVB50" s="323"/>
      <c r="GVC50" s="323"/>
      <c r="GVD50" s="323"/>
      <c r="GVE50" s="323"/>
      <c r="GVF50" s="323"/>
      <c r="GVG50" s="323"/>
      <c r="GVH50" s="323"/>
      <c r="GVI50" s="323"/>
      <c r="GVJ50" s="323"/>
      <c r="GVK50" s="323"/>
      <c r="GVL50" s="323"/>
      <c r="GVM50" s="323"/>
      <c r="GVN50" s="323"/>
      <c r="GVO50" s="323"/>
      <c r="GVP50" s="323"/>
      <c r="GVQ50" s="323"/>
      <c r="GVR50" s="323"/>
      <c r="GVS50" s="323"/>
      <c r="GVT50" s="323"/>
      <c r="GVU50" s="323"/>
      <c r="GVV50" s="323"/>
      <c r="GVW50" s="323"/>
      <c r="GVX50" s="323"/>
      <c r="GVY50" s="323"/>
      <c r="GVZ50" s="323"/>
      <c r="GWA50" s="323"/>
      <c r="GWB50" s="323"/>
      <c r="GWC50" s="323"/>
      <c r="GWD50" s="323"/>
      <c r="GWE50" s="323"/>
      <c r="GWF50" s="323"/>
      <c r="GWG50" s="323"/>
      <c r="GWH50" s="323"/>
      <c r="GWI50" s="323"/>
      <c r="GWJ50" s="323"/>
      <c r="GWK50" s="323"/>
      <c r="GWL50" s="323"/>
      <c r="GWM50" s="323"/>
      <c r="GWN50" s="323"/>
      <c r="GWO50" s="323"/>
      <c r="GWP50" s="323"/>
      <c r="GWQ50" s="323"/>
      <c r="GWR50" s="323"/>
      <c r="GWS50" s="323"/>
      <c r="GWT50" s="323"/>
      <c r="GWU50" s="323"/>
      <c r="GWV50" s="323"/>
      <c r="GWW50" s="323"/>
      <c r="GWX50" s="323"/>
      <c r="GWY50" s="323"/>
      <c r="GWZ50" s="323"/>
      <c r="GXA50" s="323"/>
      <c r="GXB50" s="323"/>
      <c r="GXC50" s="323"/>
      <c r="GXD50" s="323"/>
      <c r="GXE50" s="323"/>
      <c r="GXF50" s="323"/>
      <c r="GXG50" s="323"/>
      <c r="GXH50" s="323"/>
      <c r="GXI50" s="323"/>
      <c r="GXJ50" s="323"/>
      <c r="GXK50" s="323"/>
      <c r="GXL50" s="323"/>
      <c r="GXM50" s="323"/>
      <c r="GXN50" s="323"/>
      <c r="GXO50" s="323"/>
      <c r="GXP50" s="323"/>
      <c r="GXQ50" s="323"/>
      <c r="GXR50" s="323"/>
      <c r="GXS50" s="323"/>
      <c r="GXT50" s="323"/>
      <c r="GXU50" s="323"/>
      <c r="GXV50" s="323"/>
      <c r="GXW50" s="323"/>
      <c r="GXX50" s="323"/>
      <c r="GXY50" s="323"/>
      <c r="GXZ50" s="323"/>
      <c r="GYA50" s="323"/>
      <c r="GYB50" s="323"/>
      <c r="GYC50" s="323"/>
      <c r="GYD50" s="323"/>
      <c r="GYE50" s="323"/>
      <c r="GYF50" s="323"/>
      <c r="GYG50" s="323"/>
      <c r="GYH50" s="323"/>
      <c r="GYI50" s="323"/>
      <c r="GYJ50" s="323"/>
      <c r="GYK50" s="323"/>
      <c r="GYL50" s="323"/>
      <c r="GYM50" s="323"/>
      <c r="GYN50" s="323"/>
      <c r="GYO50" s="323"/>
      <c r="GYP50" s="323"/>
      <c r="GYQ50" s="323"/>
      <c r="GYR50" s="323"/>
      <c r="GYS50" s="323"/>
      <c r="GYT50" s="323"/>
      <c r="GYU50" s="323"/>
      <c r="GYV50" s="323"/>
      <c r="GYW50" s="323"/>
      <c r="GYX50" s="323"/>
      <c r="GYY50" s="323"/>
      <c r="GYZ50" s="323"/>
      <c r="GZA50" s="323"/>
      <c r="GZB50" s="323"/>
      <c r="GZC50" s="323"/>
      <c r="GZD50" s="323"/>
      <c r="GZE50" s="323"/>
      <c r="GZF50" s="323"/>
      <c r="GZG50" s="323"/>
      <c r="GZH50" s="323"/>
      <c r="GZI50" s="323"/>
      <c r="GZJ50" s="323"/>
      <c r="GZK50" s="323"/>
      <c r="GZL50" s="323"/>
      <c r="GZM50" s="323"/>
      <c r="GZN50" s="323"/>
      <c r="GZO50" s="323"/>
      <c r="GZP50" s="323"/>
      <c r="GZQ50" s="323"/>
      <c r="GZR50" s="323"/>
      <c r="GZS50" s="323"/>
      <c r="GZT50" s="323"/>
      <c r="GZU50" s="323"/>
      <c r="GZV50" s="323"/>
      <c r="GZW50" s="323"/>
      <c r="GZX50" s="323"/>
      <c r="GZY50" s="323"/>
      <c r="GZZ50" s="323"/>
      <c r="HAA50" s="323"/>
      <c r="HAB50" s="323"/>
      <c r="HAC50" s="323"/>
      <c r="HAD50" s="323"/>
      <c r="HAE50" s="323"/>
      <c r="HAF50" s="323"/>
      <c r="HAG50" s="323"/>
      <c r="HAH50" s="323"/>
      <c r="HAI50" s="323"/>
      <c r="HAJ50" s="323"/>
      <c r="HAK50" s="323"/>
      <c r="HAL50" s="323"/>
      <c r="HAM50" s="323"/>
      <c r="HAN50" s="323"/>
      <c r="HAO50" s="323"/>
      <c r="HAP50" s="323"/>
      <c r="HAQ50" s="323"/>
      <c r="HAR50" s="323"/>
      <c r="HAS50" s="323"/>
      <c r="HAT50" s="323"/>
      <c r="HAU50" s="323"/>
      <c r="HAV50" s="323"/>
      <c r="HAW50" s="323"/>
      <c r="HAX50" s="323"/>
      <c r="HAY50" s="323"/>
      <c r="HAZ50" s="323"/>
      <c r="HBA50" s="323"/>
      <c r="HBB50" s="323"/>
      <c r="HBC50" s="323"/>
      <c r="HBD50" s="323"/>
      <c r="HBE50" s="323"/>
      <c r="HBF50" s="323"/>
      <c r="HBG50" s="323"/>
      <c r="HBH50" s="323"/>
      <c r="HBI50" s="323"/>
      <c r="HBJ50" s="323"/>
      <c r="HBK50" s="323"/>
      <c r="HBL50" s="323"/>
      <c r="HBM50" s="323"/>
      <c r="HBN50" s="323"/>
      <c r="HBO50" s="323"/>
      <c r="HBP50" s="323"/>
      <c r="HBQ50" s="323"/>
      <c r="HBR50" s="323"/>
      <c r="HBS50" s="323"/>
      <c r="HBT50" s="323"/>
      <c r="HBU50" s="323"/>
      <c r="HBV50" s="323"/>
      <c r="HBW50" s="323"/>
      <c r="HBX50" s="323"/>
      <c r="HBY50" s="323"/>
      <c r="HBZ50" s="323"/>
      <c r="HCA50" s="323"/>
      <c r="HCB50" s="323"/>
      <c r="HCC50" s="323"/>
      <c r="HCD50" s="323"/>
      <c r="HCE50" s="323"/>
      <c r="HCF50" s="323"/>
      <c r="HCG50" s="323"/>
      <c r="HCH50" s="323"/>
      <c r="HCI50" s="323"/>
      <c r="HCJ50" s="323"/>
      <c r="HCK50" s="323"/>
      <c r="HCL50" s="323"/>
      <c r="HCM50" s="323"/>
      <c r="HCN50" s="323"/>
      <c r="HCO50" s="323"/>
      <c r="HCP50" s="323"/>
      <c r="HCQ50" s="323"/>
      <c r="HCR50" s="323"/>
      <c r="HCS50" s="323"/>
      <c r="HCT50" s="323"/>
      <c r="HCU50" s="323"/>
      <c r="HCV50" s="323"/>
      <c r="HCW50" s="323"/>
      <c r="HCX50" s="323"/>
      <c r="HCY50" s="323"/>
      <c r="HCZ50" s="323"/>
      <c r="HDA50" s="323"/>
      <c r="HDB50" s="323"/>
      <c r="HDC50" s="323"/>
      <c r="HDD50" s="323"/>
      <c r="HDE50" s="323"/>
      <c r="HDF50" s="323"/>
      <c r="HDG50" s="323"/>
      <c r="HDH50" s="323"/>
      <c r="HDI50" s="323"/>
      <c r="HDJ50" s="323"/>
      <c r="HDK50" s="323"/>
      <c r="HDL50" s="323"/>
      <c r="HDM50" s="323"/>
      <c r="HDN50" s="323"/>
      <c r="HDO50" s="323"/>
      <c r="HDP50" s="323"/>
      <c r="HDQ50" s="323"/>
      <c r="HDR50" s="323"/>
      <c r="HDS50" s="323"/>
      <c r="HDT50" s="323"/>
      <c r="HDU50" s="323"/>
      <c r="HDV50" s="323"/>
      <c r="HDW50" s="323"/>
      <c r="HDX50" s="323"/>
      <c r="HDY50" s="323"/>
      <c r="HDZ50" s="323"/>
      <c r="HEA50" s="323"/>
      <c r="HEB50" s="323"/>
      <c r="HEC50" s="323"/>
      <c r="HED50" s="323"/>
      <c r="HEE50" s="323"/>
      <c r="HEF50" s="323"/>
      <c r="HEG50" s="323"/>
      <c r="HEH50" s="323"/>
      <c r="HEI50" s="323"/>
      <c r="HEJ50" s="323"/>
      <c r="HEK50" s="323"/>
      <c r="HEL50" s="323"/>
      <c r="HEM50" s="323"/>
      <c r="HEN50" s="323"/>
      <c r="HEO50" s="323"/>
      <c r="HEP50" s="323"/>
      <c r="HEQ50" s="323"/>
      <c r="HER50" s="323"/>
      <c r="HES50" s="323"/>
      <c r="HET50" s="323"/>
      <c r="HEU50" s="323"/>
      <c r="HEV50" s="323"/>
      <c r="HEW50" s="323"/>
      <c r="HEX50" s="323"/>
      <c r="HEY50" s="323"/>
      <c r="HEZ50" s="323"/>
      <c r="HFA50" s="323"/>
      <c r="HFB50" s="323"/>
      <c r="HFC50" s="323"/>
      <c r="HFD50" s="323"/>
      <c r="HFE50" s="323"/>
      <c r="HFF50" s="323"/>
      <c r="HFG50" s="323"/>
      <c r="HFH50" s="323"/>
      <c r="HFI50" s="323"/>
      <c r="HFJ50" s="323"/>
      <c r="HFK50" s="323"/>
      <c r="HFL50" s="323"/>
      <c r="HFM50" s="323"/>
      <c r="HFN50" s="323"/>
      <c r="HFO50" s="323"/>
      <c r="HFP50" s="323"/>
      <c r="HFQ50" s="323"/>
      <c r="HFR50" s="323"/>
      <c r="HFS50" s="323"/>
      <c r="HFT50" s="323"/>
      <c r="HFU50" s="323"/>
      <c r="HFV50" s="323"/>
      <c r="HFW50" s="323"/>
      <c r="HFX50" s="323"/>
      <c r="HFY50" s="323"/>
      <c r="HFZ50" s="323"/>
      <c r="HGA50" s="323"/>
      <c r="HGB50" s="323"/>
      <c r="HGC50" s="323"/>
      <c r="HGD50" s="323"/>
      <c r="HGE50" s="323"/>
      <c r="HGF50" s="323"/>
      <c r="HGG50" s="323"/>
      <c r="HGH50" s="323"/>
      <c r="HGI50" s="323"/>
      <c r="HGJ50" s="323"/>
      <c r="HGK50" s="323"/>
      <c r="HGL50" s="323"/>
      <c r="HGM50" s="323"/>
      <c r="HGN50" s="323"/>
      <c r="HGO50" s="323"/>
      <c r="HGP50" s="323"/>
      <c r="HGQ50" s="323"/>
      <c r="HGR50" s="323"/>
      <c r="HGS50" s="323"/>
      <c r="HGT50" s="323"/>
      <c r="HGU50" s="323"/>
      <c r="HGV50" s="323"/>
      <c r="HGW50" s="323"/>
      <c r="HGX50" s="323"/>
      <c r="HGY50" s="323"/>
      <c r="HGZ50" s="323"/>
      <c r="HHA50" s="323"/>
      <c r="HHB50" s="323"/>
      <c r="HHC50" s="323"/>
      <c r="HHD50" s="323"/>
      <c r="HHE50" s="323"/>
      <c r="HHF50" s="323"/>
      <c r="HHG50" s="323"/>
      <c r="HHH50" s="323"/>
      <c r="HHI50" s="323"/>
      <c r="HHJ50" s="323"/>
      <c r="HHK50" s="323"/>
      <c r="HHL50" s="323"/>
      <c r="HHM50" s="323"/>
      <c r="HHN50" s="323"/>
      <c r="HHO50" s="323"/>
      <c r="HHP50" s="323"/>
      <c r="HHQ50" s="323"/>
      <c r="HHR50" s="323"/>
      <c r="HHS50" s="323"/>
      <c r="HHT50" s="323"/>
      <c r="HHU50" s="323"/>
      <c r="HHV50" s="323"/>
      <c r="HHW50" s="323"/>
      <c r="HHX50" s="323"/>
      <c r="HHY50" s="323"/>
      <c r="HHZ50" s="323"/>
      <c r="HIA50" s="323"/>
      <c r="HIB50" s="323"/>
      <c r="HIC50" s="323"/>
      <c r="HID50" s="323"/>
      <c r="HIE50" s="323"/>
      <c r="HIF50" s="323"/>
      <c r="HIG50" s="323"/>
      <c r="HIH50" s="323"/>
      <c r="HII50" s="323"/>
      <c r="HIJ50" s="323"/>
      <c r="HIK50" s="323"/>
      <c r="HIL50" s="323"/>
      <c r="HIM50" s="323"/>
      <c r="HIN50" s="323"/>
      <c r="HIO50" s="323"/>
      <c r="HIP50" s="323"/>
      <c r="HIQ50" s="323"/>
      <c r="HIR50" s="323"/>
      <c r="HIS50" s="323"/>
      <c r="HIT50" s="323"/>
      <c r="HIU50" s="323"/>
      <c r="HIV50" s="323"/>
      <c r="HIW50" s="323"/>
      <c r="HIX50" s="323"/>
      <c r="HIY50" s="323"/>
      <c r="HIZ50" s="323"/>
      <c r="HJA50" s="323"/>
      <c r="HJB50" s="323"/>
      <c r="HJC50" s="323"/>
      <c r="HJD50" s="323"/>
      <c r="HJE50" s="323"/>
      <c r="HJF50" s="323"/>
      <c r="HJG50" s="323"/>
      <c r="HJH50" s="323"/>
      <c r="HJI50" s="323"/>
      <c r="HJJ50" s="323"/>
      <c r="HJK50" s="323"/>
      <c r="HJL50" s="323"/>
      <c r="HJM50" s="323"/>
      <c r="HJN50" s="323"/>
      <c r="HJO50" s="323"/>
      <c r="HJP50" s="323"/>
      <c r="HJQ50" s="323"/>
      <c r="HJR50" s="323"/>
      <c r="HJS50" s="323"/>
      <c r="HJT50" s="323"/>
      <c r="HJU50" s="323"/>
      <c r="HJV50" s="323"/>
      <c r="HJW50" s="323"/>
      <c r="HJX50" s="323"/>
      <c r="HJY50" s="323"/>
      <c r="HJZ50" s="323"/>
      <c r="HKA50" s="323"/>
      <c r="HKB50" s="323"/>
      <c r="HKC50" s="323"/>
      <c r="HKD50" s="323"/>
      <c r="HKE50" s="323"/>
      <c r="HKF50" s="323"/>
      <c r="HKG50" s="323"/>
      <c r="HKH50" s="323"/>
      <c r="HKI50" s="323"/>
      <c r="HKJ50" s="323"/>
      <c r="HKK50" s="323"/>
      <c r="HKL50" s="323"/>
      <c r="HKM50" s="323"/>
      <c r="HKN50" s="323"/>
      <c r="HKO50" s="323"/>
      <c r="HKP50" s="323"/>
      <c r="HKQ50" s="323"/>
      <c r="HKR50" s="323"/>
      <c r="HKS50" s="323"/>
      <c r="HKT50" s="323"/>
      <c r="HKU50" s="323"/>
      <c r="HKV50" s="323"/>
      <c r="HKW50" s="323"/>
      <c r="HKX50" s="323"/>
      <c r="HKY50" s="323"/>
      <c r="HKZ50" s="323"/>
      <c r="HLA50" s="323"/>
      <c r="HLB50" s="323"/>
      <c r="HLC50" s="323"/>
      <c r="HLD50" s="323"/>
      <c r="HLE50" s="323"/>
      <c r="HLF50" s="323"/>
      <c r="HLG50" s="323"/>
      <c r="HLH50" s="323"/>
      <c r="HLI50" s="323"/>
      <c r="HLJ50" s="323"/>
      <c r="HLK50" s="323"/>
      <c r="HLL50" s="323"/>
      <c r="HLM50" s="323"/>
      <c r="HLN50" s="323"/>
      <c r="HLO50" s="323"/>
      <c r="HLP50" s="323"/>
      <c r="HLQ50" s="323"/>
      <c r="HLR50" s="323"/>
      <c r="HLS50" s="323"/>
      <c r="HLT50" s="323"/>
      <c r="HLU50" s="323"/>
      <c r="HLV50" s="323"/>
      <c r="HLW50" s="323"/>
      <c r="HLX50" s="323"/>
      <c r="HLY50" s="323"/>
      <c r="HLZ50" s="323"/>
      <c r="HMA50" s="323"/>
      <c r="HMB50" s="323"/>
      <c r="HMC50" s="323"/>
      <c r="HMD50" s="323"/>
      <c r="HME50" s="323"/>
      <c r="HMF50" s="323"/>
      <c r="HMG50" s="323"/>
      <c r="HMH50" s="323"/>
      <c r="HMI50" s="323"/>
      <c r="HMJ50" s="323"/>
      <c r="HMK50" s="323"/>
      <c r="HML50" s="323"/>
      <c r="HMM50" s="323"/>
      <c r="HMN50" s="323"/>
      <c r="HMO50" s="323"/>
      <c r="HMP50" s="323"/>
      <c r="HMQ50" s="323"/>
      <c r="HMR50" s="323"/>
      <c r="HMS50" s="323"/>
      <c r="HMT50" s="323"/>
      <c r="HMU50" s="323"/>
      <c r="HMV50" s="323"/>
      <c r="HMW50" s="323"/>
      <c r="HMX50" s="323"/>
      <c r="HMY50" s="323"/>
      <c r="HMZ50" s="323"/>
      <c r="HNA50" s="323"/>
      <c r="HNB50" s="323"/>
      <c r="HNC50" s="323"/>
      <c r="HND50" s="323"/>
      <c r="HNE50" s="323"/>
      <c r="HNF50" s="323"/>
      <c r="HNG50" s="323"/>
      <c r="HNH50" s="323"/>
      <c r="HNI50" s="323"/>
      <c r="HNJ50" s="323"/>
      <c r="HNK50" s="323"/>
      <c r="HNL50" s="323"/>
      <c r="HNM50" s="323"/>
      <c r="HNN50" s="323"/>
      <c r="HNO50" s="323"/>
      <c r="HNP50" s="323"/>
      <c r="HNQ50" s="323"/>
      <c r="HNR50" s="323"/>
      <c r="HNS50" s="323"/>
      <c r="HNT50" s="323"/>
      <c r="HNU50" s="323"/>
      <c r="HNV50" s="323"/>
      <c r="HNW50" s="323"/>
      <c r="HNX50" s="323"/>
      <c r="HNY50" s="323"/>
      <c r="HNZ50" s="323"/>
      <c r="HOA50" s="323"/>
      <c r="HOB50" s="323"/>
      <c r="HOC50" s="323"/>
      <c r="HOD50" s="323"/>
      <c r="HOE50" s="323"/>
      <c r="HOF50" s="323"/>
      <c r="HOG50" s="323"/>
      <c r="HOH50" s="323"/>
      <c r="HOI50" s="323"/>
      <c r="HOJ50" s="323"/>
      <c r="HOK50" s="323"/>
      <c r="HOL50" s="323"/>
      <c r="HOM50" s="323"/>
      <c r="HON50" s="323"/>
      <c r="HOO50" s="323"/>
      <c r="HOP50" s="323"/>
      <c r="HOQ50" s="323"/>
      <c r="HOR50" s="323"/>
      <c r="HOS50" s="323"/>
      <c r="HOT50" s="323"/>
      <c r="HOU50" s="323"/>
      <c r="HOV50" s="323"/>
      <c r="HOW50" s="323"/>
      <c r="HOX50" s="323"/>
      <c r="HOY50" s="323"/>
      <c r="HOZ50" s="323"/>
      <c r="HPA50" s="323"/>
      <c r="HPB50" s="323"/>
      <c r="HPC50" s="323"/>
      <c r="HPD50" s="323"/>
      <c r="HPE50" s="323"/>
      <c r="HPF50" s="323"/>
      <c r="HPG50" s="323"/>
      <c r="HPH50" s="323"/>
      <c r="HPI50" s="323"/>
      <c r="HPJ50" s="323"/>
      <c r="HPK50" s="323"/>
      <c r="HPL50" s="323"/>
      <c r="HPM50" s="323"/>
      <c r="HPN50" s="323"/>
      <c r="HPO50" s="323"/>
      <c r="HPP50" s="323"/>
      <c r="HPQ50" s="323"/>
      <c r="HPR50" s="323"/>
      <c r="HPS50" s="323"/>
      <c r="HPT50" s="323"/>
      <c r="HPU50" s="323"/>
      <c r="HPV50" s="323"/>
      <c r="HPW50" s="323"/>
      <c r="HPX50" s="323"/>
      <c r="HPY50" s="323"/>
      <c r="HPZ50" s="323"/>
      <c r="HQA50" s="323"/>
      <c r="HQB50" s="323"/>
      <c r="HQC50" s="323"/>
      <c r="HQD50" s="323"/>
      <c r="HQE50" s="323"/>
      <c r="HQF50" s="323"/>
      <c r="HQG50" s="323"/>
      <c r="HQH50" s="323"/>
      <c r="HQI50" s="323"/>
      <c r="HQJ50" s="323"/>
      <c r="HQK50" s="323"/>
      <c r="HQL50" s="323"/>
      <c r="HQM50" s="323"/>
      <c r="HQN50" s="323"/>
      <c r="HQO50" s="323"/>
      <c r="HQP50" s="323"/>
      <c r="HQQ50" s="323"/>
      <c r="HQR50" s="323"/>
      <c r="HQS50" s="323"/>
      <c r="HQT50" s="323"/>
      <c r="HQU50" s="323"/>
      <c r="HQV50" s="323"/>
      <c r="HQW50" s="323"/>
      <c r="HQX50" s="323"/>
      <c r="HQY50" s="323"/>
      <c r="HQZ50" s="323"/>
      <c r="HRA50" s="323"/>
      <c r="HRB50" s="323"/>
      <c r="HRC50" s="323"/>
      <c r="HRD50" s="323"/>
      <c r="HRE50" s="323"/>
      <c r="HRF50" s="323"/>
      <c r="HRG50" s="323"/>
      <c r="HRH50" s="323"/>
      <c r="HRI50" s="323"/>
      <c r="HRJ50" s="323"/>
      <c r="HRK50" s="323"/>
      <c r="HRL50" s="323"/>
      <c r="HRM50" s="323"/>
      <c r="HRN50" s="323"/>
      <c r="HRO50" s="323"/>
      <c r="HRP50" s="323"/>
      <c r="HRQ50" s="323"/>
      <c r="HRR50" s="323"/>
      <c r="HRS50" s="323"/>
      <c r="HRT50" s="323"/>
      <c r="HRU50" s="323"/>
      <c r="HRV50" s="323"/>
      <c r="HRW50" s="323"/>
      <c r="HRX50" s="323"/>
      <c r="HRY50" s="323"/>
      <c r="HRZ50" s="323"/>
      <c r="HSA50" s="323"/>
      <c r="HSB50" s="323"/>
      <c r="HSC50" s="323"/>
      <c r="HSD50" s="323"/>
      <c r="HSE50" s="323"/>
      <c r="HSF50" s="323"/>
      <c r="HSG50" s="323"/>
      <c r="HSH50" s="323"/>
      <c r="HSI50" s="323"/>
      <c r="HSJ50" s="323"/>
      <c r="HSK50" s="323"/>
      <c r="HSL50" s="323"/>
      <c r="HSM50" s="323"/>
      <c r="HSN50" s="323"/>
      <c r="HSO50" s="323"/>
      <c r="HSP50" s="323"/>
      <c r="HSQ50" s="323"/>
      <c r="HSR50" s="323"/>
      <c r="HSS50" s="323"/>
      <c r="HST50" s="323"/>
      <c r="HSU50" s="323"/>
      <c r="HSV50" s="323"/>
      <c r="HSW50" s="323"/>
      <c r="HSX50" s="323"/>
      <c r="HSY50" s="323"/>
      <c r="HSZ50" s="323"/>
      <c r="HTA50" s="323"/>
      <c r="HTB50" s="323"/>
      <c r="HTC50" s="323"/>
      <c r="HTD50" s="323"/>
      <c r="HTE50" s="323"/>
      <c r="HTF50" s="323"/>
      <c r="HTG50" s="323"/>
      <c r="HTH50" s="323"/>
      <c r="HTI50" s="323"/>
      <c r="HTJ50" s="323"/>
      <c r="HTK50" s="323"/>
      <c r="HTL50" s="323"/>
      <c r="HTM50" s="323"/>
      <c r="HTN50" s="323"/>
      <c r="HTO50" s="323"/>
      <c r="HTP50" s="323"/>
      <c r="HTQ50" s="323"/>
      <c r="HTR50" s="323"/>
      <c r="HTS50" s="323"/>
      <c r="HTT50" s="323"/>
      <c r="HTU50" s="323"/>
      <c r="HTV50" s="323"/>
      <c r="HTW50" s="323"/>
      <c r="HTX50" s="323"/>
      <c r="HTY50" s="323"/>
      <c r="HTZ50" s="323"/>
      <c r="HUA50" s="323"/>
      <c r="HUB50" s="323"/>
      <c r="HUC50" s="323"/>
      <c r="HUD50" s="323"/>
      <c r="HUE50" s="323"/>
      <c r="HUF50" s="323"/>
      <c r="HUG50" s="323"/>
      <c r="HUH50" s="323"/>
      <c r="HUI50" s="323"/>
      <c r="HUJ50" s="323"/>
      <c r="HUK50" s="323"/>
      <c r="HUL50" s="323"/>
      <c r="HUM50" s="323"/>
      <c r="HUN50" s="323"/>
      <c r="HUO50" s="323"/>
      <c r="HUP50" s="323"/>
      <c r="HUQ50" s="323"/>
      <c r="HUR50" s="323"/>
      <c r="HUS50" s="323"/>
      <c r="HUT50" s="323"/>
      <c r="HUU50" s="323"/>
      <c r="HUV50" s="323"/>
      <c r="HUW50" s="323"/>
      <c r="HUX50" s="323"/>
      <c r="HUY50" s="323"/>
      <c r="HUZ50" s="323"/>
      <c r="HVA50" s="323"/>
      <c r="HVB50" s="323"/>
      <c r="HVC50" s="323"/>
      <c r="HVD50" s="323"/>
      <c r="HVE50" s="323"/>
      <c r="HVF50" s="323"/>
      <c r="HVG50" s="323"/>
      <c r="HVH50" s="323"/>
      <c r="HVI50" s="323"/>
      <c r="HVJ50" s="323"/>
      <c r="HVK50" s="323"/>
      <c r="HVL50" s="323"/>
      <c r="HVM50" s="323"/>
      <c r="HVN50" s="323"/>
      <c r="HVO50" s="323"/>
      <c r="HVP50" s="323"/>
      <c r="HVQ50" s="323"/>
      <c r="HVR50" s="323"/>
      <c r="HVS50" s="323"/>
      <c r="HVT50" s="323"/>
      <c r="HVU50" s="323"/>
      <c r="HVV50" s="323"/>
      <c r="HVW50" s="323"/>
      <c r="HVX50" s="323"/>
      <c r="HVY50" s="323"/>
      <c r="HVZ50" s="323"/>
      <c r="HWA50" s="323"/>
      <c r="HWB50" s="323"/>
      <c r="HWC50" s="323"/>
      <c r="HWD50" s="323"/>
      <c r="HWE50" s="323"/>
      <c r="HWF50" s="323"/>
      <c r="HWG50" s="323"/>
      <c r="HWH50" s="323"/>
      <c r="HWI50" s="323"/>
      <c r="HWJ50" s="323"/>
      <c r="HWK50" s="323"/>
      <c r="HWL50" s="323"/>
      <c r="HWM50" s="323"/>
      <c r="HWN50" s="323"/>
      <c r="HWO50" s="323"/>
      <c r="HWP50" s="323"/>
      <c r="HWQ50" s="323"/>
      <c r="HWR50" s="323"/>
      <c r="HWS50" s="323"/>
      <c r="HWT50" s="323"/>
      <c r="HWU50" s="323"/>
      <c r="HWV50" s="323"/>
      <c r="HWW50" s="323"/>
      <c r="HWX50" s="323"/>
      <c r="HWY50" s="323"/>
      <c r="HWZ50" s="323"/>
      <c r="HXA50" s="323"/>
      <c r="HXB50" s="323"/>
      <c r="HXC50" s="323"/>
      <c r="HXD50" s="323"/>
      <c r="HXE50" s="323"/>
      <c r="HXF50" s="323"/>
      <c r="HXG50" s="323"/>
      <c r="HXH50" s="323"/>
      <c r="HXI50" s="323"/>
      <c r="HXJ50" s="323"/>
      <c r="HXK50" s="323"/>
      <c r="HXL50" s="323"/>
      <c r="HXM50" s="323"/>
      <c r="HXN50" s="323"/>
      <c r="HXO50" s="323"/>
      <c r="HXP50" s="323"/>
      <c r="HXQ50" s="323"/>
      <c r="HXR50" s="323"/>
      <c r="HXS50" s="323"/>
      <c r="HXT50" s="323"/>
      <c r="HXU50" s="323"/>
      <c r="HXV50" s="323"/>
      <c r="HXW50" s="323"/>
      <c r="HXX50" s="323"/>
      <c r="HXY50" s="323"/>
      <c r="HXZ50" s="323"/>
      <c r="HYA50" s="323"/>
      <c r="HYB50" s="323"/>
      <c r="HYC50" s="323"/>
      <c r="HYD50" s="323"/>
      <c r="HYE50" s="323"/>
      <c r="HYF50" s="323"/>
      <c r="HYG50" s="323"/>
      <c r="HYH50" s="323"/>
      <c r="HYI50" s="323"/>
      <c r="HYJ50" s="323"/>
      <c r="HYK50" s="323"/>
      <c r="HYL50" s="323"/>
      <c r="HYM50" s="323"/>
      <c r="HYN50" s="323"/>
      <c r="HYO50" s="323"/>
      <c r="HYP50" s="323"/>
      <c r="HYQ50" s="323"/>
      <c r="HYR50" s="323"/>
      <c r="HYS50" s="323"/>
      <c r="HYT50" s="323"/>
      <c r="HYU50" s="323"/>
      <c r="HYV50" s="323"/>
      <c r="HYW50" s="323"/>
      <c r="HYX50" s="323"/>
      <c r="HYY50" s="323"/>
      <c r="HYZ50" s="323"/>
      <c r="HZA50" s="323"/>
      <c r="HZB50" s="323"/>
      <c r="HZC50" s="323"/>
      <c r="HZD50" s="323"/>
      <c r="HZE50" s="323"/>
      <c r="HZF50" s="323"/>
      <c r="HZG50" s="323"/>
      <c r="HZH50" s="323"/>
      <c r="HZI50" s="323"/>
      <c r="HZJ50" s="323"/>
      <c r="HZK50" s="323"/>
      <c r="HZL50" s="323"/>
      <c r="HZM50" s="323"/>
      <c r="HZN50" s="323"/>
      <c r="HZO50" s="323"/>
      <c r="HZP50" s="323"/>
      <c r="HZQ50" s="323"/>
      <c r="HZR50" s="323"/>
      <c r="HZS50" s="323"/>
      <c r="HZT50" s="323"/>
      <c r="HZU50" s="323"/>
      <c r="HZV50" s="323"/>
      <c r="HZW50" s="323"/>
      <c r="HZX50" s="323"/>
      <c r="HZY50" s="323"/>
      <c r="HZZ50" s="323"/>
      <c r="IAA50" s="323"/>
      <c r="IAB50" s="323"/>
      <c r="IAC50" s="323"/>
      <c r="IAD50" s="323"/>
      <c r="IAE50" s="323"/>
      <c r="IAF50" s="323"/>
      <c r="IAG50" s="323"/>
      <c r="IAH50" s="323"/>
      <c r="IAI50" s="323"/>
      <c r="IAJ50" s="323"/>
      <c r="IAK50" s="323"/>
      <c r="IAL50" s="323"/>
      <c r="IAM50" s="323"/>
      <c r="IAN50" s="323"/>
      <c r="IAO50" s="323"/>
      <c r="IAP50" s="323"/>
      <c r="IAQ50" s="323"/>
      <c r="IAR50" s="323"/>
      <c r="IAS50" s="323"/>
      <c r="IAT50" s="323"/>
      <c r="IAU50" s="323"/>
      <c r="IAV50" s="323"/>
      <c r="IAW50" s="323"/>
      <c r="IAX50" s="323"/>
      <c r="IAY50" s="323"/>
      <c r="IAZ50" s="323"/>
      <c r="IBA50" s="323"/>
      <c r="IBB50" s="323"/>
      <c r="IBC50" s="323"/>
      <c r="IBD50" s="323"/>
      <c r="IBE50" s="323"/>
      <c r="IBF50" s="323"/>
      <c r="IBG50" s="323"/>
      <c r="IBH50" s="323"/>
      <c r="IBI50" s="323"/>
      <c r="IBJ50" s="323"/>
      <c r="IBK50" s="323"/>
      <c r="IBL50" s="323"/>
      <c r="IBM50" s="323"/>
      <c r="IBN50" s="323"/>
      <c r="IBO50" s="323"/>
      <c r="IBP50" s="323"/>
      <c r="IBQ50" s="323"/>
      <c r="IBR50" s="323"/>
      <c r="IBS50" s="323"/>
      <c r="IBT50" s="323"/>
      <c r="IBU50" s="323"/>
      <c r="IBV50" s="323"/>
      <c r="IBW50" s="323"/>
      <c r="IBX50" s="323"/>
      <c r="IBY50" s="323"/>
      <c r="IBZ50" s="323"/>
      <c r="ICA50" s="323"/>
      <c r="ICB50" s="323"/>
      <c r="ICC50" s="323"/>
      <c r="ICD50" s="323"/>
      <c r="ICE50" s="323"/>
      <c r="ICF50" s="323"/>
      <c r="ICG50" s="323"/>
      <c r="ICH50" s="323"/>
      <c r="ICI50" s="323"/>
      <c r="ICJ50" s="323"/>
      <c r="ICK50" s="323"/>
      <c r="ICL50" s="323"/>
      <c r="ICM50" s="323"/>
      <c r="ICN50" s="323"/>
      <c r="ICO50" s="323"/>
      <c r="ICP50" s="323"/>
      <c r="ICQ50" s="323"/>
      <c r="ICR50" s="323"/>
      <c r="ICS50" s="323"/>
      <c r="ICT50" s="323"/>
      <c r="ICU50" s="323"/>
      <c r="ICV50" s="323"/>
      <c r="ICW50" s="323"/>
      <c r="ICX50" s="323"/>
      <c r="ICY50" s="323"/>
      <c r="ICZ50" s="323"/>
      <c r="IDA50" s="323"/>
      <c r="IDB50" s="323"/>
      <c r="IDC50" s="323"/>
      <c r="IDD50" s="323"/>
      <c r="IDE50" s="323"/>
      <c r="IDF50" s="323"/>
      <c r="IDG50" s="323"/>
      <c r="IDH50" s="323"/>
      <c r="IDI50" s="323"/>
      <c r="IDJ50" s="323"/>
      <c r="IDK50" s="323"/>
      <c r="IDL50" s="323"/>
      <c r="IDM50" s="323"/>
      <c r="IDN50" s="323"/>
      <c r="IDO50" s="323"/>
      <c r="IDP50" s="323"/>
      <c r="IDQ50" s="323"/>
      <c r="IDR50" s="323"/>
      <c r="IDS50" s="323"/>
      <c r="IDT50" s="323"/>
      <c r="IDU50" s="323"/>
      <c r="IDV50" s="323"/>
      <c r="IDW50" s="323"/>
      <c r="IDX50" s="323"/>
      <c r="IDY50" s="323"/>
      <c r="IDZ50" s="323"/>
      <c r="IEA50" s="323"/>
      <c r="IEB50" s="323"/>
      <c r="IEC50" s="323"/>
      <c r="IED50" s="323"/>
      <c r="IEE50" s="323"/>
      <c r="IEF50" s="323"/>
      <c r="IEG50" s="323"/>
      <c r="IEH50" s="323"/>
      <c r="IEI50" s="323"/>
      <c r="IEJ50" s="323"/>
      <c r="IEK50" s="323"/>
      <c r="IEL50" s="323"/>
      <c r="IEM50" s="323"/>
      <c r="IEN50" s="323"/>
      <c r="IEO50" s="323"/>
      <c r="IEP50" s="323"/>
      <c r="IEQ50" s="323"/>
      <c r="IER50" s="323"/>
      <c r="IES50" s="323"/>
      <c r="IET50" s="323"/>
      <c r="IEU50" s="323"/>
      <c r="IEV50" s="323"/>
      <c r="IEW50" s="323"/>
      <c r="IEX50" s="323"/>
      <c r="IEY50" s="323"/>
      <c r="IEZ50" s="323"/>
      <c r="IFA50" s="323"/>
      <c r="IFB50" s="323"/>
      <c r="IFC50" s="323"/>
      <c r="IFD50" s="323"/>
      <c r="IFE50" s="323"/>
      <c r="IFF50" s="323"/>
      <c r="IFG50" s="323"/>
      <c r="IFH50" s="323"/>
      <c r="IFI50" s="323"/>
      <c r="IFJ50" s="323"/>
      <c r="IFK50" s="323"/>
      <c r="IFL50" s="323"/>
      <c r="IFM50" s="323"/>
      <c r="IFN50" s="323"/>
      <c r="IFO50" s="323"/>
      <c r="IFP50" s="323"/>
      <c r="IFQ50" s="323"/>
      <c r="IFR50" s="323"/>
      <c r="IFS50" s="323"/>
      <c r="IFT50" s="323"/>
      <c r="IFU50" s="323"/>
      <c r="IFV50" s="323"/>
      <c r="IFW50" s="323"/>
      <c r="IFX50" s="323"/>
      <c r="IFY50" s="323"/>
      <c r="IFZ50" s="323"/>
      <c r="IGA50" s="323"/>
      <c r="IGB50" s="323"/>
      <c r="IGC50" s="323"/>
      <c r="IGD50" s="323"/>
      <c r="IGE50" s="323"/>
      <c r="IGF50" s="323"/>
      <c r="IGG50" s="323"/>
      <c r="IGH50" s="323"/>
      <c r="IGI50" s="323"/>
      <c r="IGJ50" s="323"/>
      <c r="IGK50" s="323"/>
      <c r="IGL50" s="323"/>
      <c r="IGM50" s="323"/>
      <c r="IGN50" s="323"/>
      <c r="IGO50" s="323"/>
      <c r="IGP50" s="323"/>
      <c r="IGQ50" s="323"/>
      <c r="IGR50" s="323"/>
      <c r="IGS50" s="323"/>
      <c r="IGT50" s="323"/>
      <c r="IGU50" s="323"/>
      <c r="IGV50" s="323"/>
      <c r="IGW50" s="323"/>
      <c r="IGX50" s="323"/>
      <c r="IGY50" s="323"/>
      <c r="IGZ50" s="323"/>
      <c r="IHA50" s="323"/>
      <c r="IHB50" s="323"/>
      <c r="IHC50" s="323"/>
      <c r="IHD50" s="323"/>
      <c r="IHE50" s="323"/>
      <c r="IHF50" s="323"/>
      <c r="IHG50" s="323"/>
      <c r="IHH50" s="323"/>
      <c r="IHI50" s="323"/>
      <c r="IHJ50" s="323"/>
      <c r="IHK50" s="323"/>
      <c r="IHL50" s="323"/>
      <c r="IHM50" s="323"/>
      <c r="IHN50" s="323"/>
      <c r="IHO50" s="323"/>
      <c r="IHP50" s="323"/>
      <c r="IHQ50" s="323"/>
      <c r="IHR50" s="323"/>
      <c r="IHS50" s="323"/>
      <c r="IHT50" s="323"/>
      <c r="IHU50" s="323"/>
      <c r="IHV50" s="323"/>
      <c r="IHW50" s="323"/>
      <c r="IHX50" s="323"/>
      <c r="IHY50" s="323"/>
      <c r="IHZ50" s="323"/>
      <c r="IIA50" s="323"/>
      <c r="IIB50" s="323"/>
      <c r="IIC50" s="323"/>
      <c r="IID50" s="323"/>
      <c r="IIE50" s="323"/>
      <c r="IIF50" s="323"/>
      <c r="IIG50" s="323"/>
      <c r="IIH50" s="323"/>
      <c r="III50" s="323"/>
      <c r="IIJ50" s="323"/>
      <c r="IIK50" s="323"/>
      <c r="IIL50" s="323"/>
      <c r="IIM50" s="323"/>
      <c r="IIN50" s="323"/>
      <c r="IIO50" s="323"/>
      <c r="IIP50" s="323"/>
      <c r="IIQ50" s="323"/>
      <c r="IIR50" s="323"/>
      <c r="IIS50" s="323"/>
      <c r="IIT50" s="323"/>
      <c r="IIU50" s="323"/>
      <c r="IIV50" s="323"/>
      <c r="IIW50" s="323"/>
      <c r="IIX50" s="323"/>
      <c r="IIY50" s="323"/>
      <c r="IIZ50" s="323"/>
      <c r="IJA50" s="323"/>
      <c r="IJB50" s="323"/>
      <c r="IJC50" s="323"/>
      <c r="IJD50" s="323"/>
      <c r="IJE50" s="323"/>
      <c r="IJF50" s="323"/>
      <c r="IJG50" s="323"/>
      <c r="IJH50" s="323"/>
      <c r="IJI50" s="323"/>
      <c r="IJJ50" s="323"/>
      <c r="IJK50" s="323"/>
      <c r="IJL50" s="323"/>
      <c r="IJM50" s="323"/>
      <c r="IJN50" s="323"/>
      <c r="IJO50" s="323"/>
      <c r="IJP50" s="323"/>
      <c r="IJQ50" s="323"/>
      <c r="IJR50" s="323"/>
      <c r="IJS50" s="323"/>
      <c r="IJT50" s="323"/>
      <c r="IJU50" s="323"/>
      <c r="IJV50" s="323"/>
      <c r="IJW50" s="323"/>
      <c r="IJX50" s="323"/>
      <c r="IJY50" s="323"/>
      <c r="IJZ50" s="323"/>
      <c r="IKA50" s="323"/>
      <c r="IKB50" s="323"/>
      <c r="IKC50" s="323"/>
      <c r="IKD50" s="323"/>
      <c r="IKE50" s="323"/>
      <c r="IKF50" s="323"/>
      <c r="IKG50" s="323"/>
      <c r="IKH50" s="323"/>
      <c r="IKI50" s="323"/>
      <c r="IKJ50" s="323"/>
      <c r="IKK50" s="323"/>
      <c r="IKL50" s="323"/>
      <c r="IKM50" s="323"/>
      <c r="IKN50" s="323"/>
      <c r="IKO50" s="323"/>
      <c r="IKP50" s="323"/>
      <c r="IKQ50" s="323"/>
      <c r="IKR50" s="323"/>
      <c r="IKS50" s="323"/>
      <c r="IKT50" s="323"/>
      <c r="IKU50" s="323"/>
      <c r="IKV50" s="323"/>
      <c r="IKW50" s="323"/>
      <c r="IKX50" s="323"/>
      <c r="IKY50" s="323"/>
      <c r="IKZ50" s="323"/>
      <c r="ILA50" s="323"/>
      <c r="ILB50" s="323"/>
      <c r="ILC50" s="323"/>
      <c r="ILD50" s="323"/>
      <c r="ILE50" s="323"/>
      <c r="ILF50" s="323"/>
      <c r="ILG50" s="323"/>
      <c r="ILH50" s="323"/>
      <c r="ILI50" s="323"/>
      <c r="ILJ50" s="323"/>
      <c r="ILK50" s="323"/>
      <c r="ILL50" s="323"/>
      <c r="ILM50" s="323"/>
      <c r="ILN50" s="323"/>
      <c r="ILO50" s="323"/>
      <c r="ILP50" s="323"/>
      <c r="ILQ50" s="323"/>
      <c r="ILR50" s="323"/>
      <c r="ILS50" s="323"/>
      <c r="ILT50" s="323"/>
      <c r="ILU50" s="323"/>
      <c r="ILV50" s="323"/>
      <c r="ILW50" s="323"/>
      <c r="ILX50" s="323"/>
      <c r="ILY50" s="323"/>
      <c r="ILZ50" s="323"/>
      <c r="IMA50" s="323"/>
      <c r="IMB50" s="323"/>
      <c r="IMC50" s="323"/>
      <c r="IMD50" s="323"/>
      <c r="IME50" s="323"/>
      <c r="IMF50" s="323"/>
      <c r="IMG50" s="323"/>
      <c r="IMH50" s="323"/>
      <c r="IMI50" s="323"/>
      <c r="IMJ50" s="323"/>
      <c r="IMK50" s="323"/>
      <c r="IML50" s="323"/>
      <c r="IMM50" s="323"/>
      <c r="IMN50" s="323"/>
      <c r="IMO50" s="323"/>
      <c r="IMP50" s="323"/>
      <c r="IMQ50" s="323"/>
      <c r="IMR50" s="323"/>
      <c r="IMS50" s="323"/>
      <c r="IMT50" s="323"/>
      <c r="IMU50" s="323"/>
      <c r="IMV50" s="323"/>
      <c r="IMW50" s="323"/>
      <c r="IMX50" s="323"/>
      <c r="IMY50" s="323"/>
      <c r="IMZ50" s="323"/>
      <c r="INA50" s="323"/>
      <c r="INB50" s="323"/>
      <c r="INC50" s="323"/>
      <c r="IND50" s="323"/>
      <c r="INE50" s="323"/>
      <c r="INF50" s="323"/>
      <c r="ING50" s="323"/>
      <c r="INH50" s="323"/>
      <c r="INI50" s="323"/>
      <c r="INJ50" s="323"/>
      <c r="INK50" s="323"/>
      <c r="INL50" s="323"/>
      <c r="INM50" s="323"/>
      <c r="INN50" s="323"/>
      <c r="INO50" s="323"/>
      <c r="INP50" s="323"/>
      <c r="INQ50" s="323"/>
      <c r="INR50" s="323"/>
      <c r="INS50" s="323"/>
      <c r="INT50" s="323"/>
      <c r="INU50" s="323"/>
      <c r="INV50" s="323"/>
      <c r="INW50" s="323"/>
      <c r="INX50" s="323"/>
      <c r="INY50" s="323"/>
      <c r="INZ50" s="323"/>
      <c r="IOA50" s="323"/>
      <c r="IOB50" s="323"/>
      <c r="IOC50" s="323"/>
      <c r="IOD50" s="323"/>
      <c r="IOE50" s="323"/>
      <c r="IOF50" s="323"/>
      <c r="IOG50" s="323"/>
      <c r="IOH50" s="323"/>
      <c r="IOI50" s="323"/>
      <c r="IOJ50" s="323"/>
      <c r="IOK50" s="323"/>
      <c r="IOL50" s="323"/>
      <c r="IOM50" s="323"/>
      <c r="ION50" s="323"/>
      <c r="IOO50" s="323"/>
      <c r="IOP50" s="323"/>
      <c r="IOQ50" s="323"/>
      <c r="IOR50" s="323"/>
      <c r="IOS50" s="323"/>
      <c r="IOT50" s="323"/>
      <c r="IOU50" s="323"/>
      <c r="IOV50" s="323"/>
      <c r="IOW50" s="323"/>
      <c r="IOX50" s="323"/>
      <c r="IOY50" s="323"/>
      <c r="IOZ50" s="323"/>
      <c r="IPA50" s="323"/>
      <c r="IPB50" s="323"/>
      <c r="IPC50" s="323"/>
      <c r="IPD50" s="323"/>
      <c r="IPE50" s="323"/>
      <c r="IPF50" s="323"/>
      <c r="IPG50" s="323"/>
      <c r="IPH50" s="323"/>
      <c r="IPI50" s="323"/>
      <c r="IPJ50" s="323"/>
      <c r="IPK50" s="323"/>
      <c r="IPL50" s="323"/>
      <c r="IPM50" s="323"/>
      <c r="IPN50" s="323"/>
      <c r="IPO50" s="323"/>
      <c r="IPP50" s="323"/>
      <c r="IPQ50" s="323"/>
      <c r="IPR50" s="323"/>
      <c r="IPS50" s="323"/>
      <c r="IPT50" s="323"/>
      <c r="IPU50" s="323"/>
      <c r="IPV50" s="323"/>
      <c r="IPW50" s="323"/>
      <c r="IPX50" s="323"/>
      <c r="IPY50" s="323"/>
      <c r="IPZ50" s="323"/>
      <c r="IQA50" s="323"/>
      <c r="IQB50" s="323"/>
      <c r="IQC50" s="323"/>
      <c r="IQD50" s="323"/>
      <c r="IQE50" s="323"/>
      <c r="IQF50" s="323"/>
      <c r="IQG50" s="323"/>
      <c r="IQH50" s="323"/>
      <c r="IQI50" s="323"/>
      <c r="IQJ50" s="323"/>
      <c r="IQK50" s="323"/>
      <c r="IQL50" s="323"/>
      <c r="IQM50" s="323"/>
      <c r="IQN50" s="323"/>
      <c r="IQO50" s="323"/>
      <c r="IQP50" s="323"/>
      <c r="IQQ50" s="323"/>
      <c r="IQR50" s="323"/>
      <c r="IQS50" s="323"/>
      <c r="IQT50" s="323"/>
      <c r="IQU50" s="323"/>
      <c r="IQV50" s="323"/>
      <c r="IQW50" s="323"/>
      <c r="IQX50" s="323"/>
      <c r="IQY50" s="323"/>
      <c r="IQZ50" s="323"/>
      <c r="IRA50" s="323"/>
      <c r="IRB50" s="323"/>
      <c r="IRC50" s="323"/>
      <c r="IRD50" s="323"/>
      <c r="IRE50" s="323"/>
      <c r="IRF50" s="323"/>
      <c r="IRG50" s="323"/>
      <c r="IRH50" s="323"/>
      <c r="IRI50" s="323"/>
      <c r="IRJ50" s="323"/>
      <c r="IRK50" s="323"/>
      <c r="IRL50" s="323"/>
      <c r="IRM50" s="323"/>
      <c r="IRN50" s="323"/>
      <c r="IRO50" s="323"/>
      <c r="IRP50" s="323"/>
      <c r="IRQ50" s="323"/>
      <c r="IRR50" s="323"/>
      <c r="IRS50" s="323"/>
      <c r="IRT50" s="323"/>
      <c r="IRU50" s="323"/>
      <c r="IRV50" s="323"/>
      <c r="IRW50" s="323"/>
      <c r="IRX50" s="323"/>
      <c r="IRY50" s="323"/>
      <c r="IRZ50" s="323"/>
      <c r="ISA50" s="323"/>
      <c r="ISB50" s="323"/>
      <c r="ISC50" s="323"/>
      <c r="ISD50" s="323"/>
      <c r="ISE50" s="323"/>
      <c r="ISF50" s="323"/>
      <c r="ISG50" s="323"/>
      <c r="ISH50" s="323"/>
      <c r="ISI50" s="323"/>
      <c r="ISJ50" s="323"/>
      <c r="ISK50" s="323"/>
      <c r="ISL50" s="323"/>
      <c r="ISM50" s="323"/>
      <c r="ISN50" s="323"/>
      <c r="ISO50" s="323"/>
      <c r="ISP50" s="323"/>
      <c r="ISQ50" s="323"/>
      <c r="ISR50" s="323"/>
      <c r="ISS50" s="323"/>
      <c r="IST50" s="323"/>
      <c r="ISU50" s="323"/>
      <c r="ISV50" s="323"/>
      <c r="ISW50" s="323"/>
      <c r="ISX50" s="323"/>
      <c r="ISY50" s="323"/>
      <c r="ISZ50" s="323"/>
      <c r="ITA50" s="323"/>
      <c r="ITB50" s="323"/>
      <c r="ITC50" s="323"/>
      <c r="ITD50" s="323"/>
      <c r="ITE50" s="323"/>
      <c r="ITF50" s="323"/>
      <c r="ITG50" s="323"/>
      <c r="ITH50" s="323"/>
      <c r="ITI50" s="323"/>
      <c r="ITJ50" s="323"/>
      <c r="ITK50" s="323"/>
      <c r="ITL50" s="323"/>
      <c r="ITM50" s="323"/>
      <c r="ITN50" s="323"/>
      <c r="ITO50" s="323"/>
      <c r="ITP50" s="323"/>
      <c r="ITQ50" s="323"/>
      <c r="ITR50" s="323"/>
      <c r="ITS50" s="323"/>
      <c r="ITT50" s="323"/>
      <c r="ITU50" s="323"/>
      <c r="ITV50" s="323"/>
      <c r="ITW50" s="323"/>
      <c r="ITX50" s="323"/>
      <c r="ITY50" s="323"/>
      <c r="ITZ50" s="323"/>
      <c r="IUA50" s="323"/>
      <c r="IUB50" s="323"/>
      <c r="IUC50" s="323"/>
      <c r="IUD50" s="323"/>
      <c r="IUE50" s="323"/>
      <c r="IUF50" s="323"/>
      <c r="IUG50" s="323"/>
      <c r="IUH50" s="323"/>
      <c r="IUI50" s="323"/>
      <c r="IUJ50" s="323"/>
      <c r="IUK50" s="323"/>
      <c r="IUL50" s="323"/>
      <c r="IUM50" s="323"/>
      <c r="IUN50" s="323"/>
      <c r="IUO50" s="323"/>
      <c r="IUP50" s="323"/>
      <c r="IUQ50" s="323"/>
      <c r="IUR50" s="323"/>
      <c r="IUS50" s="323"/>
      <c r="IUT50" s="323"/>
      <c r="IUU50" s="323"/>
      <c r="IUV50" s="323"/>
      <c r="IUW50" s="323"/>
      <c r="IUX50" s="323"/>
      <c r="IUY50" s="323"/>
      <c r="IUZ50" s="323"/>
      <c r="IVA50" s="323"/>
      <c r="IVB50" s="323"/>
      <c r="IVC50" s="323"/>
      <c r="IVD50" s="323"/>
      <c r="IVE50" s="323"/>
      <c r="IVF50" s="323"/>
      <c r="IVG50" s="323"/>
      <c r="IVH50" s="323"/>
      <c r="IVI50" s="323"/>
      <c r="IVJ50" s="323"/>
      <c r="IVK50" s="323"/>
      <c r="IVL50" s="323"/>
      <c r="IVM50" s="323"/>
      <c r="IVN50" s="323"/>
      <c r="IVO50" s="323"/>
      <c r="IVP50" s="323"/>
      <c r="IVQ50" s="323"/>
      <c r="IVR50" s="323"/>
      <c r="IVS50" s="323"/>
      <c r="IVT50" s="323"/>
      <c r="IVU50" s="323"/>
      <c r="IVV50" s="323"/>
      <c r="IVW50" s="323"/>
      <c r="IVX50" s="323"/>
      <c r="IVY50" s="323"/>
      <c r="IVZ50" s="323"/>
      <c r="IWA50" s="323"/>
      <c r="IWB50" s="323"/>
      <c r="IWC50" s="323"/>
      <c r="IWD50" s="323"/>
      <c r="IWE50" s="323"/>
      <c r="IWF50" s="323"/>
      <c r="IWG50" s="323"/>
      <c r="IWH50" s="323"/>
      <c r="IWI50" s="323"/>
      <c r="IWJ50" s="323"/>
      <c r="IWK50" s="323"/>
      <c r="IWL50" s="323"/>
      <c r="IWM50" s="323"/>
      <c r="IWN50" s="323"/>
      <c r="IWO50" s="323"/>
      <c r="IWP50" s="323"/>
      <c r="IWQ50" s="323"/>
      <c r="IWR50" s="323"/>
      <c r="IWS50" s="323"/>
      <c r="IWT50" s="323"/>
      <c r="IWU50" s="323"/>
      <c r="IWV50" s="323"/>
      <c r="IWW50" s="323"/>
      <c r="IWX50" s="323"/>
      <c r="IWY50" s="323"/>
      <c r="IWZ50" s="323"/>
      <c r="IXA50" s="323"/>
      <c r="IXB50" s="323"/>
      <c r="IXC50" s="323"/>
      <c r="IXD50" s="323"/>
      <c r="IXE50" s="323"/>
      <c r="IXF50" s="323"/>
      <c r="IXG50" s="323"/>
      <c r="IXH50" s="323"/>
      <c r="IXI50" s="323"/>
      <c r="IXJ50" s="323"/>
      <c r="IXK50" s="323"/>
      <c r="IXL50" s="323"/>
      <c r="IXM50" s="323"/>
      <c r="IXN50" s="323"/>
      <c r="IXO50" s="323"/>
      <c r="IXP50" s="323"/>
      <c r="IXQ50" s="323"/>
      <c r="IXR50" s="323"/>
      <c r="IXS50" s="323"/>
      <c r="IXT50" s="323"/>
      <c r="IXU50" s="323"/>
      <c r="IXV50" s="323"/>
      <c r="IXW50" s="323"/>
      <c r="IXX50" s="323"/>
      <c r="IXY50" s="323"/>
      <c r="IXZ50" s="323"/>
      <c r="IYA50" s="323"/>
      <c r="IYB50" s="323"/>
      <c r="IYC50" s="323"/>
      <c r="IYD50" s="323"/>
      <c r="IYE50" s="323"/>
      <c r="IYF50" s="323"/>
      <c r="IYG50" s="323"/>
      <c r="IYH50" s="323"/>
      <c r="IYI50" s="323"/>
      <c r="IYJ50" s="323"/>
      <c r="IYK50" s="323"/>
      <c r="IYL50" s="323"/>
      <c r="IYM50" s="323"/>
      <c r="IYN50" s="323"/>
      <c r="IYO50" s="323"/>
      <c r="IYP50" s="323"/>
      <c r="IYQ50" s="323"/>
      <c r="IYR50" s="323"/>
      <c r="IYS50" s="323"/>
      <c r="IYT50" s="323"/>
      <c r="IYU50" s="323"/>
      <c r="IYV50" s="323"/>
      <c r="IYW50" s="323"/>
      <c r="IYX50" s="323"/>
      <c r="IYY50" s="323"/>
      <c r="IYZ50" s="323"/>
      <c r="IZA50" s="323"/>
      <c r="IZB50" s="323"/>
      <c r="IZC50" s="323"/>
      <c r="IZD50" s="323"/>
      <c r="IZE50" s="323"/>
      <c r="IZF50" s="323"/>
      <c r="IZG50" s="323"/>
      <c r="IZH50" s="323"/>
      <c r="IZI50" s="323"/>
      <c r="IZJ50" s="323"/>
      <c r="IZK50" s="323"/>
      <c r="IZL50" s="323"/>
      <c r="IZM50" s="323"/>
      <c r="IZN50" s="323"/>
      <c r="IZO50" s="323"/>
      <c r="IZP50" s="323"/>
      <c r="IZQ50" s="323"/>
      <c r="IZR50" s="323"/>
      <c r="IZS50" s="323"/>
      <c r="IZT50" s="323"/>
      <c r="IZU50" s="323"/>
      <c r="IZV50" s="323"/>
      <c r="IZW50" s="323"/>
      <c r="IZX50" s="323"/>
      <c r="IZY50" s="323"/>
      <c r="IZZ50" s="323"/>
      <c r="JAA50" s="323"/>
      <c r="JAB50" s="323"/>
      <c r="JAC50" s="323"/>
      <c r="JAD50" s="323"/>
      <c r="JAE50" s="323"/>
      <c r="JAF50" s="323"/>
      <c r="JAG50" s="323"/>
      <c r="JAH50" s="323"/>
      <c r="JAI50" s="323"/>
      <c r="JAJ50" s="323"/>
      <c r="JAK50" s="323"/>
      <c r="JAL50" s="323"/>
      <c r="JAM50" s="323"/>
      <c r="JAN50" s="323"/>
      <c r="JAO50" s="323"/>
      <c r="JAP50" s="323"/>
      <c r="JAQ50" s="323"/>
      <c r="JAR50" s="323"/>
      <c r="JAS50" s="323"/>
      <c r="JAT50" s="323"/>
      <c r="JAU50" s="323"/>
      <c r="JAV50" s="323"/>
      <c r="JAW50" s="323"/>
      <c r="JAX50" s="323"/>
      <c r="JAY50" s="323"/>
      <c r="JAZ50" s="323"/>
      <c r="JBA50" s="323"/>
      <c r="JBB50" s="323"/>
      <c r="JBC50" s="323"/>
      <c r="JBD50" s="323"/>
      <c r="JBE50" s="323"/>
      <c r="JBF50" s="323"/>
      <c r="JBG50" s="323"/>
      <c r="JBH50" s="323"/>
      <c r="JBI50" s="323"/>
      <c r="JBJ50" s="323"/>
      <c r="JBK50" s="323"/>
      <c r="JBL50" s="323"/>
      <c r="JBM50" s="323"/>
      <c r="JBN50" s="323"/>
      <c r="JBO50" s="323"/>
      <c r="JBP50" s="323"/>
      <c r="JBQ50" s="323"/>
      <c r="JBR50" s="323"/>
      <c r="JBS50" s="323"/>
      <c r="JBT50" s="323"/>
      <c r="JBU50" s="323"/>
      <c r="JBV50" s="323"/>
      <c r="JBW50" s="323"/>
      <c r="JBX50" s="323"/>
      <c r="JBY50" s="323"/>
      <c r="JBZ50" s="323"/>
      <c r="JCA50" s="323"/>
      <c r="JCB50" s="323"/>
      <c r="JCC50" s="323"/>
      <c r="JCD50" s="323"/>
      <c r="JCE50" s="323"/>
      <c r="JCF50" s="323"/>
      <c r="JCG50" s="323"/>
      <c r="JCH50" s="323"/>
      <c r="JCI50" s="323"/>
      <c r="JCJ50" s="323"/>
      <c r="JCK50" s="323"/>
      <c r="JCL50" s="323"/>
      <c r="JCM50" s="323"/>
      <c r="JCN50" s="323"/>
      <c r="JCO50" s="323"/>
      <c r="JCP50" s="323"/>
      <c r="JCQ50" s="323"/>
      <c r="JCR50" s="323"/>
      <c r="JCS50" s="323"/>
      <c r="JCT50" s="323"/>
      <c r="JCU50" s="323"/>
      <c r="JCV50" s="323"/>
      <c r="JCW50" s="323"/>
      <c r="JCX50" s="323"/>
      <c r="JCY50" s="323"/>
      <c r="JCZ50" s="323"/>
      <c r="JDA50" s="323"/>
      <c r="JDB50" s="323"/>
      <c r="JDC50" s="323"/>
      <c r="JDD50" s="323"/>
      <c r="JDE50" s="323"/>
      <c r="JDF50" s="323"/>
      <c r="JDG50" s="323"/>
      <c r="JDH50" s="323"/>
      <c r="JDI50" s="323"/>
      <c r="JDJ50" s="323"/>
      <c r="JDK50" s="323"/>
      <c r="JDL50" s="323"/>
      <c r="JDM50" s="323"/>
      <c r="JDN50" s="323"/>
      <c r="JDO50" s="323"/>
      <c r="JDP50" s="323"/>
      <c r="JDQ50" s="323"/>
      <c r="JDR50" s="323"/>
      <c r="JDS50" s="323"/>
      <c r="JDT50" s="323"/>
      <c r="JDU50" s="323"/>
      <c r="JDV50" s="323"/>
      <c r="JDW50" s="323"/>
      <c r="JDX50" s="323"/>
      <c r="JDY50" s="323"/>
      <c r="JDZ50" s="323"/>
      <c r="JEA50" s="323"/>
      <c r="JEB50" s="323"/>
      <c r="JEC50" s="323"/>
      <c r="JED50" s="323"/>
      <c r="JEE50" s="323"/>
      <c r="JEF50" s="323"/>
      <c r="JEG50" s="323"/>
      <c r="JEH50" s="323"/>
      <c r="JEI50" s="323"/>
      <c r="JEJ50" s="323"/>
      <c r="JEK50" s="323"/>
      <c r="JEL50" s="323"/>
      <c r="JEM50" s="323"/>
      <c r="JEN50" s="323"/>
      <c r="JEO50" s="323"/>
      <c r="JEP50" s="323"/>
      <c r="JEQ50" s="323"/>
      <c r="JER50" s="323"/>
      <c r="JES50" s="323"/>
      <c r="JET50" s="323"/>
      <c r="JEU50" s="323"/>
      <c r="JEV50" s="323"/>
      <c r="JEW50" s="323"/>
      <c r="JEX50" s="323"/>
      <c r="JEY50" s="323"/>
      <c r="JEZ50" s="323"/>
      <c r="JFA50" s="323"/>
      <c r="JFB50" s="323"/>
      <c r="JFC50" s="323"/>
      <c r="JFD50" s="323"/>
      <c r="JFE50" s="323"/>
      <c r="JFF50" s="323"/>
      <c r="JFG50" s="323"/>
      <c r="JFH50" s="323"/>
      <c r="JFI50" s="323"/>
      <c r="JFJ50" s="323"/>
      <c r="JFK50" s="323"/>
      <c r="JFL50" s="323"/>
      <c r="JFM50" s="323"/>
      <c r="JFN50" s="323"/>
      <c r="JFO50" s="323"/>
      <c r="JFP50" s="323"/>
      <c r="JFQ50" s="323"/>
      <c r="JFR50" s="323"/>
      <c r="JFS50" s="323"/>
      <c r="JFT50" s="323"/>
      <c r="JFU50" s="323"/>
      <c r="JFV50" s="323"/>
      <c r="JFW50" s="323"/>
      <c r="JFX50" s="323"/>
      <c r="JFY50" s="323"/>
      <c r="JFZ50" s="323"/>
      <c r="JGA50" s="323"/>
      <c r="JGB50" s="323"/>
      <c r="JGC50" s="323"/>
      <c r="JGD50" s="323"/>
      <c r="JGE50" s="323"/>
      <c r="JGF50" s="323"/>
      <c r="JGG50" s="323"/>
      <c r="JGH50" s="323"/>
      <c r="JGI50" s="323"/>
      <c r="JGJ50" s="323"/>
      <c r="JGK50" s="323"/>
      <c r="JGL50" s="323"/>
      <c r="JGM50" s="323"/>
      <c r="JGN50" s="323"/>
      <c r="JGO50" s="323"/>
      <c r="JGP50" s="323"/>
      <c r="JGQ50" s="323"/>
      <c r="JGR50" s="323"/>
      <c r="JGS50" s="323"/>
      <c r="JGT50" s="323"/>
      <c r="JGU50" s="323"/>
      <c r="JGV50" s="323"/>
      <c r="JGW50" s="323"/>
      <c r="JGX50" s="323"/>
      <c r="JGY50" s="323"/>
      <c r="JGZ50" s="323"/>
      <c r="JHA50" s="323"/>
      <c r="JHB50" s="323"/>
      <c r="JHC50" s="323"/>
      <c r="JHD50" s="323"/>
      <c r="JHE50" s="323"/>
      <c r="JHF50" s="323"/>
      <c r="JHG50" s="323"/>
      <c r="JHH50" s="323"/>
      <c r="JHI50" s="323"/>
      <c r="JHJ50" s="323"/>
      <c r="JHK50" s="323"/>
      <c r="JHL50" s="323"/>
      <c r="JHM50" s="323"/>
      <c r="JHN50" s="323"/>
      <c r="JHO50" s="323"/>
      <c r="JHP50" s="323"/>
      <c r="JHQ50" s="323"/>
      <c r="JHR50" s="323"/>
      <c r="JHS50" s="323"/>
      <c r="JHT50" s="323"/>
      <c r="JHU50" s="323"/>
      <c r="JHV50" s="323"/>
      <c r="JHW50" s="323"/>
      <c r="JHX50" s="323"/>
      <c r="JHY50" s="323"/>
      <c r="JHZ50" s="323"/>
      <c r="JIA50" s="323"/>
      <c r="JIB50" s="323"/>
      <c r="JIC50" s="323"/>
      <c r="JID50" s="323"/>
      <c r="JIE50" s="323"/>
      <c r="JIF50" s="323"/>
      <c r="JIG50" s="323"/>
      <c r="JIH50" s="323"/>
      <c r="JII50" s="323"/>
      <c r="JIJ50" s="323"/>
      <c r="JIK50" s="323"/>
      <c r="JIL50" s="323"/>
      <c r="JIM50" s="323"/>
      <c r="JIN50" s="323"/>
      <c r="JIO50" s="323"/>
      <c r="JIP50" s="323"/>
      <c r="JIQ50" s="323"/>
      <c r="JIR50" s="323"/>
      <c r="JIS50" s="323"/>
      <c r="JIT50" s="323"/>
      <c r="JIU50" s="323"/>
      <c r="JIV50" s="323"/>
      <c r="JIW50" s="323"/>
      <c r="JIX50" s="323"/>
      <c r="JIY50" s="323"/>
      <c r="JIZ50" s="323"/>
      <c r="JJA50" s="323"/>
      <c r="JJB50" s="323"/>
      <c r="JJC50" s="323"/>
      <c r="JJD50" s="323"/>
      <c r="JJE50" s="323"/>
      <c r="JJF50" s="323"/>
      <c r="JJG50" s="323"/>
      <c r="JJH50" s="323"/>
      <c r="JJI50" s="323"/>
      <c r="JJJ50" s="323"/>
      <c r="JJK50" s="323"/>
      <c r="JJL50" s="323"/>
      <c r="JJM50" s="323"/>
      <c r="JJN50" s="323"/>
      <c r="JJO50" s="323"/>
      <c r="JJP50" s="323"/>
      <c r="JJQ50" s="323"/>
      <c r="JJR50" s="323"/>
      <c r="JJS50" s="323"/>
      <c r="JJT50" s="323"/>
      <c r="JJU50" s="323"/>
      <c r="JJV50" s="323"/>
      <c r="JJW50" s="323"/>
      <c r="JJX50" s="323"/>
      <c r="JJY50" s="323"/>
      <c r="JJZ50" s="323"/>
      <c r="JKA50" s="323"/>
      <c r="JKB50" s="323"/>
      <c r="JKC50" s="323"/>
      <c r="JKD50" s="323"/>
      <c r="JKE50" s="323"/>
      <c r="JKF50" s="323"/>
      <c r="JKG50" s="323"/>
      <c r="JKH50" s="323"/>
      <c r="JKI50" s="323"/>
      <c r="JKJ50" s="323"/>
      <c r="JKK50" s="323"/>
      <c r="JKL50" s="323"/>
      <c r="JKM50" s="323"/>
      <c r="JKN50" s="323"/>
      <c r="JKO50" s="323"/>
      <c r="JKP50" s="323"/>
      <c r="JKQ50" s="323"/>
      <c r="JKR50" s="323"/>
      <c r="JKS50" s="323"/>
      <c r="JKT50" s="323"/>
      <c r="JKU50" s="323"/>
      <c r="JKV50" s="323"/>
      <c r="JKW50" s="323"/>
      <c r="JKX50" s="323"/>
      <c r="JKY50" s="323"/>
      <c r="JKZ50" s="323"/>
      <c r="JLA50" s="323"/>
      <c r="JLB50" s="323"/>
      <c r="JLC50" s="323"/>
      <c r="JLD50" s="323"/>
      <c r="JLE50" s="323"/>
      <c r="JLF50" s="323"/>
      <c r="JLG50" s="323"/>
      <c r="JLH50" s="323"/>
      <c r="JLI50" s="323"/>
      <c r="JLJ50" s="323"/>
      <c r="JLK50" s="323"/>
      <c r="JLL50" s="323"/>
      <c r="JLM50" s="323"/>
      <c r="JLN50" s="323"/>
      <c r="JLO50" s="323"/>
      <c r="JLP50" s="323"/>
      <c r="JLQ50" s="323"/>
      <c r="JLR50" s="323"/>
      <c r="JLS50" s="323"/>
      <c r="JLT50" s="323"/>
      <c r="JLU50" s="323"/>
      <c r="JLV50" s="323"/>
      <c r="JLW50" s="323"/>
      <c r="JLX50" s="323"/>
      <c r="JLY50" s="323"/>
      <c r="JLZ50" s="323"/>
      <c r="JMA50" s="323"/>
      <c r="JMB50" s="323"/>
      <c r="JMC50" s="323"/>
      <c r="JMD50" s="323"/>
      <c r="JME50" s="323"/>
      <c r="JMF50" s="323"/>
      <c r="JMG50" s="323"/>
      <c r="JMH50" s="323"/>
      <c r="JMI50" s="323"/>
      <c r="JMJ50" s="323"/>
      <c r="JMK50" s="323"/>
      <c r="JML50" s="323"/>
      <c r="JMM50" s="323"/>
      <c r="JMN50" s="323"/>
      <c r="JMO50" s="323"/>
      <c r="JMP50" s="323"/>
      <c r="JMQ50" s="323"/>
      <c r="JMR50" s="323"/>
      <c r="JMS50" s="323"/>
      <c r="JMT50" s="323"/>
      <c r="JMU50" s="323"/>
      <c r="JMV50" s="323"/>
      <c r="JMW50" s="323"/>
      <c r="JMX50" s="323"/>
      <c r="JMY50" s="323"/>
      <c r="JMZ50" s="323"/>
      <c r="JNA50" s="323"/>
      <c r="JNB50" s="323"/>
      <c r="JNC50" s="323"/>
      <c r="JND50" s="323"/>
      <c r="JNE50" s="323"/>
      <c r="JNF50" s="323"/>
      <c r="JNG50" s="323"/>
      <c r="JNH50" s="323"/>
      <c r="JNI50" s="323"/>
      <c r="JNJ50" s="323"/>
      <c r="JNK50" s="323"/>
      <c r="JNL50" s="323"/>
      <c r="JNM50" s="323"/>
      <c r="JNN50" s="323"/>
      <c r="JNO50" s="323"/>
      <c r="JNP50" s="323"/>
      <c r="JNQ50" s="323"/>
      <c r="JNR50" s="323"/>
      <c r="JNS50" s="323"/>
      <c r="JNT50" s="323"/>
      <c r="JNU50" s="323"/>
      <c r="JNV50" s="323"/>
      <c r="JNW50" s="323"/>
      <c r="JNX50" s="323"/>
      <c r="JNY50" s="323"/>
      <c r="JNZ50" s="323"/>
      <c r="JOA50" s="323"/>
      <c r="JOB50" s="323"/>
      <c r="JOC50" s="323"/>
      <c r="JOD50" s="323"/>
      <c r="JOE50" s="323"/>
      <c r="JOF50" s="323"/>
      <c r="JOG50" s="323"/>
      <c r="JOH50" s="323"/>
      <c r="JOI50" s="323"/>
      <c r="JOJ50" s="323"/>
      <c r="JOK50" s="323"/>
      <c r="JOL50" s="323"/>
      <c r="JOM50" s="323"/>
      <c r="JON50" s="323"/>
      <c r="JOO50" s="323"/>
      <c r="JOP50" s="323"/>
      <c r="JOQ50" s="323"/>
      <c r="JOR50" s="323"/>
      <c r="JOS50" s="323"/>
      <c r="JOT50" s="323"/>
      <c r="JOU50" s="323"/>
      <c r="JOV50" s="323"/>
      <c r="JOW50" s="323"/>
      <c r="JOX50" s="323"/>
      <c r="JOY50" s="323"/>
      <c r="JOZ50" s="323"/>
      <c r="JPA50" s="323"/>
      <c r="JPB50" s="323"/>
      <c r="JPC50" s="323"/>
      <c r="JPD50" s="323"/>
      <c r="JPE50" s="323"/>
      <c r="JPF50" s="323"/>
      <c r="JPG50" s="323"/>
      <c r="JPH50" s="323"/>
      <c r="JPI50" s="323"/>
      <c r="JPJ50" s="323"/>
      <c r="JPK50" s="323"/>
      <c r="JPL50" s="323"/>
      <c r="JPM50" s="323"/>
      <c r="JPN50" s="323"/>
      <c r="JPO50" s="323"/>
      <c r="JPP50" s="323"/>
      <c r="JPQ50" s="323"/>
      <c r="JPR50" s="323"/>
      <c r="JPS50" s="323"/>
      <c r="JPT50" s="323"/>
      <c r="JPU50" s="323"/>
      <c r="JPV50" s="323"/>
      <c r="JPW50" s="323"/>
      <c r="JPX50" s="323"/>
      <c r="JPY50" s="323"/>
      <c r="JPZ50" s="323"/>
      <c r="JQA50" s="323"/>
      <c r="JQB50" s="323"/>
      <c r="JQC50" s="323"/>
      <c r="JQD50" s="323"/>
      <c r="JQE50" s="323"/>
      <c r="JQF50" s="323"/>
      <c r="JQG50" s="323"/>
      <c r="JQH50" s="323"/>
      <c r="JQI50" s="323"/>
      <c r="JQJ50" s="323"/>
      <c r="JQK50" s="323"/>
      <c r="JQL50" s="323"/>
      <c r="JQM50" s="323"/>
      <c r="JQN50" s="323"/>
      <c r="JQO50" s="323"/>
      <c r="JQP50" s="323"/>
      <c r="JQQ50" s="323"/>
      <c r="JQR50" s="323"/>
      <c r="JQS50" s="323"/>
      <c r="JQT50" s="323"/>
      <c r="JQU50" s="323"/>
      <c r="JQV50" s="323"/>
      <c r="JQW50" s="323"/>
      <c r="JQX50" s="323"/>
      <c r="JQY50" s="323"/>
      <c r="JQZ50" s="323"/>
      <c r="JRA50" s="323"/>
      <c r="JRB50" s="323"/>
      <c r="JRC50" s="323"/>
      <c r="JRD50" s="323"/>
      <c r="JRE50" s="323"/>
      <c r="JRF50" s="323"/>
      <c r="JRG50" s="323"/>
      <c r="JRH50" s="323"/>
      <c r="JRI50" s="323"/>
      <c r="JRJ50" s="323"/>
      <c r="JRK50" s="323"/>
      <c r="JRL50" s="323"/>
      <c r="JRM50" s="323"/>
      <c r="JRN50" s="323"/>
      <c r="JRO50" s="323"/>
      <c r="JRP50" s="323"/>
      <c r="JRQ50" s="323"/>
      <c r="JRR50" s="323"/>
      <c r="JRS50" s="323"/>
      <c r="JRT50" s="323"/>
      <c r="JRU50" s="323"/>
      <c r="JRV50" s="323"/>
      <c r="JRW50" s="323"/>
      <c r="JRX50" s="323"/>
      <c r="JRY50" s="323"/>
      <c r="JRZ50" s="323"/>
      <c r="JSA50" s="323"/>
      <c r="JSB50" s="323"/>
      <c r="JSC50" s="323"/>
      <c r="JSD50" s="323"/>
      <c r="JSE50" s="323"/>
      <c r="JSF50" s="323"/>
      <c r="JSG50" s="323"/>
      <c r="JSH50" s="323"/>
      <c r="JSI50" s="323"/>
      <c r="JSJ50" s="323"/>
      <c r="JSK50" s="323"/>
      <c r="JSL50" s="323"/>
      <c r="JSM50" s="323"/>
      <c r="JSN50" s="323"/>
      <c r="JSO50" s="323"/>
      <c r="JSP50" s="323"/>
      <c r="JSQ50" s="323"/>
      <c r="JSR50" s="323"/>
      <c r="JSS50" s="323"/>
      <c r="JST50" s="323"/>
      <c r="JSU50" s="323"/>
      <c r="JSV50" s="323"/>
      <c r="JSW50" s="323"/>
      <c r="JSX50" s="323"/>
      <c r="JSY50" s="323"/>
      <c r="JSZ50" s="323"/>
      <c r="JTA50" s="323"/>
      <c r="JTB50" s="323"/>
      <c r="JTC50" s="323"/>
      <c r="JTD50" s="323"/>
      <c r="JTE50" s="323"/>
      <c r="JTF50" s="323"/>
      <c r="JTG50" s="323"/>
      <c r="JTH50" s="323"/>
      <c r="JTI50" s="323"/>
      <c r="JTJ50" s="323"/>
      <c r="JTK50" s="323"/>
      <c r="JTL50" s="323"/>
      <c r="JTM50" s="323"/>
      <c r="JTN50" s="323"/>
      <c r="JTO50" s="323"/>
      <c r="JTP50" s="323"/>
      <c r="JTQ50" s="323"/>
      <c r="JTR50" s="323"/>
      <c r="JTS50" s="323"/>
      <c r="JTT50" s="323"/>
      <c r="JTU50" s="323"/>
      <c r="JTV50" s="323"/>
      <c r="JTW50" s="323"/>
      <c r="JTX50" s="323"/>
      <c r="JTY50" s="323"/>
      <c r="JTZ50" s="323"/>
      <c r="JUA50" s="323"/>
      <c r="JUB50" s="323"/>
      <c r="JUC50" s="323"/>
      <c r="JUD50" s="323"/>
      <c r="JUE50" s="323"/>
      <c r="JUF50" s="323"/>
      <c r="JUG50" s="323"/>
      <c r="JUH50" s="323"/>
      <c r="JUI50" s="323"/>
      <c r="JUJ50" s="323"/>
      <c r="JUK50" s="323"/>
      <c r="JUL50" s="323"/>
      <c r="JUM50" s="323"/>
      <c r="JUN50" s="323"/>
      <c r="JUO50" s="323"/>
      <c r="JUP50" s="323"/>
      <c r="JUQ50" s="323"/>
      <c r="JUR50" s="323"/>
      <c r="JUS50" s="323"/>
      <c r="JUT50" s="323"/>
      <c r="JUU50" s="323"/>
      <c r="JUV50" s="323"/>
      <c r="JUW50" s="323"/>
      <c r="JUX50" s="323"/>
      <c r="JUY50" s="323"/>
      <c r="JUZ50" s="323"/>
      <c r="JVA50" s="323"/>
      <c r="JVB50" s="323"/>
      <c r="JVC50" s="323"/>
      <c r="JVD50" s="323"/>
      <c r="JVE50" s="323"/>
      <c r="JVF50" s="323"/>
      <c r="JVG50" s="323"/>
      <c r="JVH50" s="323"/>
      <c r="JVI50" s="323"/>
      <c r="JVJ50" s="323"/>
      <c r="JVK50" s="323"/>
      <c r="JVL50" s="323"/>
      <c r="JVM50" s="323"/>
      <c r="JVN50" s="323"/>
      <c r="JVO50" s="323"/>
      <c r="JVP50" s="323"/>
      <c r="JVQ50" s="323"/>
      <c r="JVR50" s="323"/>
      <c r="JVS50" s="323"/>
      <c r="JVT50" s="323"/>
      <c r="JVU50" s="323"/>
      <c r="JVV50" s="323"/>
      <c r="JVW50" s="323"/>
      <c r="JVX50" s="323"/>
      <c r="JVY50" s="323"/>
      <c r="JVZ50" s="323"/>
      <c r="JWA50" s="323"/>
      <c r="JWB50" s="323"/>
      <c r="JWC50" s="323"/>
      <c r="JWD50" s="323"/>
      <c r="JWE50" s="323"/>
      <c r="JWF50" s="323"/>
      <c r="JWG50" s="323"/>
      <c r="JWH50" s="323"/>
      <c r="JWI50" s="323"/>
      <c r="JWJ50" s="323"/>
      <c r="JWK50" s="323"/>
      <c r="JWL50" s="323"/>
      <c r="JWM50" s="323"/>
      <c r="JWN50" s="323"/>
      <c r="JWO50" s="323"/>
      <c r="JWP50" s="323"/>
      <c r="JWQ50" s="323"/>
      <c r="JWR50" s="323"/>
      <c r="JWS50" s="323"/>
      <c r="JWT50" s="323"/>
      <c r="JWU50" s="323"/>
      <c r="JWV50" s="323"/>
      <c r="JWW50" s="323"/>
      <c r="JWX50" s="323"/>
      <c r="JWY50" s="323"/>
      <c r="JWZ50" s="323"/>
      <c r="JXA50" s="323"/>
      <c r="JXB50" s="323"/>
      <c r="JXC50" s="323"/>
      <c r="JXD50" s="323"/>
      <c r="JXE50" s="323"/>
      <c r="JXF50" s="323"/>
      <c r="JXG50" s="323"/>
      <c r="JXH50" s="323"/>
      <c r="JXI50" s="323"/>
      <c r="JXJ50" s="323"/>
      <c r="JXK50" s="323"/>
      <c r="JXL50" s="323"/>
      <c r="JXM50" s="323"/>
      <c r="JXN50" s="323"/>
      <c r="JXO50" s="323"/>
      <c r="JXP50" s="323"/>
      <c r="JXQ50" s="323"/>
      <c r="JXR50" s="323"/>
      <c r="JXS50" s="323"/>
      <c r="JXT50" s="323"/>
      <c r="JXU50" s="323"/>
      <c r="JXV50" s="323"/>
      <c r="JXW50" s="323"/>
      <c r="JXX50" s="323"/>
      <c r="JXY50" s="323"/>
      <c r="JXZ50" s="323"/>
      <c r="JYA50" s="323"/>
      <c r="JYB50" s="323"/>
      <c r="JYC50" s="323"/>
      <c r="JYD50" s="323"/>
      <c r="JYE50" s="323"/>
      <c r="JYF50" s="323"/>
      <c r="JYG50" s="323"/>
      <c r="JYH50" s="323"/>
      <c r="JYI50" s="323"/>
      <c r="JYJ50" s="323"/>
      <c r="JYK50" s="323"/>
      <c r="JYL50" s="323"/>
      <c r="JYM50" s="323"/>
      <c r="JYN50" s="323"/>
      <c r="JYO50" s="323"/>
      <c r="JYP50" s="323"/>
      <c r="JYQ50" s="323"/>
      <c r="JYR50" s="323"/>
      <c r="JYS50" s="323"/>
      <c r="JYT50" s="323"/>
      <c r="JYU50" s="323"/>
      <c r="JYV50" s="323"/>
      <c r="JYW50" s="323"/>
      <c r="JYX50" s="323"/>
      <c r="JYY50" s="323"/>
      <c r="JYZ50" s="323"/>
      <c r="JZA50" s="323"/>
      <c r="JZB50" s="323"/>
      <c r="JZC50" s="323"/>
      <c r="JZD50" s="323"/>
      <c r="JZE50" s="323"/>
      <c r="JZF50" s="323"/>
      <c r="JZG50" s="323"/>
      <c r="JZH50" s="323"/>
      <c r="JZI50" s="323"/>
      <c r="JZJ50" s="323"/>
      <c r="JZK50" s="323"/>
      <c r="JZL50" s="323"/>
      <c r="JZM50" s="323"/>
      <c r="JZN50" s="323"/>
      <c r="JZO50" s="323"/>
      <c r="JZP50" s="323"/>
      <c r="JZQ50" s="323"/>
      <c r="JZR50" s="323"/>
      <c r="JZS50" s="323"/>
      <c r="JZT50" s="323"/>
      <c r="JZU50" s="323"/>
      <c r="JZV50" s="323"/>
      <c r="JZW50" s="323"/>
      <c r="JZX50" s="323"/>
      <c r="JZY50" s="323"/>
      <c r="JZZ50" s="323"/>
      <c r="KAA50" s="323"/>
      <c r="KAB50" s="323"/>
      <c r="KAC50" s="323"/>
      <c r="KAD50" s="323"/>
      <c r="KAE50" s="323"/>
      <c r="KAF50" s="323"/>
      <c r="KAG50" s="323"/>
      <c r="KAH50" s="323"/>
      <c r="KAI50" s="323"/>
      <c r="KAJ50" s="323"/>
      <c r="KAK50" s="323"/>
      <c r="KAL50" s="323"/>
      <c r="KAM50" s="323"/>
      <c r="KAN50" s="323"/>
      <c r="KAO50" s="323"/>
      <c r="KAP50" s="323"/>
      <c r="KAQ50" s="323"/>
      <c r="KAR50" s="323"/>
      <c r="KAS50" s="323"/>
      <c r="KAT50" s="323"/>
      <c r="KAU50" s="323"/>
      <c r="KAV50" s="323"/>
      <c r="KAW50" s="323"/>
      <c r="KAX50" s="323"/>
      <c r="KAY50" s="323"/>
      <c r="KAZ50" s="323"/>
      <c r="KBA50" s="323"/>
      <c r="KBB50" s="323"/>
      <c r="KBC50" s="323"/>
      <c r="KBD50" s="323"/>
      <c r="KBE50" s="323"/>
      <c r="KBF50" s="323"/>
      <c r="KBG50" s="323"/>
      <c r="KBH50" s="323"/>
      <c r="KBI50" s="323"/>
      <c r="KBJ50" s="323"/>
      <c r="KBK50" s="323"/>
      <c r="KBL50" s="323"/>
      <c r="KBM50" s="323"/>
      <c r="KBN50" s="323"/>
      <c r="KBO50" s="323"/>
      <c r="KBP50" s="323"/>
      <c r="KBQ50" s="323"/>
      <c r="KBR50" s="323"/>
      <c r="KBS50" s="323"/>
      <c r="KBT50" s="323"/>
      <c r="KBU50" s="323"/>
      <c r="KBV50" s="323"/>
      <c r="KBW50" s="323"/>
      <c r="KBX50" s="323"/>
      <c r="KBY50" s="323"/>
      <c r="KBZ50" s="323"/>
      <c r="KCA50" s="323"/>
      <c r="KCB50" s="323"/>
      <c r="KCC50" s="323"/>
      <c r="KCD50" s="323"/>
      <c r="KCE50" s="323"/>
      <c r="KCF50" s="323"/>
      <c r="KCG50" s="323"/>
      <c r="KCH50" s="323"/>
      <c r="KCI50" s="323"/>
      <c r="KCJ50" s="323"/>
      <c r="KCK50" s="323"/>
      <c r="KCL50" s="323"/>
      <c r="KCM50" s="323"/>
      <c r="KCN50" s="323"/>
      <c r="KCO50" s="323"/>
      <c r="KCP50" s="323"/>
      <c r="KCQ50" s="323"/>
      <c r="KCR50" s="323"/>
      <c r="KCS50" s="323"/>
      <c r="KCT50" s="323"/>
      <c r="KCU50" s="323"/>
      <c r="KCV50" s="323"/>
      <c r="KCW50" s="323"/>
      <c r="KCX50" s="323"/>
      <c r="KCY50" s="323"/>
      <c r="KCZ50" s="323"/>
      <c r="KDA50" s="323"/>
      <c r="KDB50" s="323"/>
      <c r="KDC50" s="323"/>
      <c r="KDD50" s="323"/>
      <c r="KDE50" s="323"/>
      <c r="KDF50" s="323"/>
      <c r="KDG50" s="323"/>
      <c r="KDH50" s="323"/>
      <c r="KDI50" s="323"/>
      <c r="KDJ50" s="323"/>
      <c r="KDK50" s="323"/>
      <c r="KDL50" s="323"/>
      <c r="KDM50" s="323"/>
      <c r="KDN50" s="323"/>
      <c r="KDO50" s="323"/>
      <c r="KDP50" s="323"/>
      <c r="KDQ50" s="323"/>
      <c r="KDR50" s="323"/>
      <c r="KDS50" s="323"/>
      <c r="KDT50" s="323"/>
      <c r="KDU50" s="323"/>
      <c r="KDV50" s="323"/>
      <c r="KDW50" s="323"/>
      <c r="KDX50" s="323"/>
      <c r="KDY50" s="323"/>
      <c r="KDZ50" s="323"/>
      <c r="KEA50" s="323"/>
      <c r="KEB50" s="323"/>
      <c r="KEC50" s="323"/>
      <c r="KED50" s="323"/>
      <c r="KEE50" s="323"/>
      <c r="KEF50" s="323"/>
      <c r="KEG50" s="323"/>
      <c r="KEH50" s="323"/>
      <c r="KEI50" s="323"/>
      <c r="KEJ50" s="323"/>
      <c r="KEK50" s="323"/>
      <c r="KEL50" s="323"/>
      <c r="KEM50" s="323"/>
      <c r="KEN50" s="323"/>
      <c r="KEO50" s="323"/>
      <c r="KEP50" s="323"/>
      <c r="KEQ50" s="323"/>
      <c r="KER50" s="323"/>
      <c r="KES50" s="323"/>
      <c r="KET50" s="323"/>
      <c r="KEU50" s="323"/>
      <c r="KEV50" s="323"/>
      <c r="KEW50" s="323"/>
      <c r="KEX50" s="323"/>
      <c r="KEY50" s="323"/>
      <c r="KEZ50" s="323"/>
      <c r="KFA50" s="323"/>
      <c r="KFB50" s="323"/>
      <c r="KFC50" s="323"/>
      <c r="KFD50" s="323"/>
      <c r="KFE50" s="323"/>
      <c r="KFF50" s="323"/>
      <c r="KFG50" s="323"/>
      <c r="KFH50" s="323"/>
      <c r="KFI50" s="323"/>
      <c r="KFJ50" s="323"/>
      <c r="KFK50" s="323"/>
      <c r="KFL50" s="323"/>
      <c r="KFM50" s="323"/>
      <c r="KFN50" s="323"/>
      <c r="KFO50" s="323"/>
      <c r="KFP50" s="323"/>
      <c r="KFQ50" s="323"/>
      <c r="KFR50" s="323"/>
      <c r="KFS50" s="323"/>
      <c r="KFT50" s="323"/>
      <c r="KFU50" s="323"/>
      <c r="KFV50" s="323"/>
      <c r="KFW50" s="323"/>
      <c r="KFX50" s="323"/>
      <c r="KFY50" s="323"/>
      <c r="KFZ50" s="323"/>
      <c r="KGA50" s="323"/>
      <c r="KGB50" s="323"/>
      <c r="KGC50" s="323"/>
      <c r="KGD50" s="323"/>
      <c r="KGE50" s="323"/>
      <c r="KGF50" s="323"/>
      <c r="KGG50" s="323"/>
      <c r="KGH50" s="323"/>
      <c r="KGI50" s="323"/>
      <c r="KGJ50" s="323"/>
      <c r="KGK50" s="323"/>
      <c r="KGL50" s="323"/>
      <c r="KGM50" s="323"/>
      <c r="KGN50" s="323"/>
      <c r="KGO50" s="323"/>
      <c r="KGP50" s="323"/>
      <c r="KGQ50" s="323"/>
      <c r="KGR50" s="323"/>
      <c r="KGS50" s="323"/>
      <c r="KGT50" s="323"/>
      <c r="KGU50" s="323"/>
      <c r="KGV50" s="323"/>
      <c r="KGW50" s="323"/>
      <c r="KGX50" s="323"/>
      <c r="KGY50" s="323"/>
      <c r="KGZ50" s="323"/>
      <c r="KHA50" s="323"/>
      <c r="KHB50" s="323"/>
      <c r="KHC50" s="323"/>
      <c r="KHD50" s="323"/>
      <c r="KHE50" s="323"/>
      <c r="KHF50" s="323"/>
      <c r="KHG50" s="323"/>
      <c r="KHH50" s="323"/>
      <c r="KHI50" s="323"/>
      <c r="KHJ50" s="323"/>
      <c r="KHK50" s="323"/>
      <c r="KHL50" s="323"/>
      <c r="KHM50" s="323"/>
      <c r="KHN50" s="323"/>
      <c r="KHO50" s="323"/>
      <c r="KHP50" s="323"/>
      <c r="KHQ50" s="323"/>
      <c r="KHR50" s="323"/>
      <c r="KHS50" s="323"/>
      <c r="KHT50" s="323"/>
      <c r="KHU50" s="323"/>
      <c r="KHV50" s="323"/>
      <c r="KHW50" s="323"/>
      <c r="KHX50" s="323"/>
      <c r="KHY50" s="323"/>
      <c r="KHZ50" s="323"/>
      <c r="KIA50" s="323"/>
      <c r="KIB50" s="323"/>
      <c r="KIC50" s="323"/>
      <c r="KID50" s="323"/>
      <c r="KIE50" s="323"/>
      <c r="KIF50" s="323"/>
      <c r="KIG50" s="323"/>
      <c r="KIH50" s="323"/>
      <c r="KII50" s="323"/>
      <c r="KIJ50" s="323"/>
      <c r="KIK50" s="323"/>
      <c r="KIL50" s="323"/>
      <c r="KIM50" s="323"/>
      <c r="KIN50" s="323"/>
      <c r="KIO50" s="323"/>
      <c r="KIP50" s="323"/>
      <c r="KIQ50" s="323"/>
      <c r="KIR50" s="323"/>
      <c r="KIS50" s="323"/>
      <c r="KIT50" s="323"/>
      <c r="KIU50" s="323"/>
      <c r="KIV50" s="323"/>
      <c r="KIW50" s="323"/>
      <c r="KIX50" s="323"/>
      <c r="KIY50" s="323"/>
      <c r="KIZ50" s="323"/>
      <c r="KJA50" s="323"/>
      <c r="KJB50" s="323"/>
      <c r="KJC50" s="323"/>
      <c r="KJD50" s="323"/>
      <c r="KJE50" s="323"/>
      <c r="KJF50" s="323"/>
      <c r="KJG50" s="323"/>
      <c r="KJH50" s="323"/>
      <c r="KJI50" s="323"/>
      <c r="KJJ50" s="323"/>
      <c r="KJK50" s="323"/>
      <c r="KJL50" s="323"/>
      <c r="KJM50" s="323"/>
      <c r="KJN50" s="323"/>
      <c r="KJO50" s="323"/>
      <c r="KJP50" s="323"/>
      <c r="KJQ50" s="323"/>
      <c r="KJR50" s="323"/>
      <c r="KJS50" s="323"/>
      <c r="KJT50" s="323"/>
      <c r="KJU50" s="323"/>
      <c r="KJV50" s="323"/>
      <c r="KJW50" s="323"/>
      <c r="KJX50" s="323"/>
      <c r="KJY50" s="323"/>
      <c r="KJZ50" s="323"/>
      <c r="KKA50" s="323"/>
      <c r="KKB50" s="323"/>
      <c r="KKC50" s="323"/>
      <c r="KKD50" s="323"/>
      <c r="KKE50" s="323"/>
      <c r="KKF50" s="323"/>
      <c r="KKG50" s="323"/>
      <c r="KKH50" s="323"/>
      <c r="KKI50" s="323"/>
      <c r="KKJ50" s="323"/>
      <c r="KKK50" s="323"/>
      <c r="KKL50" s="323"/>
      <c r="KKM50" s="323"/>
      <c r="KKN50" s="323"/>
      <c r="KKO50" s="323"/>
      <c r="KKP50" s="323"/>
      <c r="KKQ50" s="323"/>
      <c r="KKR50" s="323"/>
      <c r="KKS50" s="323"/>
      <c r="KKT50" s="323"/>
      <c r="KKU50" s="323"/>
      <c r="KKV50" s="323"/>
      <c r="KKW50" s="323"/>
      <c r="KKX50" s="323"/>
      <c r="KKY50" s="323"/>
      <c r="KKZ50" s="323"/>
      <c r="KLA50" s="323"/>
      <c r="KLB50" s="323"/>
      <c r="KLC50" s="323"/>
      <c r="KLD50" s="323"/>
      <c r="KLE50" s="323"/>
      <c r="KLF50" s="323"/>
      <c r="KLG50" s="323"/>
      <c r="KLH50" s="323"/>
      <c r="KLI50" s="323"/>
      <c r="KLJ50" s="323"/>
      <c r="KLK50" s="323"/>
      <c r="KLL50" s="323"/>
      <c r="KLM50" s="323"/>
      <c r="KLN50" s="323"/>
      <c r="KLO50" s="323"/>
      <c r="KLP50" s="323"/>
      <c r="KLQ50" s="323"/>
      <c r="KLR50" s="323"/>
      <c r="KLS50" s="323"/>
      <c r="KLT50" s="323"/>
      <c r="KLU50" s="323"/>
      <c r="KLV50" s="323"/>
      <c r="KLW50" s="323"/>
      <c r="KLX50" s="323"/>
      <c r="KLY50" s="323"/>
      <c r="KLZ50" s="323"/>
      <c r="KMA50" s="323"/>
      <c r="KMB50" s="323"/>
      <c r="KMC50" s="323"/>
      <c r="KMD50" s="323"/>
      <c r="KME50" s="323"/>
      <c r="KMF50" s="323"/>
      <c r="KMG50" s="323"/>
      <c r="KMH50" s="323"/>
      <c r="KMI50" s="323"/>
      <c r="KMJ50" s="323"/>
      <c r="KMK50" s="323"/>
      <c r="KML50" s="323"/>
      <c r="KMM50" s="323"/>
      <c r="KMN50" s="323"/>
      <c r="KMO50" s="323"/>
      <c r="KMP50" s="323"/>
      <c r="KMQ50" s="323"/>
      <c r="KMR50" s="323"/>
      <c r="KMS50" s="323"/>
      <c r="KMT50" s="323"/>
      <c r="KMU50" s="323"/>
      <c r="KMV50" s="323"/>
      <c r="KMW50" s="323"/>
      <c r="KMX50" s="323"/>
      <c r="KMY50" s="323"/>
      <c r="KMZ50" s="323"/>
      <c r="KNA50" s="323"/>
      <c r="KNB50" s="323"/>
      <c r="KNC50" s="323"/>
      <c r="KND50" s="323"/>
      <c r="KNE50" s="323"/>
      <c r="KNF50" s="323"/>
      <c r="KNG50" s="323"/>
      <c r="KNH50" s="323"/>
      <c r="KNI50" s="323"/>
      <c r="KNJ50" s="323"/>
      <c r="KNK50" s="323"/>
      <c r="KNL50" s="323"/>
      <c r="KNM50" s="323"/>
      <c r="KNN50" s="323"/>
      <c r="KNO50" s="323"/>
      <c r="KNP50" s="323"/>
      <c r="KNQ50" s="323"/>
      <c r="KNR50" s="323"/>
      <c r="KNS50" s="323"/>
      <c r="KNT50" s="323"/>
      <c r="KNU50" s="323"/>
      <c r="KNV50" s="323"/>
      <c r="KNW50" s="323"/>
      <c r="KNX50" s="323"/>
      <c r="KNY50" s="323"/>
      <c r="KNZ50" s="323"/>
      <c r="KOA50" s="323"/>
      <c r="KOB50" s="323"/>
      <c r="KOC50" s="323"/>
      <c r="KOD50" s="323"/>
      <c r="KOE50" s="323"/>
      <c r="KOF50" s="323"/>
      <c r="KOG50" s="323"/>
      <c r="KOH50" s="323"/>
      <c r="KOI50" s="323"/>
      <c r="KOJ50" s="323"/>
      <c r="KOK50" s="323"/>
      <c r="KOL50" s="323"/>
      <c r="KOM50" s="323"/>
      <c r="KON50" s="323"/>
      <c r="KOO50" s="323"/>
      <c r="KOP50" s="323"/>
      <c r="KOQ50" s="323"/>
      <c r="KOR50" s="323"/>
      <c r="KOS50" s="323"/>
      <c r="KOT50" s="323"/>
      <c r="KOU50" s="323"/>
      <c r="KOV50" s="323"/>
      <c r="KOW50" s="323"/>
      <c r="KOX50" s="323"/>
      <c r="KOY50" s="323"/>
      <c r="KOZ50" s="323"/>
      <c r="KPA50" s="323"/>
      <c r="KPB50" s="323"/>
      <c r="KPC50" s="323"/>
      <c r="KPD50" s="323"/>
      <c r="KPE50" s="323"/>
      <c r="KPF50" s="323"/>
      <c r="KPG50" s="323"/>
      <c r="KPH50" s="323"/>
      <c r="KPI50" s="323"/>
      <c r="KPJ50" s="323"/>
      <c r="KPK50" s="323"/>
      <c r="KPL50" s="323"/>
      <c r="KPM50" s="323"/>
      <c r="KPN50" s="323"/>
      <c r="KPO50" s="323"/>
      <c r="KPP50" s="323"/>
      <c r="KPQ50" s="323"/>
      <c r="KPR50" s="323"/>
      <c r="KPS50" s="323"/>
      <c r="KPT50" s="323"/>
      <c r="KPU50" s="323"/>
      <c r="KPV50" s="323"/>
      <c r="KPW50" s="323"/>
      <c r="KPX50" s="323"/>
      <c r="KPY50" s="323"/>
      <c r="KPZ50" s="323"/>
      <c r="KQA50" s="323"/>
      <c r="KQB50" s="323"/>
      <c r="KQC50" s="323"/>
      <c r="KQD50" s="323"/>
      <c r="KQE50" s="323"/>
      <c r="KQF50" s="323"/>
      <c r="KQG50" s="323"/>
      <c r="KQH50" s="323"/>
      <c r="KQI50" s="323"/>
      <c r="KQJ50" s="323"/>
      <c r="KQK50" s="323"/>
      <c r="KQL50" s="323"/>
      <c r="KQM50" s="323"/>
      <c r="KQN50" s="323"/>
      <c r="KQO50" s="323"/>
      <c r="KQP50" s="323"/>
      <c r="KQQ50" s="323"/>
      <c r="KQR50" s="323"/>
      <c r="KQS50" s="323"/>
      <c r="KQT50" s="323"/>
      <c r="KQU50" s="323"/>
      <c r="KQV50" s="323"/>
      <c r="KQW50" s="323"/>
      <c r="KQX50" s="323"/>
      <c r="KQY50" s="323"/>
      <c r="KQZ50" s="323"/>
      <c r="KRA50" s="323"/>
      <c r="KRB50" s="323"/>
      <c r="KRC50" s="323"/>
      <c r="KRD50" s="323"/>
      <c r="KRE50" s="323"/>
      <c r="KRF50" s="323"/>
      <c r="KRG50" s="323"/>
      <c r="KRH50" s="323"/>
      <c r="KRI50" s="323"/>
      <c r="KRJ50" s="323"/>
      <c r="KRK50" s="323"/>
      <c r="KRL50" s="323"/>
      <c r="KRM50" s="323"/>
      <c r="KRN50" s="323"/>
      <c r="KRO50" s="323"/>
      <c r="KRP50" s="323"/>
      <c r="KRQ50" s="323"/>
      <c r="KRR50" s="323"/>
      <c r="KRS50" s="323"/>
      <c r="KRT50" s="323"/>
      <c r="KRU50" s="323"/>
      <c r="KRV50" s="323"/>
      <c r="KRW50" s="323"/>
      <c r="KRX50" s="323"/>
      <c r="KRY50" s="323"/>
      <c r="KRZ50" s="323"/>
      <c r="KSA50" s="323"/>
      <c r="KSB50" s="323"/>
      <c r="KSC50" s="323"/>
      <c r="KSD50" s="323"/>
      <c r="KSE50" s="323"/>
      <c r="KSF50" s="323"/>
      <c r="KSG50" s="323"/>
      <c r="KSH50" s="323"/>
      <c r="KSI50" s="323"/>
      <c r="KSJ50" s="323"/>
      <c r="KSK50" s="323"/>
      <c r="KSL50" s="323"/>
      <c r="KSM50" s="323"/>
      <c r="KSN50" s="323"/>
      <c r="KSO50" s="323"/>
      <c r="KSP50" s="323"/>
      <c r="KSQ50" s="323"/>
      <c r="KSR50" s="323"/>
      <c r="KSS50" s="323"/>
      <c r="KST50" s="323"/>
      <c r="KSU50" s="323"/>
      <c r="KSV50" s="323"/>
      <c r="KSW50" s="323"/>
      <c r="KSX50" s="323"/>
      <c r="KSY50" s="323"/>
      <c r="KSZ50" s="323"/>
      <c r="KTA50" s="323"/>
      <c r="KTB50" s="323"/>
      <c r="KTC50" s="323"/>
      <c r="KTD50" s="323"/>
      <c r="KTE50" s="323"/>
      <c r="KTF50" s="323"/>
      <c r="KTG50" s="323"/>
      <c r="KTH50" s="323"/>
      <c r="KTI50" s="323"/>
      <c r="KTJ50" s="323"/>
      <c r="KTK50" s="323"/>
      <c r="KTL50" s="323"/>
      <c r="KTM50" s="323"/>
      <c r="KTN50" s="323"/>
      <c r="KTO50" s="323"/>
      <c r="KTP50" s="323"/>
      <c r="KTQ50" s="323"/>
      <c r="KTR50" s="323"/>
      <c r="KTS50" s="323"/>
      <c r="KTT50" s="323"/>
      <c r="KTU50" s="323"/>
      <c r="KTV50" s="323"/>
      <c r="KTW50" s="323"/>
      <c r="KTX50" s="323"/>
      <c r="KTY50" s="323"/>
      <c r="KTZ50" s="323"/>
      <c r="KUA50" s="323"/>
      <c r="KUB50" s="323"/>
      <c r="KUC50" s="323"/>
      <c r="KUD50" s="323"/>
      <c r="KUE50" s="323"/>
      <c r="KUF50" s="323"/>
      <c r="KUG50" s="323"/>
      <c r="KUH50" s="323"/>
      <c r="KUI50" s="323"/>
      <c r="KUJ50" s="323"/>
      <c r="KUK50" s="323"/>
      <c r="KUL50" s="323"/>
      <c r="KUM50" s="323"/>
      <c r="KUN50" s="323"/>
      <c r="KUO50" s="323"/>
      <c r="KUP50" s="323"/>
      <c r="KUQ50" s="323"/>
      <c r="KUR50" s="323"/>
      <c r="KUS50" s="323"/>
      <c r="KUT50" s="323"/>
      <c r="KUU50" s="323"/>
      <c r="KUV50" s="323"/>
      <c r="KUW50" s="323"/>
      <c r="KUX50" s="323"/>
      <c r="KUY50" s="323"/>
      <c r="KUZ50" s="323"/>
      <c r="KVA50" s="323"/>
      <c r="KVB50" s="323"/>
      <c r="KVC50" s="323"/>
      <c r="KVD50" s="323"/>
      <c r="KVE50" s="323"/>
      <c r="KVF50" s="323"/>
      <c r="KVG50" s="323"/>
      <c r="KVH50" s="323"/>
      <c r="KVI50" s="323"/>
      <c r="KVJ50" s="323"/>
      <c r="KVK50" s="323"/>
      <c r="KVL50" s="323"/>
      <c r="KVM50" s="323"/>
      <c r="KVN50" s="323"/>
      <c r="KVO50" s="323"/>
      <c r="KVP50" s="323"/>
      <c r="KVQ50" s="323"/>
      <c r="KVR50" s="323"/>
      <c r="KVS50" s="323"/>
      <c r="KVT50" s="323"/>
      <c r="KVU50" s="323"/>
      <c r="KVV50" s="323"/>
      <c r="KVW50" s="323"/>
      <c r="KVX50" s="323"/>
      <c r="KVY50" s="323"/>
      <c r="KVZ50" s="323"/>
      <c r="KWA50" s="323"/>
      <c r="KWB50" s="323"/>
      <c r="KWC50" s="323"/>
      <c r="KWD50" s="323"/>
      <c r="KWE50" s="323"/>
      <c r="KWF50" s="323"/>
      <c r="KWG50" s="323"/>
      <c r="KWH50" s="323"/>
      <c r="KWI50" s="323"/>
      <c r="KWJ50" s="323"/>
      <c r="KWK50" s="323"/>
      <c r="KWL50" s="323"/>
      <c r="KWM50" s="323"/>
      <c r="KWN50" s="323"/>
      <c r="KWO50" s="323"/>
      <c r="KWP50" s="323"/>
      <c r="KWQ50" s="323"/>
      <c r="KWR50" s="323"/>
      <c r="KWS50" s="323"/>
      <c r="KWT50" s="323"/>
      <c r="KWU50" s="323"/>
      <c r="KWV50" s="323"/>
      <c r="KWW50" s="323"/>
      <c r="KWX50" s="323"/>
      <c r="KWY50" s="323"/>
      <c r="KWZ50" s="323"/>
      <c r="KXA50" s="323"/>
      <c r="KXB50" s="323"/>
      <c r="KXC50" s="323"/>
      <c r="KXD50" s="323"/>
      <c r="KXE50" s="323"/>
      <c r="KXF50" s="323"/>
      <c r="KXG50" s="323"/>
      <c r="KXH50" s="323"/>
      <c r="KXI50" s="323"/>
      <c r="KXJ50" s="323"/>
      <c r="KXK50" s="323"/>
      <c r="KXL50" s="323"/>
      <c r="KXM50" s="323"/>
      <c r="KXN50" s="323"/>
      <c r="KXO50" s="323"/>
      <c r="KXP50" s="323"/>
      <c r="KXQ50" s="323"/>
      <c r="KXR50" s="323"/>
      <c r="KXS50" s="323"/>
      <c r="KXT50" s="323"/>
      <c r="KXU50" s="323"/>
      <c r="KXV50" s="323"/>
      <c r="KXW50" s="323"/>
      <c r="KXX50" s="323"/>
      <c r="KXY50" s="323"/>
      <c r="KXZ50" s="323"/>
      <c r="KYA50" s="323"/>
      <c r="KYB50" s="323"/>
      <c r="KYC50" s="323"/>
      <c r="KYD50" s="323"/>
      <c r="KYE50" s="323"/>
      <c r="KYF50" s="323"/>
      <c r="KYG50" s="323"/>
      <c r="KYH50" s="323"/>
      <c r="KYI50" s="323"/>
      <c r="KYJ50" s="323"/>
      <c r="KYK50" s="323"/>
      <c r="KYL50" s="323"/>
      <c r="KYM50" s="323"/>
      <c r="KYN50" s="323"/>
      <c r="KYO50" s="323"/>
      <c r="KYP50" s="323"/>
      <c r="KYQ50" s="323"/>
      <c r="KYR50" s="323"/>
      <c r="KYS50" s="323"/>
      <c r="KYT50" s="323"/>
      <c r="KYU50" s="323"/>
      <c r="KYV50" s="323"/>
      <c r="KYW50" s="323"/>
      <c r="KYX50" s="323"/>
      <c r="KYY50" s="323"/>
      <c r="KYZ50" s="323"/>
      <c r="KZA50" s="323"/>
      <c r="KZB50" s="323"/>
      <c r="KZC50" s="323"/>
      <c r="KZD50" s="323"/>
      <c r="KZE50" s="323"/>
      <c r="KZF50" s="323"/>
      <c r="KZG50" s="323"/>
      <c r="KZH50" s="323"/>
      <c r="KZI50" s="323"/>
      <c r="KZJ50" s="323"/>
      <c r="KZK50" s="323"/>
      <c r="KZL50" s="323"/>
      <c r="KZM50" s="323"/>
      <c r="KZN50" s="323"/>
      <c r="KZO50" s="323"/>
      <c r="KZP50" s="323"/>
      <c r="KZQ50" s="323"/>
      <c r="KZR50" s="323"/>
      <c r="KZS50" s="323"/>
      <c r="KZT50" s="323"/>
      <c r="KZU50" s="323"/>
      <c r="KZV50" s="323"/>
      <c r="KZW50" s="323"/>
      <c r="KZX50" s="323"/>
      <c r="KZY50" s="323"/>
      <c r="KZZ50" s="323"/>
      <c r="LAA50" s="323"/>
      <c r="LAB50" s="323"/>
      <c r="LAC50" s="323"/>
      <c r="LAD50" s="323"/>
      <c r="LAE50" s="323"/>
      <c r="LAF50" s="323"/>
      <c r="LAG50" s="323"/>
      <c r="LAH50" s="323"/>
      <c r="LAI50" s="323"/>
      <c r="LAJ50" s="323"/>
      <c r="LAK50" s="323"/>
      <c r="LAL50" s="323"/>
      <c r="LAM50" s="323"/>
      <c r="LAN50" s="323"/>
      <c r="LAO50" s="323"/>
      <c r="LAP50" s="323"/>
      <c r="LAQ50" s="323"/>
      <c r="LAR50" s="323"/>
      <c r="LAS50" s="323"/>
      <c r="LAT50" s="323"/>
      <c r="LAU50" s="323"/>
      <c r="LAV50" s="323"/>
      <c r="LAW50" s="323"/>
      <c r="LAX50" s="323"/>
      <c r="LAY50" s="323"/>
      <c r="LAZ50" s="323"/>
      <c r="LBA50" s="323"/>
      <c r="LBB50" s="323"/>
      <c r="LBC50" s="323"/>
      <c r="LBD50" s="323"/>
      <c r="LBE50" s="323"/>
      <c r="LBF50" s="323"/>
      <c r="LBG50" s="323"/>
      <c r="LBH50" s="323"/>
      <c r="LBI50" s="323"/>
      <c r="LBJ50" s="323"/>
      <c r="LBK50" s="323"/>
      <c r="LBL50" s="323"/>
      <c r="LBM50" s="323"/>
      <c r="LBN50" s="323"/>
      <c r="LBO50" s="323"/>
      <c r="LBP50" s="323"/>
      <c r="LBQ50" s="323"/>
      <c r="LBR50" s="323"/>
      <c r="LBS50" s="323"/>
      <c r="LBT50" s="323"/>
      <c r="LBU50" s="323"/>
      <c r="LBV50" s="323"/>
      <c r="LBW50" s="323"/>
      <c r="LBX50" s="323"/>
      <c r="LBY50" s="323"/>
      <c r="LBZ50" s="323"/>
      <c r="LCA50" s="323"/>
      <c r="LCB50" s="323"/>
      <c r="LCC50" s="323"/>
      <c r="LCD50" s="323"/>
      <c r="LCE50" s="323"/>
      <c r="LCF50" s="323"/>
      <c r="LCG50" s="323"/>
      <c r="LCH50" s="323"/>
      <c r="LCI50" s="323"/>
      <c r="LCJ50" s="323"/>
      <c r="LCK50" s="323"/>
      <c r="LCL50" s="323"/>
      <c r="LCM50" s="323"/>
      <c r="LCN50" s="323"/>
      <c r="LCO50" s="323"/>
      <c r="LCP50" s="323"/>
      <c r="LCQ50" s="323"/>
      <c r="LCR50" s="323"/>
      <c r="LCS50" s="323"/>
      <c r="LCT50" s="323"/>
      <c r="LCU50" s="323"/>
      <c r="LCV50" s="323"/>
      <c r="LCW50" s="323"/>
      <c r="LCX50" s="323"/>
      <c r="LCY50" s="323"/>
      <c r="LCZ50" s="323"/>
      <c r="LDA50" s="323"/>
      <c r="LDB50" s="323"/>
      <c r="LDC50" s="323"/>
      <c r="LDD50" s="323"/>
      <c r="LDE50" s="323"/>
      <c r="LDF50" s="323"/>
      <c r="LDG50" s="323"/>
      <c r="LDH50" s="323"/>
      <c r="LDI50" s="323"/>
      <c r="LDJ50" s="323"/>
      <c r="LDK50" s="323"/>
      <c r="LDL50" s="323"/>
      <c r="LDM50" s="323"/>
      <c r="LDN50" s="323"/>
      <c r="LDO50" s="323"/>
      <c r="LDP50" s="323"/>
      <c r="LDQ50" s="323"/>
      <c r="LDR50" s="323"/>
      <c r="LDS50" s="323"/>
      <c r="LDT50" s="323"/>
      <c r="LDU50" s="323"/>
      <c r="LDV50" s="323"/>
      <c r="LDW50" s="323"/>
      <c r="LDX50" s="323"/>
      <c r="LDY50" s="323"/>
      <c r="LDZ50" s="323"/>
      <c r="LEA50" s="323"/>
      <c r="LEB50" s="323"/>
      <c r="LEC50" s="323"/>
      <c r="LED50" s="323"/>
      <c r="LEE50" s="323"/>
      <c r="LEF50" s="323"/>
      <c r="LEG50" s="323"/>
      <c r="LEH50" s="323"/>
      <c r="LEI50" s="323"/>
      <c r="LEJ50" s="323"/>
      <c r="LEK50" s="323"/>
      <c r="LEL50" s="323"/>
      <c r="LEM50" s="323"/>
      <c r="LEN50" s="323"/>
      <c r="LEO50" s="323"/>
      <c r="LEP50" s="323"/>
      <c r="LEQ50" s="323"/>
      <c r="LER50" s="323"/>
      <c r="LES50" s="323"/>
      <c r="LET50" s="323"/>
      <c r="LEU50" s="323"/>
      <c r="LEV50" s="323"/>
      <c r="LEW50" s="323"/>
      <c r="LEX50" s="323"/>
      <c r="LEY50" s="323"/>
      <c r="LEZ50" s="323"/>
      <c r="LFA50" s="323"/>
      <c r="LFB50" s="323"/>
      <c r="LFC50" s="323"/>
      <c r="LFD50" s="323"/>
      <c r="LFE50" s="323"/>
      <c r="LFF50" s="323"/>
      <c r="LFG50" s="323"/>
      <c r="LFH50" s="323"/>
      <c r="LFI50" s="323"/>
      <c r="LFJ50" s="323"/>
      <c r="LFK50" s="323"/>
      <c r="LFL50" s="323"/>
      <c r="LFM50" s="323"/>
      <c r="LFN50" s="323"/>
      <c r="LFO50" s="323"/>
      <c r="LFP50" s="323"/>
      <c r="LFQ50" s="323"/>
      <c r="LFR50" s="323"/>
      <c r="LFS50" s="323"/>
      <c r="LFT50" s="323"/>
      <c r="LFU50" s="323"/>
      <c r="LFV50" s="323"/>
      <c r="LFW50" s="323"/>
      <c r="LFX50" s="323"/>
      <c r="LFY50" s="323"/>
      <c r="LFZ50" s="323"/>
      <c r="LGA50" s="323"/>
      <c r="LGB50" s="323"/>
      <c r="LGC50" s="323"/>
      <c r="LGD50" s="323"/>
      <c r="LGE50" s="323"/>
      <c r="LGF50" s="323"/>
      <c r="LGG50" s="323"/>
      <c r="LGH50" s="323"/>
      <c r="LGI50" s="323"/>
      <c r="LGJ50" s="323"/>
      <c r="LGK50" s="323"/>
      <c r="LGL50" s="323"/>
      <c r="LGM50" s="323"/>
      <c r="LGN50" s="323"/>
      <c r="LGO50" s="323"/>
      <c r="LGP50" s="323"/>
      <c r="LGQ50" s="323"/>
      <c r="LGR50" s="323"/>
      <c r="LGS50" s="323"/>
      <c r="LGT50" s="323"/>
      <c r="LGU50" s="323"/>
      <c r="LGV50" s="323"/>
      <c r="LGW50" s="323"/>
      <c r="LGX50" s="323"/>
      <c r="LGY50" s="323"/>
      <c r="LGZ50" s="323"/>
      <c r="LHA50" s="323"/>
      <c r="LHB50" s="323"/>
      <c r="LHC50" s="323"/>
      <c r="LHD50" s="323"/>
      <c r="LHE50" s="323"/>
      <c r="LHF50" s="323"/>
      <c r="LHG50" s="323"/>
      <c r="LHH50" s="323"/>
      <c r="LHI50" s="323"/>
      <c r="LHJ50" s="323"/>
      <c r="LHK50" s="323"/>
      <c r="LHL50" s="323"/>
      <c r="LHM50" s="323"/>
      <c r="LHN50" s="323"/>
      <c r="LHO50" s="323"/>
      <c r="LHP50" s="323"/>
      <c r="LHQ50" s="323"/>
      <c r="LHR50" s="323"/>
      <c r="LHS50" s="323"/>
      <c r="LHT50" s="323"/>
      <c r="LHU50" s="323"/>
      <c r="LHV50" s="323"/>
      <c r="LHW50" s="323"/>
      <c r="LHX50" s="323"/>
      <c r="LHY50" s="323"/>
      <c r="LHZ50" s="323"/>
      <c r="LIA50" s="323"/>
      <c r="LIB50" s="323"/>
      <c r="LIC50" s="323"/>
      <c r="LID50" s="323"/>
      <c r="LIE50" s="323"/>
      <c r="LIF50" s="323"/>
      <c r="LIG50" s="323"/>
      <c r="LIH50" s="323"/>
      <c r="LII50" s="323"/>
      <c r="LIJ50" s="323"/>
      <c r="LIK50" s="323"/>
      <c r="LIL50" s="323"/>
      <c r="LIM50" s="323"/>
      <c r="LIN50" s="323"/>
      <c r="LIO50" s="323"/>
      <c r="LIP50" s="323"/>
      <c r="LIQ50" s="323"/>
      <c r="LIR50" s="323"/>
      <c r="LIS50" s="323"/>
      <c r="LIT50" s="323"/>
      <c r="LIU50" s="323"/>
      <c r="LIV50" s="323"/>
      <c r="LIW50" s="323"/>
      <c r="LIX50" s="323"/>
      <c r="LIY50" s="323"/>
      <c r="LIZ50" s="323"/>
      <c r="LJA50" s="323"/>
      <c r="LJB50" s="323"/>
      <c r="LJC50" s="323"/>
      <c r="LJD50" s="323"/>
      <c r="LJE50" s="323"/>
      <c r="LJF50" s="323"/>
      <c r="LJG50" s="323"/>
      <c r="LJH50" s="323"/>
      <c r="LJI50" s="323"/>
      <c r="LJJ50" s="323"/>
      <c r="LJK50" s="323"/>
      <c r="LJL50" s="323"/>
      <c r="LJM50" s="323"/>
      <c r="LJN50" s="323"/>
      <c r="LJO50" s="323"/>
      <c r="LJP50" s="323"/>
      <c r="LJQ50" s="323"/>
      <c r="LJR50" s="323"/>
      <c r="LJS50" s="323"/>
      <c r="LJT50" s="323"/>
      <c r="LJU50" s="323"/>
      <c r="LJV50" s="323"/>
      <c r="LJW50" s="323"/>
      <c r="LJX50" s="323"/>
      <c r="LJY50" s="323"/>
      <c r="LJZ50" s="323"/>
      <c r="LKA50" s="323"/>
      <c r="LKB50" s="323"/>
      <c r="LKC50" s="323"/>
      <c r="LKD50" s="323"/>
      <c r="LKE50" s="323"/>
      <c r="LKF50" s="323"/>
      <c r="LKG50" s="323"/>
      <c r="LKH50" s="323"/>
      <c r="LKI50" s="323"/>
      <c r="LKJ50" s="323"/>
      <c r="LKK50" s="323"/>
      <c r="LKL50" s="323"/>
      <c r="LKM50" s="323"/>
      <c r="LKN50" s="323"/>
      <c r="LKO50" s="323"/>
      <c r="LKP50" s="323"/>
      <c r="LKQ50" s="323"/>
      <c r="LKR50" s="323"/>
      <c r="LKS50" s="323"/>
      <c r="LKT50" s="323"/>
      <c r="LKU50" s="323"/>
      <c r="LKV50" s="323"/>
      <c r="LKW50" s="323"/>
      <c r="LKX50" s="323"/>
      <c r="LKY50" s="323"/>
      <c r="LKZ50" s="323"/>
      <c r="LLA50" s="323"/>
      <c r="LLB50" s="323"/>
      <c r="LLC50" s="323"/>
      <c r="LLD50" s="323"/>
      <c r="LLE50" s="323"/>
      <c r="LLF50" s="323"/>
      <c r="LLG50" s="323"/>
      <c r="LLH50" s="323"/>
      <c r="LLI50" s="323"/>
      <c r="LLJ50" s="323"/>
      <c r="LLK50" s="323"/>
      <c r="LLL50" s="323"/>
      <c r="LLM50" s="323"/>
      <c r="LLN50" s="323"/>
      <c r="LLO50" s="323"/>
      <c r="LLP50" s="323"/>
      <c r="LLQ50" s="323"/>
      <c r="LLR50" s="323"/>
      <c r="LLS50" s="323"/>
      <c r="LLT50" s="323"/>
      <c r="LLU50" s="323"/>
      <c r="LLV50" s="323"/>
      <c r="LLW50" s="323"/>
      <c r="LLX50" s="323"/>
      <c r="LLY50" s="323"/>
      <c r="LLZ50" s="323"/>
      <c r="LMA50" s="323"/>
      <c r="LMB50" s="323"/>
      <c r="LMC50" s="323"/>
      <c r="LMD50" s="323"/>
      <c r="LME50" s="323"/>
      <c r="LMF50" s="323"/>
      <c r="LMG50" s="323"/>
      <c r="LMH50" s="323"/>
      <c r="LMI50" s="323"/>
      <c r="LMJ50" s="323"/>
      <c r="LMK50" s="323"/>
      <c r="LML50" s="323"/>
      <c r="LMM50" s="323"/>
      <c r="LMN50" s="323"/>
      <c r="LMO50" s="323"/>
      <c r="LMP50" s="323"/>
      <c r="LMQ50" s="323"/>
      <c r="LMR50" s="323"/>
      <c r="LMS50" s="323"/>
      <c r="LMT50" s="323"/>
      <c r="LMU50" s="323"/>
      <c r="LMV50" s="323"/>
      <c r="LMW50" s="323"/>
      <c r="LMX50" s="323"/>
      <c r="LMY50" s="323"/>
      <c r="LMZ50" s="323"/>
      <c r="LNA50" s="323"/>
      <c r="LNB50" s="323"/>
      <c r="LNC50" s="323"/>
      <c r="LND50" s="323"/>
      <c r="LNE50" s="323"/>
      <c r="LNF50" s="323"/>
      <c r="LNG50" s="323"/>
      <c r="LNH50" s="323"/>
      <c r="LNI50" s="323"/>
      <c r="LNJ50" s="323"/>
      <c r="LNK50" s="323"/>
      <c r="LNL50" s="323"/>
      <c r="LNM50" s="323"/>
      <c r="LNN50" s="323"/>
      <c r="LNO50" s="323"/>
      <c r="LNP50" s="323"/>
      <c r="LNQ50" s="323"/>
      <c r="LNR50" s="323"/>
      <c r="LNS50" s="323"/>
      <c r="LNT50" s="323"/>
      <c r="LNU50" s="323"/>
      <c r="LNV50" s="323"/>
      <c r="LNW50" s="323"/>
      <c r="LNX50" s="323"/>
      <c r="LNY50" s="323"/>
      <c r="LNZ50" s="323"/>
      <c r="LOA50" s="323"/>
      <c r="LOB50" s="323"/>
      <c r="LOC50" s="323"/>
      <c r="LOD50" s="323"/>
      <c r="LOE50" s="323"/>
      <c r="LOF50" s="323"/>
      <c r="LOG50" s="323"/>
      <c r="LOH50" s="323"/>
      <c r="LOI50" s="323"/>
      <c r="LOJ50" s="323"/>
      <c r="LOK50" s="323"/>
      <c r="LOL50" s="323"/>
      <c r="LOM50" s="323"/>
      <c r="LON50" s="323"/>
      <c r="LOO50" s="323"/>
      <c r="LOP50" s="323"/>
      <c r="LOQ50" s="323"/>
      <c r="LOR50" s="323"/>
      <c r="LOS50" s="323"/>
      <c r="LOT50" s="323"/>
      <c r="LOU50" s="323"/>
      <c r="LOV50" s="323"/>
      <c r="LOW50" s="323"/>
      <c r="LOX50" s="323"/>
      <c r="LOY50" s="323"/>
      <c r="LOZ50" s="323"/>
      <c r="LPA50" s="323"/>
      <c r="LPB50" s="323"/>
      <c r="LPC50" s="323"/>
      <c r="LPD50" s="323"/>
      <c r="LPE50" s="323"/>
      <c r="LPF50" s="323"/>
      <c r="LPG50" s="323"/>
      <c r="LPH50" s="323"/>
      <c r="LPI50" s="323"/>
      <c r="LPJ50" s="323"/>
      <c r="LPK50" s="323"/>
      <c r="LPL50" s="323"/>
      <c r="LPM50" s="323"/>
      <c r="LPN50" s="323"/>
      <c r="LPO50" s="323"/>
      <c r="LPP50" s="323"/>
      <c r="LPQ50" s="323"/>
      <c r="LPR50" s="323"/>
      <c r="LPS50" s="323"/>
      <c r="LPT50" s="323"/>
      <c r="LPU50" s="323"/>
      <c r="LPV50" s="323"/>
      <c r="LPW50" s="323"/>
      <c r="LPX50" s="323"/>
      <c r="LPY50" s="323"/>
      <c r="LPZ50" s="323"/>
      <c r="LQA50" s="323"/>
      <c r="LQB50" s="323"/>
      <c r="LQC50" s="323"/>
      <c r="LQD50" s="323"/>
      <c r="LQE50" s="323"/>
      <c r="LQF50" s="323"/>
      <c r="LQG50" s="323"/>
      <c r="LQH50" s="323"/>
      <c r="LQI50" s="323"/>
      <c r="LQJ50" s="323"/>
      <c r="LQK50" s="323"/>
      <c r="LQL50" s="323"/>
      <c r="LQM50" s="323"/>
      <c r="LQN50" s="323"/>
      <c r="LQO50" s="323"/>
      <c r="LQP50" s="323"/>
      <c r="LQQ50" s="323"/>
      <c r="LQR50" s="323"/>
      <c r="LQS50" s="323"/>
      <c r="LQT50" s="323"/>
      <c r="LQU50" s="323"/>
      <c r="LQV50" s="323"/>
      <c r="LQW50" s="323"/>
      <c r="LQX50" s="323"/>
      <c r="LQY50" s="323"/>
      <c r="LQZ50" s="323"/>
      <c r="LRA50" s="323"/>
      <c r="LRB50" s="323"/>
      <c r="LRC50" s="323"/>
      <c r="LRD50" s="323"/>
      <c r="LRE50" s="323"/>
      <c r="LRF50" s="323"/>
      <c r="LRG50" s="323"/>
      <c r="LRH50" s="323"/>
      <c r="LRI50" s="323"/>
      <c r="LRJ50" s="323"/>
      <c r="LRK50" s="323"/>
      <c r="LRL50" s="323"/>
      <c r="LRM50" s="323"/>
      <c r="LRN50" s="323"/>
      <c r="LRO50" s="323"/>
      <c r="LRP50" s="323"/>
      <c r="LRQ50" s="323"/>
      <c r="LRR50" s="323"/>
      <c r="LRS50" s="323"/>
      <c r="LRT50" s="323"/>
      <c r="LRU50" s="323"/>
      <c r="LRV50" s="323"/>
      <c r="LRW50" s="323"/>
      <c r="LRX50" s="323"/>
      <c r="LRY50" s="323"/>
      <c r="LRZ50" s="323"/>
      <c r="LSA50" s="323"/>
      <c r="LSB50" s="323"/>
      <c r="LSC50" s="323"/>
      <c r="LSD50" s="323"/>
      <c r="LSE50" s="323"/>
      <c r="LSF50" s="323"/>
      <c r="LSG50" s="323"/>
      <c r="LSH50" s="323"/>
      <c r="LSI50" s="323"/>
      <c r="LSJ50" s="323"/>
      <c r="LSK50" s="323"/>
      <c r="LSL50" s="323"/>
      <c r="LSM50" s="323"/>
      <c r="LSN50" s="323"/>
      <c r="LSO50" s="323"/>
      <c r="LSP50" s="323"/>
      <c r="LSQ50" s="323"/>
      <c r="LSR50" s="323"/>
      <c r="LSS50" s="323"/>
      <c r="LST50" s="323"/>
      <c r="LSU50" s="323"/>
      <c r="LSV50" s="323"/>
      <c r="LSW50" s="323"/>
      <c r="LSX50" s="323"/>
      <c r="LSY50" s="323"/>
      <c r="LSZ50" s="323"/>
      <c r="LTA50" s="323"/>
      <c r="LTB50" s="323"/>
      <c r="LTC50" s="323"/>
      <c r="LTD50" s="323"/>
      <c r="LTE50" s="323"/>
      <c r="LTF50" s="323"/>
      <c r="LTG50" s="323"/>
      <c r="LTH50" s="323"/>
      <c r="LTI50" s="323"/>
      <c r="LTJ50" s="323"/>
      <c r="LTK50" s="323"/>
      <c r="LTL50" s="323"/>
      <c r="LTM50" s="323"/>
      <c r="LTN50" s="323"/>
      <c r="LTO50" s="323"/>
      <c r="LTP50" s="323"/>
      <c r="LTQ50" s="323"/>
      <c r="LTR50" s="323"/>
      <c r="LTS50" s="323"/>
      <c r="LTT50" s="323"/>
      <c r="LTU50" s="323"/>
      <c r="LTV50" s="323"/>
      <c r="LTW50" s="323"/>
      <c r="LTX50" s="323"/>
      <c r="LTY50" s="323"/>
      <c r="LTZ50" s="323"/>
      <c r="LUA50" s="323"/>
      <c r="LUB50" s="323"/>
      <c r="LUC50" s="323"/>
      <c r="LUD50" s="323"/>
      <c r="LUE50" s="323"/>
      <c r="LUF50" s="323"/>
      <c r="LUG50" s="323"/>
      <c r="LUH50" s="323"/>
      <c r="LUI50" s="323"/>
      <c r="LUJ50" s="323"/>
      <c r="LUK50" s="323"/>
      <c r="LUL50" s="323"/>
      <c r="LUM50" s="323"/>
      <c r="LUN50" s="323"/>
      <c r="LUO50" s="323"/>
      <c r="LUP50" s="323"/>
      <c r="LUQ50" s="323"/>
      <c r="LUR50" s="323"/>
      <c r="LUS50" s="323"/>
      <c r="LUT50" s="323"/>
      <c r="LUU50" s="323"/>
      <c r="LUV50" s="323"/>
      <c r="LUW50" s="323"/>
      <c r="LUX50" s="323"/>
      <c r="LUY50" s="323"/>
      <c r="LUZ50" s="323"/>
      <c r="LVA50" s="323"/>
      <c r="LVB50" s="323"/>
      <c r="LVC50" s="323"/>
      <c r="LVD50" s="323"/>
      <c r="LVE50" s="323"/>
      <c r="LVF50" s="323"/>
      <c r="LVG50" s="323"/>
      <c r="LVH50" s="323"/>
      <c r="LVI50" s="323"/>
      <c r="LVJ50" s="323"/>
      <c r="LVK50" s="323"/>
      <c r="LVL50" s="323"/>
      <c r="LVM50" s="323"/>
      <c r="LVN50" s="323"/>
      <c r="LVO50" s="323"/>
      <c r="LVP50" s="323"/>
      <c r="LVQ50" s="323"/>
      <c r="LVR50" s="323"/>
      <c r="LVS50" s="323"/>
      <c r="LVT50" s="323"/>
      <c r="LVU50" s="323"/>
      <c r="LVV50" s="323"/>
      <c r="LVW50" s="323"/>
      <c r="LVX50" s="323"/>
      <c r="LVY50" s="323"/>
      <c r="LVZ50" s="323"/>
      <c r="LWA50" s="323"/>
      <c r="LWB50" s="323"/>
      <c r="LWC50" s="323"/>
      <c r="LWD50" s="323"/>
      <c r="LWE50" s="323"/>
      <c r="LWF50" s="323"/>
      <c r="LWG50" s="323"/>
      <c r="LWH50" s="323"/>
      <c r="LWI50" s="323"/>
      <c r="LWJ50" s="323"/>
      <c r="LWK50" s="323"/>
      <c r="LWL50" s="323"/>
      <c r="LWM50" s="323"/>
      <c r="LWN50" s="323"/>
      <c r="LWO50" s="323"/>
      <c r="LWP50" s="323"/>
      <c r="LWQ50" s="323"/>
      <c r="LWR50" s="323"/>
      <c r="LWS50" s="323"/>
      <c r="LWT50" s="323"/>
      <c r="LWU50" s="323"/>
      <c r="LWV50" s="323"/>
      <c r="LWW50" s="323"/>
      <c r="LWX50" s="323"/>
      <c r="LWY50" s="323"/>
      <c r="LWZ50" s="323"/>
      <c r="LXA50" s="323"/>
      <c r="LXB50" s="323"/>
      <c r="LXC50" s="323"/>
      <c r="LXD50" s="323"/>
      <c r="LXE50" s="323"/>
      <c r="LXF50" s="323"/>
      <c r="LXG50" s="323"/>
      <c r="LXH50" s="323"/>
      <c r="LXI50" s="323"/>
      <c r="LXJ50" s="323"/>
      <c r="LXK50" s="323"/>
      <c r="LXL50" s="323"/>
      <c r="LXM50" s="323"/>
      <c r="LXN50" s="323"/>
      <c r="LXO50" s="323"/>
      <c r="LXP50" s="323"/>
      <c r="LXQ50" s="323"/>
      <c r="LXR50" s="323"/>
      <c r="LXS50" s="323"/>
      <c r="LXT50" s="323"/>
      <c r="LXU50" s="323"/>
      <c r="LXV50" s="323"/>
      <c r="LXW50" s="323"/>
      <c r="LXX50" s="323"/>
      <c r="LXY50" s="323"/>
      <c r="LXZ50" s="323"/>
      <c r="LYA50" s="323"/>
      <c r="LYB50" s="323"/>
      <c r="LYC50" s="323"/>
      <c r="LYD50" s="323"/>
      <c r="LYE50" s="323"/>
      <c r="LYF50" s="323"/>
      <c r="LYG50" s="323"/>
      <c r="LYH50" s="323"/>
      <c r="LYI50" s="323"/>
      <c r="LYJ50" s="323"/>
      <c r="LYK50" s="323"/>
      <c r="LYL50" s="323"/>
      <c r="LYM50" s="323"/>
      <c r="LYN50" s="323"/>
      <c r="LYO50" s="323"/>
      <c r="LYP50" s="323"/>
      <c r="LYQ50" s="323"/>
      <c r="LYR50" s="323"/>
      <c r="LYS50" s="323"/>
      <c r="LYT50" s="323"/>
      <c r="LYU50" s="323"/>
      <c r="LYV50" s="323"/>
      <c r="LYW50" s="323"/>
      <c r="LYX50" s="323"/>
      <c r="LYY50" s="323"/>
      <c r="LYZ50" s="323"/>
      <c r="LZA50" s="323"/>
      <c r="LZB50" s="323"/>
      <c r="LZC50" s="323"/>
      <c r="LZD50" s="323"/>
      <c r="LZE50" s="323"/>
      <c r="LZF50" s="323"/>
      <c r="LZG50" s="323"/>
      <c r="LZH50" s="323"/>
      <c r="LZI50" s="323"/>
      <c r="LZJ50" s="323"/>
      <c r="LZK50" s="323"/>
      <c r="LZL50" s="323"/>
      <c r="LZM50" s="323"/>
      <c r="LZN50" s="323"/>
      <c r="LZO50" s="323"/>
      <c r="LZP50" s="323"/>
      <c r="LZQ50" s="323"/>
      <c r="LZR50" s="323"/>
      <c r="LZS50" s="323"/>
      <c r="LZT50" s="323"/>
      <c r="LZU50" s="323"/>
      <c r="LZV50" s="323"/>
      <c r="LZW50" s="323"/>
      <c r="LZX50" s="323"/>
      <c r="LZY50" s="323"/>
      <c r="LZZ50" s="323"/>
      <c r="MAA50" s="323"/>
      <c r="MAB50" s="323"/>
      <c r="MAC50" s="323"/>
      <c r="MAD50" s="323"/>
      <c r="MAE50" s="323"/>
      <c r="MAF50" s="323"/>
      <c r="MAG50" s="323"/>
      <c r="MAH50" s="323"/>
      <c r="MAI50" s="323"/>
      <c r="MAJ50" s="323"/>
      <c r="MAK50" s="323"/>
      <c r="MAL50" s="323"/>
      <c r="MAM50" s="323"/>
      <c r="MAN50" s="323"/>
      <c r="MAO50" s="323"/>
      <c r="MAP50" s="323"/>
      <c r="MAQ50" s="323"/>
      <c r="MAR50" s="323"/>
      <c r="MAS50" s="323"/>
      <c r="MAT50" s="323"/>
      <c r="MAU50" s="323"/>
      <c r="MAV50" s="323"/>
      <c r="MAW50" s="323"/>
      <c r="MAX50" s="323"/>
      <c r="MAY50" s="323"/>
      <c r="MAZ50" s="323"/>
      <c r="MBA50" s="323"/>
      <c r="MBB50" s="323"/>
      <c r="MBC50" s="323"/>
      <c r="MBD50" s="323"/>
      <c r="MBE50" s="323"/>
      <c r="MBF50" s="323"/>
      <c r="MBG50" s="323"/>
      <c r="MBH50" s="323"/>
      <c r="MBI50" s="323"/>
      <c r="MBJ50" s="323"/>
      <c r="MBK50" s="323"/>
      <c r="MBL50" s="323"/>
      <c r="MBM50" s="323"/>
      <c r="MBN50" s="323"/>
      <c r="MBO50" s="323"/>
      <c r="MBP50" s="323"/>
      <c r="MBQ50" s="323"/>
      <c r="MBR50" s="323"/>
      <c r="MBS50" s="323"/>
      <c r="MBT50" s="323"/>
      <c r="MBU50" s="323"/>
      <c r="MBV50" s="323"/>
      <c r="MBW50" s="323"/>
      <c r="MBX50" s="323"/>
      <c r="MBY50" s="323"/>
      <c r="MBZ50" s="323"/>
      <c r="MCA50" s="323"/>
      <c r="MCB50" s="323"/>
      <c r="MCC50" s="323"/>
      <c r="MCD50" s="323"/>
      <c r="MCE50" s="323"/>
      <c r="MCF50" s="323"/>
      <c r="MCG50" s="323"/>
      <c r="MCH50" s="323"/>
      <c r="MCI50" s="323"/>
      <c r="MCJ50" s="323"/>
      <c r="MCK50" s="323"/>
      <c r="MCL50" s="323"/>
      <c r="MCM50" s="323"/>
      <c r="MCN50" s="323"/>
      <c r="MCO50" s="323"/>
      <c r="MCP50" s="323"/>
      <c r="MCQ50" s="323"/>
      <c r="MCR50" s="323"/>
      <c r="MCS50" s="323"/>
      <c r="MCT50" s="323"/>
      <c r="MCU50" s="323"/>
      <c r="MCV50" s="323"/>
      <c r="MCW50" s="323"/>
      <c r="MCX50" s="323"/>
      <c r="MCY50" s="323"/>
      <c r="MCZ50" s="323"/>
      <c r="MDA50" s="323"/>
      <c r="MDB50" s="323"/>
      <c r="MDC50" s="323"/>
      <c r="MDD50" s="323"/>
      <c r="MDE50" s="323"/>
      <c r="MDF50" s="323"/>
      <c r="MDG50" s="323"/>
      <c r="MDH50" s="323"/>
      <c r="MDI50" s="323"/>
      <c r="MDJ50" s="323"/>
      <c r="MDK50" s="323"/>
      <c r="MDL50" s="323"/>
      <c r="MDM50" s="323"/>
      <c r="MDN50" s="323"/>
      <c r="MDO50" s="323"/>
      <c r="MDP50" s="323"/>
      <c r="MDQ50" s="323"/>
      <c r="MDR50" s="323"/>
      <c r="MDS50" s="323"/>
      <c r="MDT50" s="323"/>
      <c r="MDU50" s="323"/>
      <c r="MDV50" s="323"/>
      <c r="MDW50" s="323"/>
      <c r="MDX50" s="323"/>
      <c r="MDY50" s="323"/>
      <c r="MDZ50" s="323"/>
      <c r="MEA50" s="323"/>
      <c r="MEB50" s="323"/>
      <c r="MEC50" s="323"/>
      <c r="MED50" s="323"/>
      <c r="MEE50" s="323"/>
      <c r="MEF50" s="323"/>
      <c r="MEG50" s="323"/>
      <c r="MEH50" s="323"/>
      <c r="MEI50" s="323"/>
      <c r="MEJ50" s="323"/>
      <c r="MEK50" s="323"/>
      <c r="MEL50" s="323"/>
      <c r="MEM50" s="323"/>
      <c r="MEN50" s="323"/>
      <c r="MEO50" s="323"/>
      <c r="MEP50" s="323"/>
      <c r="MEQ50" s="323"/>
      <c r="MER50" s="323"/>
      <c r="MES50" s="323"/>
      <c r="MET50" s="323"/>
      <c r="MEU50" s="323"/>
      <c r="MEV50" s="323"/>
      <c r="MEW50" s="323"/>
      <c r="MEX50" s="323"/>
      <c r="MEY50" s="323"/>
      <c r="MEZ50" s="323"/>
      <c r="MFA50" s="323"/>
      <c r="MFB50" s="323"/>
      <c r="MFC50" s="323"/>
      <c r="MFD50" s="323"/>
      <c r="MFE50" s="323"/>
      <c r="MFF50" s="323"/>
      <c r="MFG50" s="323"/>
      <c r="MFH50" s="323"/>
      <c r="MFI50" s="323"/>
      <c r="MFJ50" s="323"/>
      <c r="MFK50" s="323"/>
      <c r="MFL50" s="323"/>
      <c r="MFM50" s="323"/>
      <c r="MFN50" s="323"/>
      <c r="MFO50" s="323"/>
      <c r="MFP50" s="323"/>
      <c r="MFQ50" s="323"/>
      <c r="MFR50" s="323"/>
      <c r="MFS50" s="323"/>
      <c r="MFT50" s="323"/>
      <c r="MFU50" s="323"/>
      <c r="MFV50" s="323"/>
      <c r="MFW50" s="323"/>
      <c r="MFX50" s="323"/>
      <c r="MFY50" s="323"/>
      <c r="MFZ50" s="323"/>
      <c r="MGA50" s="323"/>
      <c r="MGB50" s="323"/>
      <c r="MGC50" s="323"/>
      <c r="MGD50" s="323"/>
      <c r="MGE50" s="323"/>
      <c r="MGF50" s="323"/>
      <c r="MGG50" s="323"/>
      <c r="MGH50" s="323"/>
      <c r="MGI50" s="323"/>
      <c r="MGJ50" s="323"/>
      <c r="MGK50" s="323"/>
      <c r="MGL50" s="323"/>
      <c r="MGM50" s="323"/>
      <c r="MGN50" s="323"/>
      <c r="MGO50" s="323"/>
      <c r="MGP50" s="323"/>
      <c r="MGQ50" s="323"/>
      <c r="MGR50" s="323"/>
      <c r="MGS50" s="323"/>
      <c r="MGT50" s="323"/>
      <c r="MGU50" s="323"/>
      <c r="MGV50" s="323"/>
      <c r="MGW50" s="323"/>
      <c r="MGX50" s="323"/>
      <c r="MGY50" s="323"/>
      <c r="MGZ50" s="323"/>
      <c r="MHA50" s="323"/>
      <c r="MHB50" s="323"/>
      <c r="MHC50" s="323"/>
      <c r="MHD50" s="323"/>
      <c r="MHE50" s="323"/>
      <c r="MHF50" s="323"/>
      <c r="MHG50" s="323"/>
      <c r="MHH50" s="323"/>
      <c r="MHI50" s="323"/>
      <c r="MHJ50" s="323"/>
      <c r="MHK50" s="323"/>
      <c r="MHL50" s="323"/>
      <c r="MHM50" s="323"/>
      <c r="MHN50" s="323"/>
      <c r="MHO50" s="323"/>
      <c r="MHP50" s="323"/>
      <c r="MHQ50" s="323"/>
      <c r="MHR50" s="323"/>
      <c r="MHS50" s="323"/>
      <c r="MHT50" s="323"/>
      <c r="MHU50" s="323"/>
      <c r="MHV50" s="323"/>
      <c r="MHW50" s="323"/>
      <c r="MHX50" s="323"/>
      <c r="MHY50" s="323"/>
      <c r="MHZ50" s="323"/>
      <c r="MIA50" s="323"/>
      <c r="MIB50" s="323"/>
      <c r="MIC50" s="323"/>
      <c r="MID50" s="323"/>
      <c r="MIE50" s="323"/>
      <c r="MIF50" s="323"/>
      <c r="MIG50" s="323"/>
      <c r="MIH50" s="323"/>
      <c r="MII50" s="323"/>
      <c r="MIJ50" s="323"/>
      <c r="MIK50" s="323"/>
      <c r="MIL50" s="323"/>
      <c r="MIM50" s="323"/>
      <c r="MIN50" s="323"/>
      <c r="MIO50" s="323"/>
      <c r="MIP50" s="323"/>
      <c r="MIQ50" s="323"/>
      <c r="MIR50" s="323"/>
      <c r="MIS50" s="323"/>
      <c r="MIT50" s="323"/>
      <c r="MIU50" s="323"/>
      <c r="MIV50" s="323"/>
      <c r="MIW50" s="323"/>
      <c r="MIX50" s="323"/>
      <c r="MIY50" s="323"/>
      <c r="MIZ50" s="323"/>
      <c r="MJA50" s="323"/>
      <c r="MJB50" s="323"/>
      <c r="MJC50" s="323"/>
      <c r="MJD50" s="323"/>
      <c r="MJE50" s="323"/>
      <c r="MJF50" s="323"/>
      <c r="MJG50" s="323"/>
      <c r="MJH50" s="323"/>
      <c r="MJI50" s="323"/>
      <c r="MJJ50" s="323"/>
      <c r="MJK50" s="323"/>
      <c r="MJL50" s="323"/>
      <c r="MJM50" s="323"/>
      <c r="MJN50" s="323"/>
      <c r="MJO50" s="323"/>
      <c r="MJP50" s="323"/>
      <c r="MJQ50" s="323"/>
      <c r="MJR50" s="323"/>
      <c r="MJS50" s="323"/>
      <c r="MJT50" s="323"/>
      <c r="MJU50" s="323"/>
      <c r="MJV50" s="323"/>
      <c r="MJW50" s="323"/>
      <c r="MJX50" s="323"/>
      <c r="MJY50" s="323"/>
      <c r="MJZ50" s="323"/>
      <c r="MKA50" s="323"/>
      <c r="MKB50" s="323"/>
      <c r="MKC50" s="323"/>
      <c r="MKD50" s="323"/>
      <c r="MKE50" s="323"/>
      <c r="MKF50" s="323"/>
      <c r="MKG50" s="323"/>
      <c r="MKH50" s="323"/>
      <c r="MKI50" s="323"/>
      <c r="MKJ50" s="323"/>
      <c r="MKK50" s="323"/>
      <c r="MKL50" s="323"/>
      <c r="MKM50" s="323"/>
      <c r="MKN50" s="323"/>
      <c r="MKO50" s="323"/>
      <c r="MKP50" s="323"/>
      <c r="MKQ50" s="323"/>
      <c r="MKR50" s="323"/>
      <c r="MKS50" s="323"/>
      <c r="MKT50" s="323"/>
      <c r="MKU50" s="323"/>
      <c r="MKV50" s="323"/>
      <c r="MKW50" s="323"/>
      <c r="MKX50" s="323"/>
      <c r="MKY50" s="323"/>
      <c r="MKZ50" s="323"/>
      <c r="MLA50" s="323"/>
      <c r="MLB50" s="323"/>
      <c r="MLC50" s="323"/>
      <c r="MLD50" s="323"/>
      <c r="MLE50" s="323"/>
      <c r="MLF50" s="323"/>
      <c r="MLG50" s="323"/>
      <c r="MLH50" s="323"/>
      <c r="MLI50" s="323"/>
      <c r="MLJ50" s="323"/>
      <c r="MLK50" s="323"/>
      <c r="MLL50" s="323"/>
      <c r="MLM50" s="323"/>
      <c r="MLN50" s="323"/>
      <c r="MLO50" s="323"/>
      <c r="MLP50" s="323"/>
      <c r="MLQ50" s="323"/>
      <c r="MLR50" s="323"/>
      <c r="MLS50" s="323"/>
      <c r="MLT50" s="323"/>
      <c r="MLU50" s="323"/>
      <c r="MLV50" s="323"/>
      <c r="MLW50" s="323"/>
      <c r="MLX50" s="323"/>
      <c r="MLY50" s="323"/>
      <c r="MLZ50" s="323"/>
      <c r="MMA50" s="323"/>
      <c r="MMB50" s="323"/>
      <c r="MMC50" s="323"/>
      <c r="MMD50" s="323"/>
      <c r="MME50" s="323"/>
      <c r="MMF50" s="323"/>
      <c r="MMG50" s="323"/>
      <c r="MMH50" s="323"/>
      <c r="MMI50" s="323"/>
      <c r="MMJ50" s="323"/>
      <c r="MMK50" s="323"/>
      <c r="MML50" s="323"/>
      <c r="MMM50" s="323"/>
      <c r="MMN50" s="323"/>
      <c r="MMO50" s="323"/>
      <c r="MMP50" s="323"/>
      <c r="MMQ50" s="323"/>
      <c r="MMR50" s="323"/>
      <c r="MMS50" s="323"/>
      <c r="MMT50" s="323"/>
      <c r="MMU50" s="323"/>
      <c r="MMV50" s="323"/>
      <c r="MMW50" s="323"/>
      <c r="MMX50" s="323"/>
      <c r="MMY50" s="323"/>
      <c r="MMZ50" s="323"/>
      <c r="MNA50" s="323"/>
      <c r="MNB50" s="323"/>
      <c r="MNC50" s="323"/>
      <c r="MND50" s="323"/>
      <c r="MNE50" s="323"/>
      <c r="MNF50" s="323"/>
      <c r="MNG50" s="323"/>
      <c r="MNH50" s="323"/>
      <c r="MNI50" s="323"/>
      <c r="MNJ50" s="323"/>
      <c r="MNK50" s="323"/>
      <c r="MNL50" s="323"/>
      <c r="MNM50" s="323"/>
      <c r="MNN50" s="323"/>
      <c r="MNO50" s="323"/>
      <c r="MNP50" s="323"/>
      <c r="MNQ50" s="323"/>
      <c r="MNR50" s="323"/>
      <c r="MNS50" s="323"/>
      <c r="MNT50" s="323"/>
      <c r="MNU50" s="323"/>
      <c r="MNV50" s="323"/>
      <c r="MNW50" s="323"/>
      <c r="MNX50" s="323"/>
      <c r="MNY50" s="323"/>
      <c r="MNZ50" s="323"/>
      <c r="MOA50" s="323"/>
      <c r="MOB50" s="323"/>
      <c r="MOC50" s="323"/>
      <c r="MOD50" s="323"/>
      <c r="MOE50" s="323"/>
      <c r="MOF50" s="323"/>
      <c r="MOG50" s="323"/>
      <c r="MOH50" s="323"/>
      <c r="MOI50" s="323"/>
      <c r="MOJ50" s="323"/>
      <c r="MOK50" s="323"/>
      <c r="MOL50" s="323"/>
      <c r="MOM50" s="323"/>
      <c r="MON50" s="323"/>
      <c r="MOO50" s="323"/>
      <c r="MOP50" s="323"/>
      <c r="MOQ50" s="323"/>
      <c r="MOR50" s="323"/>
      <c r="MOS50" s="323"/>
      <c r="MOT50" s="323"/>
      <c r="MOU50" s="323"/>
      <c r="MOV50" s="323"/>
      <c r="MOW50" s="323"/>
      <c r="MOX50" s="323"/>
      <c r="MOY50" s="323"/>
      <c r="MOZ50" s="323"/>
      <c r="MPA50" s="323"/>
      <c r="MPB50" s="323"/>
      <c r="MPC50" s="323"/>
      <c r="MPD50" s="323"/>
      <c r="MPE50" s="323"/>
      <c r="MPF50" s="323"/>
      <c r="MPG50" s="323"/>
      <c r="MPH50" s="323"/>
      <c r="MPI50" s="323"/>
      <c r="MPJ50" s="323"/>
      <c r="MPK50" s="323"/>
      <c r="MPL50" s="323"/>
      <c r="MPM50" s="323"/>
      <c r="MPN50" s="323"/>
      <c r="MPO50" s="323"/>
      <c r="MPP50" s="323"/>
      <c r="MPQ50" s="323"/>
      <c r="MPR50" s="323"/>
      <c r="MPS50" s="323"/>
      <c r="MPT50" s="323"/>
      <c r="MPU50" s="323"/>
      <c r="MPV50" s="323"/>
      <c r="MPW50" s="323"/>
      <c r="MPX50" s="323"/>
      <c r="MPY50" s="323"/>
      <c r="MPZ50" s="323"/>
      <c r="MQA50" s="323"/>
      <c r="MQB50" s="323"/>
      <c r="MQC50" s="323"/>
      <c r="MQD50" s="323"/>
      <c r="MQE50" s="323"/>
      <c r="MQF50" s="323"/>
      <c r="MQG50" s="323"/>
      <c r="MQH50" s="323"/>
      <c r="MQI50" s="323"/>
      <c r="MQJ50" s="323"/>
      <c r="MQK50" s="323"/>
      <c r="MQL50" s="323"/>
      <c r="MQM50" s="323"/>
      <c r="MQN50" s="323"/>
      <c r="MQO50" s="323"/>
      <c r="MQP50" s="323"/>
      <c r="MQQ50" s="323"/>
      <c r="MQR50" s="323"/>
      <c r="MQS50" s="323"/>
      <c r="MQT50" s="323"/>
      <c r="MQU50" s="323"/>
      <c r="MQV50" s="323"/>
      <c r="MQW50" s="323"/>
      <c r="MQX50" s="323"/>
      <c r="MQY50" s="323"/>
      <c r="MQZ50" s="323"/>
      <c r="MRA50" s="323"/>
      <c r="MRB50" s="323"/>
      <c r="MRC50" s="323"/>
      <c r="MRD50" s="323"/>
      <c r="MRE50" s="323"/>
      <c r="MRF50" s="323"/>
      <c r="MRG50" s="323"/>
      <c r="MRH50" s="323"/>
      <c r="MRI50" s="323"/>
      <c r="MRJ50" s="323"/>
      <c r="MRK50" s="323"/>
      <c r="MRL50" s="323"/>
      <c r="MRM50" s="323"/>
      <c r="MRN50" s="323"/>
      <c r="MRO50" s="323"/>
      <c r="MRP50" s="323"/>
      <c r="MRQ50" s="323"/>
      <c r="MRR50" s="323"/>
      <c r="MRS50" s="323"/>
      <c r="MRT50" s="323"/>
      <c r="MRU50" s="323"/>
      <c r="MRV50" s="323"/>
      <c r="MRW50" s="323"/>
      <c r="MRX50" s="323"/>
      <c r="MRY50" s="323"/>
      <c r="MRZ50" s="323"/>
      <c r="MSA50" s="323"/>
      <c r="MSB50" s="323"/>
      <c r="MSC50" s="323"/>
      <c r="MSD50" s="323"/>
      <c r="MSE50" s="323"/>
      <c r="MSF50" s="323"/>
      <c r="MSG50" s="323"/>
      <c r="MSH50" s="323"/>
      <c r="MSI50" s="323"/>
      <c r="MSJ50" s="323"/>
      <c r="MSK50" s="323"/>
      <c r="MSL50" s="323"/>
      <c r="MSM50" s="323"/>
      <c r="MSN50" s="323"/>
      <c r="MSO50" s="323"/>
      <c r="MSP50" s="323"/>
      <c r="MSQ50" s="323"/>
      <c r="MSR50" s="323"/>
      <c r="MSS50" s="323"/>
      <c r="MST50" s="323"/>
      <c r="MSU50" s="323"/>
      <c r="MSV50" s="323"/>
      <c r="MSW50" s="323"/>
      <c r="MSX50" s="323"/>
      <c r="MSY50" s="323"/>
      <c r="MSZ50" s="323"/>
      <c r="MTA50" s="323"/>
      <c r="MTB50" s="323"/>
      <c r="MTC50" s="323"/>
      <c r="MTD50" s="323"/>
      <c r="MTE50" s="323"/>
      <c r="MTF50" s="323"/>
      <c r="MTG50" s="323"/>
      <c r="MTH50" s="323"/>
      <c r="MTI50" s="323"/>
      <c r="MTJ50" s="323"/>
      <c r="MTK50" s="323"/>
      <c r="MTL50" s="323"/>
      <c r="MTM50" s="323"/>
      <c r="MTN50" s="323"/>
      <c r="MTO50" s="323"/>
      <c r="MTP50" s="323"/>
      <c r="MTQ50" s="323"/>
      <c r="MTR50" s="323"/>
      <c r="MTS50" s="323"/>
      <c r="MTT50" s="323"/>
      <c r="MTU50" s="323"/>
      <c r="MTV50" s="323"/>
      <c r="MTW50" s="323"/>
      <c r="MTX50" s="323"/>
      <c r="MTY50" s="323"/>
      <c r="MTZ50" s="323"/>
      <c r="MUA50" s="323"/>
      <c r="MUB50" s="323"/>
      <c r="MUC50" s="323"/>
      <c r="MUD50" s="323"/>
      <c r="MUE50" s="323"/>
      <c r="MUF50" s="323"/>
      <c r="MUG50" s="323"/>
      <c r="MUH50" s="323"/>
      <c r="MUI50" s="323"/>
      <c r="MUJ50" s="323"/>
      <c r="MUK50" s="323"/>
      <c r="MUL50" s="323"/>
      <c r="MUM50" s="323"/>
      <c r="MUN50" s="323"/>
      <c r="MUO50" s="323"/>
      <c r="MUP50" s="323"/>
      <c r="MUQ50" s="323"/>
      <c r="MUR50" s="323"/>
      <c r="MUS50" s="323"/>
      <c r="MUT50" s="323"/>
      <c r="MUU50" s="323"/>
      <c r="MUV50" s="323"/>
      <c r="MUW50" s="323"/>
      <c r="MUX50" s="323"/>
      <c r="MUY50" s="323"/>
      <c r="MUZ50" s="323"/>
      <c r="MVA50" s="323"/>
      <c r="MVB50" s="323"/>
      <c r="MVC50" s="323"/>
      <c r="MVD50" s="323"/>
      <c r="MVE50" s="323"/>
      <c r="MVF50" s="323"/>
      <c r="MVG50" s="323"/>
      <c r="MVH50" s="323"/>
      <c r="MVI50" s="323"/>
      <c r="MVJ50" s="323"/>
      <c r="MVK50" s="323"/>
      <c r="MVL50" s="323"/>
      <c r="MVM50" s="323"/>
      <c r="MVN50" s="323"/>
      <c r="MVO50" s="323"/>
      <c r="MVP50" s="323"/>
      <c r="MVQ50" s="323"/>
      <c r="MVR50" s="323"/>
      <c r="MVS50" s="323"/>
      <c r="MVT50" s="323"/>
      <c r="MVU50" s="323"/>
      <c r="MVV50" s="323"/>
      <c r="MVW50" s="323"/>
      <c r="MVX50" s="323"/>
      <c r="MVY50" s="323"/>
      <c r="MVZ50" s="323"/>
      <c r="MWA50" s="323"/>
      <c r="MWB50" s="323"/>
      <c r="MWC50" s="323"/>
      <c r="MWD50" s="323"/>
      <c r="MWE50" s="323"/>
      <c r="MWF50" s="323"/>
      <c r="MWG50" s="323"/>
      <c r="MWH50" s="323"/>
      <c r="MWI50" s="323"/>
      <c r="MWJ50" s="323"/>
      <c r="MWK50" s="323"/>
      <c r="MWL50" s="323"/>
      <c r="MWM50" s="323"/>
      <c r="MWN50" s="323"/>
      <c r="MWO50" s="323"/>
      <c r="MWP50" s="323"/>
      <c r="MWQ50" s="323"/>
      <c r="MWR50" s="323"/>
      <c r="MWS50" s="323"/>
      <c r="MWT50" s="323"/>
      <c r="MWU50" s="323"/>
      <c r="MWV50" s="323"/>
      <c r="MWW50" s="323"/>
      <c r="MWX50" s="323"/>
      <c r="MWY50" s="323"/>
      <c r="MWZ50" s="323"/>
      <c r="MXA50" s="323"/>
      <c r="MXB50" s="323"/>
      <c r="MXC50" s="323"/>
      <c r="MXD50" s="323"/>
      <c r="MXE50" s="323"/>
      <c r="MXF50" s="323"/>
      <c r="MXG50" s="323"/>
      <c r="MXH50" s="323"/>
      <c r="MXI50" s="323"/>
      <c r="MXJ50" s="323"/>
      <c r="MXK50" s="323"/>
      <c r="MXL50" s="323"/>
      <c r="MXM50" s="323"/>
      <c r="MXN50" s="323"/>
      <c r="MXO50" s="323"/>
      <c r="MXP50" s="323"/>
      <c r="MXQ50" s="323"/>
      <c r="MXR50" s="323"/>
      <c r="MXS50" s="323"/>
      <c r="MXT50" s="323"/>
      <c r="MXU50" s="323"/>
      <c r="MXV50" s="323"/>
      <c r="MXW50" s="323"/>
      <c r="MXX50" s="323"/>
      <c r="MXY50" s="323"/>
      <c r="MXZ50" s="323"/>
      <c r="MYA50" s="323"/>
      <c r="MYB50" s="323"/>
      <c r="MYC50" s="323"/>
      <c r="MYD50" s="323"/>
      <c r="MYE50" s="323"/>
      <c r="MYF50" s="323"/>
      <c r="MYG50" s="323"/>
      <c r="MYH50" s="323"/>
      <c r="MYI50" s="323"/>
      <c r="MYJ50" s="323"/>
      <c r="MYK50" s="323"/>
      <c r="MYL50" s="323"/>
      <c r="MYM50" s="323"/>
      <c r="MYN50" s="323"/>
      <c r="MYO50" s="323"/>
      <c r="MYP50" s="323"/>
      <c r="MYQ50" s="323"/>
      <c r="MYR50" s="323"/>
      <c r="MYS50" s="323"/>
      <c r="MYT50" s="323"/>
      <c r="MYU50" s="323"/>
      <c r="MYV50" s="323"/>
      <c r="MYW50" s="323"/>
      <c r="MYX50" s="323"/>
      <c r="MYY50" s="323"/>
      <c r="MYZ50" s="323"/>
      <c r="MZA50" s="323"/>
      <c r="MZB50" s="323"/>
      <c r="MZC50" s="323"/>
      <c r="MZD50" s="323"/>
      <c r="MZE50" s="323"/>
      <c r="MZF50" s="323"/>
      <c r="MZG50" s="323"/>
      <c r="MZH50" s="323"/>
      <c r="MZI50" s="323"/>
      <c r="MZJ50" s="323"/>
      <c r="MZK50" s="323"/>
      <c r="MZL50" s="323"/>
      <c r="MZM50" s="323"/>
      <c r="MZN50" s="323"/>
      <c r="MZO50" s="323"/>
      <c r="MZP50" s="323"/>
      <c r="MZQ50" s="323"/>
      <c r="MZR50" s="323"/>
      <c r="MZS50" s="323"/>
      <c r="MZT50" s="323"/>
      <c r="MZU50" s="323"/>
      <c r="MZV50" s="323"/>
      <c r="MZW50" s="323"/>
      <c r="MZX50" s="323"/>
      <c r="MZY50" s="323"/>
      <c r="MZZ50" s="323"/>
      <c r="NAA50" s="323"/>
      <c r="NAB50" s="323"/>
      <c r="NAC50" s="323"/>
      <c r="NAD50" s="323"/>
      <c r="NAE50" s="323"/>
      <c r="NAF50" s="323"/>
      <c r="NAG50" s="323"/>
      <c r="NAH50" s="323"/>
      <c r="NAI50" s="323"/>
      <c r="NAJ50" s="323"/>
      <c r="NAK50" s="323"/>
      <c r="NAL50" s="323"/>
      <c r="NAM50" s="323"/>
      <c r="NAN50" s="323"/>
      <c r="NAO50" s="323"/>
      <c r="NAP50" s="323"/>
      <c r="NAQ50" s="323"/>
      <c r="NAR50" s="323"/>
      <c r="NAS50" s="323"/>
      <c r="NAT50" s="323"/>
      <c r="NAU50" s="323"/>
      <c r="NAV50" s="323"/>
      <c r="NAW50" s="323"/>
      <c r="NAX50" s="323"/>
      <c r="NAY50" s="323"/>
      <c r="NAZ50" s="323"/>
      <c r="NBA50" s="323"/>
      <c r="NBB50" s="323"/>
      <c r="NBC50" s="323"/>
      <c r="NBD50" s="323"/>
      <c r="NBE50" s="323"/>
      <c r="NBF50" s="323"/>
      <c r="NBG50" s="323"/>
      <c r="NBH50" s="323"/>
      <c r="NBI50" s="323"/>
      <c r="NBJ50" s="323"/>
      <c r="NBK50" s="323"/>
      <c r="NBL50" s="323"/>
      <c r="NBM50" s="323"/>
      <c r="NBN50" s="323"/>
      <c r="NBO50" s="323"/>
      <c r="NBP50" s="323"/>
      <c r="NBQ50" s="323"/>
      <c r="NBR50" s="323"/>
      <c r="NBS50" s="323"/>
      <c r="NBT50" s="323"/>
      <c r="NBU50" s="323"/>
      <c r="NBV50" s="323"/>
      <c r="NBW50" s="323"/>
      <c r="NBX50" s="323"/>
      <c r="NBY50" s="323"/>
      <c r="NBZ50" s="323"/>
      <c r="NCA50" s="323"/>
      <c r="NCB50" s="323"/>
      <c r="NCC50" s="323"/>
      <c r="NCD50" s="323"/>
      <c r="NCE50" s="323"/>
      <c r="NCF50" s="323"/>
      <c r="NCG50" s="323"/>
      <c r="NCH50" s="323"/>
      <c r="NCI50" s="323"/>
      <c r="NCJ50" s="323"/>
      <c r="NCK50" s="323"/>
      <c r="NCL50" s="323"/>
      <c r="NCM50" s="323"/>
      <c r="NCN50" s="323"/>
      <c r="NCO50" s="323"/>
      <c r="NCP50" s="323"/>
      <c r="NCQ50" s="323"/>
      <c r="NCR50" s="323"/>
      <c r="NCS50" s="323"/>
      <c r="NCT50" s="323"/>
      <c r="NCU50" s="323"/>
      <c r="NCV50" s="323"/>
      <c r="NCW50" s="323"/>
      <c r="NCX50" s="323"/>
      <c r="NCY50" s="323"/>
      <c r="NCZ50" s="323"/>
      <c r="NDA50" s="323"/>
      <c r="NDB50" s="323"/>
      <c r="NDC50" s="323"/>
      <c r="NDD50" s="323"/>
      <c r="NDE50" s="323"/>
      <c r="NDF50" s="323"/>
      <c r="NDG50" s="323"/>
      <c r="NDH50" s="323"/>
      <c r="NDI50" s="323"/>
      <c r="NDJ50" s="323"/>
      <c r="NDK50" s="323"/>
      <c r="NDL50" s="323"/>
      <c r="NDM50" s="323"/>
      <c r="NDN50" s="323"/>
      <c r="NDO50" s="323"/>
      <c r="NDP50" s="323"/>
      <c r="NDQ50" s="323"/>
      <c r="NDR50" s="323"/>
      <c r="NDS50" s="323"/>
      <c r="NDT50" s="323"/>
      <c r="NDU50" s="323"/>
      <c r="NDV50" s="323"/>
      <c r="NDW50" s="323"/>
      <c r="NDX50" s="323"/>
      <c r="NDY50" s="323"/>
      <c r="NDZ50" s="323"/>
      <c r="NEA50" s="323"/>
      <c r="NEB50" s="323"/>
      <c r="NEC50" s="323"/>
      <c r="NED50" s="323"/>
      <c r="NEE50" s="323"/>
      <c r="NEF50" s="323"/>
      <c r="NEG50" s="323"/>
      <c r="NEH50" s="323"/>
      <c r="NEI50" s="323"/>
      <c r="NEJ50" s="323"/>
      <c r="NEK50" s="323"/>
      <c r="NEL50" s="323"/>
      <c r="NEM50" s="323"/>
      <c r="NEN50" s="323"/>
      <c r="NEO50" s="323"/>
      <c r="NEP50" s="323"/>
      <c r="NEQ50" s="323"/>
      <c r="NER50" s="323"/>
      <c r="NES50" s="323"/>
      <c r="NET50" s="323"/>
      <c r="NEU50" s="323"/>
      <c r="NEV50" s="323"/>
      <c r="NEW50" s="323"/>
      <c r="NEX50" s="323"/>
      <c r="NEY50" s="323"/>
      <c r="NEZ50" s="323"/>
      <c r="NFA50" s="323"/>
      <c r="NFB50" s="323"/>
      <c r="NFC50" s="323"/>
      <c r="NFD50" s="323"/>
      <c r="NFE50" s="323"/>
      <c r="NFF50" s="323"/>
      <c r="NFG50" s="323"/>
      <c r="NFH50" s="323"/>
      <c r="NFI50" s="323"/>
      <c r="NFJ50" s="323"/>
      <c r="NFK50" s="323"/>
      <c r="NFL50" s="323"/>
      <c r="NFM50" s="323"/>
      <c r="NFN50" s="323"/>
      <c r="NFO50" s="323"/>
      <c r="NFP50" s="323"/>
      <c r="NFQ50" s="323"/>
      <c r="NFR50" s="323"/>
      <c r="NFS50" s="323"/>
      <c r="NFT50" s="323"/>
      <c r="NFU50" s="323"/>
      <c r="NFV50" s="323"/>
      <c r="NFW50" s="323"/>
      <c r="NFX50" s="323"/>
      <c r="NFY50" s="323"/>
      <c r="NFZ50" s="323"/>
      <c r="NGA50" s="323"/>
      <c r="NGB50" s="323"/>
      <c r="NGC50" s="323"/>
      <c r="NGD50" s="323"/>
      <c r="NGE50" s="323"/>
      <c r="NGF50" s="323"/>
      <c r="NGG50" s="323"/>
      <c r="NGH50" s="323"/>
      <c r="NGI50" s="323"/>
      <c r="NGJ50" s="323"/>
      <c r="NGK50" s="323"/>
      <c r="NGL50" s="323"/>
      <c r="NGM50" s="323"/>
      <c r="NGN50" s="323"/>
      <c r="NGO50" s="323"/>
      <c r="NGP50" s="323"/>
      <c r="NGQ50" s="323"/>
      <c r="NGR50" s="323"/>
      <c r="NGS50" s="323"/>
      <c r="NGT50" s="323"/>
      <c r="NGU50" s="323"/>
      <c r="NGV50" s="323"/>
      <c r="NGW50" s="323"/>
      <c r="NGX50" s="323"/>
      <c r="NGY50" s="323"/>
      <c r="NGZ50" s="323"/>
      <c r="NHA50" s="323"/>
      <c r="NHB50" s="323"/>
      <c r="NHC50" s="323"/>
      <c r="NHD50" s="323"/>
      <c r="NHE50" s="323"/>
      <c r="NHF50" s="323"/>
      <c r="NHG50" s="323"/>
      <c r="NHH50" s="323"/>
      <c r="NHI50" s="323"/>
      <c r="NHJ50" s="323"/>
      <c r="NHK50" s="323"/>
      <c r="NHL50" s="323"/>
      <c r="NHM50" s="323"/>
      <c r="NHN50" s="323"/>
      <c r="NHO50" s="323"/>
      <c r="NHP50" s="323"/>
      <c r="NHQ50" s="323"/>
      <c r="NHR50" s="323"/>
      <c r="NHS50" s="323"/>
      <c r="NHT50" s="323"/>
      <c r="NHU50" s="323"/>
      <c r="NHV50" s="323"/>
      <c r="NHW50" s="323"/>
      <c r="NHX50" s="323"/>
      <c r="NHY50" s="323"/>
      <c r="NHZ50" s="323"/>
      <c r="NIA50" s="323"/>
      <c r="NIB50" s="323"/>
      <c r="NIC50" s="323"/>
      <c r="NID50" s="323"/>
      <c r="NIE50" s="323"/>
      <c r="NIF50" s="323"/>
      <c r="NIG50" s="323"/>
      <c r="NIH50" s="323"/>
      <c r="NII50" s="323"/>
      <c r="NIJ50" s="323"/>
      <c r="NIK50" s="323"/>
      <c r="NIL50" s="323"/>
      <c r="NIM50" s="323"/>
      <c r="NIN50" s="323"/>
      <c r="NIO50" s="323"/>
      <c r="NIP50" s="323"/>
      <c r="NIQ50" s="323"/>
      <c r="NIR50" s="323"/>
      <c r="NIS50" s="323"/>
      <c r="NIT50" s="323"/>
      <c r="NIU50" s="323"/>
      <c r="NIV50" s="323"/>
      <c r="NIW50" s="323"/>
      <c r="NIX50" s="323"/>
      <c r="NIY50" s="323"/>
      <c r="NIZ50" s="323"/>
      <c r="NJA50" s="323"/>
      <c r="NJB50" s="323"/>
      <c r="NJC50" s="323"/>
      <c r="NJD50" s="323"/>
      <c r="NJE50" s="323"/>
      <c r="NJF50" s="323"/>
      <c r="NJG50" s="323"/>
      <c r="NJH50" s="323"/>
      <c r="NJI50" s="323"/>
      <c r="NJJ50" s="323"/>
      <c r="NJK50" s="323"/>
      <c r="NJL50" s="323"/>
      <c r="NJM50" s="323"/>
      <c r="NJN50" s="323"/>
      <c r="NJO50" s="323"/>
      <c r="NJP50" s="323"/>
      <c r="NJQ50" s="323"/>
      <c r="NJR50" s="323"/>
      <c r="NJS50" s="323"/>
      <c r="NJT50" s="323"/>
      <c r="NJU50" s="323"/>
      <c r="NJV50" s="323"/>
      <c r="NJW50" s="323"/>
      <c r="NJX50" s="323"/>
      <c r="NJY50" s="323"/>
      <c r="NJZ50" s="323"/>
      <c r="NKA50" s="323"/>
      <c r="NKB50" s="323"/>
      <c r="NKC50" s="323"/>
      <c r="NKD50" s="323"/>
      <c r="NKE50" s="323"/>
      <c r="NKF50" s="323"/>
      <c r="NKG50" s="323"/>
      <c r="NKH50" s="323"/>
      <c r="NKI50" s="323"/>
      <c r="NKJ50" s="323"/>
      <c r="NKK50" s="323"/>
      <c r="NKL50" s="323"/>
      <c r="NKM50" s="323"/>
      <c r="NKN50" s="323"/>
      <c r="NKO50" s="323"/>
      <c r="NKP50" s="323"/>
      <c r="NKQ50" s="323"/>
      <c r="NKR50" s="323"/>
      <c r="NKS50" s="323"/>
      <c r="NKT50" s="323"/>
      <c r="NKU50" s="323"/>
      <c r="NKV50" s="323"/>
      <c r="NKW50" s="323"/>
      <c r="NKX50" s="323"/>
      <c r="NKY50" s="323"/>
      <c r="NKZ50" s="323"/>
      <c r="NLA50" s="323"/>
      <c r="NLB50" s="323"/>
      <c r="NLC50" s="323"/>
      <c r="NLD50" s="323"/>
      <c r="NLE50" s="323"/>
      <c r="NLF50" s="323"/>
      <c r="NLG50" s="323"/>
      <c r="NLH50" s="323"/>
      <c r="NLI50" s="323"/>
      <c r="NLJ50" s="323"/>
      <c r="NLK50" s="323"/>
      <c r="NLL50" s="323"/>
      <c r="NLM50" s="323"/>
      <c r="NLN50" s="323"/>
      <c r="NLO50" s="323"/>
      <c r="NLP50" s="323"/>
      <c r="NLQ50" s="323"/>
      <c r="NLR50" s="323"/>
      <c r="NLS50" s="323"/>
      <c r="NLT50" s="323"/>
      <c r="NLU50" s="323"/>
      <c r="NLV50" s="323"/>
      <c r="NLW50" s="323"/>
      <c r="NLX50" s="323"/>
      <c r="NLY50" s="323"/>
      <c r="NLZ50" s="323"/>
      <c r="NMA50" s="323"/>
      <c r="NMB50" s="323"/>
      <c r="NMC50" s="323"/>
      <c r="NMD50" s="323"/>
      <c r="NME50" s="323"/>
      <c r="NMF50" s="323"/>
      <c r="NMG50" s="323"/>
      <c r="NMH50" s="323"/>
      <c r="NMI50" s="323"/>
      <c r="NMJ50" s="323"/>
      <c r="NMK50" s="323"/>
      <c r="NML50" s="323"/>
      <c r="NMM50" s="323"/>
      <c r="NMN50" s="323"/>
      <c r="NMO50" s="323"/>
      <c r="NMP50" s="323"/>
      <c r="NMQ50" s="323"/>
      <c r="NMR50" s="323"/>
      <c r="NMS50" s="323"/>
      <c r="NMT50" s="323"/>
      <c r="NMU50" s="323"/>
      <c r="NMV50" s="323"/>
      <c r="NMW50" s="323"/>
      <c r="NMX50" s="323"/>
      <c r="NMY50" s="323"/>
      <c r="NMZ50" s="323"/>
      <c r="NNA50" s="323"/>
      <c r="NNB50" s="323"/>
      <c r="NNC50" s="323"/>
      <c r="NND50" s="323"/>
      <c r="NNE50" s="323"/>
      <c r="NNF50" s="323"/>
      <c r="NNG50" s="323"/>
      <c r="NNH50" s="323"/>
      <c r="NNI50" s="323"/>
      <c r="NNJ50" s="323"/>
      <c r="NNK50" s="323"/>
      <c r="NNL50" s="323"/>
      <c r="NNM50" s="323"/>
      <c r="NNN50" s="323"/>
      <c r="NNO50" s="323"/>
      <c r="NNP50" s="323"/>
      <c r="NNQ50" s="323"/>
      <c r="NNR50" s="323"/>
      <c r="NNS50" s="323"/>
      <c r="NNT50" s="323"/>
      <c r="NNU50" s="323"/>
      <c r="NNV50" s="323"/>
      <c r="NNW50" s="323"/>
      <c r="NNX50" s="323"/>
      <c r="NNY50" s="323"/>
      <c r="NNZ50" s="323"/>
      <c r="NOA50" s="323"/>
      <c r="NOB50" s="323"/>
      <c r="NOC50" s="323"/>
      <c r="NOD50" s="323"/>
      <c r="NOE50" s="323"/>
      <c r="NOF50" s="323"/>
      <c r="NOG50" s="323"/>
      <c r="NOH50" s="323"/>
      <c r="NOI50" s="323"/>
      <c r="NOJ50" s="323"/>
      <c r="NOK50" s="323"/>
      <c r="NOL50" s="323"/>
      <c r="NOM50" s="323"/>
      <c r="NON50" s="323"/>
      <c r="NOO50" s="323"/>
      <c r="NOP50" s="323"/>
      <c r="NOQ50" s="323"/>
      <c r="NOR50" s="323"/>
      <c r="NOS50" s="323"/>
      <c r="NOT50" s="323"/>
      <c r="NOU50" s="323"/>
      <c r="NOV50" s="323"/>
      <c r="NOW50" s="323"/>
      <c r="NOX50" s="323"/>
      <c r="NOY50" s="323"/>
      <c r="NOZ50" s="323"/>
      <c r="NPA50" s="323"/>
      <c r="NPB50" s="323"/>
      <c r="NPC50" s="323"/>
      <c r="NPD50" s="323"/>
      <c r="NPE50" s="323"/>
      <c r="NPF50" s="323"/>
      <c r="NPG50" s="323"/>
      <c r="NPH50" s="323"/>
      <c r="NPI50" s="323"/>
      <c r="NPJ50" s="323"/>
      <c r="NPK50" s="323"/>
      <c r="NPL50" s="323"/>
      <c r="NPM50" s="323"/>
      <c r="NPN50" s="323"/>
      <c r="NPO50" s="323"/>
      <c r="NPP50" s="323"/>
      <c r="NPQ50" s="323"/>
      <c r="NPR50" s="323"/>
      <c r="NPS50" s="323"/>
      <c r="NPT50" s="323"/>
      <c r="NPU50" s="323"/>
      <c r="NPV50" s="323"/>
      <c r="NPW50" s="323"/>
      <c r="NPX50" s="323"/>
      <c r="NPY50" s="323"/>
      <c r="NPZ50" s="323"/>
      <c r="NQA50" s="323"/>
      <c r="NQB50" s="323"/>
      <c r="NQC50" s="323"/>
      <c r="NQD50" s="323"/>
      <c r="NQE50" s="323"/>
      <c r="NQF50" s="323"/>
      <c r="NQG50" s="323"/>
      <c r="NQH50" s="323"/>
      <c r="NQI50" s="323"/>
      <c r="NQJ50" s="323"/>
      <c r="NQK50" s="323"/>
      <c r="NQL50" s="323"/>
      <c r="NQM50" s="323"/>
      <c r="NQN50" s="323"/>
      <c r="NQO50" s="323"/>
      <c r="NQP50" s="323"/>
      <c r="NQQ50" s="323"/>
      <c r="NQR50" s="323"/>
      <c r="NQS50" s="323"/>
      <c r="NQT50" s="323"/>
      <c r="NQU50" s="323"/>
      <c r="NQV50" s="323"/>
      <c r="NQW50" s="323"/>
      <c r="NQX50" s="323"/>
      <c r="NQY50" s="323"/>
      <c r="NQZ50" s="323"/>
      <c r="NRA50" s="323"/>
      <c r="NRB50" s="323"/>
      <c r="NRC50" s="323"/>
      <c r="NRD50" s="323"/>
      <c r="NRE50" s="323"/>
      <c r="NRF50" s="323"/>
      <c r="NRG50" s="323"/>
      <c r="NRH50" s="323"/>
      <c r="NRI50" s="323"/>
      <c r="NRJ50" s="323"/>
      <c r="NRK50" s="323"/>
      <c r="NRL50" s="323"/>
      <c r="NRM50" s="323"/>
      <c r="NRN50" s="323"/>
      <c r="NRO50" s="323"/>
      <c r="NRP50" s="323"/>
      <c r="NRQ50" s="323"/>
      <c r="NRR50" s="323"/>
      <c r="NRS50" s="323"/>
      <c r="NRT50" s="323"/>
      <c r="NRU50" s="323"/>
      <c r="NRV50" s="323"/>
      <c r="NRW50" s="323"/>
      <c r="NRX50" s="323"/>
      <c r="NRY50" s="323"/>
      <c r="NRZ50" s="323"/>
      <c r="NSA50" s="323"/>
      <c r="NSB50" s="323"/>
      <c r="NSC50" s="323"/>
      <c r="NSD50" s="323"/>
      <c r="NSE50" s="323"/>
      <c r="NSF50" s="323"/>
      <c r="NSG50" s="323"/>
      <c r="NSH50" s="323"/>
      <c r="NSI50" s="323"/>
      <c r="NSJ50" s="323"/>
      <c r="NSK50" s="323"/>
      <c r="NSL50" s="323"/>
      <c r="NSM50" s="323"/>
      <c r="NSN50" s="323"/>
      <c r="NSO50" s="323"/>
      <c r="NSP50" s="323"/>
      <c r="NSQ50" s="323"/>
      <c r="NSR50" s="323"/>
      <c r="NSS50" s="323"/>
      <c r="NST50" s="323"/>
      <c r="NSU50" s="323"/>
      <c r="NSV50" s="323"/>
      <c r="NSW50" s="323"/>
      <c r="NSX50" s="323"/>
      <c r="NSY50" s="323"/>
      <c r="NSZ50" s="323"/>
      <c r="NTA50" s="323"/>
      <c r="NTB50" s="323"/>
      <c r="NTC50" s="323"/>
      <c r="NTD50" s="323"/>
      <c r="NTE50" s="323"/>
      <c r="NTF50" s="323"/>
      <c r="NTG50" s="323"/>
      <c r="NTH50" s="323"/>
      <c r="NTI50" s="323"/>
      <c r="NTJ50" s="323"/>
      <c r="NTK50" s="323"/>
      <c r="NTL50" s="323"/>
      <c r="NTM50" s="323"/>
      <c r="NTN50" s="323"/>
      <c r="NTO50" s="323"/>
      <c r="NTP50" s="323"/>
      <c r="NTQ50" s="323"/>
      <c r="NTR50" s="323"/>
      <c r="NTS50" s="323"/>
      <c r="NTT50" s="323"/>
      <c r="NTU50" s="323"/>
      <c r="NTV50" s="323"/>
      <c r="NTW50" s="323"/>
      <c r="NTX50" s="323"/>
      <c r="NTY50" s="323"/>
      <c r="NTZ50" s="323"/>
      <c r="NUA50" s="323"/>
      <c r="NUB50" s="323"/>
      <c r="NUC50" s="323"/>
      <c r="NUD50" s="323"/>
      <c r="NUE50" s="323"/>
      <c r="NUF50" s="323"/>
      <c r="NUG50" s="323"/>
      <c r="NUH50" s="323"/>
      <c r="NUI50" s="323"/>
      <c r="NUJ50" s="323"/>
      <c r="NUK50" s="323"/>
      <c r="NUL50" s="323"/>
      <c r="NUM50" s="323"/>
      <c r="NUN50" s="323"/>
      <c r="NUO50" s="323"/>
      <c r="NUP50" s="323"/>
      <c r="NUQ50" s="323"/>
      <c r="NUR50" s="323"/>
      <c r="NUS50" s="323"/>
      <c r="NUT50" s="323"/>
      <c r="NUU50" s="323"/>
      <c r="NUV50" s="323"/>
      <c r="NUW50" s="323"/>
      <c r="NUX50" s="323"/>
      <c r="NUY50" s="323"/>
      <c r="NUZ50" s="323"/>
      <c r="NVA50" s="323"/>
      <c r="NVB50" s="323"/>
      <c r="NVC50" s="323"/>
      <c r="NVD50" s="323"/>
      <c r="NVE50" s="323"/>
      <c r="NVF50" s="323"/>
      <c r="NVG50" s="323"/>
      <c r="NVH50" s="323"/>
      <c r="NVI50" s="323"/>
      <c r="NVJ50" s="323"/>
      <c r="NVK50" s="323"/>
      <c r="NVL50" s="323"/>
      <c r="NVM50" s="323"/>
      <c r="NVN50" s="323"/>
      <c r="NVO50" s="323"/>
      <c r="NVP50" s="323"/>
      <c r="NVQ50" s="323"/>
      <c r="NVR50" s="323"/>
      <c r="NVS50" s="323"/>
      <c r="NVT50" s="323"/>
      <c r="NVU50" s="323"/>
      <c r="NVV50" s="323"/>
      <c r="NVW50" s="323"/>
      <c r="NVX50" s="323"/>
      <c r="NVY50" s="323"/>
      <c r="NVZ50" s="323"/>
      <c r="NWA50" s="323"/>
      <c r="NWB50" s="323"/>
      <c r="NWC50" s="323"/>
      <c r="NWD50" s="323"/>
      <c r="NWE50" s="323"/>
      <c r="NWF50" s="323"/>
      <c r="NWG50" s="323"/>
      <c r="NWH50" s="323"/>
      <c r="NWI50" s="323"/>
      <c r="NWJ50" s="323"/>
      <c r="NWK50" s="323"/>
      <c r="NWL50" s="323"/>
      <c r="NWM50" s="323"/>
      <c r="NWN50" s="323"/>
      <c r="NWO50" s="323"/>
      <c r="NWP50" s="323"/>
      <c r="NWQ50" s="323"/>
      <c r="NWR50" s="323"/>
      <c r="NWS50" s="323"/>
      <c r="NWT50" s="323"/>
      <c r="NWU50" s="323"/>
      <c r="NWV50" s="323"/>
      <c r="NWW50" s="323"/>
      <c r="NWX50" s="323"/>
      <c r="NWY50" s="323"/>
      <c r="NWZ50" s="323"/>
      <c r="NXA50" s="323"/>
      <c r="NXB50" s="323"/>
      <c r="NXC50" s="323"/>
      <c r="NXD50" s="323"/>
      <c r="NXE50" s="323"/>
      <c r="NXF50" s="323"/>
      <c r="NXG50" s="323"/>
      <c r="NXH50" s="323"/>
      <c r="NXI50" s="323"/>
      <c r="NXJ50" s="323"/>
      <c r="NXK50" s="323"/>
      <c r="NXL50" s="323"/>
      <c r="NXM50" s="323"/>
      <c r="NXN50" s="323"/>
      <c r="NXO50" s="323"/>
      <c r="NXP50" s="323"/>
      <c r="NXQ50" s="323"/>
      <c r="NXR50" s="323"/>
      <c r="NXS50" s="323"/>
      <c r="NXT50" s="323"/>
      <c r="NXU50" s="323"/>
      <c r="NXV50" s="323"/>
      <c r="NXW50" s="323"/>
      <c r="NXX50" s="323"/>
      <c r="NXY50" s="323"/>
      <c r="NXZ50" s="323"/>
      <c r="NYA50" s="323"/>
      <c r="NYB50" s="323"/>
      <c r="NYC50" s="323"/>
      <c r="NYD50" s="323"/>
      <c r="NYE50" s="323"/>
      <c r="NYF50" s="323"/>
      <c r="NYG50" s="323"/>
      <c r="NYH50" s="323"/>
      <c r="NYI50" s="323"/>
      <c r="NYJ50" s="323"/>
      <c r="NYK50" s="323"/>
      <c r="NYL50" s="323"/>
      <c r="NYM50" s="323"/>
      <c r="NYN50" s="323"/>
      <c r="NYO50" s="323"/>
      <c r="NYP50" s="323"/>
      <c r="NYQ50" s="323"/>
      <c r="NYR50" s="323"/>
      <c r="NYS50" s="323"/>
      <c r="NYT50" s="323"/>
      <c r="NYU50" s="323"/>
      <c r="NYV50" s="323"/>
      <c r="NYW50" s="323"/>
      <c r="NYX50" s="323"/>
      <c r="NYY50" s="323"/>
      <c r="NYZ50" s="323"/>
      <c r="NZA50" s="323"/>
      <c r="NZB50" s="323"/>
      <c r="NZC50" s="323"/>
      <c r="NZD50" s="323"/>
      <c r="NZE50" s="323"/>
      <c r="NZF50" s="323"/>
      <c r="NZG50" s="323"/>
      <c r="NZH50" s="323"/>
      <c r="NZI50" s="323"/>
      <c r="NZJ50" s="323"/>
      <c r="NZK50" s="323"/>
      <c r="NZL50" s="323"/>
      <c r="NZM50" s="323"/>
      <c r="NZN50" s="323"/>
      <c r="NZO50" s="323"/>
      <c r="NZP50" s="323"/>
      <c r="NZQ50" s="323"/>
      <c r="NZR50" s="323"/>
      <c r="NZS50" s="323"/>
      <c r="NZT50" s="323"/>
      <c r="NZU50" s="323"/>
      <c r="NZV50" s="323"/>
      <c r="NZW50" s="323"/>
      <c r="NZX50" s="323"/>
      <c r="NZY50" s="323"/>
      <c r="NZZ50" s="323"/>
      <c r="OAA50" s="323"/>
      <c r="OAB50" s="323"/>
      <c r="OAC50" s="323"/>
      <c r="OAD50" s="323"/>
      <c r="OAE50" s="323"/>
      <c r="OAF50" s="323"/>
      <c r="OAG50" s="323"/>
      <c r="OAH50" s="323"/>
      <c r="OAI50" s="323"/>
      <c r="OAJ50" s="323"/>
      <c r="OAK50" s="323"/>
      <c r="OAL50" s="323"/>
      <c r="OAM50" s="323"/>
      <c r="OAN50" s="323"/>
      <c r="OAO50" s="323"/>
      <c r="OAP50" s="323"/>
      <c r="OAQ50" s="323"/>
      <c r="OAR50" s="323"/>
      <c r="OAS50" s="323"/>
      <c r="OAT50" s="323"/>
      <c r="OAU50" s="323"/>
      <c r="OAV50" s="323"/>
      <c r="OAW50" s="323"/>
      <c r="OAX50" s="323"/>
      <c r="OAY50" s="323"/>
      <c r="OAZ50" s="323"/>
      <c r="OBA50" s="323"/>
      <c r="OBB50" s="323"/>
      <c r="OBC50" s="323"/>
      <c r="OBD50" s="323"/>
      <c r="OBE50" s="323"/>
      <c r="OBF50" s="323"/>
      <c r="OBG50" s="323"/>
      <c r="OBH50" s="323"/>
      <c r="OBI50" s="323"/>
      <c r="OBJ50" s="323"/>
      <c r="OBK50" s="323"/>
      <c r="OBL50" s="323"/>
      <c r="OBM50" s="323"/>
      <c r="OBN50" s="323"/>
      <c r="OBO50" s="323"/>
      <c r="OBP50" s="323"/>
      <c r="OBQ50" s="323"/>
      <c r="OBR50" s="323"/>
      <c r="OBS50" s="323"/>
      <c r="OBT50" s="323"/>
      <c r="OBU50" s="323"/>
      <c r="OBV50" s="323"/>
      <c r="OBW50" s="323"/>
      <c r="OBX50" s="323"/>
      <c r="OBY50" s="323"/>
      <c r="OBZ50" s="323"/>
      <c r="OCA50" s="323"/>
      <c r="OCB50" s="323"/>
      <c r="OCC50" s="323"/>
      <c r="OCD50" s="323"/>
      <c r="OCE50" s="323"/>
      <c r="OCF50" s="323"/>
      <c r="OCG50" s="323"/>
      <c r="OCH50" s="323"/>
      <c r="OCI50" s="323"/>
      <c r="OCJ50" s="323"/>
      <c r="OCK50" s="323"/>
      <c r="OCL50" s="323"/>
      <c r="OCM50" s="323"/>
      <c r="OCN50" s="323"/>
      <c r="OCO50" s="323"/>
      <c r="OCP50" s="323"/>
      <c r="OCQ50" s="323"/>
      <c r="OCR50" s="323"/>
      <c r="OCS50" s="323"/>
      <c r="OCT50" s="323"/>
      <c r="OCU50" s="323"/>
      <c r="OCV50" s="323"/>
      <c r="OCW50" s="323"/>
      <c r="OCX50" s="323"/>
      <c r="OCY50" s="323"/>
      <c r="OCZ50" s="323"/>
      <c r="ODA50" s="323"/>
      <c r="ODB50" s="323"/>
      <c r="ODC50" s="323"/>
      <c r="ODD50" s="323"/>
      <c r="ODE50" s="323"/>
      <c r="ODF50" s="323"/>
      <c r="ODG50" s="323"/>
      <c r="ODH50" s="323"/>
      <c r="ODI50" s="323"/>
      <c r="ODJ50" s="323"/>
      <c r="ODK50" s="323"/>
      <c r="ODL50" s="323"/>
      <c r="ODM50" s="323"/>
      <c r="ODN50" s="323"/>
      <c r="ODO50" s="323"/>
      <c r="ODP50" s="323"/>
      <c r="ODQ50" s="323"/>
      <c r="ODR50" s="323"/>
      <c r="ODS50" s="323"/>
      <c r="ODT50" s="323"/>
      <c r="ODU50" s="323"/>
      <c r="ODV50" s="323"/>
      <c r="ODW50" s="323"/>
      <c r="ODX50" s="323"/>
      <c r="ODY50" s="323"/>
      <c r="ODZ50" s="323"/>
      <c r="OEA50" s="323"/>
      <c r="OEB50" s="323"/>
      <c r="OEC50" s="323"/>
      <c r="OED50" s="323"/>
      <c r="OEE50" s="323"/>
      <c r="OEF50" s="323"/>
      <c r="OEG50" s="323"/>
      <c r="OEH50" s="323"/>
      <c r="OEI50" s="323"/>
      <c r="OEJ50" s="323"/>
      <c r="OEK50" s="323"/>
      <c r="OEL50" s="323"/>
      <c r="OEM50" s="323"/>
      <c r="OEN50" s="323"/>
      <c r="OEO50" s="323"/>
      <c r="OEP50" s="323"/>
      <c r="OEQ50" s="323"/>
      <c r="OER50" s="323"/>
      <c r="OES50" s="323"/>
      <c r="OET50" s="323"/>
      <c r="OEU50" s="323"/>
      <c r="OEV50" s="323"/>
      <c r="OEW50" s="323"/>
      <c r="OEX50" s="323"/>
      <c r="OEY50" s="323"/>
      <c r="OEZ50" s="323"/>
      <c r="OFA50" s="323"/>
      <c r="OFB50" s="323"/>
      <c r="OFC50" s="323"/>
      <c r="OFD50" s="323"/>
      <c r="OFE50" s="323"/>
      <c r="OFF50" s="323"/>
      <c r="OFG50" s="323"/>
      <c r="OFH50" s="323"/>
      <c r="OFI50" s="323"/>
      <c r="OFJ50" s="323"/>
      <c r="OFK50" s="323"/>
      <c r="OFL50" s="323"/>
      <c r="OFM50" s="323"/>
      <c r="OFN50" s="323"/>
      <c r="OFO50" s="323"/>
      <c r="OFP50" s="323"/>
      <c r="OFQ50" s="323"/>
      <c r="OFR50" s="323"/>
      <c r="OFS50" s="323"/>
      <c r="OFT50" s="323"/>
      <c r="OFU50" s="323"/>
      <c r="OFV50" s="323"/>
      <c r="OFW50" s="323"/>
      <c r="OFX50" s="323"/>
      <c r="OFY50" s="323"/>
      <c r="OFZ50" s="323"/>
      <c r="OGA50" s="323"/>
      <c r="OGB50" s="323"/>
      <c r="OGC50" s="323"/>
      <c r="OGD50" s="323"/>
      <c r="OGE50" s="323"/>
      <c r="OGF50" s="323"/>
      <c r="OGG50" s="323"/>
      <c r="OGH50" s="323"/>
      <c r="OGI50" s="323"/>
      <c r="OGJ50" s="323"/>
      <c r="OGK50" s="323"/>
      <c r="OGL50" s="323"/>
      <c r="OGM50" s="323"/>
      <c r="OGN50" s="323"/>
      <c r="OGO50" s="323"/>
      <c r="OGP50" s="323"/>
      <c r="OGQ50" s="323"/>
      <c r="OGR50" s="323"/>
      <c r="OGS50" s="323"/>
      <c r="OGT50" s="323"/>
      <c r="OGU50" s="323"/>
      <c r="OGV50" s="323"/>
      <c r="OGW50" s="323"/>
      <c r="OGX50" s="323"/>
      <c r="OGY50" s="323"/>
      <c r="OGZ50" s="323"/>
      <c r="OHA50" s="323"/>
      <c r="OHB50" s="323"/>
      <c r="OHC50" s="323"/>
      <c r="OHD50" s="323"/>
      <c r="OHE50" s="323"/>
      <c r="OHF50" s="323"/>
      <c r="OHG50" s="323"/>
      <c r="OHH50" s="323"/>
      <c r="OHI50" s="323"/>
      <c r="OHJ50" s="323"/>
      <c r="OHK50" s="323"/>
      <c r="OHL50" s="323"/>
      <c r="OHM50" s="323"/>
      <c r="OHN50" s="323"/>
      <c r="OHO50" s="323"/>
      <c r="OHP50" s="323"/>
      <c r="OHQ50" s="323"/>
      <c r="OHR50" s="323"/>
      <c r="OHS50" s="323"/>
      <c r="OHT50" s="323"/>
      <c r="OHU50" s="323"/>
      <c r="OHV50" s="323"/>
      <c r="OHW50" s="323"/>
      <c r="OHX50" s="323"/>
      <c r="OHY50" s="323"/>
      <c r="OHZ50" s="323"/>
      <c r="OIA50" s="323"/>
      <c r="OIB50" s="323"/>
      <c r="OIC50" s="323"/>
      <c r="OID50" s="323"/>
      <c r="OIE50" s="323"/>
      <c r="OIF50" s="323"/>
      <c r="OIG50" s="323"/>
      <c r="OIH50" s="323"/>
      <c r="OII50" s="323"/>
      <c r="OIJ50" s="323"/>
      <c r="OIK50" s="323"/>
      <c r="OIL50" s="323"/>
      <c r="OIM50" s="323"/>
      <c r="OIN50" s="323"/>
      <c r="OIO50" s="323"/>
      <c r="OIP50" s="323"/>
      <c r="OIQ50" s="323"/>
      <c r="OIR50" s="323"/>
      <c r="OIS50" s="323"/>
      <c r="OIT50" s="323"/>
      <c r="OIU50" s="323"/>
      <c r="OIV50" s="323"/>
      <c r="OIW50" s="323"/>
      <c r="OIX50" s="323"/>
      <c r="OIY50" s="323"/>
      <c r="OIZ50" s="323"/>
      <c r="OJA50" s="323"/>
      <c r="OJB50" s="323"/>
      <c r="OJC50" s="323"/>
      <c r="OJD50" s="323"/>
      <c r="OJE50" s="323"/>
      <c r="OJF50" s="323"/>
      <c r="OJG50" s="323"/>
      <c r="OJH50" s="323"/>
      <c r="OJI50" s="323"/>
      <c r="OJJ50" s="323"/>
      <c r="OJK50" s="323"/>
      <c r="OJL50" s="323"/>
      <c r="OJM50" s="323"/>
      <c r="OJN50" s="323"/>
      <c r="OJO50" s="323"/>
      <c r="OJP50" s="323"/>
      <c r="OJQ50" s="323"/>
      <c r="OJR50" s="323"/>
      <c r="OJS50" s="323"/>
      <c r="OJT50" s="323"/>
      <c r="OJU50" s="323"/>
      <c r="OJV50" s="323"/>
      <c r="OJW50" s="323"/>
      <c r="OJX50" s="323"/>
      <c r="OJY50" s="323"/>
      <c r="OJZ50" s="323"/>
      <c r="OKA50" s="323"/>
      <c r="OKB50" s="323"/>
      <c r="OKC50" s="323"/>
      <c r="OKD50" s="323"/>
      <c r="OKE50" s="323"/>
      <c r="OKF50" s="323"/>
      <c r="OKG50" s="323"/>
      <c r="OKH50" s="323"/>
      <c r="OKI50" s="323"/>
      <c r="OKJ50" s="323"/>
      <c r="OKK50" s="323"/>
      <c r="OKL50" s="323"/>
      <c r="OKM50" s="323"/>
      <c r="OKN50" s="323"/>
      <c r="OKO50" s="323"/>
      <c r="OKP50" s="323"/>
      <c r="OKQ50" s="323"/>
      <c r="OKR50" s="323"/>
      <c r="OKS50" s="323"/>
      <c r="OKT50" s="323"/>
      <c r="OKU50" s="323"/>
      <c r="OKV50" s="323"/>
      <c r="OKW50" s="323"/>
      <c r="OKX50" s="323"/>
      <c r="OKY50" s="323"/>
      <c r="OKZ50" s="323"/>
      <c r="OLA50" s="323"/>
      <c r="OLB50" s="323"/>
      <c r="OLC50" s="323"/>
      <c r="OLD50" s="323"/>
      <c r="OLE50" s="323"/>
      <c r="OLF50" s="323"/>
      <c r="OLG50" s="323"/>
      <c r="OLH50" s="323"/>
      <c r="OLI50" s="323"/>
      <c r="OLJ50" s="323"/>
      <c r="OLK50" s="323"/>
      <c r="OLL50" s="323"/>
      <c r="OLM50" s="323"/>
      <c r="OLN50" s="323"/>
      <c r="OLO50" s="323"/>
      <c r="OLP50" s="323"/>
      <c r="OLQ50" s="323"/>
      <c r="OLR50" s="323"/>
      <c r="OLS50" s="323"/>
      <c r="OLT50" s="323"/>
      <c r="OLU50" s="323"/>
      <c r="OLV50" s="323"/>
      <c r="OLW50" s="323"/>
      <c r="OLX50" s="323"/>
      <c r="OLY50" s="323"/>
      <c r="OLZ50" s="323"/>
      <c r="OMA50" s="323"/>
      <c r="OMB50" s="323"/>
      <c r="OMC50" s="323"/>
      <c r="OMD50" s="323"/>
      <c r="OME50" s="323"/>
      <c r="OMF50" s="323"/>
      <c r="OMG50" s="323"/>
      <c r="OMH50" s="323"/>
      <c r="OMI50" s="323"/>
      <c r="OMJ50" s="323"/>
      <c r="OMK50" s="323"/>
      <c r="OML50" s="323"/>
      <c r="OMM50" s="323"/>
      <c r="OMN50" s="323"/>
      <c r="OMO50" s="323"/>
      <c r="OMP50" s="323"/>
      <c r="OMQ50" s="323"/>
      <c r="OMR50" s="323"/>
      <c r="OMS50" s="323"/>
      <c r="OMT50" s="323"/>
      <c r="OMU50" s="323"/>
      <c r="OMV50" s="323"/>
      <c r="OMW50" s="323"/>
      <c r="OMX50" s="323"/>
      <c r="OMY50" s="323"/>
      <c r="OMZ50" s="323"/>
      <c r="ONA50" s="323"/>
      <c r="ONB50" s="323"/>
      <c r="ONC50" s="323"/>
      <c r="OND50" s="323"/>
      <c r="ONE50" s="323"/>
      <c r="ONF50" s="323"/>
      <c r="ONG50" s="323"/>
      <c r="ONH50" s="323"/>
      <c r="ONI50" s="323"/>
      <c r="ONJ50" s="323"/>
      <c r="ONK50" s="323"/>
      <c r="ONL50" s="323"/>
      <c r="ONM50" s="323"/>
      <c r="ONN50" s="323"/>
      <c r="ONO50" s="323"/>
      <c r="ONP50" s="323"/>
      <c r="ONQ50" s="323"/>
      <c r="ONR50" s="323"/>
      <c r="ONS50" s="323"/>
      <c r="ONT50" s="323"/>
      <c r="ONU50" s="323"/>
      <c r="ONV50" s="323"/>
      <c r="ONW50" s="323"/>
      <c r="ONX50" s="323"/>
      <c r="ONY50" s="323"/>
      <c r="ONZ50" s="323"/>
      <c r="OOA50" s="323"/>
      <c r="OOB50" s="323"/>
      <c r="OOC50" s="323"/>
      <c r="OOD50" s="323"/>
      <c r="OOE50" s="323"/>
      <c r="OOF50" s="323"/>
      <c r="OOG50" s="323"/>
      <c r="OOH50" s="323"/>
      <c r="OOI50" s="323"/>
      <c r="OOJ50" s="323"/>
      <c r="OOK50" s="323"/>
      <c r="OOL50" s="323"/>
      <c r="OOM50" s="323"/>
      <c r="OON50" s="323"/>
      <c r="OOO50" s="323"/>
      <c r="OOP50" s="323"/>
      <c r="OOQ50" s="323"/>
      <c r="OOR50" s="323"/>
      <c r="OOS50" s="323"/>
      <c r="OOT50" s="323"/>
      <c r="OOU50" s="323"/>
      <c r="OOV50" s="323"/>
      <c r="OOW50" s="323"/>
      <c r="OOX50" s="323"/>
      <c r="OOY50" s="323"/>
      <c r="OOZ50" s="323"/>
      <c r="OPA50" s="323"/>
      <c r="OPB50" s="323"/>
      <c r="OPC50" s="323"/>
      <c r="OPD50" s="323"/>
      <c r="OPE50" s="323"/>
      <c r="OPF50" s="323"/>
      <c r="OPG50" s="323"/>
      <c r="OPH50" s="323"/>
      <c r="OPI50" s="323"/>
      <c r="OPJ50" s="323"/>
      <c r="OPK50" s="323"/>
      <c r="OPL50" s="323"/>
      <c r="OPM50" s="323"/>
      <c r="OPN50" s="323"/>
      <c r="OPO50" s="323"/>
      <c r="OPP50" s="323"/>
      <c r="OPQ50" s="323"/>
      <c r="OPR50" s="323"/>
      <c r="OPS50" s="323"/>
      <c r="OPT50" s="323"/>
      <c r="OPU50" s="323"/>
      <c r="OPV50" s="323"/>
      <c r="OPW50" s="323"/>
      <c r="OPX50" s="323"/>
      <c r="OPY50" s="323"/>
      <c r="OPZ50" s="323"/>
      <c r="OQA50" s="323"/>
      <c r="OQB50" s="323"/>
      <c r="OQC50" s="323"/>
      <c r="OQD50" s="323"/>
      <c r="OQE50" s="323"/>
      <c r="OQF50" s="323"/>
      <c r="OQG50" s="323"/>
      <c r="OQH50" s="323"/>
      <c r="OQI50" s="323"/>
      <c r="OQJ50" s="323"/>
      <c r="OQK50" s="323"/>
      <c r="OQL50" s="323"/>
      <c r="OQM50" s="323"/>
      <c r="OQN50" s="323"/>
      <c r="OQO50" s="323"/>
      <c r="OQP50" s="323"/>
      <c r="OQQ50" s="323"/>
      <c r="OQR50" s="323"/>
      <c r="OQS50" s="323"/>
      <c r="OQT50" s="323"/>
      <c r="OQU50" s="323"/>
      <c r="OQV50" s="323"/>
      <c r="OQW50" s="323"/>
      <c r="OQX50" s="323"/>
      <c r="OQY50" s="323"/>
      <c r="OQZ50" s="323"/>
      <c r="ORA50" s="323"/>
      <c r="ORB50" s="323"/>
      <c r="ORC50" s="323"/>
      <c r="ORD50" s="323"/>
      <c r="ORE50" s="323"/>
      <c r="ORF50" s="323"/>
      <c r="ORG50" s="323"/>
      <c r="ORH50" s="323"/>
      <c r="ORI50" s="323"/>
      <c r="ORJ50" s="323"/>
      <c r="ORK50" s="323"/>
      <c r="ORL50" s="323"/>
      <c r="ORM50" s="323"/>
      <c r="ORN50" s="323"/>
      <c r="ORO50" s="323"/>
      <c r="ORP50" s="323"/>
      <c r="ORQ50" s="323"/>
      <c r="ORR50" s="323"/>
      <c r="ORS50" s="323"/>
      <c r="ORT50" s="323"/>
      <c r="ORU50" s="323"/>
      <c r="ORV50" s="323"/>
      <c r="ORW50" s="323"/>
      <c r="ORX50" s="323"/>
      <c r="ORY50" s="323"/>
      <c r="ORZ50" s="323"/>
      <c r="OSA50" s="323"/>
      <c r="OSB50" s="323"/>
      <c r="OSC50" s="323"/>
      <c r="OSD50" s="323"/>
      <c r="OSE50" s="323"/>
      <c r="OSF50" s="323"/>
      <c r="OSG50" s="323"/>
      <c r="OSH50" s="323"/>
      <c r="OSI50" s="323"/>
      <c r="OSJ50" s="323"/>
      <c r="OSK50" s="323"/>
      <c r="OSL50" s="323"/>
      <c r="OSM50" s="323"/>
      <c r="OSN50" s="323"/>
      <c r="OSO50" s="323"/>
      <c r="OSP50" s="323"/>
      <c r="OSQ50" s="323"/>
      <c r="OSR50" s="323"/>
      <c r="OSS50" s="323"/>
      <c r="OST50" s="323"/>
      <c r="OSU50" s="323"/>
      <c r="OSV50" s="323"/>
      <c r="OSW50" s="323"/>
      <c r="OSX50" s="323"/>
      <c r="OSY50" s="323"/>
      <c r="OSZ50" s="323"/>
      <c r="OTA50" s="323"/>
      <c r="OTB50" s="323"/>
      <c r="OTC50" s="323"/>
      <c r="OTD50" s="323"/>
      <c r="OTE50" s="323"/>
      <c r="OTF50" s="323"/>
      <c r="OTG50" s="323"/>
      <c r="OTH50" s="323"/>
      <c r="OTI50" s="323"/>
      <c r="OTJ50" s="323"/>
      <c r="OTK50" s="323"/>
      <c r="OTL50" s="323"/>
      <c r="OTM50" s="323"/>
      <c r="OTN50" s="323"/>
      <c r="OTO50" s="323"/>
      <c r="OTP50" s="323"/>
      <c r="OTQ50" s="323"/>
      <c r="OTR50" s="323"/>
      <c r="OTS50" s="323"/>
      <c r="OTT50" s="323"/>
      <c r="OTU50" s="323"/>
      <c r="OTV50" s="323"/>
      <c r="OTW50" s="323"/>
      <c r="OTX50" s="323"/>
      <c r="OTY50" s="323"/>
      <c r="OTZ50" s="323"/>
      <c r="OUA50" s="323"/>
      <c r="OUB50" s="323"/>
      <c r="OUC50" s="323"/>
      <c r="OUD50" s="323"/>
      <c r="OUE50" s="323"/>
      <c r="OUF50" s="323"/>
      <c r="OUG50" s="323"/>
      <c r="OUH50" s="323"/>
      <c r="OUI50" s="323"/>
      <c r="OUJ50" s="323"/>
      <c r="OUK50" s="323"/>
      <c r="OUL50" s="323"/>
      <c r="OUM50" s="323"/>
      <c r="OUN50" s="323"/>
      <c r="OUO50" s="323"/>
      <c r="OUP50" s="323"/>
      <c r="OUQ50" s="323"/>
      <c r="OUR50" s="323"/>
      <c r="OUS50" s="323"/>
      <c r="OUT50" s="323"/>
      <c r="OUU50" s="323"/>
      <c r="OUV50" s="323"/>
      <c r="OUW50" s="323"/>
      <c r="OUX50" s="323"/>
      <c r="OUY50" s="323"/>
      <c r="OUZ50" s="323"/>
      <c r="OVA50" s="323"/>
      <c r="OVB50" s="323"/>
      <c r="OVC50" s="323"/>
      <c r="OVD50" s="323"/>
      <c r="OVE50" s="323"/>
      <c r="OVF50" s="323"/>
      <c r="OVG50" s="323"/>
      <c r="OVH50" s="323"/>
      <c r="OVI50" s="323"/>
      <c r="OVJ50" s="323"/>
      <c r="OVK50" s="323"/>
      <c r="OVL50" s="323"/>
      <c r="OVM50" s="323"/>
      <c r="OVN50" s="323"/>
      <c r="OVO50" s="323"/>
      <c r="OVP50" s="323"/>
      <c r="OVQ50" s="323"/>
      <c r="OVR50" s="323"/>
      <c r="OVS50" s="323"/>
      <c r="OVT50" s="323"/>
      <c r="OVU50" s="323"/>
      <c r="OVV50" s="323"/>
      <c r="OVW50" s="323"/>
      <c r="OVX50" s="323"/>
      <c r="OVY50" s="323"/>
      <c r="OVZ50" s="323"/>
      <c r="OWA50" s="323"/>
      <c r="OWB50" s="323"/>
      <c r="OWC50" s="323"/>
      <c r="OWD50" s="323"/>
      <c r="OWE50" s="323"/>
      <c r="OWF50" s="323"/>
      <c r="OWG50" s="323"/>
      <c r="OWH50" s="323"/>
      <c r="OWI50" s="323"/>
      <c r="OWJ50" s="323"/>
      <c r="OWK50" s="323"/>
      <c r="OWL50" s="323"/>
      <c r="OWM50" s="323"/>
      <c r="OWN50" s="323"/>
      <c r="OWO50" s="323"/>
      <c r="OWP50" s="323"/>
      <c r="OWQ50" s="323"/>
      <c r="OWR50" s="323"/>
      <c r="OWS50" s="323"/>
      <c r="OWT50" s="323"/>
      <c r="OWU50" s="323"/>
      <c r="OWV50" s="323"/>
      <c r="OWW50" s="323"/>
      <c r="OWX50" s="323"/>
      <c r="OWY50" s="323"/>
      <c r="OWZ50" s="323"/>
      <c r="OXA50" s="323"/>
      <c r="OXB50" s="323"/>
      <c r="OXC50" s="323"/>
      <c r="OXD50" s="323"/>
      <c r="OXE50" s="323"/>
      <c r="OXF50" s="323"/>
      <c r="OXG50" s="323"/>
      <c r="OXH50" s="323"/>
      <c r="OXI50" s="323"/>
      <c r="OXJ50" s="323"/>
      <c r="OXK50" s="323"/>
      <c r="OXL50" s="323"/>
      <c r="OXM50" s="323"/>
      <c r="OXN50" s="323"/>
      <c r="OXO50" s="323"/>
      <c r="OXP50" s="323"/>
      <c r="OXQ50" s="323"/>
      <c r="OXR50" s="323"/>
      <c r="OXS50" s="323"/>
      <c r="OXT50" s="323"/>
      <c r="OXU50" s="323"/>
      <c r="OXV50" s="323"/>
      <c r="OXW50" s="323"/>
      <c r="OXX50" s="323"/>
      <c r="OXY50" s="323"/>
      <c r="OXZ50" s="323"/>
      <c r="OYA50" s="323"/>
      <c r="OYB50" s="323"/>
      <c r="OYC50" s="323"/>
      <c r="OYD50" s="323"/>
      <c r="OYE50" s="323"/>
      <c r="OYF50" s="323"/>
      <c r="OYG50" s="323"/>
      <c r="OYH50" s="323"/>
      <c r="OYI50" s="323"/>
      <c r="OYJ50" s="323"/>
      <c r="OYK50" s="323"/>
      <c r="OYL50" s="323"/>
      <c r="OYM50" s="323"/>
      <c r="OYN50" s="323"/>
      <c r="OYO50" s="323"/>
      <c r="OYP50" s="323"/>
      <c r="OYQ50" s="323"/>
      <c r="OYR50" s="323"/>
      <c r="OYS50" s="323"/>
      <c r="OYT50" s="323"/>
      <c r="OYU50" s="323"/>
      <c r="OYV50" s="323"/>
      <c r="OYW50" s="323"/>
      <c r="OYX50" s="323"/>
      <c r="OYY50" s="323"/>
      <c r="OYZ50" s="323"/>
      <c r="OZA50" s="323"/>
      <c r="OZB50" s="323"/>
      <c r="OZC50" s="323"/>
      <c r="OZD50" s="323"/>
      <c r="OZE50" s="323"/>
      <c r="OZF50" s="323"/>
      <c r="OZG50" s="323"/>
      <c r="OZH50" s="323"/>
      <c r="OZI50" s="323"/>
      <c r="OZJ50" s="323"/>
      <c r="OZK50" s="323"/>
      <c r="OZL50" s="323"/>
      <c r="OZM50" s="323"/>
      <c r="OZN50" s="323"/>
      <c r="OZO50" s="323"/>
      <c r="OZP50" s="323"/>
      <c r="OZQ50" s="323"/>
      <c r="OZR50" s="323"/>
      <c r="OZS50" s="323"/>
      <c r="OZT50" s="323"/>
      <c r="OZU50" s="323"/>
      <c r="OZV50" s="323"/>
      <c r="OZW50" s="323"/>
      <c r="OZX50" s="323"/>
      <c r="OZY50" s="323"/>
      <c r="OZZ50" s="323"/>
      <c r="PAA50" s="323"/>
      <c r="PAB50" s="323"/>
      <c r="PAC50" s="323"/>
      <c r="PAD50" s="323"/>
      <c r="PAE50" s="323"/>
      <c r="PAF50" s="323"/>
      <c r="PAG50" s="323"/>
      <c r="PAH50" s="323"/>
      <c r="PAI50" s="323"/>
      <c r="PAJ50" s="323"/>
      <c r="PAK50" s="323"/>
      <c r="PAL50" s="323"/>
      <c r="PAM50" s="323"/>
      <c r="PAN50" s="323"/>
      <c r="PAO50" s="323"/>
      <c r="PAP50" s="323"/>
      <c r="PAQ50" s="323"/>
      <c r="PAR50" s="323"/>
      <c r="PAS50" s="323"/>
      <c r="PAT50" s="323"/>
      <c r="PAU50" s="323"/>
      <c r="PAV50" s="323"/>
      <c r="PAW50" s="323"/>
      <c r="PAX50" s="323"/>
      <c r="PAY50" s="323"/>
      <c r="PAZ50" s="323"/>
      <c r="PBA50" s="323"/>
      <c r="PBB50" s="323"/>
      <c r="PBC50" s="323"/>
      <c r="PBD50" s="323"/>
      <c r="PBE50" s="323"/>
      <c r="PBF50" s="323"/>
      <c r="PBG50" s="323"/>
      <c r="PBH50" s="323"/>
      <c r="PBI50" s="323"/>
      <c r="PBJ50" s="323"/>
      <c r="PBK50" s="323"/>
      <c r="PBL50" s="323"/>
      <c r="PBM50" s="323"/>
      <c r="PBN50" s="323"/>
      <c r="PBO50" s="323"/>
      <c r="PBP50" s="323"/>
      <c r="PBQ50" s="323"/>
      <c r="PBR50" s="323"/>
      <c r="PBS50" s="323"/>
      <c r="PBT50" s="323"/>
      <c r="PBU50" s="323"/>
      <c r="PBV50" s="323"/>
      <c r="PBW50" s="323"/>
      <c r="PBX50" s="323"/>
      <c r="PBY50" s="323"/>
      <c r="PBZ50" s="323"/>
      <c r="PCA50" s="323"/>
      <c r="PCB50" s="323"/>
      <c r="PCC50" s="323"/>
      <c r="PCD50" s="323"/>
      <c r="PCE50" s="323"/>
      <c r="PCF50" s="323"/>
      <c r="PCG50" s="323"/>
      <c r="PCH50" s="323"/>
      <c r="PCI50" s="323"/>
      <c r="PCJ50" s="323"/>
      <c r="PCK50" s="323"/>
      <c r="PCL50" s="323"/>
      <c r="PCM50" s="323"/>
      <c r="PCN50" s="323"/>
      <c r="PCO50" s="323"/>
      <c r="PCP50" s="323"/>
      <c r="PCQ50" s="323"/>
      <c r="PCR50" s="323"/>
      <c r="PCS50" s="323"/>
      <c r="PCT50" s="323"/>
      <c r="PCU50" s="323"/>
      <c r="PCV50" s="323"/>
      <c r="PCW50" s="323"/>
      <c r="PCX50" s="323"/>
      <c r="PCY50" s="323"/>
      <c r="PCZ50" s="323"/>
      <c r="PDA50" s="323"/>
      <c r="PDB50" s="323"/>
      <c r="PDC50" s="323"/>
      <c r="PDD50" s="323"/>
      <c r="PDE50" s="323"/>
      <c r="PDF50" s="323"/>
      <c r="PDG50" s="323"/>
      <c r="PDH50" s="323"/>
      <c r="PDI50" s="323"/>
      <c r="PDJ50" s="323"/>
      <c r="PDK50" s="323"/>
      <c r="PDL50" s="323"/>
      <c r="PDM50" s="323"/>
      <c r="PDN50" s="323"/>
      <c r="PDO50" s="323"/>
      <c r="PDP50" s="323"/>
      <c r="PDQ50" s="323"/>
      <c r="PDR50" s="323"/>
      <c r="PDS50" s="323"/>
      <c r="PDT50" s="323"/>
      <c r="PDU50" s="323"/>
      <c r="PDV50" s="323"/>
      <c r="PDW50" s="323"/>
      <c r="PDX50" s="323"/>
      <c r="PDY50" s="323"/>
      <c r="PDZ50" s="323"/>
      <c r="PEA50" s="323"/>
      <c r="PEB50" s="323"/>
      <c r="PEC50" s="323"/>
      <c r="PED50" s="323"/>
      <c r="PEE50" s="323"/>
      <c r="PEF50" s="323"/>
      <c r="PEG50" s="323"/>
      <c r="PEH50" s="323"/>
      <c r="PEI50" s="323"/>
      <c r="PEJ50" s="323"/>
      <c r="PEK50" s="323"/>
      <c r="PEL50" s="323"/>
      <c r="PEM50" s="323"/>
      <c r="PEN50" s="323"/>
      <c r="PEO50" s="323"/>
      <c r="PEP50" s="323"/>
      <c r="PEQ50" s="323"/>
      <c r="PER50" s="323"/>
      <c r="PES50" s="323"/>
      <c r="PET50" s="323"/>
      <c r="PEU50" s="323"/>
      <c r="PEV50" s="323"/>
      <c r="PEW50" s="323"/>
      <c r="PEX50" s="323"/>
      <c r="PEY50" s="323"/>
      <c r="PEZ50" s="323"/>
      <c r="PFA50" s="323"/>
      <c r="PFB50" s="323"/>
      <c r="PFC50" s="323"/>
      <c r="PFD50" s="323"/>
      <c r="PFE50" s="323"/>
      <c r="PFF50" s="323"/>
      <c r="PFG50" s="323"/>
      <c r="PFH50" s="323"/>
      <c r="PFI50" s="323"/>
      <c r="PFJ50" s="323"/>
      <c r="PFK50" s="323"/>
      <c r="PFL50" s="323"/>
      <c r="PFM50" s="323"/>
      <c r="PFN50" s="323"/>
      <c r="PFO50" s="323"/>
      <c r="PFP50" s="323"/>
      <c r="PFQ50" s="323"/>
      <c r="PFR50" s="323"/>
      <c r="PFS50" s="323"/>
      <c r="PFT50" s="323"/>
      <c r="PFU50" s="323"/>
      <c r="PFV50" s="323"/>
      <c r="PFW50" s="323"/>
      <c r="PFX50" s="323"/>
      <c r="PFY50" s="323"/>
      <c r="PFZ50" s="323"/>
      <c r="PGA50" s="323"/>
      <c r="PGB50" s="323"/>
      <c r="PGC50" s="323"/>
      <c r="PGD50" s="323"/>
      <c r="PGE50" s="323"/>
      <c r="PGF50" s="323"/>
      <c r="PGG50" s="323"/>
      <c r="PGH50" s="323"/>
      <c r="PGI50" s="323"/>
      <c r="PGJ50" s="323"/>
      <c r="PGK50" s="323"/>
      <c r="PGL50" s="323"/>
      <c r="PGM50" s="323"/>
      <c r="PGN50" s="323"/>
      <c r="PGO50" s="323"/>
      <c r="PGP50" s="323"/>
      <c r="PGQ50" s="323"/>
      <c r="PGR50" s="323"/>
      <c r="PGS50" s="323"/>
      <c r="PGT50" s="323"/>
      <c r="PGU50" s="323"/>
      <c r="PGV50" s="323"/>
      <c r="PGW50" s="323"/>
      <c r="PGX50" s="323"/>
      <c r="PGY50" s="323"/>
      <c r="PGZ50" s="323"/>
      <c r="PHA50" s="323"/>
      <c r="PHB50" s="323"/>
      <c r="PHC50" s="323"/>
      <c r="PHD50" s="323"/>
      <c r="PHE50" s="323"/>
      <c r="PHF50" s="323"/>
      <c r="PHG50" s="323"/>
      <c r="PHH50" s="323"/>
      <c r="PHI50" s="323"/>
      <c r="PHJ50" s="323"/>
      <c r="PHK50" s="323"/>
      <c r="PHL50" s="323"/>
      <c r="PHM50" s="323"/>
      <c r="PHN50" s="323"/>
      <c r="PHO50" s="323"/>
      <c r="PHP50" s="323"/>
      <c r="PHQ50" s="323"/>
      <c r="PHR50" s="323"/>
      <c r="PHS50" s="323"/>
      <c r="PHT50" s="323"/>
      <c r="PHU50" s="323"/>
      <c r="PHV50" s="323"/>
      <c r="PHW50" s="323"/>
      <c r="PHX50" s="323"/>
      <c r="PHY50" s="323"/>
      <c r="PHZ50" s="323"/>
      <c r="PIA50" s="323"/>
      <c r="PIB50" s="323"/>
      <c r="PIC50" s="323"/>
      <c r="PID50" s="323"/>
      <c r="PIE50" s="323"/>
      <c r="PIF50" s="323"/>
      <c r="PIG50" s="323"/>
      <c r="PIH50" s="323"/>
      <c r="PII50" s="323"/>
      <c r="PIJ50" s="323"/>
      <c r="PIK50" s="323"/>
      <c r="PIL50" s="323"/>
      <c r="PIM50" s="323"/>
      <c r="PIN50" s="323"/>
      <c r="PIO50" s="323"/>
      <c r="PIP50" s="323"/>
      <c r="PIQ50" s="323"/>
      <c r="PIR50" s="323"/>
      <c r="PIS50" s="323"/>
      <c r="PIT50" s="323"/>
      <c r="PIU50" s="323"/>
      <c r="PIV50" s="323"/>
      <c r="PIW50" s="323"/>
      <c r="PIX50" s="323"/>
      <c r="PIY50" s="323"/>
      <c r="PIZ50" s="323"/>
      <c r="PJA50" s="323"/>
      <c r="PJB50" s="323"/>
      <c r="PJC50" s="323"/>
      <c r="PJD50" s="323"/>
      <c r="PJE50" s="323"/>
      <c r="PJF50" s="323"/>
      <c r="PJG50" s="323"/>
      <c r="PJH50" s="323"/>
      <c r="PJI50" s="323"/>
      <c r="PJJ50" s="323"/>
      <c r="PJK50" s="323"/>
      <c r="PJL50" s="323"/>
      <c r="PJM50" s="323"/>
      <c r="PJN50" s="323"/>
      <c r="PJO50" s="323"/>
      <c r="PJP50" s="323"/>
      <c r="PJQ50" s="323"/>
      <c r="PJR50" s="323"/>
      <c r="PJS50" s="323"/>
      <c r="PJT50" s="323"/>
      <c r="PJU50" s="323"/>
      <c r="PJV50" s="323"/>
      <c r="PJW50" s="323"/>
      <c r="PJX50" s="323"/>
      <c r="PJY50" s="323"/>
      <c r="PJZ50" s="323"/>
      <c r="PKA50" s="323"/>
      <c r="PKB50" s="323"/>
      <c r="PKC50" s="323"/>
      <c r="PKD50" s="323"/>
      <c r="PKE50" s="323"/>
      <c r="PKF50" s="323"/>
      <c r="PKG50" s="323"/>
      <c r="PKH50" s="323"/>
      <c r="PKI50" s="323"/>
      <c r="PKJ50" s="323"/>
      <c r="PKK50" s="323"/>
      <c r="PKL50" s="323"/>
      <c r="PKM50" s="323"/>
      <c r="PKN50" s="323"/>
      <c r="PKO50" s="323"/>
      <c r="PKP50" s="323"/>
      <c r="PKQ50" s="323"/>
      <c r="PKR50" s="323"/>
      <c r="PKS50" s="323"/>
      <c r="PKT50" s="323"/>
      <c r="PKU50" s="323"/>
      <c r="PKV50" s="323"/>
      <c r="PKW50" s="323"/>
      <c r="PKX50" s="323"/>
      <c r="PKY50" s="323"/>
      <c r="PKZ50" s="323"/>
      <c r="PLA50" s="323"/>
      <c r="PLB50" s="323"/>
      <c r="PLC50" s="323"/>
      <c r="PLD50" s="323"/>
      <c r="PLE50" s="323"/>
      <c r="PLF50" s="323"/>
      <c r="PLG50" s="323"/>
      <c r="PLH50" s="323"/>
      <c r="PLI50" s="323"/>
      <c r="PLJ50" s="323"/>
      <c r="PLK50" s="323"/>
      <c r="PLL50" s="323"/>
      <c r="PLM50" s="323"/>
      <c r="PLN50" s="323"/>
      <c r="PLO50" s="323"/>
      <c r="PLP50" s="323"/>
      <c r="PLQ50" s="323"/>
      <c r="PLR50" s="323"/>
      <c r="PLS50" s="323"/>
      <c r="PLT50" s="323"/>
      <c r="PLU50" s="323"/>
      <c r="PLV50" s="323"/>
      <c r="PLW50" s="323"/>
      <c r="PLX50" s="323"/>
      <c r="PLY50" s="323"/>
      <c r="PLZ50" s="323"/>
      <c r="PMA50" s="323"/>
      <c r="PMB50" s="323"/>
      <c r="PMC50" s="323"/>
      <c r="PMD50" s="323"/>
      <c r="PME50" s="323"/>
      <c r="PMF50" s="323"/>
      <c r="PMG50" s="323"/>
      <c r="PMH50" s="323"/>
      <c r="PMI50" s="323"/>
      <c r="PMJ50" s="323"/>
      <c r="PMK50" s="323"/>
      <c r="PML50" s="323"/>
      <c r="PMM50" s="323"/>
      <c r="PMN50" s="323"/>
      <c r="PMO50" s="323"/>
      <c r="PMP50" s="323"/>
      <c r="PMQ50" s="323"/>
      <c r="PMR50" s="323"/>
      <c r="PMS50" s="323"/>
      <c r="PMT50" s="323"/>
      <c r="PMU50" s="323"/>
      <c r="PMV50" s="323"/>
      <c r="PMW50" s="323"/>
      <c r="PMX50" s="323"/>
      <c r="PMY50" s="323"/>
      <c r="PMZ50" s="323"/>
      <c r="PNA50" s="323"/>
      <c r="PNB50" s="323"/>
      <c r="PNC50" s="323"/>
      <c r="PND50" s="323"/>
      <c r="PNE50" s="323"/>
      <c r="PNF50" s="323"/>
      <c r="PNG50" s="323"/>
      <c r="PNH50" s="323"/>
      <c r="PNI50" s="323"/>
      <c r="PNJ50" s="323"/>
      <c r="PNK50" s="323"/>
      <c r="PNL50" s="323"/>
      <c r="PNM50" s="323"/>
      <c r="PNN50" s="323"/>
      <c r="PNO50" s="323"/>
      <c r="PNP50" s="323"/>
      <c r="PNQ50" s="323"/>
      <c r="PNR50" s="323"/>
      <c r="PNS50" s="323"/>
      <c r="PNT50" s="323"/>
      <c r="PNU50" s="323"/>
      <c r="PNV50" s="323"/>
      <c r="PNW50" s="323"/>
      <c r="PNX50" s="323"/>
      <c r="PNY50" s="323"/>
      <c r="PNZ50" s="323"/>
      <c r="POA50" s="323"/>
      <c r="POB50" s="323"/>
      <c r="POC50" s="323"/>
      <c r="POD50" s="323"/>
      <c r="POE50" s="323"/>
      <c r="POF50" s="323"/>
      <c r="POG50" s="323"/>
      <c r="POH50" s="323"/>
      <c r="POI50" s="323"/>
      <c r="POJ50" s="323"/>
      <c r="POK50" s="323"/>
      <c r="POL50" s="323"/>
      <c r="POM50" s="323"/>
      <c r="PON50" s="323"/>
      <c r="POO50" s="323"/>
      <c r="POP50" s="323"/>
      <c r="POQ50" s="323"/>
      <c r="POR50" s="323"/>
      <c r="POS50" s="323"/>
      <c r="POT50" s="323"/>
      <c r="POU50" s="323"/>
      <c r="POV50" s="323"/>
      <c r="POW50" s="323"/>
      <c r="POX50" s="323"/>
      <c r="POY50" s="323"/>
      <c r="POZ50" s="323"/>
      <c r="PPA50" s="323"/>
      <c r="PPB50" s="323"/>
      <c r="PPC50" s="323"/>
      <c r="PPD50" s="323"/>
      <c r="PPE50" s="323"/>
      <c r="PPF50" s="323"/>
      <c r="PPG50" s="323"/>
      <c r="PPH50" s="323"/>
      <c r="PPI50" s="323"/>
      <c r="PPJ50" s="323"/>
      <c r="PPK50" s="323"/>
      <c r="PPL50" s="323"/>
      <c r="PPM50" s="323"/>
      <c r="PPN50" s="323"/>
      <c r="PPO50" s="323"/>
      <c r="PPP50" s="323"/>
      <c r="PPQ50" s="323"/>
      <c r="PPR50" s="323"/>
      <c r="PPS50" s="323"/>
      <c r="PPT50" s="323"/>
      <c r="PPU50" s="323"/>
      <c r="PPV50" s="323"/>
      <c r="PPW50" s="323"/>
      <c r="PPX50" s="323"/>
      <c r="PPY50" s="323"/>
      <c r="PPZ50" s="323"/>
      <c r="PQA50" s="323"/>
      <c r="PQB50" s="323"/>
      <c r="PQC50" s="323"/>
      <c r="PQD50" s="323"/>
      <c r="PQE50" s="323"/>
      <c r="PQF50" s="323"/>
      <c r="PQG50" s="323"/>
      <c r="PQH50" s="323"/>
      <c r="PQI50" s="323"/>
      <c r="PQJ50" s="323"/>
      <c r="PQK50" s="323"/>
      <c r="PQL50" s="323"/>
      <c r="PQM50" s="323"/>
      <c r="PQN50" s="323"/>
      <c r="PQO50" s="323"/>
      <c r="PQP50" s="323"/>
      <c r="PQQ50" s="323"/>
      <c r="PQR50" s="323"/>
      <c r="PQS50" s="323"/>
      <c r="PQT50" s="323"/>
      <c r="PQU50" s="323"/>
      <c r="PQV50" s="323"/>
      <c r="PQW50" s="323"/>
      <c r="PQX50" s="323"/>
      <c r="PQY50" s="323"/>
      <c r="PQZ50" s="323"/>
      <c r="PRA50" s="323"/>
      <c r="PRB50" s="323"/>
      <c r="PRC50" s="323"/>
      <c r="PRD50" s="323"/>
      <c r="PRE50" s="323"/>
      <c r="PRF50" s="323"/>
      <c r="PRG50" s="323"/>
      <c r="PRH50" s="323"/>
      <c r="PRI50" s="323"/>
      <c r="PRJ50" s="323"/>
      <c r="PRK50" s="323"/>
      <c r="PRL50" s="323"/>
      <c r="PRM50" s="323"/>
      <c r="PRN50" s="323"/>
      <c r="PRO50" s="323"/>
      <c r="PRP50" s="323"/>
      <c r="PRQ50" s="323"/>
      <c r="PRR50" s="323"/>
      <c r="PRS50" s="323"/>
      <c r="PRT50" s="323"/>
      <c r="PRU50" s="323"/>
      <c r="PRV50" s="323"/>
      <c r="PRW50" s="323"/>
      <c r="PRX50" s="323"/>
      <c r="PRY50" s="323"/>
      <c r="PRZ50" s="323"/>
      <c r="PSA50" s="323"/>
      <c r="PSB50" s="323"/>
      <c r="PSC50" s="323"/>
      <c r="PSD50" s="323"/>
      <c r="PSE50" s="323"/>
      <c r="PSF50" s="323"/>
      <c r="PSG50" s="323"/>
      <c r="PSH50" s="323"/>
      <c r="PSI50" s="323"/>
      <c r="PSJ50" s="323"/>
      <c r="PSK50" s="323"/>
      <c r="PSL50" s="323"/>
      <c r="PSM50" s="323"/>
      <c r="PSN50" s="323"/>
      <c r="PSO50" s="323"/>
      <c r="PSP50" s="323"/>
      <c r="PSQ50" s="323"/>
      <c r="PSR50" s="323"/>
      <c r="PSS50" s="323"/>
      <c r="PST50" s="323"/>
      <c r="PSU50" s="323"/>
      <c r="PSV50" s="323"/>
      <c r="PSW50" s="323"/>
      <c r="PSX50" s="323"/>
      <c r="PSY50" s="323"/>
      <c r="PSZ50" s="323"/>
      <c r="PTA50" s="323"/>
      <c r="PTB50" s="323"/>
      <c r="PTC50" s="323"/>
      <c r="PTD50" s="323"/>
      <c r="PTE50" s="323"/>
      <c r="PTF50" s="323"/>
      <c r="PTG50" s="323"/>
      <c r="PTH50" s="323"/>
      <c r="PTI50" s="323"/>
      <c r="PTJ50" s="323"/>
      <c r="PTK50" s="323"/>
      <c r="PTL50" s="323"/>
      <c r="PTM50" s="323"/>
      <c r="PTN50" s="323"/>
      <c r="PTO50" s="323"/>
      <c r="PTP50" s="323"/>
      <c r="PTQ50" s="323"/>
      <c r="PTR50" s="323"/>
      <c r="PTS50" s="323"/>
      <c r="PTT50" s="323"/>
      <c r="PTU50" s="323"/>
      <c r="PTV50" s="323"/>
      <c r="PTW50" s="323"/>
      <c r="PTX50" s="323"/>
      <c r="PTY50" s="323"/>
      <c r="PTZ50" s="323"/>
      <c r="PUA50" s="323"/>
      <c r="PUB50" s="323"/>
      <c r="PUC50" s="323"/>
      <c r="PUD50" s="323"/>
      <c r="PUE50" s="323"/>
      <c r="PUF50" s="323"/>
      <c r="PUG50" s="323"/>
      <c r="PUH50" s="323"/>
      <c r="PUI50" s="323"/>
      <c r="PUJ50" s="323"/>
      <c r="PUK50" s="323"/>
      <c r="PUL50" s="323"/>
      <c r="PUM50" s="323"/>
      <c r="PUN50" s="323"/>
      <c r="PUO50" s="323"/>
      <c r="PUP50" s="323"/>
      <c r="PUQ50" s="323"/>
      <c r="PUR50" s="323"/>
      <c r="PUS50" s="323"/>
      <c r="PUT50" s="323"/>
      <c r="PUU50" s="323"/>
      <c r="PUV50" s="323"/>
      <c r="PUW50" s="323"/>
      <c r="PUX50" s="323"/>
      <c r="PUY50" s="323"/>
      <c r="PUZ50" s="323"/>
      <c r="PVA50" s="323"/>
      <c r="PVB50" s="323"/>
      <c r="PVC50" s="323"/>
      <c r="PVD50" s="323"/>
      <c r="PVE50" s="323"/>
      <c r="PVF50" s="323"/>
      <c r="PVG50" s="323"/>
      <c r="PVH50" s="323"/>
      <c r="PVI50" s="323"/>
      <c r="PVJ50" s="323"/>
      <c r="PVK50" s="323"/>
      <c r="PVL50" s="323"/>
      <c r="PVM50" s="323"/>
      <c r="PVN50" s="323"/>
      <c r="PVO50" s="323"/>
      <c r="PVP50" s="323"/>
      <c r="PVQ50" s="323"/>
      <c r="PVR50" s="323"/>
      <c r="PVS50" s="323"/>
      <c r="PVT50" s="323"/>
      <c r="PVU50" s="323"/>
      <c r="PVV50" s="323"/>
      <c r="PVW50" s="323"/>
      <c r="PVX50" s="323"/>
      <c r="PVY50" s="323"/>
      <c r="PVZ50" s="323"/>
      <c r="PWA50" s="323"/>
      <c r="PWB50" s="323"/>
      <c r="PWC50" s="323"/>
      <c r="PWD50" s="323"/>
      <c r="PWE50" s="323"/>
      <c r="PWF50" s="323"/>
      <c r="PWG50" s="323"/>
      <c r="PWH50" s="323"/>
      <c r="PWI50" s="323"/>
      <c r="PWJ50" s="323"/>
      <c r="PWK50" s="323"/>
      <c r="PWL50" s="323"/>
      <c r="PWM50" s="323"/>
      <c r="PWN50" s="323"/>
      <c r="PWO50" s="323"/>
      <c r="PWP50" s="323"/>
      <c r="PWQ50" s="323"/>
      <c r="PWR50" s="323"/>
      <c r="PWS50" s="323"/>
      <c r="PWT50" s="323"/>
      <c r="PWU50" s="323"/>
      <c r="PWV50" s="323"/>
      <c r="PWW50" s="323"/>
      <c r="PWX50" s="323"/>
      <c r="PWY50" s="323"/>
      <c r="PWZ50" s="323"/>
      <c r="PXA50" s="323"/>
      <c r="PXB50" s="323"/>
      <c r="PXC50" s="323"/>
      <c r="PXD50" s="323"/>
      <c r="PXE50" s="323"/>
      <c r="PXF50" s="323"/>
      <c r="PXG50" s="323"/>
      <c r="PXH50" s="323"/>
      <c r="PXI50" s="323"/>
      <c r="PXJ50" s="323"/>
      <c r="PXK50" s="323"/>
      <c r="PXL50" s="323"/>
      <c r="PXM50" s="323"/>
      <c r="PXN50" s="323"/>
      <c r="PXO50" s="323"/>
      <c r="PXP50" s="323"/>
      <c r="PXQ50" s="323"/>
      <c r="PXR50" s="323"/>
      <c r="PXS50" s="323"/>
      <c r="PXT50" s="323"/>
      <c r="PXU50" s="323"/>
      <c r="PXV50" s="323"/>
      <c r="PXW50" s="323"/>
      <c r="PXX50" s="323"/>
      <c r="PXY50" s="323"/>
      <c r="PXZ50" s="323"/>
      <c r="PYA50" s="323"/>
      <c r="PYB50" s="323"/>
      <c r="PYC50" s="323"/>
      <c r="PYD50" s="323"/>
      <c r="PYE50" s="323"/>
      <c r="PYF50" s="323"/>
      <c r="PYG50" s="323"/>
      <c r="PYH50" s="323"/>
      <c r="PYI50" s="323"/>
      <c r="PYJ50" s="323"/>
      <c r="PYK50" s="323"/>
      <c r="PYL50" s="323"/>
      <c r="PYM50" s="323"/>
      <c r="PYN50" s="323"/>
      <c r="PYO50" s="323"/>
      <c r="PYP50" s="323"/>
      <c r="PYQ50" s="323"/>
      <c r="PYR50" s="323"/>
      <c r="PYS50" s="323"/>
      <c r="PYT50" s="323"/>
      <c r="PYU50" s="323"/>
      <c r="PYV50" s="323"/>
      <c r="PYW50" s="323"/>
      <c r="PYX50" s="323"/>
      <c r="PYY50" s="323"/>
      <c r="PYZ50" s="323"/>
      <c r="PZA50" s="323"/>
      <c r="PZB50" s="323"/>
      <c r="PZC50" s="323"/>
      <c r="PZD50" s="323"/>
      <c r="PZE50" s="323"/>
      <c r="PZF50" s="323"/>
      <c r="PZG50" s="323"/>
      <c r="PZH50" s="323"/>
      <c r="PZI50" s="323"/>
      <c r="PZJ50" s="323"/>
      <c r="PZK50" s="323"/>
      <c r="PZL50" s="323"/>
      <c r="PZM50" s="323"/>
      <c r="PZN50" s="323"/>
      <c r="PZO50" s="323"/>
      <c r="PZP50" s="323"/>
      <c r="PZQ50" s="323"/>
      <c r="PZR50" s="323"/>
      <c r="PZS50" s="323"/>
      <c r="PZT50" s="323"/>
      <c r="PZU50" s="323"/>
      <c r="PZV50" s="323"/>
      <c r="PZW50" s="323"/>
      <c r="PZX50" s="323"/>
      <c r="PZY50" s="323"/>
      <c r="PZZ50" s="323"/>
      <c r="QAA50" s="323"/>
      <c r="QAB50" s="323"/>
      <c r="QAC50" s="323"/>
      <c r="QAD50" s="323"/>
      <c r="QAE50" s="323"/>
      <c r="QAF50" s="323"/>
      <c r="QAG50" s="323"/>
      <c r="QAH50" s="323"/>
      <c r="QAI50" s="323"/>
      <c r="QAJ50" s="323"/>
      <c r="QAK50" s="323"/>
      <c r="QAL50" s="323"/>
      <c r="QAM50" s="323"/>
      <c r="QAN50" s="323"/>
      <c r="QAO50" s="323"/>
      <c r="QAP50" s="323"/>
      <c r="QAQ50" s="323"/>
      <c r="QAR50" s="323"/>
      <c r="QAS50" s="323"/>
      <c r="QAT50" s="323"/>
      <c r="QAU50" s="323"/>
      <c r="QAV50" s="323"/>
      <c r="QAW50" s="323"/>
      <c r="QAX50" s="323"/>
      <c r="QAY50" s="323"/>
      <c r="QAZ50" s="323"/>
      <c r="QBA50" s="323"/>
      <c r="QBB50" s="323"/>
      <c r="QBC50" s="323"/>
      <c r="QBD50" s="323"/>
      <c r="QBE50" s="323"/>
      <c r="QBF50" s="323"/>
      <c r="QBG50" s="323"/>
      <c r="QBH50" s="323"/>
      <c r="QBI50" s="323"/>
      <c r="QBJ50" s="323"/>
      <c r="QBK50" s="323"/>
      <c r="QBL50" s="323"/>
      <c r="QBM50" s="323"/>
      <c r="QBN50" s="323"/>
      <c r="QBO50" s="323"/>
      <c r="QBP50" s="323"/>
      <c r="QBQ50" s="323"/>
      <c r="QBR50" s="323"/>
      <c r="QBS50" s="323"/>
      <c r="QBT50" s="323"/>
      <c r="QBU50" s="323"/>
      <c r="QBV50" s="323"/>
      <c r="QBW50" s="323"/>
      <c r="QBX50" s="323"/>
      <c r="QBY50" s="323"/>
      <c r="QBZ50" s="323"/>
      <c r="QCA50" s="323"/>
      <c r="QCB50" s="323"/>
      <c r="QCC50" s="323"/>
      <c r="QCD50" s="323"/>
      <c r="QCE50" s="323"/>
      <c r="QCF50" s="323"/>
      <c r="QCG50" s="323"/>
      <c r="QCH50" s="323"/>
      <c r="QCI50" s="323"/>
      <c r="QCJ50" s="323"/>
      <c r="QCK50" s="323"/>
      <c r="QCL50" s="323"/>
      <c r="QCM50" s="323"/>
      <c r="QCN50" s="323"/>
      <c r="QCO50" s="323"/>
      <c r="QCP50" s="323"/>
      <c r="QCQ50" s="323"/>
      <c r="QCR50" s="323"/>
      <c r="QCS50" s="323"/>
      <c r="QCT50" s="323"/>
      <c r="QCU50" s="323"/>
      <c r="QCV50" s="323"/>
      <c r="QCW50" s="323"/>
      <c r="QCX50" s="323"/>
      <c r="QCY50" s="323"/>
      <c r="QCZ50" s="323"/>
      <c r="QDA50" s="323"/>
      <c r="QDB50" s="323"/>
      <c r="QDC50" s="323"/>
      <c r="QDD50" s="323"/>
      <c r="QDE50" s="323"/>
      <c r="QDF50" s="323"/>
      <c r="QDG50" s="323"/>
      <c r="QDH50" s="323"/>
      <c r="QDI50" s="323"/>
      <c r="QDJ50" s="323"/>
      <c r="QDK50" s="323"/>
      <c r="QDL50" s="323"/>
      <c r="QDM50" s="323"/>
      <c r="QDN50" s="323"/>
      <c r="QDO50" s="323"/>
      <c r="QDP50" s="323"/>
      <c r="QDQ50" s="323"/>
      <c r="QDR50" s="323"/>
      <c r="QDS50" s="323"/>
      <c r="QDT50" s="323"/>
      <c r="QDU50" s="323"/>
      <c r="QDV50" s="323"/>
      <c r="QDW50" s="323"/>
      <c r="QDX50" s="323"/>
      <c r="QDY50" s="323"/>
      <c r="QDZ50" s="323"/>
      <c r="QEA50" s="323"/>
      <c r="QEB50" s="323"/>
      <c r="QEC50" s="323"/>
      <c r="QED50" s="323"/>
      <c r="QEE50" s="323"/>
      <c r="QEF50" s="323"/>
      <c r="QEG50" s="323"/>
      <c r="QEH50" s="323"/>
      <c r="QEI50" s="323"/>
      <c r="QEJ50" s="323"/>
      <c r="QEK50" s="323"/>
      <c r="QEL50" s="323"/>
      <c r="QEM50" s="323"/>
      <c r="QEN50" s="323"/>
      <c r="QEO50" s="323"/>
      <c r="QEP50" s="323"/>
      <c r="QEQ50" s="323"/>
      <c r="QER50" s="323"/>
      <c r="QES50" s="323"/>
      <c r="QET50" s="323"/>
      <c r="QEU50" s="323"/>
      <c r="QEV50" s="323"/>
      <c r="QEW50" s="323"/>
      <c r="QEX50" s="323"/>
      <c r="QEY50" s="323"/>
      <c r="QEZ50" s="323"/>
      <c r="QFA50" s="323"/>
      <c r="QFB50" s="323"/>
      <c r="QFC50" s="323"/>
      <c r="QFD50" s="323"/>
      <c r="QFE50" s="323"/>
      <c r="QFF50" s="323"/>
      <c r="QFG50" s="323"/>
      <c r="QFH50" s="323"/>
      <c r="QFI50" s="323"/>
      <c r="QFJ50" s="323"/>
      <c r="QFK50" s="323"/>
      <c r="QFL50" s="323"/>
      <c r="QFM50" s="323"/>
      <c r="QFN50" s="323"/>
      <c r="QFO50" s="323"/>
      <c r="QFP50" s="323"/>
      <c r="QFQ50" s="323"/>
      <c r="QFR50" s="323"/>
      <c r="QFS50" s="323"/>
      <c r="QFT50" s="323"/>
      <c r="QFU50" s="323"/>
      <c r="QFV50" s="323"/>
      <c r="QFW50" s="323"/>
      <c r="QFX50" s="323"/>
      <c r="QFY50" s="323"/>
      <c r="QFZ50" s="323"/>
      <c r="QGA50" s="323"/>
      <c r="QGB50" s="323"/>
      <c r="QGC50" s="323"/>
      <c r="QGD50" s="323"/>
      <c r="QGE50" s="323"/>
      <c r="QGF50" s="323"/>
      <c r="QGG50" s="323"/>
      <c r="QGH50" s="323"/>
      <c r="QGI50" s="323"/>
      <c r="QGJ50" s="323"/>
      <c r="QGK50" s="323"/>
      <c r="QGL50" s="323"/>
      <c r="QGM50" s="323"/>
      <c r="QGN50" s="323"/>
      <c r="QGO50" s="323"/>
      <c r="QGP50" s="323"/>
      <c r="QGQ50" s="323"/>
      <c r="QGR50" s="323"/>
      <c r="QGS50" s="323"/>
      <c r="QGT50" s="323"/>
      <c r="QGU50" s="323"/>
      <c r="QGV50" s="323"/>
      <c r="QGW50" s="323"/>
      <c r="QGX50" s="323"/>
      <c r="QGY50" s="323"/>
      <c r="QGZ50" s="323"/>
      <c r="QHA50" s="323"/>
      <c r="QHB50" s="323"/>
      <c r="QHC50" s="323"/>
      <c r="QHD50" s="323"/>
      <c r="QHE50" s="323"/>
      <c r="QHF50" s="323"/>
      <c r="QHG50" s="323"/>
      <c r="QHH50" s="323"/>
      <c r="QHI50" s="323"/>
      <c r="QHJ50" s="323"/>
      <c r="QHK50" s="323"/>
      <c r="QHL50" s="323"/>
      <c r="QHM50" s="323"/>
      <c r="QHN50" s="323"/>
      <c r="QHO50" s="323"/>
      <c r="QHP50" s="323"/>
      <c r="QHQ50" s="323"/>
      <c r="QHR50" s="323"/>
      <c r="QHS50" s="323"/>
      <c r="QHT50" s="323"/>
      <c r="QHU50" s="323"/>
      <c r="QHV50" s="323"/>
      <c r="QHW50" s="323"/>
      <c r="QHX50" s="323"/>
      <c r="QHY50" s="323"/>
      <c r="QHZ50" s="323"/>
      <c r="QIA50" s="323"/>
      <c r="QIB50" s="323"/>
      <c r="QIC50" s="323"/>
      <c r="QID50" s="323"/>
      <c r="QIE50" s="323"/>
      <c r="QIF50" s="323"/>
      <c r="QIG50" s="323"/>
      <c r="QIH50" s="323"/>
      <c r="QII50" s="323"/>
      <c r="QIJ50" s="323"/>
      <c r="QIK50" s="323"/>
      <c r="QIL50" s="323"/>
      <c r="QIM50" s="323"/>
      <c r="QIN50" s="323"/>
      <c r="QIO50" s="323"/>
      <c r="QIP50" s="323"/>
      <c r="QIQ50" s="323"/>
      <c r="QIR50" s="323"/>
      <c r="QIS50" s="323"/>
      <c r="QIT50" s="323"/>
      <c r="QIU50" s="323"/>
      <c r="QIV50" s="323"/>
      <c r="QIW50" s="323"/>
      <c r="QIX50" s="323"/>
      <c r="QIY50" s="323"/>
      <c r="QIZ50" s="323"/>
      <c r="QJA50" s="323"/>
      <c r="QJB50" s="323"/>
      <c r="QJC50" s="323"/>
      <c r="QJD50" s="323"/>
      <c r="QJE50" s="323"/>
      <c r="QJF50" s="323"/>
      <c r="QJG50" s="323"/>
      <c r="QJH50" s="323"/>
      <c r="QJI50" s="323"/>
      <c r="QJJ50" s="323"/>
      <c r="QJK50" s="323"/>
      <c r="QJL50" s="323"/>
      <c r="QJM50" s="323"/>
      <c r="QJN50" s="323"/>
      <c r="QJO50" s="323"/>
      <c r="QJP50" s="323"/>
      <c r="QJQ50" s="323"/>
      <c r="QJR50" s="323"/>
      <c r="QJS50" s="323"/>
      <c r="QJT50" s="323"/>
      <c r="QJU50" s="323"/>
      <c r="QJV50" s="323"/>
      <c r="QJW50" s="323"/>
      <c r="QJX50" s="323"/>
      <c r="QJY50" s="323"/>
      <c r="QJZ50" s="323"/>
      <c r="QKA50" s="323"/>
      <c r="QKB50" s="323"/>
      <c r="QKC50" s="323"/>
      <c r="QKD50" s="323"/>
      <c r="QKE50" s="323"/>
      <c r="QKF50" s="323"/>
      <c r="QKG50" s="323"/>
      <c r="QKH50" s="323"/>
      <c r="QKI50" s="323"/>
      <c r="QKJ50" s="323"/>
      <c r="QKK50" s="323"/>
      <c r="QKL50" s="323"/>
      <c r="QKM50" s="323"/>
      <c r="QKN50" s="323"/>
      <c r="QKO50" s="323"/>
      <c r="QKP50" s="323"/>
      <c r="QKQ50" s="323"/>
      <c r="QKR50" s="323"/>
      <c r="QKS50" s="323"/>
      <c r="QKT50" s="323"/>
      <c r="QKU50" s="323"/>
      <c r="QKV50" s="323"/>
      <c r="QKW50" s="323"/>
      <c r="QKX50" s="323"/>
      <c r="QKY50" s="323"/>
      <c r="QKZ50" s="323"/>
      <c r="QLA50" s="323"/>
      <c r="QLB50" s="323"/>
      <c r="QLC50" s="323"/>
      <c r="QLD50" s="323"/>
      <c r="QLE50" s="323"/>
      <c r="QLF50" s="323"/>
      <c r="QLG50" s="323"/>
      <c r="QLH50" s="323"/>
      <c r="QLI50" s="323"/>
      <c r="QLJ50" s="323"/>
      <c r="QLK50" s="323"/>
      <c r="QLL50" s="323"/>
      <c r="QLM50" s="323"/>
      <c r="QLN50" s="323"/>
      <c r="QLO50" s="323"/>
      <c r="QLP50" s="323"/>
      <c r="QLQ50" s="323"/>
      <c r="QLR50" s="323"/>
      <c r="QLS50" s="323"/>
      <c r="QLT50" s="323"/>
      <c r="QLU50" s="323"/>
      <c r="QLV50" s="323"/>
      <c r="QLW50" s="323"/>
      <c r="QLX50" s="323"/>
      <c r="QLY50" s="323"/>
      <c r="QLZ50" s="323"/>
      <c r="QMA50" s="323"/>
      <c r="QMB50" s="323"/>
      <c r="QMC50" s="323"/>
      <c r="QMD50" s="323"/>
      <c r="QME50" s="323"/>
      <c r="QMF50" s="323"/>
      <c r="QMG50" s="323"/>
      <c r="QMH50" s="323"/>
      <c r="QMI50" s="323"/>
      <c r="QMJ50" s="323"/>
      <c r="QMK50" s="323"/>
      <c r="QML50" s="323"/>
      <c r="QMM50" s="323"/>
      <c r="QMN50" s="323"/>
      <c r="QMO50" s="323"/>
      <c r="QMP50" s="323"/>
      <c r="QMQ50" s="323"/>
      <c r="QMR50" s="323"/>
      <c r="QMS50" s="323"/>
      <c r="QMT50" s="323"/>
      <c r="QMU50" s="323"/>
      <c r="QMV50" s="323"/>
      <c r="QMW50" s="323"/>
      <c r="QMX50" s="323"/>
      <c r="QMY50" s="323"/>
      <c r="QMZ50" s="323"/>
      <c r="QNA50" s="323"/>
      <c r="QNB50" s="323"/>
      <c r="QNC50" s="323"/>
      <c r="QND50" s="323"/>
      <c r="QNE50" s="323"/>
      <c r="QNF50" s="323"/>
      <c r="QNG50" s="323"/>
      <c r="QNH50" s="323"/>
      <c r="QNI50" s="323"/>
      <c r="QNJ50" s="323"/>
      <c r="QNK50" s="323"/>
      <c r="QNL50" s="323"/>
      <c r="QNM50" s="323"/>
      <c r="QNN50" s="323"/>
      <c r="QNO50" s="323"/>
      <c r="QNP50" s="323"/>
      <c r="QNQ50" s="323"/>
      <c r="QNR50" s="323"/>
      <c r="QNS50" s="323"/>
      <c r="QNT50" s="323"/>
      <c r="QNU50" s="323"/>
      <c r="QNV50" s="323"/>
      <c r="QNW50" s="323"/>
      <c r="QNX50" s="323"/>
      <c r="QNY50" s="323"/>
      <c r="QNZ50" s="323"/>
      <c r="QOA50" s="323"/>
      <c r="QOB50" s="323"/>
      <c r="QOC50" s="323"/>
      <c r="QOD50" s="323"/>
      <c r="QOE50" s="323"/>
      <c r="QOF50" s="323"/>
      <c r="QOG50" s="323"/>
      <c r="QOH50" s="323"/>
      <c r="QOI50" s="323"/>
      <c r="QOJ50" s="323"/>
      <c r="QOK50" s="323"/>
      <c r="QOL50" s="323"/>
      <c r="QOM50" s="323"/>
      <c r="QON50" s="323"/>
      <c r="QOO50" s="323"/>
      <c r="QOP50" s="323"/>
      <c r="QOQ50" s="323"/>
      <c r="QOR50" s="323"/>
      <c r="QOS50" s="323"/>
      <c r="QOT50" s="323"/>
      <c r="QOU50" s="323"/>
      <c r="QOV50" s="323"/>
      <c r="QOW50" s="323"/>
      <c r="QOX50" s="323"/>
      <c r="QOY50" s="323"/>
      <c r="QOZ50" s="323"/>
      <c r="QPA50" s="323"/>
      <c r="QPB50" s="323"/>
      <c r="QPC50" s="323"/>
      <c r="QPD50" s="323"/>
      <c r="QPE50" s="323"/>
      <c r="QPF50" s="323"/>
      <c r="QPG50" s="323"/>
      <c r="QPH50" s="323"/>
      <c r="QPI50" s="323"/>
      <c r="QPJ50" s="323"/>
      <c r="QPK50" s="323"/>
      <c r="QPL50" s="323"/>
      <c r="QPM50" s="323"/>
      <c r="QPN50" s="323"/>
      <c r="QPO50" s="323"/>
      <c r="QPP50" s="323"/>
      <c r="QPQ50" s="323"/>
      <c r="QPR50" s="323"/>
      <c r="QPS50" s="323"/>
      <c r="QPT50" s="323"/>
      <c r="QPU50" s="323"/>
      <c r="QPV50" s="323"/>
      <c r="QPW50" s="323"/>
      <c r="QPX50" s="323"/>
      <c r="QPY50" s="323"/>
      <c r="QPZ50" s="323"/>
      <c r="QQA50" s="323"/>
      <c r="QQB50" s="323"/>
      <c r="QQC50" s="323"/>
      <c r="QQD50" s="323"/>
      <c r="QQE50" s="323"/>
      <c r="QQF50" s="323"/>
      <c r="QQG50" s="323"/>
      <c r="QQH50" s="323"/>
      <c r="QQI50" s="323"/>
      <c r="QQJ50" s="323"/>
      <c r="QQK50" s="323"/>
      <c r="QQL50" s="323"/>
      <c r="QQM50" s="323"/>
      <c r="QQN50" s="323"/>
      <c r="QQO50" s="323"/>
      <c r="QQP50" s="323"/>
      <c r="QQQ50" s="323"/>
      <c r="QQR50" s="323"/>
      <c r="QQS50" s="323"/>
      <c r="QQT50" s="323"/>
      <c r="QQU50" s="323"/>
      <c r="QQV50" s="323"/>
      <c r="QQW50" s="323"/>
      <c r="QQX50" s="323"/>
      <c r="QQY50" s="323"/>
      <c r="QQZ50" s="323"/>
      <c r="QRA50" s="323"/>
      <c r="QRB50" s="323"/>
      <c r="QRC50" s="323"/>
      <c r="QRD50" s="323"/>
      <c r="QRE50" s="323"/>
      <c r="QRF50" s="323"/>
      <c r="QRG50" s="323"/>
      <c r="QRH50" s="323"/>
      <c r="QRI50" s="323"/>
      <c r="QRJ50" s="323"/>
      <c r="QRK50" s="323"/>
      <c r="QRL50" s="323"/>
      <c r="QRM50" s="323"/>
      <c r="QRN50" s="323"/>
      <c r="QRO50" s="323"/>
      <c r="QRP50" s="323"/>
      <c r="QRQ50" s="323"/>
      <c r="QRR50" s="323"/>
      <c r="QRS50" s="323"/>
      <c r="QRT50" s="323"/>
      <c r="QRU50" s="323"/>
      <c r="QRV50" s="323"/>
      <c r="QRW50" s="323"/>
      <c r="QRX50" s="323"/>
      <c r="QRY50" s="323"/>
      <c r="QRZ50" s="323"/>
      <c r="QSA50" s="323"/>
      <c r="QSB50" s="323"/>
      <c r="QSC50" s="323"/>
      <c r="QSD50" s="323"/>
      <c r="QSE50" s="323"/>
      <c r="QSF50" s="323"/>
      <c r="QSG50" s="323"/>
      <c r="QSH50" s="323"/>
      <c r="QSI50" s="323"/>
      <c r="QSJ50" s="323"/>
      <c r="QSK50" s="323"/>
      <c r="QSL50" s="323"/>
      <c r="QSM50" s="323"/>
      <c r="QSN50" s="323"/>
      <c r="QSO50" s="323"/>
      <c r="QSP50" s="323"/>
      <c r="QSQ50" s="323"/>
      <c r="QSR50" s="323"/>
      <c r="QSS50" s="323"/>
      <c r="QST50" s="323"/>
      <c r="QSU50" s="323"/>
      <c r="QSV50" s="323"/>
      <c r="QSW50" s="323"/>
      <c r="QSX50" s="323"/>
      <c r="QSY50" s="323"/>
      <c r="QSZ50" s="323"/>
      <c r="QTA50" s="323"/>
      <c r="QTB50" s="323"/>
      <c r="QTC50" s="323"/>
      <c r="QTD50" s="323"/>
      <c r="QTE50" s="323"/>
      <c r="QTF50" s="323"/>
      <c r="QTG50" s="323"/>
      <c r="QTH50" s="323"/>
      <c r="QTI50" s="323"/>
      <c r="QTJ50" s="323"/>
      <c r="QTK50" s="323"/>
      <c r="QTL50" s="323"/>
      <c r="QTM50" s="323"/>
      <c r="QTN50" s="323"/>
      <c r="QTO50" s="323"/>
      <c r="QTP50" s="323"/>
      <c r="QTQ50" s="323"/>
      <c r="QTR50" s="323"/>
      <c r="QTS50" s="323"/>
      <c r="QTT50" s="323"/>
      <c r="QTU50" s="323"/>
      <c r="QTV50" s="323"/>
      <c r="QTW50" s="323"/>
      <c r="QTX50" s="323"/>
      <c r="QTY50" s="323"/>
      <c r="QTZ50" s="323"/>
      <c r="QUA50" s="323"/>
      <c r="QUB50" s="323"/>
      <c r="QUC50" s="323"/>
      <c r="QUD50" s="323"/>
      <c r="QUE50" s="323"/>
      <c r="QUF50" s="323"/>
      <c r="QUG50" s="323"/>
      <c r="QUH50" s="323"/>
      <c r="QUI50" s="323"/>
      <c r="QUJ50" s="323"/>
      <c r="QUK50" s="323"/>
      <c r="QUL50" s="323"/>
      <c r="QUM50" s="323"/>
      <c r="QUN50" s="323"/>
      <c r="QUO50" s="323"/>
      <c r="QUP50" s="323"/>
      <c r="QUQ50" s="323"/>
      <c r="QUR50" s="323"/>
      <c r="QUS50" s="323"/>
      <c r="QUT50" s="323"/>
      <c r="QUU50" s="323"/>
      <c r="QUV50" s="323"/>
      <c r="QUW50" s="323"/>
      <c r="QUX50" s="323"/>
      <c r="QUY50" s="323"/>
      <c r="QUZ50" s="323"/>
      <c r="QVA50" s="323"/>
      <c r="QVB50" s="323"/>
      <c r="QVC50" s="323"/>
      <c r="QVD50" s="323"/>
      <c r="QVE50" s="323"/>
      <c r="QVF50" s="323"/>
      <c r="QVG50" s="323"/>
      <c r="QVH50" s="323"/>
      <c r="QVI50" s="323"/>
      <c r="QVJ50" s="323"/>
      <c r="QVK50" s="323"/>
      <c r="QVL50" s="323"/>
      <c r="QVM50" s="323"/>
      <c r="QVN50" s="323"/>
      <c r="QVO50" s="323"/>
      <c r="QVP50" s="323"/>
      <c r="QVQ50" s="323"/>
      <c r="QVR50" s="323"/>
      <c r="QVS50" s="323"/>
      <c r="QVT50" s="323"/>
      <c r="QVU50" s="323"/>
      <c r="QVV50" s="323"/>
      <c r="QVW50" s="323"/>
      <c r="QVX50" s="323"/>
      <c r="QVY50" s="323"/>
      <c r="QVZ50" s="323"/>
      <c r="QWA50" s="323"/>
      <c r="QWB50" s="323"/>
      <c r="QWC50" s="323"/>
      <c r="QWD50" s="323"/>
      <c r="QWE50" s="323"/>
      <c r="QWF50" s="323"/>
      <c r="QWG50" s="323"/>
      <c r="QWH50" s="323"/>
      <c r="QWI50" s="323"/>
      <c r="QWJ50" s="323"/>
      <c r="QWK50" s="323"/>
      <c r="QWL50" s="323"/>
      <c r="QWM50" s="323"/>
      <c r="QWN50" s="323"/>
      <c r="QWO50" s="323"/>
      <c r="QWP50" s="323"/>
      <c r="QWQ50" s="323"/>
      <c r="QWR50" s="323"/>
      <c r="QWS50" s="323"/>
      <c r="QWT50" s="323"/>
      <c r="QWU50" s="323"/>
      <c r="QWV50" s="323"/>
      <c r="QWW50" s="323"/>
      <c r="QWX50" s="323"/>
      <c r="QWY50" s="323"/>
      <c r="QWZ50" s="323"/>
      <c r="QXA50" s="323"/>
      <c r="QXB50" s="323"/>
      <c r="QXC50" s="323"/>
      <c r="QXD50" s="323"/>
      <c r="QXE50" s="323"/>
      <c r="QXF50" s="323"/>
      <c r="QXG50" s="323"/>
      <c r="QXH50" s="323"/>
      <c r="QXI50" s="323"/>
      <c r="QXJ50" s="323"/>
      <c r="QXK50" s="323"/>
      <c r="QXL50" s="323"/>
      <c r="QXM50" s="323"/>
      <c r="QXN50" s="323"/>
      <c r="QXO50" s="323"/>
      <c r="QXP50" s="323"/>
      <c r="QXQ50" s="323"/>
      <c r="QXR50" s="323"/>
      <c r="QXS50" s="323"/>
      <c r="QXT50" s="323"/>
      <c r="QXU50" s="323"/>
      <c r="QXV50" s="323"/>
      <c r="QXW50" s="323"/>
      <c r="QXX50" s="323"/>
      <c r="QXY50" s="323"/>
      <c r="QXZ50" s="323"/>
      <c r="QYA50" s="323"/>
      <c r="QYB50" s="323"/>
      <c r="QYC50" s="323"/>
      <c r="QYD50" s="323"/>
      <c r="QYE50" s="323"/>
      <c r="QYF50" s="323"/>
      <c r="QYG50" s="323"/>
      <c r="QYH50" s="323"/>
      <c r="QYI50" s="323"/>
      <c r="QYJ50" s="323"/>
      <c r="QYK50" s="323"/>
      <c r="QYL50" s="323"/>
      <c r="QYM50" s="323"/>
      <c r="QYN50" s="323"/>
      <c r="QYO50" s="323"/>
      <c r="QYP50" s="323"/>
      <c r="QYQ50" s="323"/>
      <c r="QYR50" s="323"/>
      <c r="QYS50" s="323"/>
      <c r="QYT50" s="323"/>
      <c r="QYU50" s="323"/>
      <c r="QYV50" s="323"/>
      <c r="QYW50" s="323"/>
      <c r="QYX50" s="323"/>
      <c r="QYY50" s="323"/>
      <c r="QYZ50" s="323"/>
      <c r="QZA50" s="323"/>
      <c r="QZB50" s="323"/>
      <c r="QZC50" s="323"/>
      <c r="QZD50" s="323"/>
      <c r="QZE50" s="323"/>
      <c r="QZF50" s="323"/>
      <c r="QZG50" s="323"/>
      <c r="QZH50" s="323"/>
      <c r="QZI50" s="323"/>
      <c r="QZJ50" s="323"/>
      <c r="QZK50" s="323"/>
      <c r="QZL50" s="323"/>
      <c r="QZM50" s="323"/>
      <c r="QZN50" s="323"/>
      <c r="QZO50" s="323"/>
      <c r="QZP50" s="323"/>
      <c r="QZQ50" s="323"/>
      <c r="QZR50" s="323"/>
      <c r="QZS50" s="323"/>
      <c r="QZT50" s="323"/>
      <c r="QZU50" s="323"/>
      <c r="QZV50" s="323"/>
      <c r="QZW50" s="323"/>
      <c r="QZX50" s="323"/>
      <c r="QZY50" s="323"/>
      <c r="QZZ50" s="323"/>
      <c r="RAA50" s="323"/>
      <c r="RAB50" s="323"/>
      <c r="RAC50" s="323"/>
      <c r="RAD50" s="323"/>
      <c r="RAE50" s="323"/>
      <c r="RAF50" s="323"/>
      <c r="RAG50" s="323"/>
      <c r="RAH50" s="323"/>
      <c r="RAI50" s="323"/>
      <c r="RAJ50" s="323"/>
      <c r="RAK50" s="323"/>
      <c r="RAL50" s="323"/>
      <c r="RAM50" s="323"/>
      <c r="RAN50" s="323"/>
      <c r="RAO50" s="323"/>
      <c r="RAP50" s="323"/>
      <c r="RAQ50" s="323"/>
      <c r="RAR50" s="323"/>
      <c r="RAS50" s="323"/>
      <c r="RAT50" s="323"/>
      <c r="RAU50" s="323"/>
      <c r="RAV50" s="323"/>
      <c r="RAW50" s="323"/>
      <c r="RAX50" s="323"/>
      <c r="RAY50" s="323"/>
      <c r="RAZ50" s="323"/>
      <c r="RBA50" s="323"/>
      <c r="RBB50" s="323"/>
      <c r="RBC50" s="323"/>
      <c r="RBD50" s="323"/>
      <c r="RBE50" s="323"/>
      <c r="RBF50" s="323"/>
      <c r="RBG50" s="323"/>
      <c r="RBH50" s="323"/>
      <c r="RBI50" s="323"/>
      <c r="RBJ50" s="323"/>
      <c r="RBK50" s="323"/>
      <c r="RBL50" s="323"/>
      <c r="RBM50" s="323"/>
      <c r="RBN50" s="323"/>
      <c r="RBO50" s="323"/>
      <c r="RBP50" s="323"/>
      <c r="RBQ50" s="323"/>
      <c r="RBR50" s="323"/>
      <c r="RBS50" s="323"/>
      <c r="RBT50" s="323"/>
      <c r="RBU50" s="323"/>
      <c r="RBV50" s="323"/>
      <c r="RBW50" s="323"/>
      <c r="RBX50" s="323"/>
      <c r="RBY50" s="323"/>
      <c r="RBZ50" s="323"/>
      <c r="RCA50" s="323"/>
      <c r="RCB50" s="323"/>
      <c r="RCC50" s="323"/>
      <c r="RCD50" s="323"/>
      <c r="RCE50" s="323"/>
      <c r="RCF50" s="323"/>
      <c r="RCG50" s="323"/>
      <c r="RCH50" s="323"/>
      <c r="RCI50" s="323"/>
      <c r="RCJ50" s="323"/>
      <c r="RCK50" s="323"/>
      <c r="RCL50" s="323"/>
      <c r="RCM50" s="323"/>
      <c r="RCN50" s="323"/>
      <c r="RCO50" s="323"/>
      <c r="RCP50" s="323"/>
      <c r="RCQ50" s="323"/>
      <c r="RCR50" s="323"/>
      <c r="RCS50" s="323"/>
      <c r="RCT50" s="323"/>
      <c r="RCU50" s="323"/>
      <c r="RCV50" s="323"/>
      <c r="RCW50" s="323"/>
      <c r="RCX50" s="323"/>
      <c r="RCY50" s="323"/>
      <c r="RCZ50" s="323"/>
      <c r="RDA50" s="323"/>
      <c r="RDB50" s="323"/>
      <c r="RDC50" s="323"/>
      <c r="RDD50" s="323"/>
      <c r="RDE50" s="323"/>
      <c r="RDF50" s="323"/>
      <c r="RDG50" s="323"/>
      <c r="RDH50" s="323"/>
      <c r="RDI50" s="323"/>
      <c r="RDJ50" s="323"/>
      <c r="RDK50" s="323"/>
      <c r="RDL50" s="323"/>
      <c r="RDM50" s="323"/>
      <c r="RDN50" s="323"/>
      <c r="RDO50" s="323"/>
      <c r="RDP50" s="323"/>
      <c r="RDQ50" s="323"/>
      <c r="RDR50" s="323"/>
      <c r="RDS50" s="323"/>
      <c r="RDT50" s="323"/>
      <c r="RDU50" s="323"/>
      <c r="RDV50" s="323"/>
      <c r="RDW50" s="323"/>
      <c r="RDX50" s="323"/>
      <c r="RDY50" s="323"/>
      <c r="RDZ50" s="323"/>
      <c r="REA50" s="323"/>
      <c r="REB50" s="323"/>
      <c r="REC50" s="323"/>
      <c r="RED50" s="323"/>
      <c r="REE50" s="323"/>
      <c r="REF50" s="323"/>
      <c r="REG50" s="323"/>
      <c r="REH50" s="323"/>
      <c r="REI50" s="323"/>
      <c r="REJ50" s="323"/>
      <c r="REK50" s="323"/>
      <c r="REL50" s="323"/>
      <c r="REM50" s="323"/>
      <c r="REN50" s="323"/>
      <c r="REO50" s="323"/>
      <c r="REP50" s="323"/>
      <c r="REQ50" s="323"/>
      <c r="RER50" s="323"/>
      <c r="RES50" s="323"/>
      <c r="RET50" s="323"/>
      <c r="REU50" s="323"/>
      <c r="REV50" s="323"/>
      <c r="REW50" s="323"/>
      <c r="REX50" s="323"/>
      <c r="REY50" s="323"/>
      <c r="REZ50" s="323"/>
      <c r="RFA50" s="323"/>
      <c r="RFB50" s="323"/>
      <c r="RFC50" s="323"/>
      <c r="RFD50" s="323"/>
      <c r="RFE50" s="323"/>
      <c r="RFF50" s="323"/>
      <c r="RFG50" s="323"/>
      <c r="RFH50" s="323"/>
      <c r="RFI50" s="323"/>
      <c r="RFJ50" s="323"/>
      <c r="RFK50" s="323"/>
      <c r="RFL50" s="323"/>
      <c r="RFM50" s="323"/>
      <c r="RFN50" s="323"/>
      <c r="RFO50" s="323"/>
      <c r="RFP50" s="323"/>
      <c r="RFQ50" s="323"/>
      <c r="RFR50" s="323"/>
      <c r="RFS50" s="323"/>
      <c r="RFT50" s="323"/>
      <c r="RFU50" s="323"/>
      <c r="RFV50" s="323"/>
      <c r="RFW50" s="323"/>
      <c r="RFX50" s="323"/>
      <c r="RFY50" s="323"/>
      <c r="RFZ50" s="323"/>
      <c r="RGA50" s="323"/>
      <c r="RGB50" s="323"/>
      <c r="RGC50" s="323"/>
      <c r="RGD50" s="323"/>
      <c r="RGE50" s="323"/>
      <c r="RGF50" s="323"/>
      <c r="RGG50" s="323"/>
      <c r="RGH50" s="323"/>
      <c r="RGI50" s="323"/>
      <c r="RGJ50" s="323"/>
      <c r="RGK50" s="323"/>
      <c r="RGL50" s="323"/>
      <c r="RGM50" s="323"/>
      <c r="RGN50" s="323"/>
      <c r="RGO50" s="323"/>
      <c r="RGP50" s="323"/>
      <c r="RGQ50" s="323"/>
      <c r="RGR50" s="323"/>
      <c r="RGS50" s="323"/>
      <c r="RGT50" s="323"/>
      <c r="RGU50" s="323"/>
      <c r="RGV50" s="323"/>
      <c r="RGW50" s="323"/>
      <c r="RGX50" s="323"/>
      <c r="RGY50" s="323"/>
      <c r="RGZ50" s="323"/>
      <c r="RHA50" s="323"/>
      <c r="RHB50" s="323"/>
      <c r="RHC50" s="323"/>
      <c r="RHD50" s="323"/>
      <c r="RHE50" s="323"/>
      <c r="RHF50" s="323"/>
      <c r="RHG50" s="323"/>
      <c r="RHH50" s="323"/>
      <c r="RHI50" s="323"/>
      <c r="RHJ50" s="323"/>
      <c r="RHK50" s="323"/>
      <c r="RHL50" s="323"/>
      <c r="RHM50" s="323"/>
      <c r="RHN50" s="323"/>
      <c r="RHO50" s="323"/>
      <c r="RHP50" s="323"/>
      <c r="RHQ50" s="323"/>
      <c r="RHR50" s="323"/>
      <c r="RHS50" s="323"/>
      <c r="RHT50" s="323"/>
      <c r="RHU50" s="323"/>
      <c r="RHV50" s="323"/>
      <c r="RHW50" s="323"/>
      <c r="RHX50" s="323"/>
      <c r="RHY50" s="323"/>
      <c r="RHZ50" s="323"/>
      <c r="RIA50" s="323"/>
      <c r="RIB50" s="323"/>
      <c r="RIC50" s="323"/>
      <c r="RID50" s="323"/>
      <c r="RIE50" s="323"/>
      <c r="RIF50" s="323"/>
      <c r="RIG50" s="323"/>
      <c r="RIH50" s="323"/>
      <c r="RII50" s="323"/>
      <c r="RIJ50" s="323"/>
      <c r="RIK50" s="323"/>
      <c r="RIL50" s="323"/>
      <c r="RIM50" s="323"/>
      <c r="RIN50" s="323"/>
      <c r="RIO50" s="323"/>
      <c r="RIP50" s="323"/>
      <c r="RIQ50" s="323"/>
      <c r="RIR50" s="323"/>
      <c r="RIS50" s="323"/>
      <c r="RIT50" s="323"/>
      <c r="RIU50" s="323"/>
      <c r="RIV50" s="323"/>
      <c r="RIW50" s="323"/>
      <c r="RIX50" s="323"/>
      <c r="RIY50" s="323"/>
      <c r="RIZ50" s="323"/>
      <c r="RJA50" s="323"/>
      <c r="RJB50" s="323"/>
      <c r="RJC50" s="323"/>
      <c r="RJD50" s="323"/>
      <c r="RJE50" s="323"/>
      <c r="RJF50" s="323"/>
      <c r="RJG50" s="323"/>
      <c r="RJH50" s="323"/>
      <c r="RJI50" s="323"/>
      <c r="RJJ50" s="323"/>
      <c r="RJK50" s="323"/>
      <c r="RJL50" s="323"/>
      <c r="RJM50" s="323"/>
      <c r="RJN50" s="323"/>
      <c r="RJO50" s="323"/>
      <c r="RJP50" s="323"/>
      <c r="RJQ50" s="323"/>
      <c r="RJR50" s="323"/>
      <c r="RJS50" s="323"/>
      <c r="RJT50" s="323"/>
      <c r="RJU50" s="323"/>
      <c r="RJV50" s="323"/>
      <c r="RJW50" s="323"/>
      <c r="RJX50" s="323"/>
      <c r="RJY50" s="323"/>
      <c r="RJZ50" s="323"/>
      <c r="RKA50" s="323"/>
      <c r="RKB50" s="323"/>
      <c r="RKC50" s="323"/>
      <c r="RKD50" s="323"/>
      <c r="RKE50" s="323"/>
      <c r="RKF50" s="323"/>
      <c r="RKG50" s="323"/>
      <c r="RKH50" s="323"/>
      <c r="RKI50" s="323"/>
      <c r="RKJ50" s="323"/>
      <c r="RKK50" s="323"/>
      <c r="RKL50" s="323"/>
      <c r="RKM50" s="323"/>
      <c r="RKN50" s="323"/>
      <c r="RKO50" s="323"/>
      <c r="RKP50" s="323"/>
      <c r="RKQ50" s="323"/>
      <c r="RKR50" s="323"/>
      <c r="RKS50" s="323"/>
      <c r="RKT50" s="323"/>
      <c r="RKU50" s="323"/>
      <c r="RKV50" s="323"/>
      <c r="RKW50" s="323"/>
      <c r="RKX50" s="323"/>
      <c r="RKY50" s="323"/>
      <c r="RKZ50" s="323"/>
      <c r="RLA50" s="323"/>
      <c r="RLB50" s="323"/>
      <c r="RLC50" s="323"/>
      <c r="RLD50" s="323"/>
      <c r="RLE50" s="323"/>
      <c r="RLF50" s="323"/>
      <c r="RLG50" s="323"/>
      <c r="RLH50" s="323"/>
      <c r="RLI50" s="323"/>
      <c r="RLJ50" s="323"/>
      <c r="RLK50" s="323"/>
      <c r="RLL50" s="323"/>
      <c r="RLM50" s="323"/>
      <c r="RLN50" s="323"/>
      <c r="RLO50" s="323"/>
      <c r="RLP50" s="323"/>
      <c r="RLQ50" s="323"/>
      <c r="RLR50" s="323"/>
      <c r="RLS50" s="323"/>
      <c r="RLT50" s="323"/>
      <c r="RLU50" s="323"/>
      <c r="RLV50" s="323"/>
      <c r="RLW50" s="323"/>
      <c r="RLX50" s="323"/>
      <c r="RLY50" s="323"/>
      <c r="RLZ50" s="323"/>
      <c r="RMA50" s="323"/>
      <c r="RMB50" s="323"/>
      <c r="RMC50" s="323"/>
      <c r="RMD50" s="323"/>
      <c r="RME50" s="323"/>
      <c r="RMF50" s="323"/>
      <c r="RMG50" s="323"/>
      <c r="RMH50" s="323"/>
      <c r="RMI50" s="323"/>
      <c r="RMJ50" s="323"/>
      <c r="RMK50" s="323"/>
      <c r="RML50" s="323"/>
      <c r="RMM50" s="323"/>
      <c r="RMN50" s="323"/>
      <c r="RMO50" s="323"/>
      <c r="RMP50" s="323"/>
      <c r="RMQ50" s="323"/>
      <c r="RMR50" s="323"/>
      <c r="RMS50" s="323"/>
      <c r="RMT50" s="323"/>
      <c r="RMU50" s="323"/>
      <c r="RMV50" s="323"/>
      <c r="RMW50" s="323"/>
      <c r="RMX50" s="323"/>
      <c r="RMY50" s="323"/>
      <c r="RMZ50" s="323"/>
      <c r="RNA50" s="323"/>
      <c r="RNB50" s="323"/>
      <c r="RNC50" s="323"/>
      <c r="RND50" s="323"/>
      <c r="RNE50" s="323"/>
      <c r="RNF50" s="323"/>
      <c r="RNG50" s="323"/>
      <c r="RNH50" s="323"/>
      <c r="RNI50" s="323"/>
      <c r="RNJ50" s="323"/>
      <c r="RNK50" s="323"/>
      <c r="RNL50" s="323"/>
      <c r="RNM50" s="323"/>
      <c r="RNN50" s="323"/>
      <c r="RNO50" s="323"/>
      <c r="RNP50" s="323"/>
      <c r="RNQ50" s="323"/>
      <c r="RNR50" s="323"/>
      <c r="RNS50" s="323"/>
      <c r="RNT50" s="323"/>
      <c r="RNU50" s="323"/>
      <c r="RNV50" s="323"/>
      <c r="RNW50" s="323"/>
      <c r="RNX50" s="323"/>
      <c r="RNY50" s="323"/>
      <c r="RNZ50" s="323"/>
      <c r="ROA50" s="323"/>
      <c r="ROB50" s="323"/>
      <c r="ROC50" s="323"/>
      <c r="ROD50" s="323"/>
      <c r="ROE50" s="323"/>
      <c r="ROF50" s="323"/>
      <c r="ROG50" s="323"/>
      <c r="ROH50" s="323"/>
      <c r="ROI50" s="323"/>
      <c r="ROJ50" s="323"/>
      <c r="ROK50" s="323"/>
      <c r="ROL50" s="323"/>
      <c r="ROM50" s="323"/>
      <c r="RON50" s="323"/>
      <c r="ROO50" s="323"/>
      <c r="ROP50" s="323"/>
      <c r="ROQ50" s="323"/>
      <c r="ROR50" s="323"/>
      <c r="ROS50" s="323"/>
      <c r="ROT50" s="323"/>
      <c r="ROU50" s="323"/>
      <c r="ROV50" s="323"/>
      <c r="ROW50" s="323"/>
      <c r="ROX50" s="323"/>
      <c r="ROY50" s="323"/>
      <c r="ROZ50" s="323"/>
      <c r="RPA50" s="323"/>
      <c r="RPB50" s="323"/>
      <c r="RPC50" s="323"/>
      <c r="RPD50" s="323"/>
      <c r="RPE50" s="323"/>
      <c r="RPF50" s="323"/>
      <c r="RPG50" s="323"/>
      <c r="RPH50" s="323"/>
      <c r="RPI50" s="323"/>
      <c r="RPJ50" s="323"/>
      <c r="RPK50" s="323"/>
      <c r="RPL50" s="323"/>
      <c r="RPM50" s="323"/>
      <c r="RPN50" s="323"/>
      <c r="RPO50" s="323"/>
      <c r="RPP50" s="323"/>
      <c r="RPQ50" s="323"/>
      <c r="RPR50" s="323"/>
      <c r="RPS50" s="323"/>
      <c r="RPT50" s="323"/>
      <c r="RPU50" s="323"/>
      <c r="RPV50" s="323"/>
      <c r="RPW50" s="323"/>
      <c r="RPX50" s="323"/>
      <c r="RPY50" s="323"/>
      <c r="RPZ50" s="323"/>
      <c r="RQA50" s="323"/>
      <c r="RQB50" s="323"/>
      <c r="RQC50" s="323"/>
      <c r="RQD50" s="323"/>
      <c r="RQE50" s="323"/>
      <c r="RQF50" s="323"/>
      <c r="RQG50" s="323"/>
      <c r="RQH50" s="323"/>
      <c r="RQI50" s="323"/>
      <c r="RQJ50" s="323"/>
      <c r="RQK50" s="323"/>
      <c r="RQL50" s="323"/>
      <c r="RQM50" s="323"/>
      <c r="RQN50" s="323"/>
      <c r="RQO50" s="323"/>
      <c r="RQP50" s="323"/>
      <c r="RQQ50" s="323"/>
      <c r="RQR50" s="323"/>
      <c r="RQS50" s="323"/>
      <c r="RQT50" s="323"/>
      <c r="RQU50" s="323"/>
      <c r="RQV50" s="323"/>
      <c r="RQW50" s="323"/>
      <c r="RQX50" s="323"/>
      <c r="RQY50" s="323"/>
      <c r="RQZ50" s="323"/>
      <c r="RRA50" s="323"/>
      <c r="RRB50" s="323"/>
      <c r="RRC50" s="323"/>
      <c r="RRD50" s="323"/>
      <c r="RRE50" s="323"/>
      <c r="RRF50" s="323"/>
      <c r="RRG50" s="323"/>
      <c r="RRH50" s="323"/>
      <c r="RRI50" s="323"/>
      <c r="RRJ50" s="323"/>
      <c r="RRK50" s="323"/>
      <c r="RRL50" s="323"/>
      <c r="RRM50" s="323"/>
      <c r="RRN50" s="323"/>
      <c r="RRO50" s="323"/>
      <c r="RRP50" s="323"/>
      <c r="RRQ50" s="323"/>
      <c r="RRR50" s="323"/>
      <c r="RRS50" s="323"/>
      <c r="RRT50" s="323"/>
      <c r="RRU50" s="323"/>
      <c r="RRV50" s="323"/>
      <c r="RRW50" s="323"/>
      <c r="RRX50" s="323"/>
      <c r="RRY50" s="323"/>
      <c r="RRZ50" s="323"/>
      <c r="RSA50" s="323"/>
      <c r="RSB50" s="323"/>
      <c r="RSC50" s="323"/>
      <c r="RSD50" s="323"/>
      <c r="RSE50" s="323"/>
      <c r="RSF50" s="323"/>
      <c r="RSG50" s="323"/>
      <c r="RSH50" s="323"/>
      <c r="RSI50" s="323"/>
      <c r="RSJ50" s="323"/>
      <c r="RSK50" s="323"/>
      <c r="RSL50" s="323"/>
      <c r="RSM50" s="323"/>
      <c r="RSN50" s="323"/>
      <c r="RSO50" s="323"/>
      <c r="RSP50" s="323"/>
      <c r="RSQ50" s="323"/>
      <c r="RSR50" s="323"/>
      <c r="RSS50" s="323"/>
      <c r="RST50" s="323"/>
      <c r="RSU50" s="323"/>
      <c r="RSV50" s="323"/>
      <c r="RSW50" s="323"/>
      <c r="RSX50" s="323"/>
      <c r="RSY50" s="323"/>
      <c r="RSZ50" s="323"/>
      <c r="RTA50" s="323"/>
      <c r="RTB50" s="323"/>
      <c r="RTC50" s="323"/>
      <c r="RTD50" s="323"/>
      <c r="RTE50" s="323"/>
      <c r="RTF50" s="323"/>
      <c r="RTG50" s="323"/>
      <c r="RTH50" s="323"/>
      <c r="RTI50" s="323"/>
      <c r="RTJ50" s="323"/>
      <c r="RTK50" s="323"/>
      <c r="RTL50" s="323"/>
      <c r="RTM50" s="323"/>
      <c r="RTN50" s="323"/>
      <c r="RTO50" s="323"/>
      <c r="RTP50" s="323"/>
      <c r="RTQ50" s="323"/>
      <c r="RTR50" s="323"/>
      <c r="RTS50" s="323"/>
      <c r="RTT50" s="323"/>
      <c r="RTU50" s="323"/>
      <c r="RTV50" s="323"/>
      <c r="RTW50" s="323"/>
      <c r="RTX50" s="323"/>
      <c r="RTY50" s="323"/>
      <c r="RTZ50" s="323"/>
      <c r="RUA50" s="323"/>
      <c r="RUB50" s="323"/>
      <c r="RUC50" s="323"/>
      <c r="RUD50" s="323"/>
      <c r="RUE50" s="323"/>
      <c r="RUF50" s="323"/>
      <c r="RUG50" s="323"/>
      <c r="RUH50" s="323"/>
      <c r="RUI50" s="323"/>
      <c r="RUJ50" s="323"/>
      <c r="RUK50" s="323"/>
      <c r="RUL50" s="323"/>
      <c r="RUM50" s="323"/>
      <c r="RUN50" s="323"/>
      <c r="RUO50" s="323"/>
      <c r="RUP50" s="323"/>
      <c r="RUQ50" s="323"/>
      <c r="RUR50" s="323"/>
      <c r="RUS50" s="323"/>
      <c r="RUT50" s="323"/>
      <c r="RUU50" s="323"/>
      <c r="RUV50" s="323"/>
      <c r="RUW50" s="323"/>
      <c r="RUX50" s="323"/>
      <c r="RUY50" s="323"/>
      <c r="RUZ50" s="323"/>
      <c r="RVA50" s="323"/>
      <c r="RVB50" s="323"/>
      <c r="RVC50" s="323"/>
      <c r="RVD50" s="323"/>
      <c r="RVE50" s="323"/>
      <c r="RVF50" s="323"/>
      <c r="RVG50" s="323"/>
      <c r="RVH50" s="323"/>
      <c r="RVI50" s="323"/>
      <c r="RVJ50" s="323"/>
      <c r="RVK50" s="323"/>
      <c r="RVL50" s="323"/>
      <c r="RVM50" s="323"/>
      <c r="RVN50" s="323"/>
      <c r="RVO50" s="323"/>
      <c r="RVP50" s="323"/>
      <c r="RVQ50" s="323"/>
      <c r="RVR50" s="323"/>
      <c r="RVS50" s="323"/>
      <c r="RVT50" s="323"/>
      <c r="RVU50" s="323"/>
      <c r="RVV50" s="323"/>
      <c r="RVW50" s="323"/>
      <c r="RVX50" s="323"/>
      <c r="RVY50" s="323"/>
      <c r="RVZ50" s="323"/>
      <c r="RWA50" s="323"/>
      <c r="RWB50" s="323"/>
      <c r="RWC50" s="323"/>
      <c r="RWD50" s="323"/>
      <c r="RWE50" s="323"/>
      <c r="RWF50" s="323"/>
      <c r="RWG50" s="323"/>
      <c r="RWH50" s="323"/>
      <c r="RWI50" s="323"/>
      <c r="RWJ50" s="323"/>
      <c r="RWK50" s="323"/>
      <c r="RWL50" s="323"/>
      <c r="RWM50" s="323"/>
      <c r="RWN50" s="323"/>
      <c r="RWO50" s="323"/>
      <c r="RWP50" s="323"/>
      <c r="RWQ50" s="323"/>
      <c r="RWR50" s="323"/>
      <c r="RWS50" s="323"/>
      <c r="RWT50" s="323"/>
      <c r="RWU50" s="323"/>
      <c r="RWV50" s="323"/>
      <c r="RWW50" s="323"/>
      <c r="RWX50" s="323"/>
      <c r="RWY50" s="323"/>
      <c r="RWZ50" s="323"/>
      <c r="RXA50" s="323"/>
      <c r="RXB50" s="323"/>
      <c r="RXC50" s="323"/>
      <c r="RXD50" s="323"/>
      <c r="RXE50" s="323"/>
      <c r="RXF50" s="323"/>
      <c r="RXG50" s="323"/>
      <c r="RXH50" s="323"/>
      <c r="RXI50" s="323"/>
      <c r="RXJ50" s="323"/>
      <c r="RXK50" s="323"/>
      <c r="RXL50" s="323"/>
      <c r="RXM50" s="323"/>
      <c r="RXN50" s="323"/>
      <c r="RXO50" s="323"/>
      <c r="RXP50" s="323"/>
      <c r="RXQ50" s="323"/>
      <c r="RXR50" s="323"/>
      <c r="RXS50" s="323"/>
      <c r="RXT50" s="323"/>
      <c r="RXU50" s="323"/>
      <c r="RXV50" s="323"/>
      <c r="RXW50" s="323"/>
      <c r="RXX50" s="323"/>
      <c r="RXY50" s="323"/>
      <c r="RXZ50" s="323"/>
      <c r="RYA50" s="323"/>
      <c r="RYB50" s="323"/>
      <c r="RYC50" s="323"/>
      <c r="RYD50" s="323"/>
      <c r="RYE50" s="323"/>
      <c r="RYF50" s="323"/>
      <c r="RYG50" s="323"/>
      <c r="RYH50" s="323"/>
      <c r="RYI50" s="323"/>
      <c r="RYJ50" s="323"/>
      <c r="RYK50" s="323"/>
      <c r="RYL50" s="323"/>
      <c r="RYM50" s="323"/>
      <c r="RYN50" s="323"/>
      <c r="RYO50" s="323"/>
      <c r="RYP50" s="323"/>
      <c r="RYQ50" s="323"/>
      <c r="RYR50" s="323"/>
      <c r="RYS50" s="323"/>
      <c r="RYT50" s="323"/>
      <c r="RYU50" s="323"/>
      <c r="RYV50" s="323"/>
      <c r="RYW50" s="323"/>
      <c r="RYX50" s="323"/>
      <c r="RYY50" s="323"/>
      <c r="RYZ50" s="323"/>
      <c r="RZA50" s="323"/>
      <c r="RZB50" s="323"/>
      <c r="RZC50" s="323"/>
      <c r="RZD50" s="323"/>
      <c r="RZE50" s="323"/>
      <c r="RZF50" s="323"/>
      <c r="RZG50" s="323"/>
      <c r="RZH50" s="323"/>
      <c r="RZI50" s="323"/>
      <c r="RZJ50" s="323"/>
      <c r="RZK50" s="323"/>
      <c r="RZL50" s="323"/>
      <c r="RZM50" s="323"/>
      <c r="RZN50" s="323"/>
      <c r="RZO50" s="323"/>
      <c r="RZP50" s="323"/>
      <c r="RZQ50" s="323"/>
      <c r="RZR50" s="323"/>
      <c r="RZS50" s="323"/>
      <c r="RZT50" s="323"/>
      <c r="RZU50" s="323"/>
      <c r="RZV50" s="323"/>
      <c r="RZW50" s="323"/>
      <c r="RZX50" s="323"/>
      <c r="RZY50" s="323"/>
      <c r="RZZ50" s="323"/>
      <c r="SAA50" s="323"/>
      <c r="SAB50" s="323"/>
      <c r="SAC50" s="323"/>
      <c r="SAD50" s="323"/>
      <c r="SAE50" s="323"/>
      <c r="SAF50" s="323"/>
      <c r="SAG50" s="323"/>
      <c r="SAH50" s="323"/>
      <c r="SAI50" s="323"/>
      <c r="SAJ50" s="323"/>
      <c r="SAK50" s="323"/>
      <c r="SAL50" s="323"/>
      <c r="SAM50" s="323"/>
      <c r="SAN50" s="323"/>
      <c r="SAO50" s="323"/>
      <c r="SAP50" s="323"/>
      <c r="SAQ50" s="323"/>
      <c r="SAR50" s="323"/>
      <c r="SAS50" s="323"/>
      <c r="SAT50" s="323"/>
      <c r="SAU50" s="323"/>
      <c r="SAV50" s="323"/>
      <c r="SAW50" s="323"/>
      <c r="SAX50" s="323"/>
      <c r="SAY50" s="323"/>
      <c r="SAZ50" s="323"/>
      <c r="SBA50" s="323"/>
      <c r="SBB50" s="323"/>
      <c r="SBC50" s="323"/>
      <c r="SBD50" s="323"/>
      <c r="SBE50" s="323"/>
      <c r="SBF50" s="323"/>
      <c r="SBG50" s="323"/>
      <c r="SBH50" s="323"/>
      <c r="SBI50" s="323"/>
      <c r="SBJ50" s="323"/>
      <c r="SBK50" s="323"/>
      <c r="SBL50" s="323"/>
      <c r="SBM50" s="323"/>
      <c r="SBN50" s="323"/>
      <c r="SBO50" s="323"/>
      <c r="SBP50" s="323"/>
      <c r="SBQ50" s="323"/>
      <c r="SBR50" s="323"/>
      <c r="SBS50" s="323"/>
      <c r="SBT50" s="323"/>
      <c r="SBU50" s="323"/>
      <c r="SBV50" s="323"/>
      <c r="SBW50" s="323"/>
      <c r="SBX50" s="323"/>
      <c r="SBY50" s="323"/>
      <c r="SBZ50" s="323"/>
      <c r="SCA50" s="323"/>
      <c r="SCB50" s="323"/>
      <c r="SCC50" s="323"/>
      <c r="SCD50" s="323"/>
      <c r="SCE50" s="323"/>
      <c r="SCF50" s="323"/>
      <c r="SCG50" s="323"/>
      <c r="SCH50" s="323"/>
      <c r="SCI50" s="323"/>
      <c r="SCJ50" s="323"/>
      <c r="SCK50" s="323"/>
      <c r="SCL50" s="323"/>
      <c r="SCM50" s="323"/>
      <c r="SCN50" s="323"/>
      <c r="SCO50" s="323"/>
      <c r="SCP50" s="323"/>
      <c r="SCQ50" s="323"/>
      <c r="SCR50" s="323"/>
      <c r="SCS50" s="323"/>
      <c r="SCT50" s="323"/>
      <c r="SCU50" s="323"/>
      <c r="SCV50" s="323"/>
      <c r="SCW50" s="323"/>
      <c r="SCX50" s="323"/>
      <c r="SCY50" s="323"/>
      <c r="SCZ50" s="323"/>
      <c r="SDA50" s="323"/>
      <c r="SDB50" s="323"/>
      <c r="SDC50" s="323"/>
      <c r="SDD50" s="323"/>
      <c r="SDE50" s="323"/>
      <c r="SDF50" s="323"/>
      <c r="SDG50" s="323"/>
      <c r="SDH50" s="323"/>
      <c r="SDI50" s="323"/>
      <c r="SDJ50" s="323"/>
      <c r="SDK50" s="323"/>
      <c r="SDL50" s="323"/>
      <c r="SDM50" s="323"/>
      <c r="SDN50" s="323"/>
      <c r="SDO50" s="323"/>
      <c r="SDP50" s="323"/>
      <c r="SDQ50" s="323"/>
      <c r="SDR50" s="323"/>
      <c r="SDS50" s="323"/>
      <c r="SDT50" s="323"/>
      <c r="SDU50" s="323"/>
      <c r="SDV50" s="323"/>
      <c r="SDW50" s="323"/>
      <c r="SDX50" s="323"/>
      <c r="SDY50" s="323"/>
      <c r="SDZ50" s="323"/>
      <c r="SEA50" s="323"/>
      <c r="SEB50" s="323"/>
      <c r="SEC50" s="323"/>
      <c r="SED50" s="323"/>
      <c r="SEE50" s="323"/>
      <c r="SEF50" s="323"/>
      <c r="SEG50" s="323"/>
      <c r="SEH50" s="323"/>
      <c r="SEI50" s="323"/>
      <c r="SEJ50" s="323"/>
      <c r="SEK50" s="323"/>
      <c r="SEL50" s="323"/>
      <c r="SEM50" s="323"/>
      <c r="SEN50" s="323"/>
      <c r="SEO50" s="323"/>
      <c r="SEP50" s="323"/>
      <c r="SEQ50" s="323"/>
      <c r="SER50" s="323"/>
      <c r="SES50" s="323"/>
      <c r="SET50" s="323"/>
      <c r="SEU50" s="323"/>
      <c r="SEV50" s="323"/>
      <c r="SEW50" s="323"/>
      <c r="SEX50" s="323"/>
      <c r="SEY50" s="323"/>
      <c r="SEZ50" s="323"/>
      <c r="SFA50" s="323"/>
      <c r="SFB50" s="323"/>
      <c r="SFC50" s="323"/>
      <c r="SFD50" s="323"/>
      <c r="SFE50" s="323"/>
      <c r="SFF50" s="323"/>
      <c r="SFG50" s="323"/>
      <c r="SFH50" s="323"/>
      <c r="SFI50" s="323"/>
      <c r="SFJ50" s="323"/>
      <c r="SFK50" s="323"/>
      <c r="SFL50" s="323"/>
      <c r="SFM50" s="323"/>
      <c r="SFN50" s="323"/>
      <c r="SFO50" s="323"/>
      <c r="SFP50" s="323"/>
      <c r="SFQ50" s="323"/>
      <c r="SFR50" s="323"/>
      <c r="SFS50" s="323"/>
      <c r="SFT50" s="323"/>
      <c r="SFU50" s="323"/>
      <c r="SFV50" s="323"/>
      <c r="SFW50" s="323"/>
      <c r="SFX50" s="323"/>
      <c r="SFY50" s="323"/>
      <c r="SFZ50" s="323"/>
      <c r="SGA50" s="323"/>
      <c r="SGB50" s="323"/>
      <c r="SGC50" s="323"/>
      <c r="SGD50" s="323"/>
      <c r="SGE50" s="323"/>
      <c r="SGF50" s="323"/>
      <c r="SGG50" s="323"/>
      <c r="SGH50" s="323"/>
      <c r="SGI50" s="323"/>
      <c r="SGJ50" s="323"/>
      <c r="SGK50" s="323"/>
      <c r="SGL50" s="323"/>
      <c r="SGM50" s="323"/>
      <c r="SGN50" s="323"/>
      <c r="SGO50" s="323"/>
      <c r="SGP50" s="323"/>
      <c r="SGQ50" s="323"/>
      <c r="SGR50" s="323"/>
      <c r="SGS50" s="323"/>
      <c r="SGT50" s="323"/>
      <c r="SGU50" s="323"/>
      <c r="SGV50" s="323"/>
      <c r="SGW50" s="323"/>
      <c r="SGX50" s="323"/>
      <c r="SGY50" s="323"/>
      <c r="SGZ50" s="323"/>
      <c r="SHA50" s="323"/>
      <c r="SHB50" s="323"/>
      <c r="SHC50" s="323"/>
      <c r="SHD50" s="323"/>
      <c r="SHE50" s="323"/>
      <c r="SHF50" s="323"/>
      <c r="SHG50" s="323"/>
      <c r="SHH50" s="323"/>
      <c r="SHI50" s="323"/>
      <c r="SHJ50" s="323"/>
      <c r="SHK50" s="323"/>
      <c r="SHL50" s="323"/>
      <c r="SHM50" s="323"/>
      <c r="SHN50" s="323"/>
      <c r="SHO50" s="323"/>
      <c r="SHP50" s="323"/>
      <c r="SHQ50" s="323"/>
      <c r="SHR50" s="323"/>
      <c r="SHS50" s="323"/>
      <c r="SHT50" s="323"/>
      <c r="SHU50" s="323"/>
      <c r="SHV50" s="323"/>
      <c r="SHW50" s="323"/>
      <c r="SHX50" s="323"/>
      <c r="SHY50" s="323"/>
      <c r="SHZ50" s="323"/>
      <c r="SIA50" s="323"/>
      <c r="SIB50" s="323"/>
      <c r="SIC50" s="323"/>
      <c r="SID50" s="323"/>
      <c r="SIE50" s="323"/>
      <c r="SIF50" s="323"/>
      <c r="SIG50" s="323"/>
      <c r="SIH50" s="323"/>
      <c r="SII50" s="323"/>
      <c r="SIJ50" s="323"/>
      <c r="SIK50" s="323"/>
      <c r="SIL50" s="323"/>
      <c r="SIM50" s="323"/>
      <c r="SIN50" s="323"/>
      <c r="SIO50" s="323"/>
      <c r="SIP50" s="323"/>
      <c r="SIQ50" s="323"/>
      <c r="SIR50" s="323"/>
      <c r="SIS50" s="323"/>
      <c r="SIT50" s="323"/>
      <c r="SIU50" s="323"/>
      <c r="SIV50" s="323"/>
      <c r="SIW50" s="323"/>
      <c r="SIX50" s="323"/>
      <c r="SIY50" s="323"/>
      <c r="SIZ50" s="323"/>
      <c r="SJA50" s="323"/>
      <c r="SJB50" s="323"/>
      <c r="SJC50" s="323"/>
      <c r="SJD50" s="323"/>
      <c r="SJE50" s="323"/>
      <c r="SJF50" s="323"/>
      <c r="SJG50" s="323"/>
      <c r="SJH50" s="323"/>
      <c r="SJI50" s="323"/>
      <c r="SJJ50" s="323"/>
      <c r="SJK50" s="323"/>
      <c r="SJL50" s="323"/>
      <c r="SJM50" s="323"/>
      <c r="SJN50" s="323"/>
      <c r="SJO50" s="323"/>
      <c r="SJP50" s="323"/>
      <c r="SJQ50" s="323"/>
      <c r="SJR50" s="323"/>
      <c r="SJS50" s="323"/>
      <c r="SJT50" s="323"/>
      <c r="SJU50" s="323"/>
      <c r="SJV50" s="323"/>
      <c r="SJW50" s="323"/>
      <c r="SJX50" s="323"/>
      <c r="SJY50" s="323"/>
      <c r="SJZ50" s="323"/>
      <c r="SKA50" s="323"/>
      <c r="SKB50" s="323"/>
      <c r="SKC50" s="323"/>
      <c r="SKD50" s="323"/>
      <c r="SKE50" s="323"/>
      <c r="SKF50" s="323"/>
      <c r="SKG50" s="323"/>
      <c r="SKH50" s="323"/>
      <c r="SKI50" s="323"/>
      <c r="SKJ50" s="323"/>
      <c r="SKK50" s="323"/>
      <c r="SKL50" s="323"/>
      <c r="SKM50" s="323"/>
      <c r="SKN50" s="323"/>
      <c r="SKO50" s="323"/>
      <c r="SKP50" s="323"/>
      <c r="SKQ50" s="323"/>
      <c r="SKR50" s="323"/>
      <c r="SKS50" s="323"/>
      <c r="SKT50" s="323"/>
      <c r="SKU50" s="323"/>
      <c r="SKV50" s="323"/>
      <c r="SKW50" s="323"/>
      <c r="SKX50" s="323"/>
      <c r="SKY50" s="323"/>
      <c r="SKZ50" s="323"/>
      <c r="SLA50" s="323"/>
      <c r="SLB50" s="323"/>
      <c r="SLC50" s="323"/>
      <c r="SLD50" s="323"/>
      <c r="SLE50" s="323"/>
      <c r="SLF50" s="323"/>
      <c r="SLG50" s="323"/>
      <c r="SLH50" s="323"/>
      <c r="SLI50" s="323"/>
      <c r="SLJ50" s="323"/>
      <c r="SLK50" s="323"/>
      <c r="SLL50" s="323"/>
      <c r="SLM50" s="323"/>
      <c r="SLN50" s="323"/>
      <c r="SLO50" s="323"/>
      <c r="SLP50" s="323"/>
      <c r="SLQ50" s="323"/>
      <c r="SLR50" s="323"/>
      <c r="SLS50" s="323"/>
      <c r="SLT50" s="323"/>
      <c r="SLU50" s="323"/>
      <c r="SLV50" s="323"/>
      <c r="SLW50" s="323"/>
      <c r="SLX50" s="323"/>
      <c r="SLY50" s="323"/>
      <c r="SLZ50" s="323"/>
      <c r="SMA50" s="323"/>
      <c r="SMB50" s="323"/>
      <c r="SMC50" s="323"/>
      <c r="SMD50" s="323"/>
      <c r="SME50" s="323"/>
      <c r="SMF50" s="323"/>
      <c r="SMG50" s="323"/>
      <c r="SMH50" s="323"/>
      <c r="SMI50" s="323"/>
      <c r="SMJ50" s="323"/>
      <c r="SMK50" s="323"/>
      <c r="SML50" s="323"/>
      <c r="SMM50" s="323"/>
      <c r="SMN50" s="323"/>
      <c r="SMO50" s="323"/>
      <c r="SMP50" s="323"/>
      <c r="SMQ50" s="323"/>
      <c r="SMR50" s="323"/>
      <c r="SMS50" s="323"/>
      <c r="SMT50" s="323"/>
      <c r="SMU50" s="323"/>
      <c r="SMV50" s="323"/>
      <c r="SMW50" s="323"/>
      <c r="SMX50" s="323"/>
      <c r="SMY50" s="323"/>
      <c r="SMZ50" s="323"/>
      <c r="SNA50" s="323"/>
      <c r="SNB50" s="323"/>
      <c r="SNC50" s="323"/>
      <c r="SND50" s="323"/>
      <c r="SNE50" s="323"/>
      <c r="SNF50" s="323"/>
      <c r="SNG50" s="323"/>
      <c r="SNH50" s="323"/>
      <c r="SNI50" s="323"/>
      <c r="SNJ50" s="323"/>
      <c r="SNK50" s="323"/>
      <c r="SNL50" s="323"/>
      <c r="SNM50" s="323"/>
      <c r="SNN50" s="323"/>
      <c r="SNO50" s="323"/>
      <c r="SNP50" s="323"/>
      <c r="SNQ50" s="323"/>
      <c r="SNR50" s="323"/>
      <c r="SNS50" s="323"/>
      <c r="SNT50" s="323"/>
      <c r="SNU50" s="323"/>
      <c r="SNV50" s="323"/>
      <c r="SNW50" s="323"/>
      <c r="SNX50" s="323"/>
      <c r="SNY50" s="323"/>
      <c r="SNZ50" s="323"/>
      <c r="SOA50" s="323"/>
      <c r="SOB50" s="323"/>
      <c r="SOC50" s="323"/>
      <c r="SOD50" s="323"/>
      <c r="SOE50" s="323"/>
      <c r="SOF50" s="323"/>
      <c r="SOG50" s="323"/>
      <c r="SOH50" s="323"/>
      <c r="SOI50" s="323"/>
      <c r="SOJ50" s="323"/>
      <c r="SOK50" s="323"/>
      <c r="SOL50" s="323"/>
      <c r="SOM50" s="323"/>
      <c r="SON50" s="323"/>
      <c r="SOO50" s="323"/>
      <c r="SOP50" s="323"/>
      <c r="SOQ50" s="323"/>
      <c r="SOR50" s="323"/>
      <c r="SOS50" s="323"/>
      <c r="SOT50" s="323"/>
      <c r="SOU50" s="323"/>
      <c r="SOV50" s="323"/>
      <c r="SOW50" s="323"/>
      <c r="SOX50" s="323"/>
      <c r="SOY50" s="323"/>
      <c r="SOZ50" s="323"/>
      <c r="SPA50" s="323"/>
      <c r="SPB50" s="323"/>
      <c r="SPC50" s="323"/>
      <c r="SPD50" s="323"/>
      <c r="SPE50" s="323"/>
      <c r="SPF50" s="323"/>
      <c r="SPG50" s="323"/>
      <c r="SPH50" s="323"/>
      <c r="SPI50" s="323"/>
      <c r="SPJ50" s="323"/>
      <c r="SPK50" s="323"/>
      <c r="SPL50" s="323"/>
      <c r="SPM50" s="323"/>
      <c r="SPN50" s="323"/>
      <c r="SPO50" s="323"/>
      <c r="SPP50" s="323"/>
      <c r="SPQ50" s="323"/>
      <c r="SPR50" s="323"/>
      <c r="SPS50" s="323"/>
      <c r="SPT50" s="323"/>
      <c r="SPU50" s="323"/>
      <c r="SPV50" s="323"/>
      <c r="SPW50" s="323"/>
      <c r="SPX50" s="323"/>
      <c r="SPY50" s="323"/>
      <c r="SPZ50" s="323"/>
      <c r="SQA50" s="323"/>
      <c r="SQB50" s="323"/>
      <c r="SQC50" s="323"/>
      <c r="SQD50" s="323"/>
      <c r="SQE50" s="323"/>
      <c r="SQF50" s="323"/>
      <c r="SQG50" s="323"/>
      <c r="SQH50" s="323"/>
      <c r="SQI50" s="323"/>
      <c r="SQJ50" s="323"/>
      <c r="SQK50" s="323"/>
      <c r="SQL50" s="323"/>
      <c r="SQM50" s="323"/>
      <c r="SQN50" s="323"/>
      <c r="SQO50" s="323"/>
      <c r="SQP50" s="323"/>
      <c r="SQQ50" s="323"/>
      <c r="SQR50" s="323"/>
      <c r="SQS50" s="323"/>
      <c r="SQT50" s="323"/>
      <c r="SQU50" s="323"/>
      <c r="SQV50" s="323"/>
      <c r="SQW50" s="323"/>
      <c r="SQX50" s="323"/>
      <c r="SQY50" s="323"/>
      <c r="SQZ50" s="323"/>
      <c r="SRA50" s="323"/>
      <c r="SRB50" s="323"/>
      <c r="SRC50" s="323"/>
      <c r="SRD50" s="323"/>
      <c r="SRE50" s="323"/>
      <c r="SRF50" s="323"/>
      <c r="SRG50" s="323"/>
      <c r="SRH50" s="323"/>
      <c r="SRI50" s="323"/>
      <c r="SRJ50" s="323"/>
      <c r="SRK50" s="323"/>
      <c r="SRL50" s="323"/>
      <c r="SRM50" s="323"/>
      <c r="SRN50" s="323"/>
      <c r="SRO50" s="323"/>
      <c r="SRP50" s="323"/>
      <c r="SRQ50" s="323"/>
      <c r="SRR50" s="323"/>
      <c r="SRS50" s="323"/>
      <c r="SRT50" s="323"/>
      <c r="SRU50" s="323"/>
      <c r="SRV50" s="323"/>
      <c r="SRW50" s="323"/>
      <c r="SRX50" s="323"/>
      <c r="SRY50" s="323"/>
      <c r="SRZ50" s="323"/>
      <c r="SSA50" s="323"/>
      <c r="SSB50" s="323"/>
      <c r="SSC50" s="323"/>
      <c r="SSD50" s="323"/>
      <c r="SSE50" s="323"/>
      <c r="SSF50" s="323"/>
      <c r="SSG50" s="323"/>
      <c r="SSH50" s="323"/>
      <c r="SSI50" s="323"/>
      <c r="SSJ50" s="323"/>
      <c r="SSK50" s="323"/>
      <c r="SSL50" s="323"/>
      <c r="SSM50" s="323"/>
      <c r="SSN50" s="323"/>
      <c r="SSO50" s="323"/>
      <c r="SSP50" s="323"/>
      <c r="SSQ50" s="323"/>
      <c r="SSR50" s="323"/>
      <c r="SSS50" s="323"/>
      <c r="SST50" s="323"/>
      <c r="SSU50" s="323"/>
      <c r="SSV50" s="323"/>
      <c r="SSW50" s="323"/>
      <c r="SSX50" s="323"/>
      <c r="SSY50" s="323"/>
      <c r="SSZ50" s="323"/>
      <c r="STA50" s="323"/>
      <c r="STB50" s="323"/>
      <c r="STC50" s="323"/>
      <c r="STD50" s="323"/>
      <c r="STE50" s="323"/>
      <c r="STF50" s="323"/>
      <c r="STG50" s="323"/>
      <c r="STH50" s="323"/>
      <c r="STI50" s="323"/>
      <c r="STJ50" s="323"/>
      <c r="STK50" s="323"/>
      <c r="STL50" s="323"/>
      <c r="STM50" s="323"/>
      <c r="STN50" s="323"/>
      <c r="STO50" s="323"/>
      <c r="STP50" s="323"/>
      <c r="STQ50" s="323"/>
      <c r="STR50" s="323"/>
      <c r="STS50" s="323"/>
      <c r="STT50" s="323"/>
      <c r="STU50" s="323"/>
      <c r="STV50" s="323"/>
      <c r="STW50" s="323"/>
      <c r="STX50" s="323"/>
      <c r="STY50" s="323"/>
      <c r="STZ50" s="323"/>
      <c r="SUA50" s="323"/>
      <c r="SUB50" s="323"/>
      <c r="SUC50" s="323"/>
      <c r="SUD50" s="323"/>
      <c r="SUE50" s="323"/>
      <c r="SUF50" s="323"/>
      <c r="SUG50" s="323"/>
      <c r="SUH50" s="323"/>
      <c r="SUI50" s="323"/>
      <c r="SUJ50" s="323"/>
      <c r="SUK50" s="323"/>
      <c r="SUL50" s="323"/>
      <c r="SUM50" s="323"/>
      <c r="SUN50" s="323"/>
      <c r="SUO50" s="323"/>
      <c r="SUP50" s="323"/>
      <c r="SUQ50" s="323"/>
      <c r="SUR50" s="323"/>
      <c r="SUS50" s="323"/>
      <c r="SUT50" s="323"/>
      <c r="SUU50" s="323"/>
      <c r="SUV50" s="323"/>
      <c r="SUW50" s="323"/>
      <c r="SUX50" s="323"/>
      <c r="SUY50" s="323"/>
      <c r="SUZ50" s="323"/>
      <c r="SVA50" s="323"/>
      <c r="SVB50" s="323"/>
      <c r="SVC50" s="323"/>
      <c r="SVD50" s="323"/>
      <c r="SVE50" s="323"/>
      <c r="SVF50" s="323"/>
      <c r="SVG50" s="323"/>
      <c r="SVH50" s="323"/>
      <c r="SVI50" s="323"/>
      <c r="SVJ50" s="323"/>
      <c r="SVK50" s="323"/>
      <c r="SVL50" s="323"/>
      <c r="SVM50" s="323"/>
      <c r="SVN50" s="323"/>
      <c r="SVO50" s="323"/>
      <c r="SVP50" s="323"/>
      <c r="SVQ50" s="323"/>
      <c r="SVR50" s="323"/>
      <c r="SVS50" s="323"/>
      <c r="SVT50" s="323"/>
      <c r="SVU50" s="323"/>
      <c r="SVV50" s="323"/>
      <c r="SVW50" s="323"/>
      <c r="SVX50" s="323"/>
      <c r="SVY50" s="323"/>
      <c r="SVZ50" s="323"/>
      <c r="SWA50" s="323"/>
      <c r="SWB50" s="323"/>
      <c r="SWC50" s="323"/>
      <c r="SWD50" s="323"/>
      <c r="SWE50" s="323"/>
      <c r="SWF50" s="323"/>
      <c r="SWG50" s="323"/>
      <c r="SWH50" s="323"/>
      <c r="SWI50" s="323"/>
      <c r="SWJ50" s="323"/>
      <c r="SWK50" s="323"/>
      <c r="SWL50" s="323"/>
      <c r="SWM50" s="323"/>
      <c r="SWN50" s="323"/>
      <c r="SWO50" s="323"/>
      <c r="SWP50" s="323"/>
      <c r="SWQ50" s="323"/>
      <c r="SWR50" s="323"/>
      <c r="SWS50" s="323"/>
      <c r="SWT50" s="323"/>
      <c r="SWU50" s="323"/>
      <c r="SWV50" s="323"/>
      <c r="SWW50" s="323"/>
      <c r="SWX50" s="323"/>
      <c r="SWY50" s="323"/>
      <c r="SWZ50" s="323"/>
      <c r="SXA50" s="323"/>
      <c r="SXB50" s="323"/>
      <c r="SXC50" s="323"/>
      <c r="SXD50" s="323"/>
      <c r="SXE50" s="323"/>
      <c r="SXF50" s="323"/>
      <c r="SXG50" s="323"/>
      <c r="SXH50" s="323"/>
      <c r="SXI50" s="323"/>
      <c r="SXJ50" s="323"/>
      <c r="SXK50" s="323"/>
      <c r="SXL50" s="323"/>
      <c r="SXM50" s="323"/>
      <c r="SXN50" s="323"/>
      <c r="SXO50" s="323"/>
      <c r="SXP50" s="323"/>
      <c r="SXQ50" s="323"/>
      <c r="SXR50" s="323"/>
      <c r="SXS50" s="323"/>
      <c r="SXT50" s="323"/>
      <c r="SXU50" s="323"/>
      <c r="SXV50" s="323"/>
      <c r="SXW50" s="323"/>
      <c r="SXX50" s="323"/>
      <c r="SXY50" s="323"/>
      <c r="SXZ50" s="323"/>
      <c r="SYA50" s="323"/>
      <c r="SYB50" s="323"/>
      <c r="SYC50" s="323"/>
      <c r="SYD50" s="323"/>
      <c r="SYE50" s="323"/>
      <c r="SYF50" s="323"/>
      <c r="SYG50" s="323"/>
      <c r="SYH50" s="323"/>
      <c r="SYI50" s="323"/>
      <c r="SYJ50" s="323"/>
      <c r="SYK50" s="323"/>
      <c r="SYL50" s="323"/>
      <c r="SYM50" s="323"/>
      <c r="SYN50" s="323"/>
      <c r="SYO50" s="323"/>
      <c r="SYP50" s="323"/>
      <c r="SYQ50" s="323"/>
      <c r="SYR50" s="323"/>
      <c r="SYS50" s="323"/>
      <c r="SYT50" s="323"/>
      <c r="SYU50" s="323"/>
      <c r="SYV50" s="323"/>
      <c r="SYW50" s="323"/>
      <c r="SYX50" s="323"/>
      <c r="SYY50" s="323"/>
      <c r="SYZ50" s="323"/>
      <c r="SZA50" s="323"/>
      <c r="SZB50" s="323"/>
      <c r="SZC50" s="323"/>
      <c r="SZD50" s="323"/>
      <c r="SZE50" s="323"/>
      <c r="SZF50" s="323"/>
      <c r="SZG50" s="323"/>
      <c r="SZH50" s="323"/>
      <c r="SZI50" s="323"/>
      <c r="SZJ50" s="323"/>
      <c r="SZK50" s="323"/>
      <c r="SZL50" s="323"/>
      <c r="SZM50" s="323"/>
      <c r="SZN50" s="323"/>
      <c r="SZO50" s="323"/>
      <c r="SZP50" s="323"/>
      <c r="SZQ50" s="323"/>
      <c r="SZR50" s="323"/>
      <c r="SZS50" s="323"/>
      <c r="SZT50" s="323"/>
      <c r="SZU50" s="323"/>
      <c r="SZV50" s="323"/>
      <c r="SZW50" s="323"/>
      <c r="SZX50" s="323"/>
      <c r="SZY50" s="323"/>
      <c r="SZZ50" s="323"/>
      <c r="TAA50" s="323"/>
      <c r="TAB50" s="323"/>
      <c r="TAC50" s="323"/>
      <c r="TAD50" s="323"/>
      <c r="TAE50" s="323"/>
      <c r="TAF50" s="323"/>
      <c r="TAG50" s="323"/>
      <c r="TAH50" s="323"/>
      <c r="TAI50" s="323"/>
      <c r="TAJ50" s="323"/>
      <c r="TAK50" s="323"/>
      <c r="TAL50" s="323"/>
      <c r="TAM50" s="323"/>
      <c r="TAN50" s="323"/>
      <c r="TAO50" s="323"/>
      <c r="TAP50" s="323"/>
      <c r="TAQ50" s="323"/>
      <c r="TAR50" s="323"/>
      <c r="TAS50" s="323"/>
      <c r="TAT50" s="323"/>
      <c r="TAU50" s="323"/>
      <c r="TAV50" s="323"/>
      <c r="TAW50" s="323"/>
      <c r="TAX50" s="323"/>
      <c r="TAY50" s="323"/>
      <c r="TAZ50" s="323"/>
      <c r="TBA50" s="323"/>
      <c r="TBB50" s="323"/>
      <c r="TBC50" s="323"/>
      <c r="TBD50" s="323"/>
      <c r="TBE50" s="323"/>
      <c r="TBF50" s="323"/>
      <c r="TBG50" s="323"/>
      <c r="TBH50" s="323"/>
      <c r="TBI50" s="323"/>
      <c r="TBJ50" s="323"/>
      <c r="TBK50" s="323"/>
      <c r="TBL50" s="323"/>
      <c r="TBM50" s="323"/>
      <c r="TBN50" s="323"/>
      <c r="TBO50" s="323"/>
      <c r="TBP50" s="323"/>
      <c r="TBQ50" s="323"/>
      <c r="TBR50" s="323"/>
      <c r="TBS50" s="323"/>
      <c r="TBT50" s="323"/>
      <c r="TBU50" s="323"/>
      <c r="TBV50" s="323"/>
      <c r="TBW50" s="323"/>
      <c r="TBX50" s="323"/>
      <c r="TBY50" s="323"/>
      <c r="TBZ50" s="323"/>
      <c r="TCA50" s="323"/>
      <c r="TCB50" s="323"/>
      <c r="TCC50" s="323"/>
      <c r="TCD50" s="323"/>
      <c r="TCE50" s="323"/>
      <c r="TCF50" s="323"/>
      <c r="TCG50" s="323"/>
      <c r="TCH50" s="323"/>
      <c r="TCI50" s="323"/>
      <c r="TCJ50" s="323"/>
      <c r="TCK50" s="323"/>
      <c r="TCL50" s="323"/>
      <c r="TCM50" s="323"/>
      <c r="TCN50" s="323"/>
      <c r="TCO50" s="323"/>
      <c r="TCP50" s="323"/>
      <c r="TCQ50" s="323"/>
      <c r="TCR50" s="323"/>
      <c r="TCS50" s="323"/>
      <c r="TCT50" s="323"/>
      <c r="TCU50" s="323"/>
      <c r="TCV50" s="323"/>
      <c r="TCW50" s="323"/>
      <c r="TCX50" s="323"/>
      <c r="TCY50" s="323"/>
      <c r="TCZ50" s="323"/>
      <c r="TDA50" s="323"/>
      <c r="TDB50" s="323"/>
      <c r="TDC50" s="323"/>
      <c r="TDD50" s="323"/>
      <c r="TDE50" s="323"/>
      <c r="TDF50" s="323"/>
      <c r="TDG50" s="323"/>
      <c r="TDH50" s="323"/>
      <c r="TDI50" s="323"/>
      <c r="TDJ50" s="323"/>
      <c r="TDK50" s="323"/>
      <c r="TDL50" s="323"/>
      <c r="TDM50" s="323"/>
      <c r="TDN50" s="323"/>
      <c r="TDO50" s="323"/>
      <c r="TDP50" s="323"/>
      <c r="TDQ50" s="323"/>
      <c r="TDR50" s="323"/>
      <c r="TDS50" s="323"/>
      <c r="TDT50" s="323"/>
      <c r="TDU50" s="323"/>
      <c r="TDV50" s="323"/>
      <c r="TDW50" s="323"/>
      <c r="TDX50" s="323"/>
      <c r="TDY50" s="323"/>
      <c r="TDZ50" s="323"/>
      <c r="TEA50" s="323"/>
      <c r="TEB50" s="323"/>
      <c r="TEC50" s="323"/>
      <c r="TED50" s="323"/>
      <c r="TEE50" s="323"/>
      <c r="TEF50" s="323"/>
      <c r="TEG50" s="323"/>
      <c r="TEH50" s="323"/>
      <c r="TEI50" s="323"/>
      <c r="TEJ50" s="323"/>
      <c r="TEK50" s="323"/>
      <c r="TEL50" s="323"/>
      <c r="TEM50" s="323"/>
      <c r="TEN50" s="323"/>
      <c r="TEO50" s="323"/>
      <c r="TEP50" s="323"/>
      <c r="TEQ50" s="323"/>
      <c r="TER50" s="323"/>
      <c r="TES50" s="323"/>
      <c r="TET50" s="323"/>
      <c r="TEU50" s="323"/>
      <c r="TEV50" s="323"/>
      <c r="TEW50" s="323"/>
      <c r="TEX50" s="323"/>
      <c r="TEY50" s="323"/>
      <c r="TEZ50" s="323"/>
      <c r="TFA50" s="323"/>
      <c r="TFB50" s="323"/>
      <c r="TFC50" s="323"/>
      <c r="TFD50" s="323"/>
      <c r="TFE50" s="323"/>
      <c r="TFF50" s="323"/>
      <c r="TFG50" s="323"/>
      <c r="TFH50" s="323"/>
      <c r="TFI50" s="323"/>
      <c r="TFJ50" s="323"/>
      <c r="TFK50" s="323"/>
      <c r="TFL50" s="323"/>
      <c r="TFM50" s="323"/>
      <c r="TFN50" s="323"/>
      <c r="TFO50" s="323"/>
      <c r="TFP50" s="323"/>
      <c r="TFQ50" s="323"/>
      <c r="TFR50" s="323"/>
      <c r="TFS50" s="323"/>
      <c r="TFT50" s="323"/>
      <c r="TFU50" s="323"/>
      <c r="TFV50" s="323"/>
      <c r="TFW50" s="323"/>
      <c r="TFX50" s="323"/>
      <c r="TFY50" s="323"/>
      <c r="TFZ50" s="323"/>
      <c r="TGA50" s="323"/>
      <c r="TGB50" s="323"/>
      <c r="TGC50" s="323"/>
      <c r="TGD50" s="323"/>
      <c r="TGE50" s="323"/>
      <c r="TGF50" s="323"/>
      <c r="TGG50" s="323"/>
      <c r="TGH50" s="323"/>
      <c r="TGI50" s="323"/>
      <c r="TGJ50" s="323"/>
      <c r="TGK50" s="323"/>
      <c r="TGL50" s="323"/>
      <c r="TGM50" s="323"/>
      <c r="TGN50" s="323"/>
      <c r="TGO50" s="323"/>
      <c r="TGP50" s="323"/>
      <c r="TGQ50" s="323"/>
      <c r="TGR50" s="323"/>
      <c r="TGS50" s="323"/>
      <c r="TGT50" s="323"/>
      <c r="TGU50" s="323"/>
      <c r="TGV50" s="323"/>
      <c r="TGW50" s="323"/>
      <c r="TGX50" s="323"/>
      <c r="TGY50" s="323"/>
      <c r="TGZ50" s="323"/>
      <c r="THA50" s="323"/>
      <c r="THB50" s="323"/>
      <c r="THC50" s="323"/>
      <c r="THD50" s="323"/>
      <c r="THE50" s="323"/>
      <c r="THF50" s="323"/>
      <c r="THG50" s="323"/>
      <c r="THH50" s="323"/>
      <c r="THI50" s="323"/>
      <c r="THJ50" s="323"/>
      <c r="THK50" s="323"/>
      <c r="THL50" s="323"/>
      <c r="THM50" s="323"/>
      <c r="THN50" s="323"/>
      <c r="THO50" s="323"/>
      <c r="THP50" s="323"/>
      <c r="THQ50" s="323"/>
      <c r="THR50" s="323"/>
      <c r="THS50" s="323"/>
      <c r="THT50" s="323"/>
      <c r="THU50" s="323"/>
      <c r="THV50" s="323"/>
      <c r="THW50" s="323"/>
      <c r="THX50" s="323"/>
      <c r="THY50" s="323"/>
      <c r="THZ50" s="323"/>
      <c r="TIA50" s="323"/>
      <c r="TIB50" s="323"/>
      <c r="TIC50" s="323"/>
      <c r="TID50" s="323"/>
      <c r="TIE50" s="323"/>
      <c r="TIF50" s="323"/>
      <c r="TIG50" s="323"/>
      <c r="TIH50" s="323"/>
      <c r="TII50" s="323"/>
      <c r="TIJ50" s="323"/>
      <c r="TIK50" s="323"/>
      <c r="TIL50" s="323"/>
      <c r="TIM50" s="323"/>
      <c r="TIN50" s="323"/>
      <c r="TIO50" s="323"/>
      <c r="TIP50" s="323"/>
      <c r="TIQ50" s="323"/>
      <c r="TIR50" s="323"/>
      <c r="TIS50" s="323"/>
      <c r="TIT50" s="323"/>
      <c r="TIU50" s="323"/>
      <c r="TIV50" s="323"/>
      <c r="TIW50" s="323"/>
      <c r="TIX50" s="323"/>
      <c r="TIY50" s="323"/>
      <c r="TIZ50" s="323"/>
      <c r="TJA50" s="323"/>
      <c r="TJB50" s="323"/>
      <c r="TJC50" s="323"/>
      <c r="TJD50" s="323"/>
      <c r="TJE50" s="323"/>
      <c r="TJF50" s="323"/>
      <c r="TJG50" s="323"/>
      <c r="TJH50" s="323"/>
      <c r="TJI50" s="323"/>
      <c r="TJJ50" s="323"/>
      <c r="TJK50" s="323"/>
      <c r="TJL50" s="323"/>
      <c r="TJM50" s="323"/>
      <c r="TJN50" s="323"/>
      <c r="TJO50" s="323"/>
      <c r="TJP50" s="323"/>
      <c r="TJQ50" s="323"/>
      <c r="TJR50" s="323"/>
      <c r="TJS50" s="323"/>
      <c r="TJT50" s="323"/>
      <c r="TJU50" s="323"/>
      <c r="TJV50" s="323"/>
      <c r="TJW50" s="323"/>
      <c r="TJX50" s="323"/>
      <c r="TJY50" s="323"/>
      <c r="TJZ50" s="323"/>
      <c r="TKA50" s="323"/>
      <c r="TKB50" s="323"/>
      <c r="TKC50" s="323"/>
      <c r="TKD50" s="323"/>
      <c r="TKE50" s="323"/>
      <c r="TKF50" s="323"/>
      <c r="TKG50" s="323"/>
      <c r="TKH50" s="323"/>
      <c r="TKI50" s="323"/>
      <c r="TKJ50" s="323"/>
      <c r="TKK50" s="323"/>
      <c r="TKL50" s="323"/>
      <c r="TKM50" s="323"/>
      <c r="TKN50" s="323"/>
      <c r="TKO50" s="323"/>
      <c r="TKP50" s="323"/>
      <c r="TKQ50" s="323"/>
      <c r="TKR50" s="323"/>
      <c r="TKS50" s="323"/>
      <c r="TKT50" s="323"/>
      <c r="TKU50" s="323"/>
      <c r="TKV50" s="323"/>
      <c r="TKW50" s="323"/>
      <c r="TKX50" s="323"/>
      <c r="TKY50" s="323"/>
      <c r="TKZ50" s="323"/>
      <c r="TLA50" s="323"/>
      <c r="TLB50" s="323"/>
      <c r="TLC50" s="323"/>
      <c r="TLD50" s="323"/>
      <c r="TLE50" s="323"/>
      <c r="TLF50" s="323"/>
      <c r="TLG50" s="323"/>
      <c r="TLH50" s="323"/>
      <c r="TLI50" s="323"/>
      <c r="TLJ50" s="323"/>
      <c r="TLK50" s="323"/>
      <c r="TLL50" s="323"/>
      <c r="TLM50" s="323"/>
      <c r="TLN50" s="323"/>
      <c r="TLO50" s="323"/>
      <c r="TLP50" s="323"/>
      <c r="TLQ50" s="323"/>
      <c r="TLR50" s="323"/>
      <c r="TLS50" s="323"/>
      <c r="TLT50" s="323"/>
      <c r="TLU50" s="323"/>
      <c r="TLV50" s="323"/>
      <c r="TLW50" s="323"/>
      <c r="TLX50" s="323"/>
      <c r="TLY50" s="323"/>
      <c r="TLZ50" s="323"/>
      <c r="TMA50" s="323"/>
      <c r="TMB50" s="323"/>
      <c r="TMC50" s="323"/>
      <c r="TMD50" s="323"/>
      <c r="TME50" s="323"/>
      <c r="TMF50" s="323"/>
      <c r="TMG50" s="323"/>
      <c r="TMH50" s="323"/>
      <c r="TMI50" s="323"/>
      <c r="TMJ50" s="323"/>
      <c r="TMK50" s="323"/>
      <c r="TML50" s="323"/>
      <c r="TMM50" s="323"/>
      <c r="TMN50" s="323"/>
      <c r="TMO50" s="323"/>
      <c r="TMP50" s="323"/>
      <c r="TMQ50" s="323"/>
      <c r="TMR50" s="323"/>
      <c r="TMS50" s="323"/>
      <c r="TMT50" s="323"/>
      <c r="TMU50" s="323"/>
      <c r="TMV50" s="323"/>
      <c r="TMW50" s="323"/>
      <c r="TMX50" s="323"/>
      <c r="TMY50" s="323"/>
      <c r="TMZ50" s="323"/>
      <c r="TNA50" s="323"/>
      <c r="TNB50" s="323"/>
      <c r="TNC50" s="323"/>
      <c r="TND50" s="323"/>
      <c r="TNE50" s="323"/>
      <c r="TNF50" s="323"/>
      <c r="TNG50" s="323"/>
      <c r="TNH50" s="323"/>
      <c r="TNI50" s="323"/>
      <c r="TNJ50" s="323"/>
      <c r="TNK50" s="323"/>
      <c r="TNL50" s="323"/>
      <c r="TNM50" s="323"/>
      <c r="TNN50" s="323"/>
      <c r="TNO50" s="323"/>
      <c r="TNP50" s="323"/>
      <c r="TNQ50" s="323"/>
      <c r="TNR50" s="323"/>
      <c r="TNS50" s="323"/>
      <c r="TNT50" s="323"/>
      <c r="TNU50" s="323"/>
      <c r="TNV50" s="323"/>
      <c r="TNW50" s="323"/>
      <c r="TNX50" s="323"/>
      <c r="TNY50" s="323"/>
      <c r="TNZ50" s="323"/>
      <c r="TOA50" s="323"/>
      <c r="TOB50" s="323"/>
      <c r="TOC50" s="323"/>
      <c r="TOD50" s="323"/>
      <c r="TOE50" s="323"/>
      <c r="TOF50" s="323"/>
      <c r="TOG50" s="323"/>
      <c r="TOH50" s="323"/>
      <c r="TOI50" s="323"/>
      <c r="TOJ50" s="323"/>
      <c r="TOK50" s="323"/>
      <c r="TOL50" s="323"/>
      <c r="TOM50" s="323"/>
      <c r="TON50" s="323"/>
      <c r="TOO50" s="323"/>
      <c r="TOP50" s="323"/>
      <c r="TOQ50" s="323"/>
      <c r="TOR50" s="323"/>
      <c r="TOS50" s="323"/>
      <c r="TOT50" s="323"/>
      <c r="TOU50" s="323"/>
      <c r="TOV50" s="323"/>
      <c r="TOW50" s="323"/>
      <c r="TOX50" s="323"/>
      <c r="TOY50" s="323"/>
      <c r="TOZ50" s="323"/>
      <c r="TPA50" s="323"/>
      <c r="TPB50" s="323"/>
      <c r="TPC50" s="323"/>
      <c r="TPD50" s="323"/>
      <c r="TPE50" s="323"/>
      <c r="TPF50" s="323"/>
      <c r="TPG50" s="323"/>
      <c r="TPH50" s="323"/>
      <c r="TPI50" s="323"/>
      <c r="TPJ50" s="323"/>
      <c r="TPK50" s="323"/>
      <c r="TPL50" s="323"/>
      <c r="TPM50" s="323"/>
      <c r="TPN50" s="323"/>
      <c r="TPO50" s="323"/>
      <c r="TPP50" s="323"/>
      <c r="TPQ50" s="323"/>
      <c r="TPR50" s="323"/>
      <c r="TPS50" s="323"/>
      <c r="TPT50" s="323"/>
      <c r="TPU50" s="323"/>
      <c r="TPV50" s="323"/>
      <c r="TPW50" s="323"/>
      <c r="TPX50" s="323"/>
      <c r="TPY50" s="323"/>
      <c r="TPZ50" s="323"/>
      <c r="TQA50" s="323"/>
      <c r="TQB50" s="323"/>
      <c r="TQC50" s="323"/>
      <c r="TQD50" s="323"/>
      <c r="TQE50" s="323"/>
      <c r="TQF50" s="323"/>
      <c r="TQG50" s="323"/>
      <c r="TQH50" s="323"/>
      <c r="TQI50" s="323"/>
      <c r="TQJ50" s="323"/>
      <c r="TQK50" s="323"/>
      <c r="TQL50" s="323"/>
      <c r="TQM50" s="323"/>
      <c r="TQN50" s="323"/>
      <c r="TQO50" s="323"/>
      <c r="TQP50" s="323"/>
      <c r="TQQ50" s="323"/>
      <c r="TQR50" s="323"/>
      <c r="TQS50" s="323"/>
      <c r="TQT50" s="323"/>
      <c r="TQU50" s="323"/>
      <c r="TQV50" s="323"/>
      <c r="TQW50" s="323"/>
      <c r="TQX50" s="323"/>
      <c r="TQY50" s="323"/>
      <c r="TQZ50" s="323"/>
      <c r="TRA50" s="323"/>
      <c r="TRB50" s="323"/>
      <c r="TRC50" s="323"/>
      <c r="TRD50" s="323"/>
      <c r="TRE50" s="323"/>
      <c r="TRF50" s="323"/>
      <c r="TRG50" s="323"/>
      <c r="TRH50" s="323"/>
      <c r="TRI50" s="323"/>
      <c r="TRJ50" s="323"/>
      <c r="TRK50" s="323"/>
      <c r="TRL50" s="323"/>
      <c r="TRM50" s="323"/>
      <c r="TRN50" s="323"/>
      <c r="TRO50" s="323"/>
      <c r="TRP50" s="323"/>
      <c r="TRQ50" s="323"/>
      <c r="TRR50" s="323"/>
      <c r="TRS50" s="323"/>
      <c r="TRT50" s="323"/>
      <c r="TRU50" s="323"/>
      <c r="TRV50" s="323"/>
      <c r="TRW50" s="323"/>
      <c r="TRX50" s="323"/>
      <c r="TRY50" s="323"/>
      <c r="TRZ50" s="323"/>
      <c r="TSA50" s="323"/>
      <c r="TSB50" s="323"/>
      <c r="TSC50" s="323"/>
      <c r="TSD50" s="323"/>
      <c r="TSE50" s="323"/>
      <c r="TSF50" s="323"/>
      <c r="TSG50" s="323"/>
      <c r="TSH50" s="323"/>
      <c r="TSI50" s="323"/>
      <c r="TSJ50" s="323"/>
      <c r="TSK50" s="323"/>
      <c r="TSL50" s="323"/>
      <c r="TSM50" s="323"/>
      <c r="TSN50" s="323"/>
      <c r="TSO50" s="323"/>
      <c r="TSP50" s="323"/>
      <c r="TSQ50" s="323"/>
      <c r="TSR50" s="323"/>
      <c r="TSS50" s="323"/>
      <c r="TST50" s="323"/>
      <c r="TSU50" s="323"/>
      <c r="TSV50" s="323"/>
      <c r="TSW50" s="323"/>
      <c r="TSX50" s="323"/>
      <c r="TSY50" s="323"/>
      <c r="TSZ50" s="323"/>
      <c r="TTA50" s="323"/>
      <c r="TTB50" s="323"/>
      <c r="TTC50" s="323"/>
      <c r="TTD50" s="323"/>
      <c r="TTE50" s="323"/>
      <c r="TTF50" s="323"/>
      <c r="TTG50" s="323"/>
      <c r="TTH50" s="323"/>
      <c r="TTI50" s="323"/>
      <c r="TTJ50" s="323"/>
      <c r="TTK50" s="323"/>
      <c r="TTL50" s="323"/>
      <c r="TTM50" s="323"/>
      <c r="TTN50" s="323"/>
      <c r="TTO50" s="323"/>
      <c r="TTP50" s="323"/>
      <c r="TTQ50" s="323"/>
      <c r="TTR50" s="323"/>
      <c r="TTS50" s="323"/>
      <c r="TTT50" s="323"/>
      <c r="TTU50" s="323"/>
      <c r="TTV50" s="323"/>
      <c r="TTW50" s="323"/>
      <c r="TTX50" s="323"/>
      <c r="TTY50" s="323"/>
      <c r="TTZ50" s="323"/>
      <c r="TUA50" s="323"/>
      <c r="TUB50" s="323"/>
      <c r="TUC50" s="323"/>
      <c r="TUD50" s="323"/>
      <c r="TUE50" s="323"/>
      <c r="TUF50" s="323"/>
      <c r="TUG50" s="323"/>
      <c r="TUH50" s="323"/>
      <c r="TUI50" s="323"/>
      <c r="TUJ50" s="323"/>
      <c r="TUK50" s="323"/>
      <c r="TUL50" s="323"/>
      <c r="TUM50" s="323"/>
      <c r="TUN50" s="323"/>
      <c r="TUO50" s="323"/>
      <c r="TUP50" s="323"/>
      <c r="TUQ50" s="323"/>
      <c r="TUR50" s="323"/>
      <c r="TUS50" s="323"/>
      <c r="TUT50" s="323"/>
      <c r="TUU50" s="323"/>
      <c r="TUV50" s="323"/>
      <c r="TUW50" s="323"/>
      <c r="TUX50" s="323"/>
      <c r="TUY50" s="323"/>
      <c r="TUZ50" s="323"/>
      <c r="TVA50" s="323"/>
      <c r="TVB50" s="323"/>
      <c r="TVC50" s="323"/>
      <c r="TVD50" s="323"/>
      <c r="TVE50" s="323"/>
      <c r="TVF50" s="323"/>
      <c r="TVG50" s="323"/>
      <c r="TVH50" s="323"/>
      <c r="TVI50" s="323"/>
      <c r="TVJ50" s="323"/>
      <c r="TVK50" s="323"/>
      <c r="TVL50" s="323"/>
      <c r="TVM50" s="323"/>
      <c r="TVN50" s="323"/>
      <c r="TVO50" s="323"/>
      <c r="TVP50" s="323"/>
      <c r="TVQ50" s="323"/>
      <c r="TVR50" s="323"/>
      <c r="TVS50" s="323"/>
      <c r="TVT50" s="323"/>
      <c r="TVU50" s="323"/>
      <c r="TVV50" s="323"/>
      <c r="TVW50" s="323"/>
      <c r="TVX50" s="323"/>
      <c r="TVY50" s="323"/>
      <c r="TVZ50" s="323"/>
      <c r="TWA50" s="323"/>
      <c r="TWB50" s="323"/>
      <c r="TWC50" s="323"/>
      <c r="TWD50" s="323"/>
      <c r="TWE50" s="323"/>
      <c r="TWF50" s="323"/>
      <c r="TWG50" s="323"/>
      <c r="TWH50" s="323"/>
      <c r="TWI50" s="323"/>
      <c r="TWJ50" s="323"/>
      <c r="TWK50" s="323"/>
      <c r="TWL50" s="323"/>
      <c r="TWM50" s="323"/>
      <c r="TWN50" s="323"/>
      <c r="TWO50" s="323"/>
      <c r="TWP50" s="323"/>
      <c r="TWQ50" s="323"/>
      <c r="TWR50" s="323"/>
      <c r="TWS50" s="323"/>
      <c r="TWT50" s="323"/>
      <c r="TWU50" s="323"/>
      <c r="TWV50" s="323"/>
      <c r="TWW50" s="323"/>
      <c r="TWX50" s="323"/>
      <c r="TWY50" s="323"/>
      <c r="TWZ50" s="323"/>
      <c r="TXA50" s="323"/>
      <c r="TXB50" s="323"/>
      <c r="TXC50" s="323"/>
      <c r="TXD50" s="323"/>
      <c r="TXE50" s="323"/>
      <c r="TXF50" s="323"/>
      <c r="TXG50" s="323"/>
      <c r="TXH50" s="323"/>
      <c r="TXI50" s="323"/>
      <c r="TXJ50" s="323"/>
      <c r="TXK50" s="323"/>
      <c r="TXL50" s="323"/>
      <c r="TXM50" s="323"/>
      <c r="TXN50" s="323"/>
      <c r="TXO50" s="323"/>
      <c r="TXP50" s="323"/>
      <c r="TXQ50" s="323"/>
      <c r="TXR50" s="323"/>
      <c r="TXS50" s="323"/>
      <c r="TXT50" s="323"/>
      <c r="TXU50" s="323"/>
      <c r="TXV50" s="323"/>
      <c r="TXW50" s="323"/>
      <c r="TXX50" s="323"/>
      <c r="TXY50" s="323"/>
      <c r="TXZ50" s="323"/>
      <c r="TYA50" s="323"/>
      <c r="TYB50" s="323"/>
      <c r="TYC50" s="323"/>
      <c r="TYD50" s="323"/>
      <c r="TYE50" s="323"/>
      <c r="TYF50" s="323"/>
      <c r="TYG50" s="323"/>
      <c r="TYH50" s="323"/>
      <c r="TYI50" s="323"/>
      <c r="TYJ50" s="323"/>
      <c r="TYK50" s="323"/>
      <c r="TYL50" s="323"/>
      <c r="TYM50" s="323"/>
      <c r="TYN50" s="323"/>
      <c r="TYO50" s="323"/>
      <c r="TYP50" s="323"/>
      <c r="TYQ50" s="323"/>
      <c r="TYR50" s="323"/>
      <c r="TYS50" s="323"/>
      <c r="TYT50" s="323"/>
      <c r="TYU50" s="323"/>
      <c r="TYV50" s="323"/>
      <c r="TYW50" s="323"/>
      <c r="TYX50" s="323"/>
      <c r="TYY50" s="323"/>
      <c r="TYZ50" s="323"/>
      <c r="TZA50" s="323"/>
      <c r="TZB50" s="323"/>
      <c r="TZC50" s="323"/>
      <c r="TZD50" s="323"/>
      <c r="TZE50" s="323"/>
      <c r="TZF50" s="323"/>
      <c r="TZG50" s="323"/>
      <c r="TZH50" s="323"/>
      <c r="TZI50" s="323"/>
      <c r="TZJ50" s="323"/>
      <c r="TZK50" s="323"/>
      <c r="TZL50" s="323"/>
      <c r="TZM50" s="323"/>
      <c r="TZN50" s="323"/>
      <c r="TZO50" s="323"/>
      <c r="TZP50" s="323"/>
      <c r="TZQ50" s="323"/>
      <c r="TZR50" s="323"/>
      <c r="TZS50" s="323"/>
      <c r="TZT50" s="323"/>
      <c r="TZU50" s="323"/>
      <c r="TZV50" s="323"/>
      <c r="TZW50" s="323"/>
      <c r="TZX50" s="323"/>
      <c r="TZY50" s="323"/>
      <c r="TZZ50" s="323"/>
      <c r="UAA50" s="323"/>
      <c r="UAB50" s="323"/>
      <c r="UAC50" s="323"/>
      <c r="UAD50" s="323"/>
      <c r="UAE50" s="323"/>
      <c r="UAF50" s="323"/>
      <c r="UAG50" s="323"/>
      <c r="UAH50" s="323"/>
      <c r="UAI50" s="323"/>
      <c r="UAJ50" s="323"/>
      <c r="UAK50" s="323"/>
      <c r="UAL50" s="323"/>
      <c r="UAM50" s="323"/>
      <c r="UAN50" s="323"/>
      <c r="UAO50" s="323"/>
      <c r="UAP50" s="323"/>
      <c r="UAQ50" s="323"/>
      <c r="UAR50" s="323"/>
      <c r="UAS50" s="323"/>
      <c r="UAT50" s="323"/>
      <c r="UAU50" s="323"/>
      <c r="UAV50" s="323"/>
      <c r="UAW50" s="323"/>
      <c r="UAX50" s="323"/>
      <c r="UAY50" s="323"/>
      <c r="UAZ50" s="323"/>
      <c r="UBA50" s="323"/>
      <c r="UBB50" s="323"/>
      <c r="UBC50" s="323"/>
      <c r="UBD50" s="323"/>
      <c r="UBE50" s="323"/>
      <c r="UBF50" s="323"/>
      <c r="UBG50" s="323"/>
      <c r="UBH50" s="323"/>
      <c r="UBI50" s="323"/>
      <c r="UBJ50" s="323"/>
      <c r="UBK50" s="323"/>
      <c r="UBL50" s="323"/>
      <c r="UBM50" s="323"/>
      <c r="UBN50" s="323"/>
      <c r="UBO50" s="323"/>
      <c r="UBP50" s="323"/>
      <c r="UBQ50" s="323"/>
      <c r="UBR50" s="323"/>
      <c r="UBS50" s="323"/>
      <c r="UBT50" s="323"/>
      <c r="UBU50" s="323"/>
      <c r="UBV50" s="323"/>
      <c r="UBW50" s="323"/>
      <c r="UBX50" s="323"/>
      <c r="UBY50" s="323"/>
      <c r="UBZ50" s="323"/>
      <c r="UCA50" s="323"/>
      <c r="UCB50" s="323"/>
      <c r="UCC50" s="323"/>
      <c r="UCD50" s="323"/>
      <c r="UCE50" s="323"/>
      <c r="UCF50" s="323"/>
      <c r="UCG50" s="323"/>
      <c r="UCH50" s="323"/>
      <c r="UCI50" s="323"/>
      <c r="UCJ50" s="323"/>
      <c r="UCK50" s="323"/>
      <c r="UCL50" s="323"/>
      <c r="UCM50" s="323"/>
      <c r="UCN50" s="323"/>
      <c r="UCO50" s="323"/>
      <c r="UCP50" s="323"/>
      <c r="UCQ50" s="323"/>
      <c r="UCR50" s="323"/>
      <c r="UCS50" s="323"/>
      <c r="UCT50" s="323"/>
      <c r="UCU50" s="323"/>
      <c r="UCV50" s="323"/>
      <c r="UCW50" s="323"/>
      <c r="UCX50" s="323"/>
      <c r="UCY50" s="323"/>
      <c r="UCZ50" s="323"/>
      <c r="UDA50" s="323"/>
      <c r="UDB50" s="323"/>
      <c r="UDC50" s="323"/>
      <c r="UDD50" s="323"/>
      <c r="UDE50" s="323"/>
      <c r="UDF50" s="323"/>
      <c r="UDG50" s="323"/>
      <c r="UDH50" s="323"/>
      <c r="UDI50" s="323"/>
      <c r="UDJ50" s="323"/>
      <c r="UDK50" s="323"/>
      <c r="UDL50" s="323"/>
      <c r="UDM50" s="323"/>
      <c r="UDN50" s="323"/>
      <c r="UDO50" s="323"/>
      <c r="UDP50" s="323"/>
      <c r="UDQ50" s="323"/>
      <c r="UDR50" s="323"/>
      <c r="UDS50" s="323"/>
      <c r="UDT50" s="323"/>
      <c r="UDU50" s="323"/>
      <c r="UDV50" s="323"/>
      <c r="UDW50" s="323"/>
      <c r="UDX50" s="323"/>
      <c r="UDY50" s="323"/>
      <c r="UDZ50" s="323"/>
      <c r="UEA50" s="323"/>
      <c r="UEB50" s="323"/>
      <c r="UEC50" s="323"/>
      <c r="UED50" s="323"/>
      <c r="UEE50" s="323"/>
      <c r="UEF50" s="323"/>
      <c r="UEG50" s="323"/>
      <c r="UEH50" s="323"/>
      <c r="UEI50" s="323"/>
      <c r="UEJ50" s="323"/>
      <c r="UEK50" s="323"/>
      <c r="UEL50" s="323"/>
      <c r="UEM50" s="323"/>
      <c r="UEN50" s="323"/>
      <c r="UEO50" s="323"/>
      <c r="UEP50" s="323"/>
      <c r="UEQ50" s="323"/>
      <c r="UER50" s="323"/>
      <c r="UES50" s="323"/>
      <c r="UET50" s="323"/>
      <c r="UEU50" s="323"/>
      <c r="UEV50" s="323"/>
      <c r="UEW50" s="323"/>
      <c r="UEX50" s="323"/>
      <c r="UEY50" s="323"/>
      <c r="UEZ50" s="323"/>
      <c r="UFA50" s="323"/>
      <c r="UFB50" s="323"/>
      <c r="UFC50" s="323"/>
      <c r="UFD50" s="323"/>
      <c r="UFE50" s="323"/>
      <c r="UFF50" s="323"/>
      <c r="UFG50" s="323"/>
      <c r="UFH50" s="323"/>
      <c r="UFI50" s="323"/>
      <c r="UFJ50" s="323"/>
      <c r="UFK50" s="323"/>
      <c r="UFL50" s="323"/>
      <c r="UFM50" s="323"/>
      <c r="UFN50" s="323"/>
      <c r="UFO50" s="323"/>
      <c r="UFP50" s="323"/>
      <c r="UFQ50" s="323"/>
      <c r="UFR50" s="323"/>
      <c r="UFS50" s="323"/>
      <c r="UFT50" s="323"/>
      <c r="UFU50" s="323"/>
      <c r="UFV50" s="323"/>
      <c r="UFW50" s="323"/>
      <c r="UFX50" s="323"/>
      <c r="UFY50" s="323"/>
      <c r="UFZ50" s="323"/>
      <c r="UGA50" s="323"/>
      <c r="UGB50" s="323"/>
      <c r="UGC50" s="323"/>
      <c r="UGD50" s="323"/>
      <c r="UGE50" s="323"/>
      <c r="UGF50" s="323"/>
      <c r="UGG50" s="323"/>
      <c r="UGH50" s="323"/>
      <c r="UGI50" s="323"/>
      <c r="UGJ50" s="323"/>
      <c r="UGK50" s="323"/>
      <c r="UGL50" s="323"/>
      <c r="UGM50" s="323"/>
      <c r="UGN50" s="323"/>
      <c r="UGO50" s="323"/>
      <c r="UGP50" s="323"/>
      <c r="UGQ50" s="323"/>
      <c r="UGR50" s="323"/>
      <c r="UGS50" s="323"/>
      <c r="UGT50" s="323"/>
      <c r="UGU50" s="323"/>
      <c r="UGV50" s="323"/>
      <c r="UGW50" s="323"/>
      <c r="UGX50" s="323"/>
      <c r="UGY50" s="323"/>
      <c r="UGZ50" s="323"/>
      <c r="UHA50" s="323"/>
      <c r="UHB50" s="323"/>
      <c r="UHC50" s="323"/>
      <c r="UHD50" s="323"/>
      <c r="UHE50" s="323"/>
      <c r="UHF50" s="323"/>
      <c r="UHG50" s="323"/>
      <c r="UHH50" s="323"/>
      <c r="UHI50" s="323"/>
      <c r="UHJ50" s="323"/>
      <c r="UHK50" s="323"/>
      <c r="UHL50" s="323"/>
      <c r="UHM50" s="323"/>
      <c r="UHN50" s="323"/>
      <c r="UHO50" s="323"/>
      <c r="UHP50" s="323"/>
      <c r="UHQ50" s="323"/>
      <c r="UHR50" s="323"/>
      <c r="UHS50" s="323"/>
      <c r="UHT50" s="323"/>
      <c r="UHU50" s="323"/>
      <c r="UHV50" s="323"/>
      <c r="UHW50" s="323"/>
      <c r="UHX50" s="323"/>
      <c r="UHY50" s="323"/>
      <c r="UHZ50" s="323"/>
      <c r="UIA50" s="323"/>
      <c r="UIB50" s="323"/>
      <c r="UIC50" s="323"/>
      <c r="UID50" s="323"/>
      <c r="UIE50" s="323"/>
      <c r="UIF50" s="323"/>
      <c r="UIG50" s="323"/>
      <c r="UIH50" s="323"/>
      <c r="UII50" s="323"/>
      <c r="UIJ50" s="323"/>
      <c r="UIK50" s="323"/>
      <c r="UIL50" s="323"/>
      <c r="UIM50" s="323"/>
      <c r="UIN50" s="323"/>
      <c r="UIO50" s="323"/>
      <c r="UIP50" s="323"/>
      <c r="UIQ50" s="323"/>
      <c r="UIR50" s="323"/>
      <c r="UIS50" s="323"/>
      <c r="UIT50" s="323"/>
      <c r="UIU50" s="323"/>
      <c r="UIV50" s="323"/>
      <c r="UIW50" s="323"/>
      <c r="UIX50" s="323"/>
      <c r="UIY50" s="323"/>
      <c r="UIZ50" s="323"/>
      <c r="UJA50" s="323"/>
      <c r="UJB50" s="323"/>
      <c r="UJC50" s="323"/>
      <c r="UJD50" s="323"/>
      <c r="UJE50" s="323"/>
      <c r="UJF50" s="323"/>
      <c r="UJG50" s="323"/>
      <c r="UJH50" s="323"/>
      <c r="UJI50" s="323"/>
      <c r="UJJ50" s="323"/>
      <c r="UJK50" s="323"/>
      <c r="UJL50" s="323"/>
      <c r="UJM50" s="323"/>
      <c r="UJN50" s="323"/>
      <c r="UJO50" s="323"/>
      <c r="UJP50" s="323"/>
      <c r="UJQ50" s="323"/>
      <c r="UJR50" s="323"/>
      <c r="UJS50" s="323"/>
      <c r="UJT50" s="323"/>
      <c r="UJU50" s="323"/>
      <c r="UJV50" s="323"/>
      <c r="UJW50" s="323"/>
      <c r="UJX50" s="323"/>
      <c r="UJY50" s="323"/>
      <c r="UJZ50" s="323"/>
      <c r="UKA50" s="323"/>
      <c r="UKB50" s="323"/>
      <c r="UKC50" s="323"/>
      <c r="UKD50" s="323"/>
      <c r="UKE50" s="323"/>
      <c r="UKF50" s="323"/>
      <c r="UKG50" s="323"/>
      <c r="UKH50" s="323"/>
      <c r="UKI50" s="323"/>
      <c r="UKJ50" s="323"/>
      <c r="UKK50" s="323"/>
      <c r="UKL50" s="323"/>
      <c r="UKM50" s="323"/>
      <c r="UKN50" s="323"/>
      <c r="UKO50" s="323"/>
      <c r="UKP50" s="323"/>
      <c r="UKQ50" s="323"/>
      <c r="UKR50" s="323"/>
      <c r="UKS50" s="323"/>
      <c r="UKT50" s="323"/>
      <c r="UKU50" s="323"/>
      <c r="UKV50" s="323"/>
      <c r="UKW50" s="323"/>
      <c r="UKX50" s="323"/>
      <c r="UKY50" s="323"/>
      <c r="UKZ50" s="323"/>
      <c r="ULA50" s="323"/>
      <c r="ULB50" s="323"/>
      <c r="ULC50" s="323"/>
      <c r="ULD50" s="323"/>
      <c r="ULE50" s="323"/>
      <c r="ULF50" s="323"/>
      <c r="ULG50" s="323"/>
      <c r="ULH50" s="323"/>
      <c r="ULI50" s="323"/>
      <c r="ULJ50" s="323"/>
      <c r="ULK50" s="323"/>
      <c r="ULL50" s="323"/>
      <c r="ULM50" s="323"/>
      <c r="ULN50" s="323"/>
      <c r="ULO50" s="323"/>
      <c r="ULP50" s="323"/>
      <c r="ULQ50" s="323"/>
      <c r="ULR50" s="323"/>
      <c r="ULS50" s="323"/>
      <c r="ULT50" s="323"/>
      <c r="ULU50" s="323"/>
      <c r="ULV50" s="323"/>
      <c r="ULW50" s="323"/>
      <c r="ULX50" s="323"/>
      <c r="ULY50" s="323"/>
      <c r="ULZ50" s="323"/>
      <c r="UMA50" s="323"/>
      <c r="UMB50" s="323"/>
      <c r="UMC50" s="323"/>
      <c r="UMD50" s="323"/>
      <c r="UME50" s="323"/>
      <c r="UMF50" s="323"/>
      <c r="UMG50" s="323"/>
      <c r="UMH50" s="323"/>
      <c r="UMI50" s="323"/>
      <c r="UMJ50" s="323"/>
      <c r="UMK50" s="323"/>
      <c r="UML50" s="323"/>
      <c r="UMM50" s="323"/>
      <c r="UMN50" s="323"/>
      <c r="UMO50" s="323"/>
      <c r="UMP50" s="323"/>
      <c r="UMQ50" s="323"/>
      <c r="UMR50" s="323"/>
      <c r="UMS50" s="323"/>
      <c r="UMT50" s="323"/>
      <c r="UMU50" s="323"/>
      <c r="UMV50" s="323"/>
      <c r="UMW50" s="323"/>
      <c r="UMX50" s="323"/>
      <c r="UMY50" s="323"/>
      <c r="UMZ50" s="323"/>
      <c r="UNA50" s="323"/>
      <c r="UNB50" s="323"/>
      <c r="UNC50" s="323"/>
      <c r="UND50" s="323"/>
      <c r="UNE50" s="323"/>
      <c r="UNF50" s="323"/>
      <c r="UNG50" s="323"/>
      <c r="UNH50" s="323"/>
      <c r="UNI50" s="323"/>
      <c r="UNJ50" s="323"/>
      <c r="UNK50" s="323"/>
      <c r="UNL50" s="323"/>
      <c r="UNM50" s="323"/>
      <c r="UNN50" s="323"/>
      <c r="UNO50" s="323"/>
      <c r="UNP50" s="323"/>
      <c r="UNQ50" s="323"/>
      <c r="UNR50" s="323"/>
      <c r="UNS50" s="323"/>
      <c r="UNT50" s="323"/>
      <c r="UNU50" s="323"/>
      <c r="UNV50" s="323"/>
      <c r="UNW50" s="323"/>
      <c r="UNX50" s="323"/>
      <c r="UNY50" s="323"/>
      <c r="UNZ50" s="323"/>
      <c r="UOA50" s="323"/>
      <c r="UOB50" s="323"/>
      <c r="UOC50" s="323"/>
      <c r="UOD50" s="323"/>
      <c r="UOE50" s="323"/>
      <c r="UOF50" s="323"/>
      <c r="UOG50" s="323"/>
      <c r="UOH50" s="323"/>
      <c r="UOI50" s="323"/>
      <c r="UOJ50" s="323"/>
      <c r="UOK50" s="323"/>
      <c r="UOL50" s="323"/>
      <c r="UOM50" s="323"/>
      <c r="UON50" s="323"/>
      <c r="UOO50" s="323"/>
      <c r="UOP50" s="323"/>
      <c r="UOQ50" s="323"/>
      <c r="UOR50" s="323"/>
      <c r="UOS50" s="323"/>
      <c r="UOT50" s="323"/>
      <c r="UOU50" s="323"/>
      <c r="UOV50" s="323"/>
      <c r="UOW50" s="323"/>
      <c r="UOX50" s="323"/>
      <c r="UOY50" s="323"/>
      <c r="UOZ50" s="323"/>
      <c r="UPA50" s="323"/>
      <c r="UPB50" s="323"/>
      <c r="UPC50" s="323"/>
      <c r="UPD50" s="323"/>
      <c r="UPE50" s="323"/>
      <c r="UPF50" s="323"/>
      <c r="UPG50" s="323"/>
      <c r="UPH50" s="323"/>
      <c r="UPI50" s="323"/>
      <c r="UPJ50" s="323"/>
      <c r="UPK50" s="323"/>
      <c r="UPL50" s="323"/>
      <c r="UPM50" s="323"/>
      <c r="UPN50" s="323"/>
      <c r="UPO50" s="323"/>
      <c r="UPP50" s="323"/>
      <c r="UPQ50" s="323"/>
      <c r="UPR50" s="323"/>
      <c r="UPS50" s="323"/>
      <c r="UPT50" s="323"/>
      <c r="UPU50" s="323"/>
      <c r="UPV50" s="323"/>
      <c r="UPW50" s="323"/>
      <c r="UPX50" s="323"/>
      <c r="UPY50" s="323"/>
      <c r="UPZ50" s="323"/>
      <c r="UQA50" s="323"/>
      <c r="UQB50" s="323"/>
      <c r="UQC50" s="323"/>
      <c r="UQD50" s="323"/>
      <c r="UQE50" s="323"/>
      <c r="UQF50" s="323"/>
      <c r="UQG50" s="323"/>
      <c r="UQH50" s="323"/>
      <c r="UQI50" s="323"/>
      <c r="UQJ50" s="323"/>
      <c r="UQK50" s="323"/>
      <c r="UQL50" s="323"/>
      <c r="UQM50" s="323"/>
      <c r="UQN50" s="323"/>
      <c r="UQO50" s="323"/>
      <c r="UQP50" s="323"/>
      <c r="UQQ50" s="323"/>
      <c r="UQR50" s="323"/>
      <c r="UQS50" s="323"/>
      <c r="UQT50" s="323"/>
      <c r="UQU50" s="323"/>
      <c r="UQV50" s="323"/>
      <c r="UQW50" s="323"/>
      <c r="UQX50" s="323"/>
      <c r="UQY50" s="323"/>
      <c r="UQZ50" s="323"/>
      <c r="URA50" s="323"/>
      <c r="URB50" s="323"/>
      <c r="URC50" s="323"/>
      <c r="URD50" s="323"/>
      <c r="URE50" s="323"/>
      <c r="URF50" s="323"/>
      <c r="URG50" s="323"/>
      <c r="URH50" s="323"/>
      <c r="URI50" s="323"/>
      <c r="URJ50" s="323"/>
      <c r="URK50" s="323"/>
      <c r="URL50" s="323"/>
      <c r="URM50" s="323"/>
      <c r="URN50" s="323"/>
      <c r="URO50" s="323"/>
      <c r="URP50" s="323"/>
      <c r="URQ50" s="323"/>
      <c r="URR50" s="323"/>
      <c r="URS50" s="323"/>
      <c r="URT50" s="323"/>
      <c r="URU50" s="323"/>
      <c r="URV50" s="323"/>
      <c r="URW50" s="323"/>
      <c r="URX50" s="323"/>
      <c r="URY50" s="323"/>
      <c r="URZ50" s="323"/>
      <c r="USA50" s="323"/>
      <c r="USB50" s="323"/>
      <c r="USC50" s="323"/>
      <c r="USD50" s="323"/>
      <c r="USE50" s="323"/>
      <c r="USF50" s="323"/>
      <c r="USG50" s="323"/>
      <c r="USH50" s="323"/>
      <c r="USI50" s="323"/>
      <c r="USJ50" s="323"/>
      <c r="USK50" s="323"/>
      <c r="USL50" s="323"/>
      <c r="USM50" s="323"/>
      <c r="USN50" s="323"/>
      <c r="USO50" s="323"/>
      <c r="USP50" s="323"/>
      <c r="USQ50" s="323"/>
      <c r="USR50" s="323"/>
      <c r="USS50" s="323"/>
      <c r="UST50" s="323"/>
      <c r="USU50" s="323"/>
      <c r="USV50" s="323"/>
      <c r="USW50" s="323"/>
      <c r="USX50" s="323"/>
      <c r="USY50" s="323"/>
      <c r="USZ50" s="323"/>
      <c r="UTA50" s="323"/>
      <c r="UTB50" s="323"/>
      <c r="UTC50" s="323"/>
      <c r="UTD50" s="323"/>
      <c r="UTE50" s="323"/>
      <c r="UTF50" s="323"/>
      <c r="UTG50" s="323"/>
      <c r="UTH50" s="323"/>
      <c r="UTI50" s="323"/>
      <c r="UTJ50" s="323"/>
      <c r="UTK50" s="323"/>
      <c r="UTL50" s="323"/>
      <c r="UTM50" s="323"/>
      <c r="UTN50" s="323"/>
      <c r="UTO50" s="323"/>
      <c r="UTP50" s="323"/>
      <c r="UTQ50" s="323"/>
      <c r="UTR50" s="323"/>
      <c r="UTS50" s="323"/>
      <c r="UTT50" s="323"/>
      <c r="UTU50" s="323"/>
      <c r="UTV50" s="323"/>
      <c r="UTW50" s="323"/>
      <c r="UTX50" s="323"/>
      <c r="UTY50" s="323"/>
      <c r="UTZ50" s="323"/>
      <c r="UUA50" s="323"/>
      <c r="UUB50" s="323"/>
      <c r="UUC50" s="323"/>
      <c r="UUD50" s="323"/>
      <c r="UUE50" s="323"/>
      <c r="UUF50" s="323"/>
      <c r="UUG50" s="323"/>
      <c r="UUH50" s="323"/>
      <c r="UUI50" s="323"/>
      <c r="UUJ50" s="323"/>
      <c r="UUK50" s="323"/>
      <c r="UUL50" s="323"/>
      <c r="UUM50" s="323"/>
      <c r="UUN50" s="323"/>
      <c r="UUO50" s="323"/>
      <c r="UUP50" s="323"/>
      <c r="UUQ50" s="323"/>
      <c r="UUR50" s="323"/>
      <c r="UUS50" s="323"/>
      <c r="UUT50" s="323"/>
      <c r="UUU50" s="323"/>
      <c r="UUV50" s="323"/>
      <c r="UUW50" s="323"/>
      <c r="UUX50" s="323"/>
      <c r="UUY50" s="323"/>
      <c r="UUZ50" s="323"/>
      <c r="UVA50" s="323"/>
      <c r="UVB50" s="323"/>
      <c r="UVC50" s="323"/>
      <c r="UVD50" s="323"/>
      <c r="UVE50" s="323"/>
      <c r="UVF50" s="323"/>
      <c r="UVG50" s="323"/>
      <c r="UVH50" s="323"/>
      <c r="UVI50" s="323"/>
      <c r="UVJ50" s="323"/>
      <c r="UVK50" s="323"/>
      <c r="UVL50" s="323"/>
      <c r="UVM50" s="323"/>
      <c r="UVN50" s="323"/>
      <c r="UVO50" s="323"/>
      <c r="UVP50" s="323"/>
      <c r="UVQ50" s="323"/>
      <c r="UVR50" s="323"/>
      <c r="UVS50" s="323"/>
      <c r="UVT50" s="323"/>
      <c r="UVU50" s="323"/>
      <c r="UVV50" s="323"/>
      <c r="UVW50" s="323"/>
      <c r="UVX50" s="323"/>
      <c r="UVY50" s="323"/>
      <c r="UVZ50" s="323"/>
      <c r="UWA50" s="323"/>
      <c r="UWB50" s="323"/>
      <c r="UWC50" s="323"/>
      <c r="UWD50" s="323"/>
      <c r="UWE50" s="323"/>
      <c r="UWF50" s="323"/>
      <c r="UWG50" s="323"/>
      <c r="UWH50" s="323"/>
      <c r="UWI50" s="323"/>
      <c r="UWJ50" s="323"/>
      <c r="UWK50" s="323"/>
      <c r="UWL50" s="323"/>
      <c r="UWM50" s="323"/>
      <c r="UWN50" s="323"/>
      <c r="UWO50" s="323"/>
      <c r="UWP50" s="323"/>
      <c r="UWQ50" s="323"/>
      <c r="UWR50" s="323"/>
      <c r="UWS50" s="323"/>
      <c r="UWT50" s="323"/>
      <c r="UWU50" s="323"/>
      <c r="UWV50" s="323"/>
      <c r="UWW50" s="323"/>
      <c r="UWX50" s="323"/>
      <c r="UWY50" s="323"/>
      <c r="UWZ50" s="323"/>
      <c r="UXA50" s="323"/>
      <c r="UXB50" s="323"/>
      <c r="UXC50" s="323"/>
      <c r="UXD50" s="323"/>
      <c r="UXE50" s="323"/>
      <c r="UXF50" s="323"/>
      <c r="UXG50" s="323"/>
      <c r="UXH50" s="323"/>
      <c r="UXI50" s="323"/>
      <c r="UXJ50" s="323"/>
      <c r="UXK50" s="323"/>
      <c r="UXL50" s="323"/>
      <c r="UXM50" s="323"/>
      <c r="UXN50" s="323"/>
      <c r="UXO50" s="323"/>
      <c r="UXP50" s="323"/>
      <c r="UXQ50" s="323"/>
      <c r="UXR50" s="323"/>
      <c r="UXS50" s="323"/>
      <c r="UXT50" s="323"/>
      <c r="UXU50" s="323"/>
      <c r="UXV50" s="323"/>
      <c r="UXW50" s="323"/>
      <c r="UXX50" s="323"/>
      <c r="UXY50" s="323"/>
      <c r="UXZ50" s="323"/>
      <c r="UYA50" s="323"/>
      <c r="UYB50" s="323"/>
      <c r="UYC50" s="323"/>
      <c r="UYD50" s="323"/>
      <c r="UYE50" s="323"/>
      <c r="UYF50" s="323"/>
      <c r="UYG50" s="323"/>
      <c r="UYH50" s="323"/>
      <c r="UYI50" s="323"/>
      <c r="UYJ50" s="323"/>
      <c r="UYK50" s="323"/>
      <c r="UYL50" s="323"/>
      <c r="UYM50" s="323"/>
      <c r="UYN50" s="323"/>
      <c r="UYO50" s="323"/>
      <c r="UYP50" s="323"/>
      <c r="UYQ50" s="323"/>
      <c r="UYR50" s="323"/>
      <c r="UYS50" s="323"/>
      <c r="UYT50" s="323"/>
      <c r="UYU50" s="323"/>
      <c r="UYV50" s="323"/>
      <c r="UYW50" s="323"/>
      <c r="UYX50" s="323"/>
      <c r="UYY50" s="323"/>
      <c r="UYZ50" s="323"/>
      <c r="UZA50" s="323"/>
      <c r="UZB50" s="323"/>
      <c r="UZC50" s="323"/>
      <c r="UZD50" s="323"/>
      <c r="UZE50" s="323"/>
      <c r="UZF50" s="323"/>
      <c r="UZG50" s="323"/>
      <c r="UZH50" s="323"/>
      <c r="UZI50" s="323"/>
      <c r="UZJ50" s="323"/>
      <c r="UZK50" s="323"/>
      <c r="UZL50" s="323"/>
      <c r="UZM50" s="323"/>
      <c r="UZN50" s="323"/>
      <c r="UZO50" s="323"/>
      <c r="UZP50" s="323"/>
      <c r="UZQ50" s="323"/>
      <c r="UZR50" s="323"/>
      <c r="UZS50" s="323"/>
      <c r="UZT50" s="323"/>
      <c r="UZU50" s="323"/>
      <c r="UZV50" s="323"/>
      <c r="UZW50" s="323"/>
      <c r="UZX50" s="323"/>
      <c r="UZY50" s="323"/>
      <c r="UZZ50" s="323"/>
      <c r="VAA50" s="323"/>
      <c r="VAB50" s="323"/>
      <c r="VAC50" s="323"/>
      <c r="VAD50" s="323"/>
      <c r="VAE50" s="323"/>
      <c r="VAF50" s="323"/>
      <c r="VAG50" s="323"/>
      <c r="VAH50" s="323"/>
      <c r="VAI50" s="323"/>
      <c r="VAJ50" s="323"/>
      <c r="VAK50" s="323"/>
      <c r="VAL50" s="323"/>
      <c r="VAM50" s="323"/>
      <c r="VAN50" s="323"/>
      <c r="VAO50" s="323"/>
      <c r="VAP50" s="323"/>
      <c r="VAQ50" s="323"/>
      <c r="VAR50" s="323"/>
      <c r="VAS50" s="323"/>
      <c r="VAT50" s="323"/>
      <c r="VAU50" s="323"/>
      <c r="VAV50" s="323"/>
      <c r="VAW50" s="323"/>
      <c r="VAX50" s="323"/>
      <c r="VAY50" s="323"/>
      <c r="VAZ50" s="323"/>
      <c r="VBA50" s="323"/>
      <c r="VBB50" s="323"/>
      <c r="VBC50" s="323"/>
      <c r="VBD50" s="323"/>
      <c r="VBE50" s="323"/>
      <c r="VBF50" s="323"/>
      <c r="VBG50" s="323"/>
      <c r="VBH50" s="323"/>
      <c r="VBI50" s="323"/>
      <c r="VBJ50" s="323"/>
      <c r="VBK50" s="323"/>
      <c r="VBL50" s="323"/>
      <c r="VBM50" s="323"/>
      <c r="VBN50" s="323"/>
      <c r="VBO50" s="323"/>
      <c r="VBP50" s="323"/>
      <c r="VBQ50" s="323"/>
      <c r="VBR50" s="323"/>
      <c r="VBS50" s="323"/>
      <c r="VBT50" s="323"/>
      <c r="VBU50" s="323"/>
      <c r="VBV50" s="323"/>
      <c r="VBW50" s="323"/>
      <c r="VBX50" s="323"/>
      <c r="VBY50" s="323"/>
      <c r="VBZ50" s="323"/>
      <c r="VCA50" s="323"/>
      <c r="VCB50" s="323"/>
      <c r="VCC50" s="323"/>
      <c r="VCD50" s="323"/>
      <c r="VCE50" s="323"/>
      <c r="VCF50" s="323"/>
      <c r="VCG50" s="323"/>
      <c r="VCH50" s="323"/>
      <c r="VCI50" s="323"/>
      <c r="VCJ50" s="323"/>
      <c r="VCK50" s="323"/>
      <c r="VCL50" s="323"/>
      <c r="VCM50" s="323"/>
      <c r="VCN50" s="323"/>
      <c r="VCO50" s="323"/>
      <c r="VCP50" s="323"/>
      <c r="VCQ50" s="323"/>
      <c r="VCR50" s="323"/>
      <c r="VCS50" s="323"/>
      <c r="VCT50" s="323"/>
      <c r="VCU50" s="323"/>
      <c r="VCV50" s="323"/>
      <c r="VCW50" s="323"/>
      <c r="VCX50" s="323"/>
      <c r="VCY50" s="323"/>
      <c r="VCZ50" s="323"/>
      <c r="VDA50" s="323"/>
      <c r="VDB50" s="323"/>
      <c r="VDC50" s="323"/>
      <c r="VDD50" s="323"/>
      <c r="VDE50" s="323"/>
      <c r="VDF50" s="323"/>
      <c r="VDG50" s="323"/>
      <c r="VDH50" s="323"/>
      <c r="VDI50" s="323"/>
      <c r="VDJ50" s="323"/>
      <c r="VDK50" s="323"/>
      <c r="VDL50" s="323"/>
      <c r="VDM50" s="323"/>
      <c r="VDN50" s="323"/>
      <c r="VDO50" s="323"/>
      <c r="VDP50" s="323"/>
      <c r="VDQ50" s="323"/>
      <c r="VDR50" s="323"/>
      <c r="VDS50" s="323"/>
      <c r="VDT50" s="323"/>
      <c r="VDU50" s="323"/>
      <c r="VDV50" s="323"/>
      <c r="VDW50" s="323"/>
      <c r="VDX50" s="323"/>
      <c r="VDY50" s="323"/>
      <c r="VDZ50" s="323"/>
      <c r="VEA50" s="323"/>
      <c r="VEB50" s="323"/>
      <c r="VEC50" s="323"/>
      <c r="VED50" s="323"/>
      <c r="VEE50" s="323"/>
      <c r="VEF50" s="323"/>
      <c r="VEG50" s="323"/>
      <c r="VEH50" s="323"/>
      <c r="VEI50" s="323"/>
      <c r="VEJ50" s="323"/>
      <c r="VEK50" s="323"/>
      <c r="VEL50" s="323"/>
      <c r="VEM50" s="323"/>
      <c r="VEN50" s="323"/>
      <c r="VEO50" s="323"/>
      <c r="VEP50" s="323"/>
      <c r="VEQ50" s="323"/>
      <c r="VER50" s="323"/>
      <c r="VES50" s="323"/>
      <c r="VET50" s="323"/>
      <c r="VEU50" s="323"/>
      <c r="VEV50" s="323"/>
      <c r="VEW50" s="323"/>
      <c r="VEX50" s="323"/>
      <c r="VEY50" s="323"/>
      <c r="VEZ50" s="323"/>
      <c r="VFA50" s="323"/>
      <c r="VFB50" s="323"/>
      <c r="VFC50" s="323"/>
      <c r="VFD50" s="323"/>
      <c r="VFE50" s="323"/>
      <c r="VFF50" s="323"/>
      <c r="VFG50" s="323"/>
      <c r="VFH50" s="323"/>
      <c r="VFI50" s="323"/>
      <c r="VFJ50" s="323"/>
      <c r="VFK50" s="323"/>
      <c r="VFL50" s="323"/>
      <c r="VFM50" s="323"/>
      <c r="VFN50" s="323"/>
      <c r="VFO50" s="323"/>
      <c r="VFP50" s="323"/>
      <c r="VFQ50" s="323"/>
      <c r="VFR50" s="323"/>
      <c r="VFS50" s="323"/>
      <c r="VFT50" s="323"/>
      <c r="VFU50" s="323"/>
      <c r="VFV50" s="323"/>
      <c r="VFW50" s="323"/>
      <c r="VFX50" s="323"/>
      <c r="VFY50" s="323"/>
      <c r="VFZ50" s="323"/>
      <c r="VGA50" s="323"/>
      <c r="VGB50" s="323"/>
      <c r="VGC50" s="323"/>
      <c r="VGD50" s="323"/>
      <c r="VGE50" s="323"/>
      <c r="VGF50" s="323"/>
      <c r="VGG50" s="323"/>
      <c r="VGH50" s="323"/>
      <c r="VGI50" s="323"/>
      <c r="VGJ50" s="323"/>
      <c r="VGK50" s="323"/>
      <c r="VGL50" s="323"/>
      <c r="VGM50" s="323"/>
      <c r="VGN50" s="323"/>
      <c r="VGO50" s="323"/>
      <c r="VGP50" s="323"/>
      <c r="VGQ50" s="323"/>
      <c r="VGR50" s="323"/>
      <c r="VGS50" s="323"/>
      <c r="VGT50" s="323"/>
      <c r="VGU50" s="323"/>
      <c r="VGV50" s="323"/>
      <c r="VGW50" s="323"/>
      <c r="VGX50" s="323"/>
      <c r="VGY50" s="323"/>
      <c r="VGZ50" s="323"/>
      <c r="VHA50" s="323"/>
      <c r="VHB50" s="323"/>
      <c r="VHC50" s="323"/>
      <c r="VHD50" s="323"/>
      <c r="VHE50" s="323"/>
      <c r="VHF50" s="323"/>
      <c r="VHG50" s="323"/>
      <c r="VHH50" s="323"/>
      <c r="VHI50" s="323"/>
      <c r="VHJ50" s="323"/>
      <c r="VHK50" s="323"/>
      <c r="VHL50" s="323"/>
      <c r="VHM50" s="323"/>
      <c r="VHN50" s="323"/>
      <c r="VHO50" s="323"/>
      <c r="VHP50" s="323"/>
      <c r="VHQ50" s="323"/>
      <c r="VHR50" s="323"/>
      <c r="VHS50" s="323"/>
      <c r="VHT50" s="323"/>
      <c r="VHU50" s="323"/>
      <c r="VHV50" s="323"/>
      <c r="VHW50" s="323"/>
      <c r="VHX50" s="323"/>
      <c r="VHY50" s="323"/>
      <c r="VHZ50" s="323"/>
      <c r="VIA50" s="323"/>
      <c r="VIB50" s="323"/>
      <c r="VIC50" s="323"/>
      <c r="VID50" s="323"/>
      <c r="VIE50" s="323"/>
      <c r="VIF50" s="323"/>
      <c r="VIG50" s="323"/>
      <c r="VIH50" s="323"/>
      <c r="VII50" s="323"/>
      <c r="VIJ50" s="323"/>
      <c r="VIK50" s="323"/>
      <c r="VIL50" s="323"/>
      <c r="VIM50" s="323"/>
      <c r="VIN50" s="323"/>
      <c r="VIO50" s="323"/>
      <c r="VIP50" s="323"/>
      <c r="VIQ50" s="323"/>
      <c r="VIR50" s="323"/>
      <c r="VIS50" s="323"/>
      <c r="VIT50" s="323"/>
      <c r="VIU50" s="323"/>
      <c r="VIV50" s="323"/>
      <c r="VIW50" s="323"/>
      <c r="VIX50" s="323"/>
      <c r="VIY50" s="323"/>
      <c r="VIZ50" s="323"/>
      <c r="VJA50" s="323"/>
      <c r="VJB50" s="323"/>
      <c r="VJC50" s="323"/>
      <c r="VJD50" s="323"/>
      <c r="VJE50" s="323"/>
      <c r="VJF50" s="323"/>
      <c r="VJG50" s="323"/>
      <c r="VJH50" s="323"/>
      <c r="VJI50" s="323"/>
      <c r="VJJ50" s="323"/>
      <c r="VJK50" s="323"/>
      <c r="VJL50" s="323"/>
      <c r="VJM50" s="323"/>
      <c r="VJN50" s="323"/>
      <c r="VJO50" s="323"/>
      <c r="VJP50" s="323"/>
      <c r="VJQ50" s="323"/>
      <c r="VJR50" s="323"/>
      <c r="VJS50" s="323"/>
      <c r="VJT50" s="323"/>
      <c r="VJU50" s="323"/>
      <c r="VJV50" s="323"/>
      <c r="VJW50" s="323"/>
      <c r="VJX50" s="323"/>
      <c r="VJY50" s="323"/>
      <c r="VJZ50" s="323"/>
      <c r="VKA50" s="323"/>
      <c r="VKB50" s="323"/>
      <c r="VKC50" s="323"/>
      <c r="VKD50" s="323"/>
      <c r="VKE50" s="323"/>
      <c r="VKF50" s="323"/>
      <c r="VKG50" s="323"/>
      <c r="VKH50" s="323"/>
      <c r="VKI50" s="323"/>
      <c r="VKJ50" s="323"/>
      <c r="VKK50" s="323"/>
      <c r="VKL50" s="323"/>
      <c r="VKM50" s="323"/>
      <c r="VKN50" s="323"/>
      <c r="VKO50" s="323"/>
      <c r="VKP50" s="323"/>
      <c r="VKQ50" s="323"/>
      <c r="VKR50" s="323"/>
      <c r="VKS50" s="323"/>
      <c r="VKT50" s="323"/>
      <c r="VKU50" s="323"/>
      <c r="VKV50" s="323"/>
      <c r="VKW50" s="323"/>
      <c r="VKX50" s="323"/>
      <c r="VKY50" s="323"/>
      <c r="VKZ50" s="323"/>
      <c r="VLA50" s="323"/>
      <c r="VLB50" s="323"/>
      <c r="VLC50" s="323"/>
      <c r="VLD50" s="323"/>
      <c r="VLE50" s="323"/>
      <c r="VLF50" s="323"/>
      <c r="VLG50" s="323"/>
      <c r="VLH50" s="323"/>
      <c r="VLI50" s="323"/>
      <c r="VLJ50" s="323"/>
      <c r="VLK50" s="323"/>
      <c r="VLL50" s="323"/>
      <c r="VLM50" s="323"/>
      <c r="VLN50" s="323"/>
      <c r="VLO50" s="323"/>
      <c r="VLP50" s="323"/>
      <c r="VLQ50" s="323"/>
      <c r="VLR50" s="323"/>
      <c r="VLS50" s="323"/>
      <c r="VLT50" s="323"/>
      <c r="VLU50" s="323"/>
      <c r="VLV50" s="323"/>
      <c r="VLW50" s="323"/>
      <c r="VLX50" s="323"/>
      <c r="VLY50" s="323"/>
      <c r="VLZ50" s="323"/>
      <c r="VMA50" s="323"/>
      <c r="VMB50" s="323"/>
      <c r="VMC50" s="323"/>
      <c r="VMD50" s="323"/>
      <c r="VME50" s="323"/>
      <c r="VMF50" s="323"/>
      <c r="VMG50" s="323"/>
      <c r="VMH50" s="323"/>
      <c r="VMI50" s="323"/>
      <c r="VMJ50" s="323"/>
      <c r="VMK50" s="323"/>
      <c r="VML50" s="323"/>
      <c r="VMM50" s="323"/>
      <c r="VMN50" s="323"/>
      <c r="VMO50" s="323"/>
      <c r="VMP50" s="323"/>
      <c r="VMQ50" s="323"/>
      <c r="VMR50" s="323"/>
      <c r="VMS50" s="323"/>
      <c r="VMT50" s="323"/>
      <c r="VMU50" s="323"/>
      <c r="VMV50" s="323"/>
      <c r="VMW50" s="323"/>
      <c r="VMX50" s="323"/>
      <c r="VMY50" s="323"/>
      <c r="VMZ50" s="323"/>
      <c r="VNA50" s="323"/>
      <c r="VNB50" s="323"/>
      <c r="VNC50" s="323"/>
      <c r="VND50" s="323"/>
      <c r="VNE50" s="323"/>
      <c r="VNF50" s="323"/>
      <c r="VNG50" s="323"/>
      <c r="VNH50" s="323"/>
      <c r="VNI50" s="323"/>
      <c r="VNJ50" s="323"/>
      <c r="VNK50" s="323"/>
      <c r="VNL50" s="323"/>
      <c r="VNM50" s="323"/>
      <c r="VNN50" s="323"/>
      <c r="VNO50" s="323"/>
      <c r="VNP50" s="323"/>
      <c r="VNQ50" s="323"/>
      <c r="VNR50" s="323"/>
      <c r="VNS50" s="323"/>
      <c r="VNT50" s="323"/>
      <c r="VNU50" s="323"/>
      <c r="VNV50" s="323"/>
      <c r="VNW50" s="323"/>
      <c r="VNX50" s="323"/>
      <c r="VNY50" s="323"/>
      <c r="VNZ50" s="323"/>
      <c r="VOA50" s="323"/>
      <c r="VOB50" s="323"/>
      <c r="VOC50" s="323"/>
      <c r="VOD50" s="323"/>
      <c r="VOE50" s="323"/>
      <c r="VOF50" s="323"/>
      <c r="VOG50" s="323"/>
      <c r="VOH50" s="323"/>
      <c r="VOI50" s="323"/>
      <c r="VOJ50" s="323"/>
      <c r="VOK50" s="323"/>
      <c r="VOL50" s="323"/>
      <c r="VOM50" s="323"/>
      <c r="VON50" s="323"/>
      <c r="VOO50" s="323"/>
      <c r="VOP50" s="323"/>
      <c r="VOQ50" s="323"/>
      <c r="VOR50" s="323"/>
      <c r="VOS50" s="323"/>
      <c r="VOT50" s="323"/>
      <c r="VOU50" s="323"/>
      <c r="VOV50" s="323"/>
      <c r="VOW50" s="323"/>
      <c r="VOX50" s="323"/>
      <c r="VOY50" s="323"/>
      <c r="VOZ50" s="323"/>
      <c r="VPA50" s="323"/>
      <c r="VPB50" s="323"/>
      <c r="VPC50" s="323"/>
      <c r="VPD50" s="323"/>
      <c r="VPE50" s="323"/>
      <c r="VPF50" s="323"/>
      <c r="VPG50" s="323"/>
      <c r="VPH50" s="323"/>
      <c r="VPI50" s="323"/>
      <c r="VPJ50" s="323"/>
      <c r="VPK50" s="323"/>
      <c r="VPL50" s="323"/>
      <c r="VPM50" s="323"/>
      <c r="VPN50" s="323"/>
      <c r="VPO50" s="323"/>
      <c r="VPP50" s="323"/>
      <c r="VPQ50" s="323"/>
      <c r="VPR50" s="323"/>
      <c r="VPS50" s="323"/>
      <c r="VPT50" s="323"/>
      <c r="VPU50" s="323"/>
      <c r="VPV50" s="323"/>
      <c r="VPW50" s="323"/>
      <c r="VPX50" s="323"/>
      <c r="VPY50" s="323"/>
      <c r="VPZ50" s="323"/>
      <c r="VQA50" s="323"/>
      <c r="VQB50" s="323"/>
      <c r="VQC50" s="323"/>
      <c r="VQD50" s="323"/>
      <c r="VQE50" s="323"/>
      <c r="VQF50" s="323"/>
      <c r="VQG50" s="323"/>
      <c r="VQH50" s="323"/>
      <c r="VQI50" s="323"/>
      <c r="VQJ50" s="323"/>
      <c r="VQK50" s="323"/>
      <c r="VQL50" s="323"/>
      <c r="VQM50" s="323"/>
      <c r="VQN50" s="323"/>
      <c r="VQO50" s="323"/>
      <c r="VQP50" s="323"/>
      <c r="VQQ50" s="323"/>
      <c r="VQR50" s="323"/>
      <c r="VQS50" s="323"/>
      <c r="VQT50" s="323"/>
      <c r="VQU50" s="323"/>
      <c r="VQV50" s="323"/>
      <c r="VQW50" s="323"/>
      <c r="VQX50" s="323"/>
      <c r="VQY50" s="323"/>
      <c r="VQZ50" s="323"/>
      <c r="VRA50" s="323"/>
      <c r="VRB50" s="323"/>
      <c r="VRC50" s="323"/>
      <c r="VRD50" s="323"/>
      <c r="VRE50" s="323"/>
      <c r="VRF50" s="323"/>
      <c r="VRG50" s="323"/>
      <c r="VRH50" s="323"/>
      <c r="VRI50" s="323"/>
      <c r="VRJ50" s="323"/>
      <c r="VRK50" s="323"/>
      <c r="VRL50" s="323"/>
      <c r="VRM50" s="323"/>
      <c r="VRN50" s="323"/>
      <c r="VRO50" s="323"/>
      <c r="VRP50" s="323"/>
      <c r="VRQ50" s="323"/>
      <c r="VRR50" s="323"/>
      <c r="VRS50" s="323"/>
      <c r="VRT50" s="323"/>
      <c r="VRU50" s="323"/>
      <c r="VRV50" s="323"/>
      <c r="VRW50" s="323"/>
      <c r="VRX50" s="323"/>
      <c r="VRY50" s="323"/>
      <c r="VRZ50" s="323"/>
      <c r="VSA50" s="323"/>
      <c r="VSB50" s="323"/>
      <c r="VSC50" s="323"/>
      <c r="VSD50" s="323"/>
      <c r="VSE50" s="323"/>
      <c r="VSF50" s="323"/>
      <c r="VSG50" s="323"/>
      <c r="VSH50" s="323"/>
      <c r="VSI50" s="323"/>
      <c r="VSJ50" s="323"/>
      <c r="VSK50" s="323"/>
      <c r="VSL50" s="323"/>
      <c r="VSM50" s="323"/>
      <c r="VSN50" s="323"/>
      <c r="VSO50" s="323"/>
      <c r="VSP50" s="323"/>
      <c r="VSQ50" s="323"/>
      <c r="VSR50" s="323"/>
      <c r="VSS50" s="323"/>
      <c r="VST50" s="323"/>
      <c r="VSU50" s="323"/>
      <c r="VSV50" s="323"/>
      <c r="VSW50" s="323"/>
      <c r="VSX50" s="323"/>
      <c r="VSY50" s="323"/>
      <c r="VSZ50" s="323"/>
      <c r="VTA50" s="323"/>
      <c r="VTB50" s="323"/>
      <c r="VTC50" s="323"/>
      <c r="VTD50" s="323"/>
      <c r="VTE50" s="323"/>
      <c r="VTF50" s="323"/>
      <c r="VTG50" s="323"/>
      <c r="VTH50" s="323"/>
      <c r="VTI50" s="323"/>
      <c r="VTJ50" s="323"/>
      <c r="VTK50" s="323"/>
      <c r="VTL50" s="323"/>
      <c r="VTM50" s="323"/>
      <c r="VTN50" s="323"/>
      <c r="VTO50" s="323"/>
      <c r="VTP50" s="323"/>
      <c r="VTQ50" s="323"/>
      <c r="VTR50" s="323"/>
      <c r="VTS50" s="323"/>
      <c r="VTT50" s="323"/>
      <c r="VTU50" s="323"/>
      <c r="VTV50" s="323"/>
      <c r="VTW50" s="323"/>
      <c r="VTX50" s="323"/>
      <c r="VTY50" s="323"/>
      <c r="VTZ50" s="323"/>
      <c r="VUA50" s="323"/>
      <c r="VUB50" s="323"/>
      <c r="VUC50" s="323"/>
      <c r="VUD50" s="323"/>
      <c r="VUE50" s="323"/>
      <c r="VUF50" s="323"/>
      <c r="VUG50" s="323"/>
      <c r="VUH50" s="323"/>
      <c r="VUI50" s="323"/>
      <c r="VUJ50" s="323"/>
      <c r="VUK50" s="323"/>
      <c r="VUL50" s="323"/>
      <c r="VUM50" s="323"/>
      <c r="VUN50" s="323"/>
      <c r="VUO50" s="323"/>
      <c r="VUP50" s="323"/>
      <c r="VUQ50" s="323"/>
      <c r="VUR50" s="323"/>
      <c r="VUS50" s="323"/>
      <c r="VUT50" s="323"/>
      <c r="VUU50" s="323"/>
      <c r="VUV50" s="323"/>
      <c r="VUW50" s="323"/>
      <c r="VUX50" s="323"/>
      <c r="VUY50" s="323"/>
      <c r="VUZ50" s="323"/>
      <c r="VVA50" s="323"/>
      <c r="VVB50" s="323"/>
      <c r="VVC50" s="323"/>
      <c r="VVD50" s="323"/>
      <c r="VVE50" s="323"/>
      <c r="VVF50" s="323"/>
      <c r="VVG50" s="323"/>
      <c r="VVH50" s="323"/>
      <c r="VVI50" s="323"/>
      <c r="VVJ50" s="323"/>
      <c r="VVK50" s="323"/>
      <c r="VVL50" s="323"/>
      <c r="VVM50" s="323"/>
      <c r="VVN50" s="323"/>
      <c r="VVO50" s="323"/>
      <c r="VVP50" s="323"/>
      <c r="VVQ50" s="323"/>
      <c r="VVR50" s="323"/>
      <c r="VVS50" s="323"/>
      <c r="VVT50" s="323"/>
      <c r="VVU50" s="323"/>
      <c r="VVV50" s="323"/>
      <c r="VVW50" s="323"/>
      <c r="VVX50" s="323"/>
      <c r="VVY50" s="323"/>
      <c r="VVZ50" s="323"/>
      <c r="VWA50" s="323"/>
      <c r="VWB50" s="323"/>
      <c r="VWC50" s="323"/>
      <c r="VWD50" s="323"/>
      <c r="VWE50" s="323"/>
      <c r="VWF50" s="323"/>
      <c r="VWG50" s="323"/>
      <c r="VWH50" s="323"/>
      <c r="VWI50" s="323"/>
      <c r="VWJ50" s="323"/>
      <c r="VWK50" s="323"/>
      <c r="VWL50" s="323"/>
      <c r="VWM50" s="323"/>
      <c r="VWN50" s="323"/>
      <c r="VWO50" s="323"/>
      <c r="VWP50" s="323"/>
      <c r="VWQ50" s="323"/>
      <c r="VWR50" s="323"/>
      <c r="VWS50" s="323"/>
      <c r="VWT50" s="323"/>
      <c r="VWU50" s="323"/>
      <c r="VWV50" s="323"/>
      <c r="VWW50" s="323"/>
      <c r="VWX50" s="323"/>
      <c r="VWY50" s="323"/>
      <c r="VWZ50" s="323"/>
      <c r="VXA50" s="323"/>
      <c r="VXB50" s="323"/>
      <c r="VXC50" s="323"/>
      <c r="VXD50" s="323"/>
      <c r="VXE50" s="323"/>
      <c r="VXF50" s="323"/>
      <c r="VXG50" s="323"/>
      <c r="VXH50" s="323"/>
      <c r="VXI50" s="323"/>
      <c r="VXJ50" s="323"/>
      <c r="VXK50" s="323"/>
      <c r="VXL50" s="323"/>
      <c r="VXM50" s="323"/>
      <c r="VXN50" s="323"/>
      <c r="VXO50" s="323"/>
      <c r="VXP50" s="323"/>
      <c r="VXQ50" s="323"/>
      <c r="VXR50" s="323"/>
      <c r="VXS50" s="323"/>
      <c r="VXT50" s="323"/>
      <c r="VXU50" s="323"/>
      <c r="VXV50" s="323"/>
      <c r="VXW50" s="323"/>
      <c r="VXX50" s="323"/>
      <c r="VXY50" s="323"/>
      <c r="VXZ50" s="323"/>
      <c r="VYA50" s="323"/>
      <c r="VYB50" s="323"/>
      <c r="VYC50" s="323"/>
      <c r="VYD50" s="323"/>
      <c r="VYE50" s="323"/>
      <c r="VYF50" s="323"/>
      <c r="VYG50" s="323"/>
      <c r="VYH50" s="323"/>
      <c r="VYI50" s="323"/>
      <c r="VYJ50" s="323"/>
      <c r="VYK50" s="323"/>
      <c r="VYL50" s="323"/>
      <c r="VYM50" s="323"/>
      <c r="VYN50" s="323"/>
      <c r="VYO50" s="323"/>
      <c r="VYP50" s="323"/>
      <c r="VYQ50" s="323"/>
      <c r="VYR50" s="323"/>
      <c r="VYS50" s="323"/>
      <c r="VYT50" s="323"/>
      <c r="VYU50" s="323"/>
      <c r="VYV50" s="323"/>
      <c r="VYW50" s="323"/>
      <c r="VYX50" s="323"/>
      <c r="VYY50" s="323"/>
      <c r="VYZ50" s="323"/>
      <c r="VZA50" s="323"/>
      <c r="VZB50" s="323"/>
      <c r="VZC50" s="323"/>
      <c r="VZD50" s="323"/>
      <c r="VZE50" s="323"/>
      <c r="VZF50" s="323"/>
      <c r="VZG50" s="323"/>
      <c r="VZH50" s="323"/>
      <c r="VZI50" s="323"/>
      <c r="VZJ50" s="323"/>
      <c r="VZK50" s="323"/>
      <c r="VZL50" s="323"/>
      <c r="VZM50" s="323"/>
      <c r="VZN50" s="323"/>
      <c r="VZO50" s="323"/>
      <c r="VZP50" s="323"/>
      <c r="VZQ50" s="323"/>
      <c r="VZR50" s="323"/>
      <c r="VZS50" s="323"/>
      <c r="VZT50" s="323"/>
      <c r="VZU50" s="323"/>
      <c r="VZV50" s="323"/>
      <c r="VZW50" s="323"/>
      <c r="VZX50" s="323"/>
      <c r="VZY50" s="323"/>
      <c r="VZZ50" s="323"/>
      <c r="WAA50" s="323"/>
      <c r="WAB50" s="323"/>
      <c r="WAC50" s="323"/>
      <c r="WAD50" s="323"/>
      <c r="WAE50" s="323"/>
      <c r="WAF50" s="323"/>
      <c r="WAG50" s="323"/>
      <c r="WAH50" s="323"/>
      <c r="WAI50" s="323"/>
      <c r="WAJ50" s="323"/>
      <c r="WAK50" s="323"/>
      <c r="WAL50" s="323"/>
      <c r="WAM50" s="323"/>
      <c r="WAN50" s="323"/>
      <c r="WAO50" s="323"/>
      <c r="WAP50" s="323"/>
      <c r="WAQ50" s="323"/>
      <c r="WAR50" s="323"/>
      <c r="WAS50" s="323"/>
      <c r="WAT50" s="323"/>
      <c r="WAU50" s="323"/>
      <c r="WAV50" s="323"/>
      <c r="WAW50" s="323"/>
      <c r="WAX50" s="323"/>
      <c r="WAY50" s="323"/>
      <c r="WAZ50" s="323"/>
      <c r="WBA50" s="323"/>
      <c r="WBB50" s="323"/>
      <c r="WBC50" s="323"/>
      <c r="WBD50" s="323"/>
      <c r="WBE50" s="323"/>
      <c r="WBF50" s="323"/>
      <c r="WBG50" s="323"/>
      <c r="WBH50" s="323"/>
      <c r="WBI50" s="323"/>
      <c r="WBJ50" s="323"/>
      <c r="WBK50" s="323"/>
      <c r="WBL50" s="323"/>
      <c r="WBM50" s="323"/>
      <c r="WBN50" s="323"/>
      <c r="WBO50" s="323"/>
      <c r="WBP50" s="323"/>
      <c r="WBQ50" s="323"/>
      <c r="WBR50" s="323"/>
      <c r="WBS50" s="323"/>
      <c r="WBT50" s="323"/>
      <c r="WBU50" s="323"/>
      <c r="WBV50" s="323"/>
      <c r="WBW50" s="323"/>
      <c r="WBX50" s="323"/>
      <c r="WBY50" s="323"/>
      <c r="WBZ50" s="323"/>
      <c r="WCA50" s="323"/>
      <c r="WCB50" s="323"/>
      <c r="WCC50" s="323"/>
      <c r="WCD50" s="323"/>
      <c r="WCE50" s="323"/>
      <c r="WCF50" s="323"/>
      <c r="WCG50" s="323"/>
      <c r="WCH50" s="323"/>
      <c r="WCI50" s="323"/>
      <c r="WCJ50" s="323"/>
      <c r="WCK50" s="323"/>
      <c r="WCL50" s="323"/>
      <c r="WCM50" s="323"/>
      <c r="WCN50" s="323"/>
      <c r="WCO50" s="323"/>
      <c r="WCP50" s="323"/>
      <c r="WCQ50" s="323"/>
      <c r="WCR50" s="323"/>
      <c r="WCS50" s="323"/>
      <c r="WCT50" s="323"/>
      <c r="WCU50" s="323"/>
      <c r="WCV50" s="323"/>
      <c r="WCW50" s="323"/>
      <c r="WCX50" s="323"/>
      <c r="WCY50" s="323"/>
      <c r="WCZ50" s="323"/>
      <c r="WDA50" s="323"/>
      <c r="WDB50" s="323"/>
      <c r="WDC50" s="323"/>
      <c r="WDD50" s="323"/>
      <c r="WDE50" s="323"/>
      <c r="WDF50" s="323"/>
      <c r="WDG50" s="323"/>
      <c r="WDH50" s="323"/>
      <c r="WDI50" s="323"/>
      <c r="WDJ50" s="323"/>
      <c r="WDK50" s="323"/>
      <c r="WDL50" s="323"/>
      <c r="WDM50" s="323"/>
      <c r="WDN50" s="323"/>
      <c r="WDO50" s="323"/>
      <c r="WDP50" s="323"/>
      <c r="WDQ50" s="323"/>
      <c r="WDR50" s="323"/>
      <c r="WDS50" s="323"/>
      <c r="WDT50" s="323"/>
      <c r="WDU50" s="323"/>
      <c r="WDV50" s="323"/>
      <c r="WDW50" s="323"/>
      <c r="WDX50" s="323"/>
      <c r="WDY50" s="323"/>
      <c r="WDZ50" s="323"/>
      <c r="WEA50" s="323"/>
      <c r="WEB50" s="323"/>
      <c r="WEC50" s="323"/>
      <c r="WED50" s="323"/>
      <c r="WEE50" s="323"/>
      <c r="WEF50" s="323"/>
      <c r="WEG50" s="323"/>
      <c r="WEH50" s="323"/>
      <c r="WEI50" s="323"/>
      <c r="WEJ50" s="323"/>
      <c r="WEK50" s="323"/>
      <c r="WEL50" s="323"/>
      <c r="WEM50" s="323"/>
      <c r="WEN50" s="323"/>
      <c r="WEO50" s="323"/>
      <c r="WEP50" s="323"/>
      <c r="WEQ50" s="323"/>
      <c r="WER50" s="323"/>
      <c r="WES50" s="323"/>
      <c r="WET50" s="323"/>
      <c r="WEU50" s="323"/>
      <c r="WEV50" s="323"/>
      <c r="WEW50" s="323"/>
      <c r="WEX50" s="323"/>
      <c r="WEY50" s="323"/>
      <c r="WEZ50" s="323"/>
      <c r="WFA50" s="323"/>
      <c r="WFB50" s="323"/>
      <c r="WFC50" s="323"/>
      <c r="WFD50" s="323"/>
      <c r="WFE50" s="323"/>
      <c r="WFF50" s="323"/>
      <c r="WFG50" s="323"/>
      <c r="WFH50" s="323"/>
      <c r="WFI50" s="323"/>
      <c r="WFJ50" s="323"/>
      <c r="WFK50" s="323"/>
      <c r="WFL50" s="323"/>
      <c r="WFM50" s="323"/>
      <c r="WFN50" s="323"/>
      <c r="WFO50" s="323"/>
      <c r="WFP50" s="323"/>
      <c r="WFQ50" s="323"/>
      <c r="WFR50" s="323"/>
      <c r="WFS50" s="323"/>
      <c r="WFT50" s="323"/>
      <c r="WFU50" s="323"/>
      <c r="WFV50" s="323"/>
      <c r="WFW50" s="323"/>
      <c r="WFX50" s="323"/>
      <c r="WFY50" s="323"/>
      <c r="WFZ50" s="323"/>
      <c r="WGA50" s="323"/>
      <c r="WGB50" s="323"/>
      <c r="WGC50" s="323"/>
      <c r="WGD50" s="323"/>
      <c r="WGE50" s="323"/>
      <c r="WGF50" s="323"/>
      <c r="WGG50" s="323"/>
      <c r="WGH50" s="323"/>
      <c r="WGI50" s="323"/>
      <c r="WGJ50" s="323"/>
      <c r="WGK50" s="323"/>
      <c r="WGL50" s="323"/>
      <c r="WGM50" s="323"/>
      <c r="WGN50" s="323"/>
      <c r="WGO50" s="323"/>
      <c r="WGP50" s="323"/>
      <c r="WGQ50" s="323"/>
      <c r="WGR50" s="323"/>
      <c r="WGS50" s="323"/>
      <c r="WGT50" s="323"/>
      <c r="WGU50" s="323"/>
      <c r="WGV50" s="323"/>
      <c r="WGW50" s="323"/>
      <c r="WGX50" s="323"/>
      <c r="WGY50" s="323"/>
      <c r="WGZ50" s="323"/>
      <c r="WHA50" s="323"/>
      <c r="WHB50" s="323"/>
      <c r="WHC50" s="323"/>
      <c r="WHD50" s="323"/>
      <c r="WHE50" s="323"/>
      <c r="WHF50" s="323"/>
      <c r="WHG50" s="323"/>
      <c r="WHH50" s="323"/>
      <c r="WHI50" s="323"/>
      <c r="WHJ50" s="323"/>
      <c r="WHK50" s="323"/>
      <c r="WHL50" s="323"/>
      <c r="WHM50" s="323"/>
      <c r="WHN50" s="323"/>
      <c r="WHO50" s="323"/>
      <c r="WHP50" s="323"/>
      <c r="WHQ50" s="323"/>
      <c r="WHR50" s="323"/>
      <c r="WHS50" s="323"/>
      <c r="WHT50" s="323"/>
      <c r="WHU50" s="323"/>
      <c r="WHV50" s="323"/>
      <c r="WHW50" s="323"/>
      <c r="WHX50" s="323"/>
      <c r="WHY50" s="323"/>
      <c r="WHZ50" s="323"/>
      <c r="WIA50" s="323"/>
      <c r="WIB50" s="323"/>
      <c r="WIC50" s="323"/>
      <c r="WID50" s="323"/>
      <c r="WIE50" s="323"/>
      <c r="WIF50" s="323"/>
      <c r="WIG50" s="323"/>
      <c r="WIH50" s="323"/>
      <c r="WII50" s="323"/>
      <c r="WIJ50" s="323"/>
      <c r="WIK50" s="323"/>
      <c r="WIL50" s="323"/>
      <c r="WIM50" s="323"/>
      <c r="WIN50" s="323"/>
      <c r="WIO50" s="323"/>
      <c r="WIP50" s="323"/>
      <c r="WIQ50" s="323"/>
      <c r="WIR50" s="323"/>
      <c r="WIS50" s="323"/>
      <c r="WIT50" s="323"/>
      <c r="WIU50" s="323"/>
      <c r="WIV50" s="323"/>
      <c r="WIW50" s="323"/>
      <c r="WIX50" s="323"/>
      <c r="WIY50" s="323"/>
      <c r="WIZ50" s="323"/>
      <c r="WJA50" s="323"/>
      <c r="WJB50" s="323"/>
      <c r="WJC50" s="323"/>
      <c r="WJD50" s="323"/>
      <c r="WJE50" s="323"/>
      <c r="WJF50" s="323"/>
      <c r="WJG50" s="323"/>
      <c r="WJH50" s="323"/>
      <c r="WJI50" s="323"/>
      <c r="WJJ50" s="323"/>
      <c r="WJK50" s="323"/>
      <c r="WJL50" s="323"/>
      <c r="WJM50" s="323"/>
      <c r="WJN50" s="323"/>
      <c r="WJO50" s="323"/>
      <c r="WJP50" s="323"/>
      <c r="WJQ50" s="323"/>
      <c r="WJR50" s="323"/>
      <c r="WJS50" s="323"/>
      <c r="WJT50" s="323"/>
      <c r="WJU50" s="323"/>
      <c r="WJV50" s="323"/>
      <c r="WJW50" s="323"/>
      <c r="WJX50" s="323"/>
      <c r="WJY50" s="323"/>
      <c r="WJZ50" s="323"/>
      <c r="WKA50" s="323"/>
      <c r="WKB50" s="323"/>
      <c r="WKC50" s="323"/>
      <c r="WKD50" s="323"/>
      <c r="WKE50" s="323"/>
      <c r="WKF50" s="323"/>
      <c r="WKG50" s="323"/>
      <c r="WKH50" s="323"/>
      <c r="WKI50" s="323"/>
      <c r="WKJ50" s="323"/>
      <c r="WKK50" s="323"/>
      <c r="WKL50" s="323"/>
      <c r="WKM50" s="323"/>
      <c r="WKN50" s="323"/>
      <c r="WKO50" s="323"/>
      <c r="WKP50" s="323"/>
      <c r="WKQ50" s="323"/>
      <c r="WKR50" s="323"/>
      <c r="WKS50" s="323"/>
      <c r="WKT50" s="323"/>
      <c r="WKU50" s="323"/>
      <c r="WKV50" s="323"/>
      <c r="WKW50" s="323"/>
      <c r="WKX50" s="323"/>
      <c r="WKY50" s="323"/>
      <c r="WKZ50" s="323"/>
      <c r="WLA50" s="323"/>
      <c r="WLB50" s="323"/>
      <c r="WLC50" s="323"/>
      <c r="WLD50" s="323"/>
      <c r="WLE50" s="323"/>
      <c r="WLF50" s="323"/>
      <c r="WLG50" s="323"/>
      <c r="WLH50" s="323"/>
      <c r="WLI50" s="323"/>
      <c r="WLJ50" s="323"/>
      <c r="WLK50" s="323"/>
      <c r="WLL50" s="323"/>
      <c r="WLM50" s="323"/>
      <c r="WLN50" s="323"/>
      <c r="WLO50" s="323"/>
      <c r="WLP50" s="323"/>
      <c r="WLQ50" s="323"/>
      <c r="WLR50" s="323"/>
      <c r="WLS50" s="323"/>
      <c r="WLT50" s="323"/>
      <c r="WLU50" s="323"/>
      <c r="WLV50" s="323"/>
      <c r="WLW50" s="323"/>
      <c r="WLX50" s="323"/>
      <c r="WLY50" s="323"/>
      <c r="WLZ50" s="323"/>
      <c r="WMA50" s="323"/>
      <c r="WMB50" s="323"/>
      <c r="WMC50" s="323"/>
      <c r="WMD50" s="323"/>
      <c r="WME50" s="323"/>
      <c r="WMF50" s="323"/>
      <c r="WMG50" s="323"/>
      <c r="WMH50" s="323"/>
      <c r="WMI50" s="323"/>
      <c r="WMJ50" s="323"/>
      <c r="WMK50" s="323"/>
      <c r="WML50" s="323"/>
      <c r="WMM50" s="323"/>
      <c r="WMN50" s="323"/>
      <c r="WMO50" s="323"/>
      <c r="WMP50" s="323"/>
      <c r="WMQ50" s="323"/>
      <c r="WMR50" s="323"/>
      <c r="WMS50" s="323"/>
      <c r="WMT50" s="323"/>
      <c r="WMU50" s="323"/>
      <c r="WMV50" s="323"/>
      <c r="WMW50" s="323"/>
      <c r="WMX50" s="323"/>
      <c r="WMY50" s="323"/>
      <c r="WMZ50" s="323"/>
      <c r="WNA50" s="323"/>
      <c r="WNB50" s="323"/>
      <c r="WNC50" s="323"/>
      <c r="WND50" s="323"/>
      <c r="WNE50" s="323"/>
      <c r="WNF50" s="323"/>
      <c r="WNG50" s="323"/>
      <c r="WNH50" s="323"/>
      <c r="WNI50" s="323"/>
      <c r="WNJ50" s="323"/>
      <c r="WNK50" s="323"/>
      <c r="WNL50" s="323"/>
      <c r="WNM50" s="323"/>
      <c r="WNN50" s="323"/>
      <c r="WNO50" s="323"/>
      <c r="WNP50" s="323"/>
      <c r="WNQ50" s="323"/>
      <c r="WNR50" s="323"/>
      <c r="WNS50" s="323"/>
      <c r="WNT50" s="323"/>
      <c r="WNU50" s="323"/>
      <c r="WNV50" s="323"/>
      <c r="WNW50" s="323"/>
      <c r="WNX50" s="323"/>
      <c r="WNY50" s="323"/>
      <c r="WNZ50" s="323"/>
      <c r="WOA50" s="323"/>
      <c r="WOB50" s="323"/>
      <c r="WOC50" s="323"/>
      <c r="WOD50" s="323"/>
      <c r="WOE50" s="323"/>
      <c r="WOF50" s="323"/>
      <c r="WOG50" s="323"/>
      <c r="WOH50" s="323"/>
      <c r="WOI50" s="323"/>
      <c r="WOJ50" s="323"/>
      <c r="WOK50" s="323"/>
      <c r="WOL50" s="323"/>
      <c r="WOM50" s="323"/>
      <c r="WON50" s="323"/>
      <c r="WOO50" s="323"/>
      <c r="WOP50" s="323"/>
      <c r="WOQ50" s="323"/>
      <c r="WOR50" s="323"/>
      <c r="WOS50" s="323"/>
      <c r="WOT50" s="323"/>
      <c r="WOU50" s="323"/>
      <c r="WOV50" s="323"/>
      <c r="WOW50" s="323"/>
      <c r="WOX50" s="323"/>
      <c r="WOY50" s="323"/>
      <c r="WOZ50" s="323"/>
      <c r="WPA50" s="323"/>
      <c r="WPB50" s="323"/>
      <c r="WPC50" s="323"/>
      <c r="WPD50" s="323"/>
      <c r="WPE50" s="323"/>
      <c r="WPF50" s="323"/>
      <c r="WPG50" s="323"/>
      <c r="WPH50" s="323"/>
      <c r="WPI50" s="323"/>
      <c r="WPJ50" s="323"/>
      <c r="WPK50" s="323"/>
      <c r="WPL50" s="323"/>
      <c r="WPM50" s="323"/>
      <c r="WPN50" s="323"/>
      <c r="WPO50" s="323"/>
      <c r="WPP50" s="323"/>
      <c r="WPQ50" s="323"/>
      <c r="WPR50" s="323"/>
      <c r="WPS50" s="323"/>
      <c r="WPT50" s="323"/>
      <c r="WPU50" s="323"/>
      <c r="WPV50" s="323"/>
      <c r="WPW50" s="323"/>
      <c r="WPX50" s="323"/>
      <c r="WPY50" s="323"/>
      <c r="WPZ50" s="323"/>
      <c r="WQA50" s="323"/>
      <c r="WQB50" s="323"/>
      <c r="WQC50" s="323"/>
      <c r="WQD50" s="323"/>
      <c r="WQE50" s="323"/>
      <c r="WQF50" s="323"/>
      <c r="WQG50" s="323"/>
      <c r="WQH50" s="323"/>
      <c r="WQI50" s="323"/>
      <c r="WQJ50" s="323"/>
      <c r="WQK50" s="323"/>
      <c r="WQL50" s="323"/>
      <c r="WQM50" s="323"/>
      <c r="WQN50" s="323"/>
      <c r="WQO50" s="323"/>
      <c r="WQP50" s="323"/>
      <c r="WQQ50" s="323"/>
      <c r="WQR50" s="323"/>
      <c r="WQS50" s="323"/>
      <c r="WQT50" s="323"/>
      <c r="WQU50" s="323"/>
      <c r="WQV50" s="323"/>
      <c r="WQW50" s="323"/>
      <c r="WQX50" s="323"/>
      <c r="WQY50" s="323"/>
      <c r="WQZ50" s="323"/>
      <c r="WRA50" s="323"/>
      <c r="WRB50" s="323"/>
      <c r="WRC50" s="323"/>
      <c r="WRD50" s="323"/>
      <c r="WRE50" s="323"/>
      <c r="WRF50" s="323"/>
      <c r="WRG50" s="323"/>
      <c r="WRH50" s="323"/>
      <c r="WRI50" s="323"/>
      <c r="WRJ50" s="323"/>
      <c r="WRK50" s="323"/>
      <c r="WRL50" s="323"/>
      <c r="WRM50" s="323"/>
      <c r="WRN50" s="323"/>
      <c r="WRO50" s="323"/>
      <c r="WRP50" s="323"/>
      <c r="WRQ50" s="323"/>
      <c r="WRR50" s="323"/>
      <c r="WRS50" s="323"/>
      <c r="WRT50" s="323"/>
      <c r="WRU50" s="323"/>
      <c r="WRV50" s="323"/>
      <c r="WRW50" s="323"/>
      <c r="WRX50" s="323"/>
      <c r="WRY50" s="323"/>
      <c r="WRZ50" s="323"/>
      <c r="WSA50" s="323"/>
      <c r="WSB50" s="323"/>
      <c r="WSC50" s="323"/>
      <c r="WSD50" s="323"/>
      <c r="WSE50" s="323"/>
      <c r="WSF50" s="323"/>
      <c r="WSG50" s="323"/>
      <c r="WSH50" s="323"/>
      <c r="WSI50" s="323"/>
      <c r="WSJ50" s="323"/>
      <c r="WSK50" s="323"/>
      <c r="WSL50" s="323"/>
      <c r="WSM50" s="323"/>
      <c r="WSN50" s="323"/>
      <c r="WSO50" s="323"/>
      <c r="WSP50" s="323"/>
      <c r="WSQ50" s="323"/>
      <c r="WSR50" s="323"/>
      <c r="WSS50" s="323"/>
      <c r="WST50" s="323"/>
      <c r="WSU50" s="323"/>
      <c r="WSV50" s="323"/>
      <c r="WSW50" s="323"/>
      <c r="WSX50" s="323"/>
      <c r="WSY50" s="323"/>
      <c r="WSZ50" s="323"/>
      <c r="WTA50" s="323"/>
      <c r="WTB50" s="323"/>
      <c r="WTC50" s="323"/>
      <c r="WTD50" s="323"/>
      <c r="WTE50" s="323"/>
      <c r="WTF50" s="323"/>
      <c r="WTG50" s="323"/>
      <c r="WTH50" s="323"/>
      <c r="WTI50" s="323"/>
      <c r="WTJ50" s="323"/>
      <c r="WTK50" s="323"/>
      <c r="WTL50" s="323"/>
      <c r="WTM50" s="323"/>
      <c r="WTN50" s="323"/>
      <c r="WTO50" s="323"/>
      <c r="WTP50" s="323"/>
      <c r="WTQ50" s="323"/>
      <c r="WTR50" s="323"/>
      <c r="WTS50" s="323"/>
      <c r="WTT50" s="323"/>
      <c r="WTU50" s="323"/>
      <c r="WTV50" s="323"/>
      <c r="WTW50" s="323"/>
      <c r="WTX50" s="323"/>
      <c r="WTY50" s="323"/>
      <c r="WTZ50" s="323"/>
      <c r="WUA50" s="323"/>
      <c r="WUB50" s="323"/>
      <c r="WUC50" s="323"/>
      <c r="WUD50" s="323"/>
      <c r="WUE50" s="323"/>
      <c r="WUF50" s="323"/>
      <c r="WUG50" s="323"/>
      <c r="WUH50" s="323"/>
      <c r="WUI50" s="323"/>
      <c r="WUJ50" s="323"/>
      <c r="WUK50" s="323"/>
      <c r="WUL50" s="323"/>
      <c r="WUM50" s="323"/>
      <c r="WUN50" s="323"/>
      <c r="WUO50" s="323"/>
      <c r="WUP50" s="323"/>
      <c r="WUQ50" s="323"/>
      <c r="WUR50" s="323"/>
      <c r="WUS50" s="323"/>
      <c r="WUT50" s="323"/>
      <c r="WUU50" s="323"/>
      <c r="WUV50" s="323"/>
      <c r="WUW50" s="323"/>
      <c r="WUX50" s="323"/>
      <c r="WUY50" s="323"/>
      <c r="WUZ50" s="323"/>
      <c r="WVA50" s="323"/>
      <c r="WVB50" s="323"/>
      <c r="WVC50" s="323"/>
      <c r="WVD50" s="323"/>
      <c r="WVE50" s="323"/>
      <c r="WVF50" s="323"/>
      <c r="WVG50" s="323"/>
      <c r="WVH50" s="323"/>
      <c r="WVI50" s="323"/>
      <c r="WVJ50" s="323"/>
      <c r="WVK50" s="323"/>
      <c r="WVL50" s="323"/>
      <c r="WVM50" s="323"/>
      <c r="WVN50" s="323"/>
      <c r="WVO50" s="323"/>
      <c r="WVP50" s="323"/>
      <c r="WVQ50" s="323"/>
      <c r="WVR50" s="323"/>
      <c r="WVS50" s="323"/>
      <c r="WVT50" s="323"/>
      <c r="WVU50" s="323"/>
      <c r="WVV50" s="323"/>
      <c r="WVW50" s="323"/>
      <c r="WVX50" s="323"/>
      <c r="WVY50" s="323"/>
      <c r="WVZ50" s="323"/>
      <c r="WWA50" s="323"/>
      <c r="WWB50" s="323"/>
      <c r="WWC50" s="323"/>
      <c r="WWD50" s="323"/>
      <c r="WWE50" s="323"/>
      <c r="WWF50" s="323"/>
      <c r="WWG50" s="323"/>
      <c r="WWH50" s="323"/>
      <c r="WWI50" s="323"/>
      <c r="WWJ50" s="323"/>
      <c r="WWK50" s="323"/>
      <c r="WWL50" s="323"/>
      <c r="WWM50" s="323"/>
      <c r="WWN50" s="323"/>
      <c r="WWO50" s="323"/>
      <c r="WWP50" s="323"/>
      <c r="WWQ50" s="323"/>
      <c r="WWR50" s="323"/>
      <c r="WWS50" s="323"/>
      <c r="WWT50" s="323"/>
      <c r="WWU50" s="323"/>
      <c r="WWV50" s="323"/>
      <c r="WWW50" s="323"/>
      <c r="WWX50" s="323"/>
      <c r="WWY50" s="323"/>
      <c r="WWZ50" s="323"/>
      <c r="WXA50" s="323"/>
      <c r="WXB50" s="323"/>
      <c r="WXC50" s="323"/>
      <c r="WXD50" s="323"/>
      <c r="WXE50" s="323"/>
      <c r="WXF50" s="323"/>
      <c r="WXG50" s="323"/>
      <c r="WXH50" s="323"/>
      <c r="WXI50" s="323"/>
      <c r="WXJ50" s="323"/>
      <c r="WXK50" s="323"/>
      <c r="WXL50" s="323"/>
      <c r="WXM50" s="323"/>
      <c r="WXN50" s="323"/>
      <c r="WXO50" s="323"/>
      <c r="WXP50" s="323"/>
      <c r="WXQ50" s="323"/>
      <c r="WXR50" s="323"/>
      <c r="WXS50" s="323"/>
      <c r="WXT50" s="323"/>
      <c r="WXU50" s="323"/>
      <c r="WXV50" s="323"/>
      <c r="WXW50" s="323"/>
      <c r="WXX50" s="323"/>
      <c r="WXY50" s="323"/>
      <c r="WXZ50" s="323"/>
      <c r="WYA50" s="323"/>
      <c r="WYB50" s="323"/>
      <c r="WYC50" s="323"/>
      <c r="WYD50" s="323"/>
      <c r="WYE50" s="323"/>
      <c r="WYF50" s="323"/>
      <c r="WYG50" s="323"/>
      <c r="WYH50" s="323"/>
      <c r="WYI50" s="323"/>
      <c r="WYJ50" s="323"/>
      <c r="WYK50" s="323"/>
      <c r="WYL50" s="323"/>
      <c r="WYM50" s="323"/>
      <c r="WYN50" s="323"/>
      <c r="WYO50" s="323"/>
      <c r="WYP50" s="323"/>
      <c r="WYQ50" s="323"/>
      <c r="WYR50" s="323"/>
      <c r="WYS50" s="323"/>
      <c r="WYT50" s="323"/>
      <c r="WYU50" s="323"/>
      <c r="WYV50" s="323"/>
      <c r="WYW50" s="323"/>
      <c r="WYX50" s="323"/>
      <c r="WYY50" s="323"/>
      <c r="WYZ50" s="323"/>
      <c r="WZA50" s="323"/>
      <c r="WZB50" s="323"/>
      <c r="WZC50" s="323"/>
      <c r="WZD50" s="323"/>
      <c r="WZE50" s="323"/>
      <c r="WZF50" s="323"/>
      <c r="WZG50" s="323"/>
      <c r="WZH50" s="323"/>
      <c r="WZI50" s="323"/>
      <c r="WZJ50" s="323"/>
      <c r="WZK50" s="323"/>
      <c r="WZL50" s="323"/>
      <c r="WZM50" s="323"/>
      <c r="WZN50" s="323"/>
      <c r="WZO50" s="323"/>
      <c r="WZP50" s="323"/>
      <c r="WZQ50" s="323"/>
      <c r="WZR50" s="323"/>
      <c r="WZS50" s="323"/>
      <c r="WZT50" s="323"/>
      <c r="WZU50" s="323"/>
      <c r="WZV50" s="323"/>
      <c r="WZW50" s="323"/>
      <c r="WZX50" s="323"/>
      <c r="WZY50" s="323"/>
      <c r="WZZ50" s="323"/>
      <c r="XAA50" s="323"/>
      <c r="XAB50" s="323"/>
      <c r="XAC50" s="323"/>
      <c r="XAD50" s="323"/>
      <c r="XAE50" s="323"/>
      <c r="XAF50" s="323"/>
      <c r="XAG50" s="323"/>
      <c r="XAH50" s="323"/>
      <c r="XAI50" s="323"/>
      <c r="XAJ50" s="323"/>
      <c r="XAK50" s="323"/>
      <c r="XAL50" s="323"/>
      <c r="XAM50" s="323"/>
      <c r="XAN50" s="323"/>
      <c r="XAO50" s="323"/>
      <c r="XAP50" s="323"/>
      <c r="XAQ50" s="323"/>
      <c r="XAR50" s="323"/>
      <c r="XAS50" s="323"/>
      <c r="XAT50" s="323"/>
      <c r="XAU50" s="323"/>
      <c r="XAV50" s="323"/>
      <c r="XAW50" s="323"/>
      <c r="XAX50" s="323"/>
      <c r="XAY50" s="323"/>
      <c r="XAZ50" s="323"/>
      <c r="XBA50" s="323"/>
      <c r="XBB50" s="323"/>
      <c r="XBC50" s="323"/>
      <c r="XBD50" s="323"/>
      <c r="XBE50" s="323"/>
      <c r="XBF50" s="323"/>
      <c r="XBG50" s="323"/>
      <c r="XBH50" s="323"/>
      <c r="XBI50" s="323"/>
      <c r="XBJ50" s="323"/>
      <c r="XBK50" s="323"/>
      <c r="XBL50" s="323"/>
      <c r="XBM50" s="323"/>
      <c r="XBN50" s="323"/>
      <c r="XBO50" s="323"/>
      <c r="XBP50" s="323"/>
      <c r="XBQ50" s="323"/>
      <c r="XBR50" s="323"/>
      <c r="XBS50" s="323"/>
      <c r="XBT50" s="323"/>
      <c r="XBU50" s="323"/>
      <c r="XBV50" s="323"/>
      <c r="XBW50" s="323"/>
      <c r="XBX50" s="323"/>
      <c r="XBY50" s="323"/>
      <c r="XBZ50" s="323"/>
      <c r="XCA50" s="323"/>
      <c r="XCB50" s="323"/>
      <c r="XCC50" s="323"/>
      <c r="XCD50" s="323"/>
      <c r="XCE50" s="323"/>
      <c r="XCF50" s="323"/>
      <c r="XCG50" s="323"/>
      <c r="XCH50" s="323"/>
      <c r="XCI50" s="323"/>
      <c r="XCJ50" s="323"/>
      <c r="XCK50" s="323"/>
      <c r="XCL50" s="323"/>
      <c r="XCM50" s="323"/>
      <c r="XCN50" s="323"/>
      <c r="XCO50" s="323"/>
      <c r="XCP50" s="323"/>
      <c r="XCQ50" s="323"/>
      <c r="XCR50" s="323"/>
      <c r="XCS50" s="323"/>
      <c r="XCT50" s="323"/>
      <c r="XCU50" s="323"/>
      <c r="XCV50" s="323"/>
      <c r="XCW50" s="323"/>
      <c r="XCX50" s="323"/>
      <c r="XCY50" s="323"/>
      <c r="XCZ50" s="323"/>
      <c r="XDA50" s="323"/>
      <c r="XDB50" s="323"/>
      <c r="XDC50" s="323"/>
      <c r="XDD50" s="323"/>
      <c r="XDE50" s="323"/>
      <c r="XDF50" s="323"/>
      <c r="XDG50" s="323"/>
      <c r="XDH50" s="323"/>
      <c r="XDI50" s="323"/>
      <c r="XDJ50" s="323"/>
      <c r="XDK50" s="323"/>
      <c r="XDL50" s="323"/>
      <c r="XDM50" s="323"/>
      <c r="XDN50" s="323"/>
      <c r="XDO50" s="323"/>
      <c r="XDP50" s="323"/>
      <c r="XDQ50" s="323"/>
      <c r="XDR50" s="323"/>
      <c r="XDS50" s="323"/>
      <c r="XDT50" s="323"/>
      <c r="XDU50" s="323"/>
      <c r="XDV50" s="323"/>
      <c r="XDW50" s="323"/>
      <c r="XDX50" s="323"/>
      <c r="XDY50" s="323"/>
      <c r="XDZ50" s="323"/>
      <c r="XEA50" s="323"/>
      <c r="XEB50" s="323"/>
      <c r="XEC50" s="323"/>
      <c r="XED50" s="323"/>
      <c r="XEE50" s="323"/>
      <c r="XEF50" s="323"/>
      <c r="XEG50" s="323"/>
      <c r="XEH50" s="323"/>
      <c r="XEI50" s="323"/>
      <c r="XEJ50" s="323"/>
      <c r="XEK50" s="323"/>
      <c r="XEL50" s="323"/>
      <c r="XEM50" s="323"/>
      <c r="XEN50" s="323"/>
      <c r="XEO50" s="323"/>
      <c r="XEP50" s="323"/>
      <c r="XEQ50" s="323"/>
      <c r="XER50" s="323"/>
      <c r="XES50" s="323"/>
      <c r="XET50" s="323"/>
      <c r="XEU50" s="323"/>
      <c r="XEV50" s="323"/>
      <c r="XEW50" s="323"/>
      <c r="XEX50" s="323"/>
      <c r="XEY50" s="323"/>
      <c r="XEZ50" s="323"/>
      <c r="XFA50" s="323"/>
      <c r="XFB50" s="323"/>
      <c r="XFC50" s="323"/>
      <c r="XFD50" s="323"/>
    </row>
    <row r="51" spans="1:16384" outlineLevel="1" x14ac:dyDescent="0.25">
      <c r="A51" s="44"/>
      <c r="B51" s="44"/>
      <c r="C51" s="58" t="s">
        <v>3695</v>
      </c>
      <c r="D51" s="70">
        <v>43069</v>
      </c>
      <c r="E51" s="58">
        <v>52453</v>
      </c>
      <c r="F51" s="61">
        <v>4523.04</v>
      </c>
      <c r="G51" s="37"/>
      <c r="H51" s="25"/>
      <c r="I51" s="437" t="s">
        <v>3697</v>
      </c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323"/>
      <c r="GX51" s="323"/>
      <c r="GY51" s="323"/>
      <c r="GZ51" s="323"/>
      <c r="HA51" s="323"/>
      <c r="HB51" s="323"/>
      <c r="HC51" s="323"/>
      <c r="HD51" s="323"/>
      <c r="HE51" s="323"/>
      <c r="HF51" s="323"/>
      <c r="HG51" s="323"/>
      <c r="HH51" s="323"/>
      <c r="HI51" s="323"/>
      <c r="HJ51" s="323"/>
      <c r="HK51" s="323"/>
      <c r="HL51" s="323"/>
      <c r="HM51" s="323"/>
      <c r="HN51" s="323"/>
      <c r="HO51" s="323"/>
      <c r="HP51" s="323"/>
      <c r="HQ51" s="323"/>
      <c r="HR51" s="323"/>
      <c r="HS51" s="323"/>
      <c r="HT51" s="323"/>
      <c r="HU51" s="323"/>
      <c r="HV51" s="323"/>
      <c r="HW51" s="323"/>
      <c r="HX51" s="323"/>
      <c r="HY51" s="323"/>
      <c r="HZ51" s="323"/>
      <c r="IA51" s="323"/>
      <c r="IB51" s="323"/>
      <c r="IC51" s="323"/>
      <c r="ID51" s="323"/>
      <c r="IE51" s="323"/>
      <c r="IF51" s="323"/>
      <c r="IG51" s="323"/>
      <c r="IH51" s="323"/>
      <c r="II51" s="323"/>
      <c r="IJ51" s="323"/>
      <c r="IK51" s="323"/>
      <c r="IL51" s="323"/>
      <c r="IM51" s="323"/>
      <c r="IN51" s="323"/>
      <c r="IO51" s="323"/>
      <c r="IP51" s="323"/>
      <c r="IQ51" s="323"/>
      <c r="IR51" s="323"/>
      <c r="IS51" s="323"/>
      <c r="IT51" s="323"/>
      <c r="IU51" s="323"/>
      <c r="IV51" s="323"/>
      <c r="IW51" s="323"/>
      <c r="IX51" s="323"/>
      <c r="IY51" s="323"/>
      <c r="IZ51" s="323"/>
      <c r="JA51" s="323"/>
      <c r="JB51" s="323"/>
      <c r="JC51" s="323"/>
      <c r="JD51" s="323"/>
      <c r="JE51" s="323"/>
      <c r="JF51" s="323"/>
      <c r="JG51" s="323"/>
      <c r="JH51" s="323"/>
      <c r="JI51" s="323"/>
      <c r="JJ51" s="323"/>
      <c r="JK51" s="323"/>
      <c r="JL51" s="323"/>
      <c r="JM51" s="323"/>
      <c r="JN51" s="323"/>
      <c r="JO51" s="323"/>
      <c r="JP51" s="323"/>
      <c r="JQ51" s="323"/>
      <c r="JR51" s="323"/>
      <c r="JS51" s="323"/>
      <c r="JT51" s="323"/>
      <c r="JU51" s="323"/>
      <c r="JV51" s="323"/>
      <c r="JW51" s="323"/>
      <c r="JX51" s="323"/>
      <c r="JY51" s="323"/>
      <c r="JZ51" s="323"/>
      <c r="KA51" s="323"/>
      <c r="KB51" s="323"/>
      <c r="KC51" s="323"/>
      <c r="KD51" s="323"/>
      <c r="KE51" s="323"/>
      <c r="KF51" s="323"/>
      <c r="KG51" s="323"/>
      <c r="KH51" s="323"/>
      <c r="KI51" s="323"/>
      <c r="KJ51" s="323"/>
      <c r="KK51" s="323"/>
      <c r="KL51" s="323"/>
      <c r="KM51" s="323"/>
      <c r="KN51" s="323"/>
      <c r="KO51" s="323"/>
      <c r="KP51" s="323"/>
      <c r="KQ51" s="323"/>
      <c r="KR51" s="323"/>
      <c r="KS51" s="323"/>
      <c r="KT51" s="323"/>
      <c r="KU51" s="323"/>
      <c r="KV51" s="323"/>
      <c r="KW51" s="323"/>
      <c r="KX51" s="323"/>
      <c r="KY51" s="323"/>
      <c r="KZ51" s="323"/>
      <c r="LA51" s="323"/>
      <c r="LB51" s="323"/>
      <c r="LC51" s="323"/>
      <c r="LD51" s="323"/>
      <c r="LE51" s="323"/>
      <c r="LF51" s="323"/>
      <c r="LG51" s="323"/>
      <c r="LH51" s="323"/>
      <c r="LI51" s="323"/>
      <c r="LJ51" s="323"/>
      <c r="LK51" s="323"/>
      <c r="LL51" s="323"/>
      <c r="LM51" s="323"/>
      <c r="LN51" s="323"/>
      <c r="LO51" s="323"/>
      <c r="LP51" s="323"/>
      <c r="LQ51" s="323"/>
      <c r="LR51" s="323"/>
      <c r="LS51" s="323"/>
      <c r="LT51" s="323"/>
      <c r="LU51" s="323"/>
      <c r="LV51" s="323"/>
      <c r="LW51" s="323"/>
      <c r="LX51" s="323"/>
      <c r="LY51" s="323"/>
      <c r="LZ51" s="323"/>
      <c r="MA51" s="323"/>
      <c r="MB51" s="323"/>
      <c r="MC51" s="323"/>
      <c r="MD51" s="323"/>
      <c r="ME51" s="323"/>
      <c r="MF51" s="323"/>
      <c r="MG51" s="323"/>
      <c r="MH51" s="323"/>
      <c r="MI51" s="323"/>
      <c r="MJ51" s="323"/>
      <c r="MK51" s="323"/>
      <c r="ML51" s="323"/>
      <c r="MM51" s="323"/>
      <c r="MN51" s="323"/>
      <c r="MO51" s="323"/>
      <c r="MP51" s="323"/>
      <c r="MQ51" s="323"/>
      <c r="MR51" s="323"/>
      <c r="MS51" s="323"/>
      <c r="MT51" s="323"/>
      <c r="MU51" s="323"/>
      <c r="MV51" s="323"/>
      <c r="MW51" s="323"/>
      <c r="MX51" s="323"/>
      <c r="MY51" s="323"/>
      <c r="MZ51" s="323"/>
      <c r="NA51" s="323"/>
      <c r="NB51" s="323"/>
      <c r="NC51" s="323"/>
      <c r="ND51" s="323"/>
      <c r="NE51" s="323"/>
      <c r="NF51" s="323"/>
      <c r="NG51" s="323"/>
      <c r="NH51" s="323"/>
      <c r="NI51" s="323"/>
      <c r="NJ51" s="323"/>
      <c r="NK51" s="323"/>
      <c r="NL51" s="323"/>
      <c r="NM51" s="323"/>
      <c r="NN51" s="323"/>
      <c r="NO51" s="323"/>
      <c r="NP51" s="323"/>
      <c r="NQ51" s="323"/>
      <c r="NR51" s="323"/>
      <c r="NS51" s="323"/>
      <c r="NT51" s="323"/>
      <c r="NU51" s="323"/>
      <c r="NV51" s="323"/>
      <c r="NW51" s="323"/>
      <c r="NX51" s="323"/>
      <c r="NY51" s="323"/>
      <c r="NZ51" s="323"/>
      <c r="OA51" s="323"/>
      <c r="OB51" s="323"/>
      <c r="OC51" s="323"/>
      <c r="OD51" s="323"/>
      <c r="OE51" s="323"/>
      <c r="OF51" s="323"/>
      <c r="OG51" s="323"/>
      <c r="OH51" s="323"/>
      <c r="OI51" s="323"/>
      <c r="OJ51" s="323"/>
      <c r="OK51" s="323"/>
      <c r="OL51" s="323"/>
      <c r="OM51" s="323"/>
      <c r="ON51" s="323"/>
      <c r="OO51" s="323"/>
      <c r="OP51" s="323"/>
      <c r="OQ51" s="323"/>
      <c r="OR51" s="323"/>
      <c r="OS51" s="323"/>
      <c r="OT51" s="323"/>
      <c r="OU51" s="323"/>
      <c r="OV51" s="323"/>
      <c r="OW51" s="323"/>
      <c r="OX51" s="323"/>
      <c r="OY51" s="323"/>
      <c r="OZ51" s="323"/>
      <c r="PA51" s="323"/>
      <c r="PB51" s="323"/>
      <c r="PC51" s="323"/>
      <c r="PD51" s="323"/>
      <c r="PE51" s="323"/>
      <c r="PF51" s="323"/>
      <c r="PG51" s="323"/>
      <c r="PH51" s="323"/>
      <c r="PI51" s="323"/>
      <c r="PJ51" s="323"/>
      <c r="PK51" s="323"/>
      <c r="PL51" s="323"/>
      <c r="PM51" s="323"/>
      <c r="PN51" s="323"/>
      <c r="PO51" s="323"/>
      <c r="PP51" s="323"/>
      <c r="PQ51" s="323"/>
      <c r="PR51" s="323"/>
      <c r="PS51" s="323"/>
      <c r="PT51" s="323"/>
      <c r="PU51" s="323"/>
      <c r="PV51" s="323"/>
      <c r="PW51" s="323"/>
      <c r="PX51" s="323"/>
      <c r="PY51" s="323"/>
      <c r="PZ51" s="323"/>
      <c r="QA51" s="323"/>
      <c r="QB51" s="323"/>
      <c r="QC51" s="323"/>
      <c r="QD51" s="323"/>
      <c r="QE51" s="323"/>
      <c r="QF51" s="323"/>
      <c r="QG51" s="323"/>
      <c r="QH51" s="323"/>
      <c r="QI51" s="323"/>
      <c r="QJ51" s="323"/>
      <c r="QK51" s="323"/>
      <c r="QL51" s="323"/>
      <c r="QM51" s="323"/>
      <c r="QN51" s="323"/>
      <c r="QO51" s="323"/>
      <c r="QP51" s="323"/>
      <c r="QQ51" s="323"/>
      <c r="QR51" s="323"/>
      <c r="QS51" s="323"/>
      <c r="QT51" s="323"/>
      <c r="QU51" s="323"/>
      <c r="QV51" s="323"/>
      <c r="QW51" s="323"/>
      <c r="QX51" s="323"/>
      <c r="QY51" s="323"/>
      <c r="QZ51" s="323"/>
      <c r="RA51" s="323"/>
      <c r="RB51" s="323"/>
      <c r="RC51" s="323"/>
      <c r="RD51" s="323"/>
      <c r="RE51" s="323"/>
      <c r="RF51" s="323"/>
      <c r="RG51" s="323"/>
      <c r="RH51" s="323"/>
      <c r="RI51" s="323"/>
      <c r="RJ51" s="323"/>
      <c r="RK51" s="323"/>
      <c r="RL51" s="323"/>
      <c r="RM51" s="323"/>
      <c r="RN51" s="323"/>
      <c r="RO51" s="323"/>
      <c r="RP51" s="323"/>
      <c r="RQ51" s="323"/>
      <c r="RR51" s="323"/>
      <c r="RS51" s="323"/>
      <c r="RT51" s="323"/>
      <c r="RU51" s="323"/>
      <c r="RV51" s="323"/>
      <c r="RW51" s="323"/>
      <c r="RX51" s="323"/>
      <c r="RY51" s="323"/>
      <c r="RZ51" s="323"/>
      <c r="SA51" s="323"/>
      <c r="SB51" s="323"/>
      <c r="SC51" s="323"/>
      <c r="SD51" s="323"/>
      <c r="SE51" s="323"/>
      <c r="SF51" s="323"/>
      <c r="SG51" s="323"/>
      <c r="SH51" s="323"/>
      <c r="SI51" s="323"/>
      <c r="SJ51" s="323"/>
      <c r="SK51" s="323"/>
      <c r="SL51" s="323"/>
      <c r="SM51" s="323"/>
      <c r="SN51" s="323"/>
      <c r="SO51" s="323"/>
      <c r="SP51" s="323"/>
      <c r="SQ51" s="323"/>
      <c r="SR51" s="323"/>
      <c r="SS51" s="323"/>
      <c r="ST51" s="323"/>
      <c r="SU51" s="323"/>
      <c r="SV51" s="323"/>
      <c r="SW51" s="323"/>
      <c r="SX51" s="323"/>
      <c r="SY51" s="323"/>
      <c r="SZ51" s="323"/>
      <c r="TA51" s="323"/>
      <c r="TB51" s="323"/>
      <c r="TC51" s="323"/>
      <c r="TD51" s="323"/>
      <c r="TE51" s="323"/>
      <c r="TF51" s="323"/>
      <c r="TG51" s="323"/>
      <c r="TH51" s="323"/>
      <c r="TI51" s="323"/>
      <c r="TJ51" s="323"/>
      <c r="TK51" s="323"/>
      <c r="TL51" s="323"/>
      <c r="TM51" s="323"/>
      <c r="TN51" s="323"/>
      <c r="TO51" s="323"/>
      <c r="TP51" s="323"/>
      <c r="TQ51" s="323"/>
      <c r="TR51" s="323"/>
      <c r="TS51" s="323"/>
      <c r="TT51" s="323"/>
      <c r="TU51" s="323"/>
      <c r="TV51" s="323"/>
      <c r="TW51" s="323"/>
      <c r="TX51" s="323"/>
      <c r="TY51" s="323"/>
      <c r="TZ51" s="323"/>
      <c r="UA51" s="323"/>
      <c r="UB51" s="323"/>
      <c r="UC51" s="323"/>
      <c r="UD51" s="323"/>
      <c r="UE51" s="323"/>
      <c r="UF51" s="323"/>
      <c r="UG51" s="323"/>
      <c r="UH51" s="323"/>
      <c r="UI51" s="323"/>
      <c r="UJ51" s="323"/>
      <c r="UK51" s="323"/>
      <c r="UL51" s="323"/>
      <c r="UM51" s="323"/>
      <c r="UN51" s="323"/>
      <c r="UO51" s="323"/>
      <c r="UP51" s="323"/>
      <c r="UQ51" s="323"/>
      <c r="UR51" s="323"/>
      <c r="US51" s="323"/>
      <c r="UT51" s="323"/>
      <c r="UU51" s="323"/>
      <c r="UV51" s="323"/>
      <c r="UW51" s="323"/>
      <c r="UX51" s="323"/>
      <c r="UY51" s="323"/>
      <c r="UZ51" s="323"/>
      <c r="VA51" s="323"/>
      <c r="VB51" s="323"/>
      <c r="VC51" s="323"/>
      <c r="VD51" s="323"/>
      <c r="VE51" s="323"/>
      <c r="VF51" s="323"/>
      <c r="VG51" s="323"/>
      <c r="VH51" s="323"/>
      <c r="VI51" s="323"/>
      <c r="VJ51" s="323"/>
      <c r="VK51" s="323"/>
      <c r="VL51" s="323"/>
      <c r="VM51" s="323"/>
      <c r="VN51" s="323"/>
      <c r="VO51" s="323"/>
      <c r="VP51" s="323"/>
      <c r="VQ51" s="323"/>
      <c r="VR51" s="323"/>
      <c r="VS51" s="323"/>
      <c r="VT51" s="323"/>
      <c r="VU51" s="323"/>
      <c r="VV51" s="323"/>
      <c r="VW51" s="323"/>
      <c r="VX51" s="323"/>
      <c r="VY51" s="323"/>
      <c r="VZ51" s="323"/>
      <c r="WA51" s="323"/>
      <c r="WB51" s="323"/>
      <c r="WC51" s="323"/>
      <c r="WD51" s="323"/>
      <c r="WE51" s="323"/>
      <c r="WF51" s="323"/>
      <c r="WG51" s="323"/>
      <c r="WH51" s="323"/>
      <c r="WI51" s="323"/>
      <c r="WJ51" s="323"/>
      <c r="WK51" s="323"/>
      <c r="WL51" s="323"/>
      <c r="WM51" s="323"/>
      <c r="WN51" s="323"/>
      <c r="WO51" s="323"/>
      <c r="WP51" s="323"/>
      <c r="WQ51" s="323"/>
      <c r="WR51" s="323"/>
      <c r="WS51" s="323"/>
      <c r="WT51" s="323"/>
      <c r="WU51" s="323"/>
      <c r="WV51" s="323"/>
      <c r="WW51" s="323"/>
      <c r="WX51" s="323"/>
      <c r="WY51" s="323"/>
      <c r="WZ51" s="323"/>
      <c r="XA51" s="323"/>
      <c r="XB51" s="323"/>
      <c r="XC51" s="323"/>
      <c r="XD51" s="323"/>
      <c r="XE51" s="323"/>
      <c r="XF51" s="323"/>
      <c r="XG51" s="323"/>
      <c r="XH51" s="323"/>
      <c r="XI51" s="323"/>
      <c r="XJ51" s="323"/>
      <c r="XK51" s="323"/>
      <c r="XL51" s="323"/>
      <c r="XM51" s="323"/>
      <c r="XN51" s="323"/>
      <c r="XO51" s="323"/>
      <c r="XP51" s="323"/>
      <c r="XQ51" s="323"/>
      <c r="XR51" s="323"/>
      <c r="XS51" s="323"/>
      <c r="XT51" s="323"/>
      <c r="XU51" s="323"/>
      <c r="XV51" s="323"/>
      <c r="XW51" s="323"/>
      <c r="XX51" s="323"/>
      <c r="XY51" s="323"/>
      <c r="XZ51" s="323"/>
      <c r="YA51" s="323"/>
      <c r="YB51" s="323"/>
      <c r="YC51" s="323"/>
      <c r="YD51" s="323"/>
      <c r="YE51" s="323"/>
      <c r="YF51" s="323"/>
      <c r="YG51" s="323"/>
      <c r="YH51" s="323"/>
      <c r="YI51" s="323"/>
      <c r="YJ51" s="323"/>
      <c r="YK51" s="323"/>
      <c r="YL51" s="323"/>
      <c r="YM51" s="323"/>
      <c r="YN51" s="323"/>
      <c r="YO51" s="323"/>
      <c r="YP51" s="323"/>
      <c r="YQ51" s="323"/>
      <c r="YR51" s="323"/>
      <c r="YS51" s="323"/>
      <c r="YT51" s="323"/>
      <c r="YU51" s="323"/>
      <c r="YV51" s="323"/>
      <c r="YW51" s="323"/>
      <c r="YX51" s="323"/>
      <c r="YY51" s="323"/>
      <c r="YZ51" s="323"/>
      <c r="ZA51" s="323"/>
      <c r="ZB51" s="323"/>
      <c r="ZC51" s="323"/>
      <c r="ZD51" s="323"/>
      <c r="ZE51" s="323"/>
      <c r="ZF51" s="323"/>
      <c r="ZG51" s="323"/>
      <c r="ZH51" s="323"/>
      <c r="ZI51" s="323"/>
      <c r="ZJ51" s="323"/>
      <c r="ZK51" s="323"/>
      <c r="ZL51" s="323"/>
      <c r="ZM51" s="323"/>
      <c r="ZN51" s="323"/>
      <c r="ZO51" s="323"/>
      <c r="ZP51" s="323"/>
      <c r="ZQ51" s="323"/>
      <c r="ZR51" s="323"/>
      <c r="ZS51" s="323"/>
      <c r="ZT51" s="323"/>
      <c r="ZU51" s="323"/>
      <c r="ZV51" s="323"/>
      <c r="ZW51" s="323"/>
      <c r="ZX51" s="323"/>
      <c r="ZY51" s="323"/>
      <c r="ZZ51" s="323"/>
      <c r="AAA51" s="323"/>
      <c r="AAB51" s="323"/>
      <c r="AAC51" s="323"/>
      <c r="AAD51" s="323"/>
      <c r="AAE51" s="323"/>
      <c r="AAF51" s="323"/>
      <c r="AAG51" s="323"/>
      <c r="AAH51" s="323"/>
      <c r="AAI51" s="323"/>
      <c r="AAJ51" s="323"/>
      <c r="AAK51" s="323"/>
      <c r="AAL51" s="323"/>
      <c r="AAM51" s="323"/>
      <c r="AAN51" s="323"/>
      <c r="AAO51" s="323"/>
      <c r="AAP51" s="323"/>
      <c r="AAQ51" s="323"/>
      <c r="AAR51" s="323"/>
      <c r="AAS51" s="323"/>
      <c r="AAT51" s="323"/>
      <c r="AAU51" s="323"/>
      <c r="AAV51" s="323"/>
      <c r="AAW51" s="323"/>
      <c r="AAX51" s="323"/>
      <c r="AAY51" s="323"/>
      <c r="AAZ51" s="323"/>
      <c r="ABA51" s="323"/>
      <c r="ABB51" s="323"/>
      <c r="ABC51" s="323"/>
      <c r="ABD51" s="323"/>
      <c r="ABE51" s="323"/>
      <c r="ABF51" s="323"/>
      <c r="ABG51" s="323"/>
      <c r="ABH51" s="323"/>
      <c r="ABI51" s="323"/>
      <c r="ABJ51" s="323"/>
      <c r="ABK51" s="323"/>
      <c r="ABL51" s="323"/>
      <c r="ABM51" s="323"/>
      <c r="ABN51" s="323"/>
      <c r="ABO51" s="323"/>
      <c r="ABP51" s="323"/>
      <c r="ABQ51" s="323"/>
      <c r="ABR51" s="323"/>
      <c r="ABS51" s="323"/>
      <c r="ABT51" s="323"/>
      <c r="ABU51" s="323"/>
      <c r="ABV51" s="323"/>
      <c r="ABW51" s="323"/>
      <c r="ABX51" s="323"/>
      <c r="ABY51" s="323"/>
      <c r="ABZ51" s="323"/>
      <c r="ACA51" s="323"/>
      <c r="ACB51" s="323"/>
      <c r="ACC51" s="323"/>
      <c r="ACD51" s="323"/>
      <c r="ACE51" s="323"/>
      <c r="ACF51" s="323"/>
      <c r="ACG51" s="323"/>
      <c r="ACH51" s="323"/>
      <c r="ACI51" s="323"/>
      <c r="ACJ51" s="323"/>
      <c r="ACK51" s="323"/>
      <c r="ACL51" s="323"/>
      <c r="ACM51" s="323"/>
      <c r="ACN51" s="323"/>
      <c r="ACO51" s="323"/>
      <c r="ACP51" s="323"/>
      <c r="ACQ51" s="323"/>
      <c r="ACR51" s="323"/>
      <c r="ACS51" s="323"/>
      <c r="ACT51" s="323"/>
      <c r="ACU51" s="323"/>
      <c r="ACV51" s="323"/>
      <c r="ACW51" s="323"/>
      <c r="ACX51" s="323"/>
      <c r="ACY51" s="323"/>
      <c r="ACZ51" s="323"/>
      <c r="ADA51" s="323"/>
      <c r="ADB51" s="323"/>
      <c r="ADC51" s="323"/>
      <c r="ADD51" s="323"/>
      <c r="ADE51" s="323"/>
      <c r="ADF51" s="323"/>
      <c r="ADG51" s="323"/>
      <c r="ADH51" s="323"/>
      <c r="ADI51" s="323"/>
      <c r="ADJ51" s="323"/>
      <c r="ADK51" s="323"/>
      <c r="ADL51" s="323"/>
      <c r="ADM51" s="323"/>
      <c r="ADN51" s="323"/>
      <c r="ADO51" s="323"/>
      <c r="ADP51" s="323"/>
      <c r="ADQ51" s="323"/>
      <c r="ADR51" s="323"/>
      <c r="ADS51" s="323"/>
      <c r="ADT51" s="323"/>
      <c r="ADU51" s="323"/>
      <c r="ADV51" s="323"/>
      <c r="ADW51" s="323"/>
      <c r="ADX51" s="323"/>
      <c r="ADY51" s="323"/>
      <c r="ADZ51" s="323"/>
      <c r="AEA51" s="323"/>
      <c r="AEB51" s="323"/>
      <c r="AEC51" s="323"/>
      <c r="AED51" s="323"/>
      <c r="AEE51" s="323"/>
      <c r="AEF51" s="323"/>
      <c r="AEG51" s="323"/>
      <c r="AEH51" s="323"/>
      <c r="AEI51" s="323"/>
      <c r="AEJ51" s="323"/>
      <c r="AEK51" s="323"/>
      <c r="AEL51" s="323"/>
      <c r="AEM51" s="323"/>
      <c r="AEN51" s="323"/>
      <c r="AEO51" s="323"/>
      <c r="AEP51" s="323"/>
      <c r="AEQ51" s="323"/>
      <c r="AER51" s="323"/>
      <c r="AES51" s="323"/>
      <c r="AET51" s="323"/>
      <c r="AEU51" s="323"/>
      <c r="AEV51" s="323"/>
      <c r="AEW51" s="323"/>
      <c r="AEX51" s="323"/>
      <c r="AEY51" s="323"/>
      <c r="AEZ51" s="323"/>
      <c r="AFA51" s="323"/>
      <c r="AFB51" s="323"/>
      <c r="AFC51" s="323"/>
      <c r="AFD51" s="323"/>
      <c r="AFE51" s="323"/>
      <c r="AFF51" s="323"/>
      <c r="AFG51" s="323"/>
      <c r="AFH51" s="323"/>
      <c r="AFI51" s="323"/>
      <c r="AFJ51" s="323"/>
      <c r="AFK51" s="323"/>
      <c r="AFL51" s="323"/>
      <c r="AFM51" s="323"/>
      <c r="AFN51" s="323"/>
      <c r="AFO51" s="323"/>
      <c r="AFP51" s="323"/>
      <c r="AFQ51" s="323"/>
      <c r="AFR51" s="323"/>
      <c r="AFS51" s="323"/>
      <c r="AFT51" s="323"/>
      <c r="AFU51" s="323"/>
      <c r="AFV51" s="323"/>
      <c r="AFW51" s="323"/>
      <c r="AFX51" s="323"/>
      <c r="AFY51" s="323"/>
      <c r="AFZ51" s="323"/>
      <c r="AGA51" s="323"/>
      <c r="AGB51" s="323"/>
      <c r="AGC51" s="323"/>
      <c r="AGD51" s="323"/>
      <c r="AGE51" s="323"/>
      <c r="AGF51" s="323"/>
      <c r="AGG51" s="323"/>
      <c r="AGH51" s="323"/>
      <c r="AGI51" s="323"/>
      <c r="AGJ51" s="323"/>
      <c r="AGK51" s="323"/>
      <c r="AGL51" s="323"/>
      <c r="AGM51" s="323"/>
      <c r="AGN51" s="323"/>
      <c r="AGO51" s="323"/>
      <c r="AGP51" s="323"/>
      <c r="AGQ51" s="323"/>
      <c r="AGR51" s="323"/>
      <c r="AGS51" s="323"/>
      <c r="AGT51" s="323"/>
      <c r="AGU51" s="323"/>
      <c r="AGV51" s="323"/>
      <c r="AGW51" s="323"/>
      <c r="AGX51" s="323"/>
      <c r="AGY51" s="323"/>
      <c r="AGZ51" s="323"/>
      <c r="AHA51" s="323"/>
      <c r="AHB51" s="323"/>
      <c r="AHC51" s="323"/>
      <c r="AHD51" s="323"/>
      <c r="AHE51" s="323"/>
      <c r="AHF51" s="323"/>
      <c r="AHG51" s="323"/>
      <c r="AHH51" s="323"/>
      <c r="AHI51" s="323"/>
      <c r="AHJ51" s="323"/>
      <c r="AHK51" s="323"/>
      <c r="AHL51" s="323"/>
      <c r="AHM51" s="323"/>
      <c r="AHN51" s="323"/>
      <c r="AHO51" s="323"/>
      <c r="AHP51" s="323"/>
      <c r="AHQ51" s="323"/>
      <c r="AHR51" s="323"/>
      <c r="AHS51" s="323"/>
      <c r="AHT51" s="323"/>
      <c r="AHU51" s="323"/>
      <c r="AHV51" s="323"/>
      <c r="AHW51" s="323"/>
      <c r="AHX51" s="323"/>
      <c r="AHY51" s="323"/>
      <c r="AHZ51" s="323"/>
      <c r="AIA51" s="323"/>
      <c r="AIB51" s="323"/>
      <c r="AIC51" s="323"/>
      <c r="AID51" s="323"/>
      <c r="AIE51" s="323"/>
      <c r="AIF51" s="323"/>
      <c r="AIG51" s="323"/>
      <c r="AIH51" s="323"/>
      <c r="AII51" s="323"/>
      <c r="AIJ51" s="323"/>
      <c r="AIK51" s="323"/>
      <c r="AIL51" s="323"/>
      <c r="AIM51" s="323"/>
      <c r="AIN51" s="323"/>
      <c r="AIO51" s="323"/>
      <c r="AIP51" s="323"/>
      <c r="AIQ51" s="323"/>
      <c r="AIR51" s="323"/>
      <c r="AIS51" s="323"/>
      <c r="AIT51" s="323"/>
      <c r="AIU51" s="323"/>
      <c r="AIV51" s="323"/>
      <c r="AIW51" s="323"/>
      <c r="AIX51" s="323"/>
      <c r="AIY51" s="323"/>
      <c r="AIZ51" s="323"/>
      <c r="AJA51" s="323"/>
      <c r="AJB51" s="323"/>
      <c r="AJC51" s="323"/>
      <c r="AJD51" s="323"/>
      <c r="AJE51" s="323"/>
      <c r="AJF51" s="323"/>
      <c r="AJG51" s="323"/>
      <c r="AJH51" s="323"/>
      <c r="AJI51" s="323"/>
      <c r="AJJ51" s="323"/>
      <c r="AJK51" s="323"/>
      <c r="AJL51" s="323"/>
      <c r="AJM51" s="323"/>
      <c r="AJN51" s="323"/>
      <c r="AJO51" s="323"/>
      <c r="AJP51" s="323"/>
      <c r="AJQ51" s="323"/>
      <c r="AJR51" s="323"/>
      <c r="AJS51" s="323"/>
      <c r="AJT51" s="323"/>
      <c r="AJU51" s="323"/>
      <c r="AJV51" s="323"/>
      <c r="AJW51" s="323"/>
      <c r="AJX51" s="323"/>
      <c r="AJY51" s="323"/>
      <c r="AJZ51" s="323"/>
      <c r="AKA51" s="323"/>
      <c r="AKB51" s="323"/>
      <c r="AKC51" s="323"/>
      <c r="AKD51" s="323"/>
      <c r="AKE51" s="323"/>
      <c r="AKF51" s="323"/>
      <c r="AKG51" s="323"/>
      <c r="AKH51" s="323"/>
      <c r="AKI51" s="323"/>
      <c r="AKJ51" s="323"/>
      <c r="AKK51" s="323"/>
      <c r="AKL51" s="323"/>
      <c r="AKM51" s="323"/>
      <c r="AKN51" s="323"/>
      <c r="AKO51" s="323"/>
      <c r="AKP51" s="323"/>
      <c r="AKQ51" s="323"/>
      <c r="AKR51" s="323"/>
      <c r="AKS51" s="323"/>
      <c r="AKT51" s="323"/>
      <c r="AKU51" s="323"/>
      <c r="AKV51" s="323"/>
      <c r="AKW51" s="323"/>
      <c r="AKX51" s="323"/>
      <c r="AKY51" s="323"/>
      <c r="AKZ51" s="323"/>
      <c r="ALA51" s="323"/>
      <c r="ALB51" s="323"/>
      <c r="ALC51" s="323"/>
      <c r="ALD51" s="323"/>
      <c r="ALE51" s="323"/>
      <c r="ALF51" s="323"/>
      <c r="ALG51" s="323"/>
      <c r="ALH51" s="323"/>
      <c r="ALI51" s="323"/>
      <c r="ALJ51" s="323"/>
      <c r="ALK51" s="323"/>
      <c r="ALL51" s="323"/>
      <c r="ALM51" s="323"/>
      <c r="ALN51" s="323"/>
      <c r="ALO51" s="323"/>
      <c r="ALP51" s="323"/>
      <c r="ALQ51" s="323"/>
      <c r="ALR51" s="323"/>
      <c r="ALS51" s="323"/>
      <c r="ALT51" s="323"/>
      <c r="ALU51" s="323"/>
      <c r="ALV51" s="323"/>
      <c r="ALW51" s="323"/>
      <c r="ALX51" s="323"/>
      <c r="ALY51" s="323"/>
      <c r="ALZ51" s="323"/>
      <c r="AMA51" s="323"/>
      <c r="AMB51" s="323"/>
      <c r="AMC51" s="323"/>
      <c r="AMD51" s="323"/>
      <c r="AME51" s="323"/>
      <c r="AMF51" s="323"/>
      <c r="AMG51" s="323"/>
      <c r="AMH51" s="323"/>
      <c r="AMI51" s="323"/>
      <c r="AMJ51" s="323"/>
      <c r="AMK51" s="323"/>
      <c r="AML51" s="323"/>
      <c r="AMM51" s="323"/>
      <c r="AMN51" s="323"/>
      <c r="AMO51" s="323"/>
      <c r="AMP51" s="323"/>
      <c r="AMQ51" s="323"/>
      <c r="AMR51" s="323"/>
      <c r="AMS51" s="323"/>
      <c r="AMT51" s="323"/>
      <c r="AMU51" s="323"/>
      <c r="AMV51" s="323"/>
      <c r="AMW51" s="323"/>
      <c r="AMX51" s="323"/>
      <c r="AMY51" s="323"/>
      <c r="AMZ51" s="323"/>
      <c r="ANA51" s="323"/>
      <c r="ANB51" s="323"/>
      <c r="ANC51" s="323"/>
      <c r="AND51" s="323"/>
      <c r="ANE51" s="323"/>
      <c r="ANF51" s="323"/>
      <c r="ANG51" s="323"/>
      <c r="ANH51" s="323"/>
      <c r="ANI51" s="323"/>
      <c r="ANJ51" s="323"/>
      <c r="ANK51" s="323"/>
      <c r="ANL51" s="323"/>
      <c r="ANM51" s="323"/>
      <c r="ANN51" s="323"/>
      <c r="ANO51" s="323"/>
      <c r="ANP51" s="323"/>
      <c r="ANQ51" s="323"/>
      <c r="ANR51" s="323"/>
      <c r="ANS51" s="323"/>
      <c r="ANT51" s="323"/>
      <c r="ANU51" s="323"/>
      <c r="ANV51" s="323"/>
      <c r="ANW51" s="323"/>
      <c r="ANX51" s="323"/>
      <c r="ANY51" s="323"/>
      <c r="ANZ51" s="323"/>
      <c r="AOA51" s="323"/>
      <c r="AOB51" s="323"/>
      <c r="AOC51" s="323"/>
      <c r="AOD51" s="323"/>
      <c r="AOE51" s="323"/>
      <c r="AOF51" s="323"/>
      <c r="AOG51" s="323"/>
      <c r="AOH51" s="323"/>
      <c r="AOI51" s="323"/>
      <c r="AOJ51" s="323"/>
      <c r="AOK51" s="323"/>
      <c r="AOL51" s="323"/>
      <c r="AOM51" s="323"/>
      <c r="AON51" s="323"/>
      <c r="AOO51" s="323"/>
      <c r="AOP51" s="323"/>
      <c r="AOQ51" s="323"/>
      <c r="AOR51" s="323"/>
      <c r="AOS51" s="323"/>
      <c r="AOT51" s="323"/>
      <c r="AOU51" s="323"/>
      <c r="AOV51" s="323"/>
      <c r="AOW51" s="323"/>
      <c r="AOX51" s="323"/>
      <c r="AOY51" s="323"/>
      <c r="AOZ51" s="323"/>
      <c r="APA51" s="323"/>
      <c r="APB51" s="323"/>
      <c r="APC51" s="323"/>
      <c r="APD51" s="323"/>
      <c r="APE51" s="323"/>
      <c r="APF51" s="323"/>
      <c r="APG51" s="323"/>
      <c r="APH51" s="323"/>
      <c r="API51" s="323"/>
      <c r="APJ51" s="323"/>
      <c r="APK51" s="323"/>
      <c r="APL51" s="323"/>
      <c r="APM51" s="323"/>
      <c r="APN51" s="323"/>
      <c r="APO51" s="323"/>
      <c r="APP51" s="323"/>
      <c r="APQ51" s="323"/>
      <c r="APR51" s="323"/>
      <c r="APS51" s="323"/>
      <c r="APT51" s="323"/>
      <c r="APU51" s="323"/>
      <c r="APV51" s="323"/>
      <c r="APW51" s="323"/>
      <c r="APX51" s="323"/>
      <c r="APY51" s="323"/>
      <c r="APZ51" s="323"/>
      <c r="AQA51" s="323"/>
      <c r="AQB51" s="323"/>
      <c r="AQC51" s="323"/>
      <c r="AQD51" s="323"/>
      <c r="AQE51" s="323"/>
      <c r="AQF51" s="323"/>
      <c r="AQG51" s="323"/>
      <c r="AQH51" s="323"/>
      <c r="AQI51" s="323"/>
      <c r="AQJ51" s="323"/>
      <c r="AQK51" s="323"/>
      <c r="AQL51" s="323"/>
      <c r="AQM51" s="323"/>
      <c r="AQN51" s="323"/>
      <c r="AQO51" s="323"/>
      <c r="AQP51" s="323"/>
      <c r="AQQ51" s="323"/>
      <c r="AQR51" s="323"/>
      <c r="AQS51" s="323"/>
      <c r="AQT51" s="323"/>
      <c r="AQU51" s="323"/>
      <c r="AQV51" s="323"/>
      <c r="AQW51" s="323"/>
      <c r="AQX51" s="323"/>
      <c r="AQY51" s="323"/>
      <c r="AQZ51" s="323"/>
      <c r="ARA51" s="323"/>
      <c r="ARB51" s="323"/>
      <c r="ARC51" s="323"/>
      <c r="ARD51" s="323"/>
      <c r="ARE51" s="323"/>
      <c r="ARF51" s="323"/>
      <c r="ARG51" s="323"/>
      <c r="ARH51" s="323"/>
      <c r="ARI51" s="323"/>
      <c r="ARJ51" s="323"/>
      <c r="ARK51" s="323"/>
      <c r="ARL51" s="323"/>
      <c r="ARM51" s="323"/>
      <c r="ARN51" s="323"/>
      <c r="ARO51" s="323"/>
      <c r="ARP51" s="323"/>
      <c r="ARQ51" s="323"/>
      <c r="ARR51" s="323"/>
      <c r="ARS51" s="323"/>
      <c r="ART51" s="323"/>
      <c r="ARU51" s="323"/>
      <c r="ARV51" s="323"/>
      <c r="ARW51" s="323"/>
      <c r="ARX51" s="323"/>
      <c r="ARY51" s="323"/>
      <c r="ARZ51" s="323"/>
      <c r="ASA51" s="323"/>
      <c r="ASB51" s="323"/>
      <c r="ASC51" s="323"/>
      <c r="ASD51" s="323"/>
      <c r="ASE51" s="323"/>
      <c r="ASF51" s="323"/>
      <c r="ASG51" s="323"/>
      <c r="ASH51" s="323"/>
      <c r="ASI51" s="323"/>
      <c r="ASJ51" s="323"/>
      <c r="ASK51" s="323"/>
      <c r="ASL51" s="323"/>
      <c r="ASM51" s="323"/>
      <c r="ASN51" s="323"/>
      <c r="ASO51" s="323"/>
      <c r="ASP51" s="323"/>
      <c r="ASQ51" s="323"/>
      <c r="ASR51" s="323"/>
      <c r="ASS51" s="323"/>
      <c r="AST51" s="323"/>
      <c r="ASU51" s="323"/>
      <c r="ASV51" s="323"/>
      <c r="ASW51" s="323"/>
      <c r="ASX51" s="323"/>
      <c r="ASY51" s="323"/>
      <c r="ASZ51" s="323"/>
      <c r="ATA51" s="323"/>
      <c r="ATB51" s="323"/>
      <c r="ATC51" s="323"/>
      <c r="ATD51" s="323"/>
      <c r="ATE51" s="323"/>
      <c r="ATF51" s="323"/>
      <c r="ATG51" s="323"/>
      <c r="ATH51" s="323"/>
      <c r="ATI51" s="323"/>
      <c r="ATJ51" s="323"/>
      <c r="ATK51" s="323"/>
      <c r="ATL51" s="323"/>
      <c r="ATM51" s="323"/>
      <c r="ATN51" s="323"/>
      <c r="ATO51" s="323"/>
      <c r="ATP51" s="323"/>
      <c r="ATQ51" s="323"/>
      <c r="ATR51" s="323"/>
      <c r="ATS51" s="323"/>
      <c r="ATT51" s="323"/>
      <c r="ATU51" s="323"/>
      <c r="ATV51" s="323"/>
      <c r="ATW51" s="323"/>
      <c r="ATX51" s="323"/>
      <c r="ATY51" s="323"/>
      <c r="ATZ51" s="323"/>
      <c r="AUA51" s="323"/>
      <c r="AUB51" s="323"/>
      <c r="AUC51" s="323"/>
      <c r="AUD51" s="323"/>
      <c r="AUE51" s="323"/>
      <c r="AUF51" s="323"/>
      <c r="AUG51" s="323"/>
      <c r="AUH51" s="323"/>
      <c r="AUI51" s="323"/>
      <c r="AUJ51" s="323"/>
      <c r="AUK51" s="323"/>
      <c r="AUL51" s="323"/>
      <c r="AUM51" s="323"/>
      <c r="AUN51" s="323"/>
      <c r="AUO51" s="323"/>
      <c r="AUP51" s="323"/>
      <c r="AUQ51" s="323"/>
      <c r="AUR51" s="323"/>
      <c r="AUS51" s="323"/>
      <c r="AUT51" s="323"/>
      <c r="AUU51" s="323"/>
      <c r="AUV51" s="323"/>
      <c r="AUW51" s="323"/>
      <c r="AUX51" s="323"/>
      <c r="AUY51" s="323"/>
      <c r="AUZ51" s="323"/>
      <c r="AVA51" s="323"/>
      <c r="AVB51" s="323"/>
      <c r="AVC51" s="323"/>
      <c r="AVD51" s="323"/>
      <c r="AVE51" s="323"/>
      <c r="AVF51" s="323"/>
      <c r="AVG51" s="323"/>
      <c r="AVH51" s="323"/>
      <c r="AVI51" s="323"/>
      <c r="AVJ51" s="323"/>
      <c r="AVK51" s="323"/>
      <c r="AVL51" s="323"/>
      <c r="AVM51" s="323"/>
      <c r="AVN51" s="323"/>
      <c r="AVO51" s="323"/>
      <c r="AVP51" s="323"/>
      <c r="AVQ51" s="323"/>
      <c r="AVR51" s="323"/>
      <c r="AVS51" s="323"/>
      <c r="AVT51" s="323"/>
      <c r="AVU51" s="323"/>
      <c r="AVV51" s="323"/>
      <c r="AVW51" s="323"/>
      <c r="AVX51" s="323"/>
      <c r="AVY51" s="323"/>
      <c r="AVZ51" s="323"/>
      <c r="AWA51" s="323"/>
      <c r="AWB51" s="323"/>
      <c r="AWC51" s="323"/>
      <c r="AWD51" s="323"/>
      <c r="AWE51" s="323"/>
      <c r="AWF51" s="323"/>
      <c r="AWG51" s="323"/>
      <c r="AWH51" s="323"/>
      <c r="AWI51" s="323"/>
      <c r="AWJ51" s="323"/>
      <c r="AWK51" s="323"/>
      <c r="AWL51" s="323"/>
      <c r="AWM51" s="323"/>
      <c r="AWN51" s="323"/>
      <c r="AWO51" s="323"/>
      <c r="AWP51" s="323"/>
      <c r="AWQ51" s="323"/>
      <c r="AWR51" s="323"/>
      <c r="AWS51" s="323"/>
      <c r="AWT51" s="323"/>
      <c r="AWU51" s="323"/>
      <c r="AWV51" s="323"/>
      <c r="AWW51" s="323"/>
      <c r="AWX51" s="323"/>
      <c r="AWY51" s="323"/>
      <c r="AWZ51" s="323"/>
      <c r="AXA51" s="323"/>
      <c r="AXB51" s="323"/>
      <c r="AXC51" s="323"/>
      <c r="AXD51" s="323"/>
      <c r="AXE51" s="323"/>
      <c r="AXF51" s="323"/>
      <c r="AXG51" s="323"/>
      <c r="AXH51" s="323"/>
      <c r="AXI51" s="323"/>
      <c r="AXJ51" s="323"/>
      <c r="AXK51" s="323"/>
      <c r="AXL51" s="323"/>
      <c r="AXM51" s="323"/>
      <c r="AXN51" s="323"/>
      <c r="AXO51" s="323"/>
      <c r="AXP51" s="323"/>
      <c r="AXQ51" s="323"/>
      <c r="AXR51" s="323"/>
      <c r="AXS51" s="323"/>
      <c r="AXT51" s="323"/>
      <c r="AXU51" s="323"/>
      <c r="AXV51" s="323"/>
      <c r="AXW51" s="323"/>
      <c r="AXX51" s="323"/>
      <c r="AXY51" s="323"/>
      <c r="AXZ51" s="323"/>
      <c r="AYA51" s="323"/>
      <c r="AYB51" s="323"/>
      <c r="AYC51" s="323"/>
      <c r="AYD51" s="323"/>
      <c r="AYE51" s="323"/>
      <c r="AYF51" s="323"/>
      <c r="AYG51" s="323"/>
      <c r="AYH51" s="323"/>
      <c r="AYI51" s="323"/>
      <c r="AYJ51" s="323"/>
      <c r="AYK51" s="323"/>
      <c r="AYL51" s="323"/>
      <c r="AYM51" s="323"/>
      <c r="AYN51" s="323"/>
      <c r="AYO51" s="323"/>
      <c r="AYP51" s="323"/>
      <c r="AYQ51" s="323"/>
      <c r="AYR51" s="323"/>
      <c r="AYS51" s="323"/>
      <c r="AYT51" s="323"/>
      <c r="AYU51" s="323"/>
      <c r="AYV51" s="323"/>
      <c r="AYW51" s="323"/>
      <c r="AYX51" s="323"/>
      <c r="AYY51" s="323"/>
      <c r="AYZ51" s="323"/>
      <c r="AZA51" s="323"/>
      <c r="AZB51" s="323"/>
      <c r="AZC51" s="323"/>
      <c r="AZD51" s="323"/>
      <c r="AZE51" s="323"/>
      <c r="AZF51" s="323"/>
      <c r="AZG51" s="323"/>
      <c r="AZH51" s="323"/>
      <c r="AZI51" s="323"/>
      <c r="AZJ51" s="323"/>
      <c r="AZK51" s="323"/>
      <c r="AZL51" s="323"/>
      <c r="AZM51" s="323"/>
      <c r="AZN51" s="323"/>
      <c r="AZO51" s="323"/>
      <c r="AZP51" s="323"/>
      <c r="AZQ51" s="323"/>
      <c r="AZR51" s="323"/>
      <c r="AZS51" s="323"/>
      <c r="AZT51" s="323"/>
      <c r="AZU51" s="323"/>
      <c r="AZV51" s="323"/>
      <c r="AZW51" s="323"/>
      <c r="AZX51" s="323"/>
      <c r="AZY51" s="323"/>
      <c r="AZZ51" s="323"/>
      <c r="BAA51" s="323"/>
      <c r="BAB51" s="323"/>
      <c r="BAC51" s="323"/>
      <c r="BAD51" s="323"/>
      <c r="BAE51" s="323"/>
      <c r="BAF51" s="323"/>
      <c r="BAG51" s="323"/>
      <c r="BAH51" s="323"/>
      <c r="BAI51" s="323"/>
      <c r="BAJ51" s="323"/>
      <c r="BAK51" s="323"/>
      <c r="BAL51" s="323"/>
      <c r="BAM51" s="323"/>
      <c r="BAN51" s="323"/>
      <c r="BAO51" s="323"/>
      <c r="BAP51" s="323"/>
      <c r="BAQ51" s="323"/>
      <c r="BAR51" s="323"/>
      <c r="BAS51" s="323"/>
      <c r="BAT51" s="323"/>
      <c r="BAU51" s="323"/>
      <c r="BAV51" s="323"/>
      <c r="BAW51" s="323"/>
      <c r="BAX51" s="323"/>
      <c r="BAY51" s="323"/>
      <c r="BAZ51" s="323"/>
      <c r="BBA51" s="323"/>
      <c r="BBB51" s="323"/>
      <c r="BBC51" s="323"/>
      <c r="BBD51" s="323"/>
      <c r="BBE51" s="323"/>
      <c r="BBF51" s="323"/>
      <c r="BBG51" s="323"/>
      <c r="BBH51" s="323"/>
      <c r="BBI51" s="323"/>
      <c r="BBJ51" s="323"/>
      <c r="BBK51" s="323"/>
      <c r="BBL51" s="323"/>
      <c r="BBM51" s="323"/>
      <c r="BBN51" s="323"/>
      <c r="BBO51" s="323"/>
      <c r="BBP51" s="323"/>
      <c r="BBQ51" s="323"/>
      <c r="BBR51" s="323"/>
      <c r="BBS51" s="323"/>
      <c r="BBT51" s="323"/>
      <c r="BBU51" s="323"/>
      <c r="BBV51" s="323"/>
      <c r="BBW51" s="323"/>
      <c r="BBX51" s="323"/>
      <c r="BBY51" s="323"/>
      <c r="BBZ51" s="323"/>
      <c r="BCA51" s="323"/>
      <c r="BCB51" s="323"/>
      <c r="BCC51" s="323"/>
      <c r="BCD51" s="323"/>
      <c r="BCE51" s="323"/>
      <c r="BCF51" s="323"/>
      <c r="BCG51" s="323"/>
      <c r="BCH51" s="323"/>
      <c r="BCI51" s="323"/>
      <c r="BCJ51" s="323"/>
      <c r="BCK51" s="323"/>
      <c r="BCL51" s="323"/>
      <c r="BCM51" s="323"/>
      <c r="BCN51" s="323"/>
      <c r="BCO51" s="323"/>
      <c r="BCP51" s="323"/>
      <c r="BCQ51" s="323"/>
      <c r="BCR51" s="323"/>
      <c r="BCS51" s="323"/>
      <c r="BCT51" s="323"/>
      <c r="BCU51" s="323"/>
      <c r="BCV51" s="323"/>
      <c r="BCW51" s="323"/>
      <c r="BCX51" s="323"/>
      <c r="BCY51" s="323"/>
      <c r="BCZ51" s="323"/>
      <c r="BDA51" s="323"/>
      <c r="BDB51" s="323"/>
      <c r="BDC51" s="323"/>
      <c r="BDD51" s="323"/>
      <c r="BDE51" s="323"/>
      <c r="BDF51" s="323"/>
      <c r="BDG51" s="323"/>
      <c r="BDH51" s="323"/>
      <c r="BDI51" s="323"/>
      <c r="BDJ51" s="323"/>
      <c r="BDK51" s="323"/>
      <c r="BDL51" s="323"/>
      <c r="BDM51" s="323"/>
      <c r="BDN51" s="323"/>
      <c r="BDO51" s="323"/>
      <c r="BDP51" s="323"/>
      <c r="BDQ51" s="323"/>
      <c r="BDR51" s="323"/>
      <c r="BDS51" s="323"/>
      <c r="BDT51" s="323"/>
      <c r="BDU51" s="323"/>
      <c r="BDV51" s="323"/>
      <c r="BDW51" s="323"/>
      <c r="BDX51" s="323"/>
      <c r="BDY51" s="323"/>
      <c r="BDZ51" s="323"/>
      <c r="BEA51" s="323"/>
      <c r="BEB51" s="323"/>
      <c r="BEC51" s="323"/>
      <c r="BED51" s="323"/>
      <c r="BEE51" s="323"/>
      <c r="BEF51" s="323"/>
      <c r="BEG51" s="323"/>
      <c r="BEH51" s="323"/>
      <c r="BEI51" s="323"/>
      <c r="BEJ51" s="323"/>
      <c r="BEK51" s="323"/>
      <c r="BEL51" s="323"/>
      <c r="BEM51" s="323"/>
      <c r="BEN51" s="323"/>
      <c r="BEO51" s="323"/>
      <c r="BEP51" s="323"/>
      <c r="BEQ51" s="323"/>
      <c r="BER51" s="323"/>
      <c r="BES51" s="323"/>
      <c r="BET51" s="323"/>
      <c r="BEU51" s="323"/>
      <c r="BEV51" s="323"/>
      <c r="BEW51" s="323"/>
      <c r="BEX51" s="323"/>
      <c r="BEY51" s="323"/>
      <c r="BEZ51" s="323"/>
      <c r="BFA51" s="323"/>
      <c r="BFB51" s="323"/>
      <c r="BFC51" s="323"/>
      <c r="BFD51" s="323"/>
      <c r="BFE51" s="323"/>
      <c r="BFF51" s="323"/>
      <c r="BFG51" s="323"/>
      <c r="BFH51" s="323"/>
      <c r="BFI51" s="323"/>
      <c r="BFJ51" s="323"/>
      <c r="BFK51" s="323"/>
      <c r="BFL51" s="323"/>
      <c r="BFM51" s="323"/>
      <c r="BFN51" s="323"/>
      <c r="BFO51" s="323"/>
      <c r="BFP51" s="323"/>
      <c r="BFQ51" s="323"/>
      <c r="BFR51" s="323"/>
      <c r="BFS51" s="323"/>
      <c r="BFT51" s="323"/>
      <c r="BFU51" s="323"/>
      <c r="BFV51" s="323"/>
      <c r="BFW51" s="323"/>
      <c r="BFX51" s="323"/>
      <c r="BFY51" s="323"/>
      <c r="BFZ51" s="323"/>
      <c r="BGA51" s="323"/>
      <c r="BGB51" s="323"/>
      <c r="BGC51" s="323"/>
      <c r="BGD51" s="323"/>
      <c r="BGE51" s="323"/>
      <c r="BGF51" s="323"/>
      <c r="BGG51" s="323"/>
      <c r="BGH51" s="323"/>
      <c r="BGI51" s="323"/>
      <c r="BGJ51" s="323"/>
      <c r="BGK51" s="323"/>
      <c r="BGL51" s="323"/>
      <c r="BGM51" s="323"/>
      <c r="BGN51" s="323"/>
      <c r="BGO51" s="323"/>
      <c r="BGP51" s="323"/>
      <c r="BGQ51" s="323"/>
      <c r="BGR51" s="323"/>
      <c r="BGS51" s="323"/>
      <c r="BGT51" s="323"/>
      <c r="BGU51" s="323"/>
      <c r="BGV51" s="323"/>
      <c r="BGW51" s="323"/>
      <c r="BGX51" s="323"/>
      <c r="BGY51" s="323"/>
      <c r="BGZ51" s="323"/>
      <c r="BHA51" s="323"/>
      <c r="BHB51" s="323"/>
      <c r="BHC51" s="323"/>
      <c r="BHD51" s="323"/>
      <c r="BHE51" s="323"/>
      <c r="BHF51" s="323"/>
      <c r="BHG51" s="323"/>
      <c r="BHH51" s="323"/>
      <c r="BHI51" s="323"/>
      <c r="BHJ51" s="323"/>
      <c r="BHK51" s="323"/>
      <c r="BHL51" s="323"/>
      <c r="BHM51" s="323"/>
      <c r="BHN51" s="323"/>
      <c r="BHO51" s="323"/>
      <c r="BHP51" s="323"/>
      <c r="BHQ51" s="323"/>
      <c r="BHR51" s="323"/>
      <c r="BHS51" s="323"/>
      <c r="BHT51" s="323"/>
      <c r="BHU51" s="323"/>
      <c r="BHV51" s="323"/>
      <c r="BHW51" s="323"/>
      <c r="BHX51" s="323"/>
      <c r="BHY51" s="323"/>
      <c r="BHZ51" s="323"/>
      <c r="BIA51" s="323"/>
      <c r="BIB51" s="323"/>
      <c r="BIC51" s="323"/>
      <c r="BID51" s="323"/>
      <c r="BIE51" s="323"/>
      <c r="BIF51" s="323"/>
      <c r="BIG51" s="323"/>
      <c r="BIH51" s="323"/>
      <c r="BII51" s="323"/>
      <c r="BIJ51" s="323"/>
      <c r="BIK51" s="323"/>
      <c r="BIL51" s="323"/>
      <c r="BIM51" s="323"/>
      <c r="BIN51" s="323"/>
      <c r="BIO51" s="323"/>
      <c r="BIP51" s="323"/>
      <c r="BIQ51" s="323"/>
      <c r="BIR51" s="323"/>
      <c r="BIS51" s="323"/>
      <c r="BIT51" s="323"/>
      <c r="BIU51" s="323"/>
      <c r="BIV51" s="323"/>
      <c r="BIW51" s="323"/>
      <c r="BIX51" s="323"/>
      <c r="BIY51" s="323"/>
      <c r="BIZ51" s="323"/>
      <c r="BJA51" s="323"/>
      <c r="BJB51" s="323"/>
      <c r="BJC51" s="323"/>
      <c r="BJD51" s="323"/>
      <c r="BJE51" s="323"/>
      <c r="BJF51" s="323"/>
      <c r="BJG51" s="323"/>
      <c r="BJH51" s="323"/>
      <c r="BJI51" s="323"/>
      <c r="BJJ51" s="323"/>
      <c r="BJK51" s="323"/>
      <c r="BJL51" s="323"/>
      <c r="BJM51" s="323"/>
      <c r="BJN51" s="323"/>
      <c r="BJO51" s="323"/>
      <c r="BJP51" s="323"/>
      <c r="BJQ51" s="323"/>
      <c r="BJR51" s="323"/>
      <c r="BJS51" s="323"/>
      <c r="BJT51" s="323"/>
      <c r="BJU51" s="323"/>
      <c r="BJV51" s="323"/>
      <c r="BJW51" s="323"/>
      <c r="BJX51" s="323"/>
      <c r="BJY51" s="323"/>
      <c r="BJZ51" s="323"/>
      <c r="BKA51" s="323"/>
      <c r="BKB51" s="323"/>
      <c r="BKC51" s="323"/>
      <c r="BKD51" s="323"/>
      <c r="BKE51" s="323"/>
      <c r="BKF51" s="323"/>
      <c r="BKG51" s="323"/>
      <c r="BKH51" s="323"/>
      <c r="BKI51" s="323"/>
      <c r="BKJ51" s="323"/>
      <c r="BKK51" s="323"/>
      <c r="BKL51" s="323"/>
      <c r="BKM51" s="323"/>
      <c r="BKN51" s="323"/>
      <c r="BKO51" s="323"/>
      <c r="BKP51" s="323"/>
      <c r="BKQ51" s="323"/>
      <c r="BKR51" s="323"/>
      <c r="BKS51" s="323"/>
      <c r="BKT51" s="323"/>
      <c r="BKU51" s="323"/>
      <c r="BKV51" s="323"/>
      <c r="BKW51" s="323"/>
      <c r="BKX51" s="323"/>
      <c r="BKY51" s="323"/>
      <c r="BKZ51" s="323"/>
      <c r="BLA51" s="323"/>
      <c r="BLB51" s="323"/>
      <c r="BLC51" s="323"/>
      <c r="BLD51" s="323"/>
      <c r="BLE51" s="323"/>
      <c r="BLF51" s="323"/>
      <c r="BLG51" s="323"/>
      <c r="BLH51" s="323"/>
      <c r="BLI51" s="323"/>
      <c r="BLJ51" s="323"/>
      <c r="BLK51" s="323"/>
      <c r="BLL51" s="323"/>
      <c r="BLM51" s="323"/>
      <c r="BLN51" s="323"/>
      <c r="BLO51" s="323"/>
      <c r="BLP51" s="323"/>
      <c r="BLQ51" s="323"/>
      <c r="BLR51" s="323"/>
      <c r="BLS51" s="323"/>
      <c r="BLT51" s="323"/>
      <c r="BLU51" s="323"/>
      <c r="BLV51" s="323"/>
      <c r="BLW51" s="323"/>
      <c r="BLX51" s="323"/>
      <c r="BLY51" s="323"/>
      <c r="BLZ51" s="323"/>
      <c r="BMA51" s="323"/>
      <c r="BMB51" s="323"/>
      <c r="BMC51" s="323"/>
      <c r="BMD51" s="323"/>
      <c r="BME51" s="323"/>
      <c r="BMF51" s="323"/>
      <c r="BMG51" s="323"/>
      <c r="BMH51" s="323"/>
      <c r="BMI51" s="323"/>
      <c r="BMJ51" s="323"/>
      <c r="BMK51" s="323"/>
      <c r="BML51" s="323"/>
      <c r="BMM51" s="323"/>
      <c r="BMN51" s="323"/>
      <c r="BMO51" s="323"/>
      <c r="BMP51" s="323"/>
      <c r="BMQ51" s="323"/>
      <c r="BMR51" s="323"/>
      <c r="BMS51" s="323"/>
      <c r="BMT51" s="323"/>
      <c r="BMU51" s="323"/>
      <c r="BMV51" s="323"/>
      <c r="BMW51" s="323"/>
      <c r="BMX51" s="323"/>
      <c r="BMY51" s="323"/>
      <c r="BMZ51" s="323"/>
      <c r="BNA51" s="323"/>
      <c r="BNB51" s="323"/>
      <c r="BNC51" s="323"/>
      <c r="BND51" s="323"/>
      <c r="BNE51" s="323"/>
      <c r="BNF51" s="323"/>
      <c r="BNG51" s="323"/>
      <c r="BNH51" s="323"/>
      <c r="BNI51" s="323"/>
      <c r="BNJ51" s="323"/>
      <c r="BNK51" s="323"/>
      <c r="BNL51" s="323"/>
      <c r="BNM51" s="323"/>
      <c r="BNN51" s="323"/>
      <c r="BNO51" s="323"/>
      <c r="BNP51" s="323"/>
      <c r="BNQ51" s="323"/>
      <c r="BNR51" s="323"/>
      <c r="BNS51" s="323"/>
      <c r="BNT51" s="323"/>
      <c r="BNU51" s="323"/>
      <c r="BNV51" s="323"/>
      <c r="BNW51" s="323"/>
      <c r="BNX51" s="323"/>
      <c r="BNY51" s="323"/>
      <c r="BNZ51" s="323"/>
      <c r="BOA51" s="323"/>
      <c r="BOB51" s="323"/>
      <c r="BOC51" s="323"/>
      <c r="BOD51" s="323"/>
      <c r="BOE51" s="323"/>
      <c r="BOF51" s="323"/>
      <c r="BOG51" s="323"/>
      <c r="BOH51" s="323"/>
      <c r="BOI51" s="323"/>
      <c r="BOJ51" s="323"/>
      <c r="BOK51" s="323"/>
      <c r="BOL51" s="323"/>
      <c r="BOM51" s="323"/>
      <c r="BON51" s="323"/>
      <c r="BOO51" s="323"/>
      <c r="BOP51" s="323"/>
      <c r="BOQ51" s="323"/>
      <c r="BOR51" s="323"/>
      <c r="BOS51" s="323"/>
      <c r="BOT51" s="323"/>
      <c r="BOU51" s="323"/>
      <c r="BOV51" s="323"/>
      <c r="BOW51" s="323"/>
      <c r="BOX51" s="323"/>
      <c r="BOY51" s="323"/>
      <c r="BOZ51" s="323"/>
      <c r="BPA51" s="323"/>
      <c r="BPB51" s="323"/>
      <c r="BPC51" s="323"/>
      <c r="BPD51" s="323"/>
      <c r="BPE51" s="323"/>
      <c r="BPF51" s="323"/>
      <c r="BPG51" s="323"/>
      <c r="BPH51" s="323"/>
      <c r="BPI51" s="323"/>
      <c r="BPJ51" s="323"/>
      <c r="BPK51" s="323"/>
      <c r="BPL51" s="323"/>
      <c r="BPM51" s="323"/>
      <c r="BPN51" s="323"/>
      <c r="BPO51" s="323"/>
      <c r="BPP51" s="323"/>
      <c r="BPQ51" s="323"/>
      <c r="BPR51" s="323"/>
      <c r="BPS51" s="323"/>
      <c r="BPT51" s="323"/>
      <c r="BPU51" s="323"/>
      <c r="BPV51" s="323"/>
      <c r="BPW51" s="323"/>
      <c r="BPX51" s="323"/>
      <c r="BPY51" s="323"/>
      <c r="BPZ51" s="323"/>
      <c r="BQA51" s="323"/>
      <c r="BQB51" s="323"/>
      <c r="BQC51" s="323"/>
      <c r="BQD51" s="323"/>
      <c r="BQE51" s="323"/>
      <c r="BQF51" s="323"/>
      <c r="BQG51" s="323"/>
      <c r="BQH51" s="323"/>
      <c r="BQI51" s="323"/>
      <c r="BQJ51" s="323"/>
      <c r="BQK51" s="323"/>
      <c r="BQL51" s="323"/>
      <c r="BQM51" s="323"/>
      <c r="BQN51" s="323"/>
      <c r="BQO51" s="323"/>
      <c r="BQP51" s="323"/>
      <c r="BQQ51" s="323"/>
      <c r="BQR51" s="323"/>
      <c r="BQS51" s="323"/>
      <c r="BQT51" s="323"/>
      <c r="BQU51" s="323"/>
      <c r="BQV51" s="323"/>
      <c r="BQW51" s="323"/>
      <c r="BQX51" s="323"/>
      <c r="BQY51" s="323"/>
      <c r="BQZ51" s="323"/>
      <c r="BRA51" s="323"/>
      <c r="BRB51" s="323"/>
      <c r="BRC51" s="323"/>
      <c r="BRD51" s="323"/>
      <c r="BRE51" s="323"/>
      <c r="BRF51" s="323"/>
      <c r="BRG51" s="323"/>
      <c r="BRH51" s="323"/>
      <c r="BRI51" s="323"/>
      <c r="BRJ51" s="323"/>
      <c r="BRK51" s="323"/>
      <c r="BRL51" s="323"/>
      <c r="BRM51" s="323"/>
      <c r="BRN51" s="323"/>
      <c r="BRO51" s="323"/>
      <c r="BRP51" s="323"/>
      <c r="BRQ51" s="323"/>
      <c r="BRR51" s="323"/>
      <c r="BRS51" s="323"/>
      <c r="BRT51" s="323"/>
      <c r="BRU51" s="323"/>
      <c r="BRV51" s="323"/>
      <c r="BRW51" s="323"/>
      <c r="BRX51" s="323"/>
      <c r="BRY51" s="323"/>
      <c r="BRZ51" s="323"/>
      <c r="BSA51" s="323"/>
      <c r="BSB51" s="323"/>
      <c r="BSC51" s="323"/>
      <c r="BSD51" s="323"/>
      <c r="BSE51" s="323"/>
      <c r="BSF51" s="323"/>
      <c r="BSG51" s="323"/>
      <c r="BSH51" s="323"/>
      <c r="BSI51" s="323"/>
      <c r="BSJ51" s="323"/>
      <c r="BSK51" s="323"/>
      <c r="BSL51" s="323"/>
      <c r="BSM51" s="323"/>
      <c r="BSN51" s="323"/>
      <c r="BSO51" s="323"/>
      <c r="BSP51" s="323"/>
      <c r="BSQ51" s="323"/>
      <c r="BSR51" s="323"/>
      <c r="BSS51" s="323"/>
      <c r="BST51" s="323"/>
      <c r="BSU51" s="323"/>
      <c r="BSV51" s="323"/>
      <c r="BSW51" s="323"/>
      <c r="BSX51" s="323"/>
      <c r="BSY51" s="323"/>
      <c r="BSZ51" s="323"/>
      <c r="BTA51" s="323"/>
      <c r="BTB51" s="323"/>
      <c r="BTC51" s="323"/>
      <c r="BTD51" s="323"/>
      <c r="BTE51" s="323"/>
      <c r="BTF51" s="323"/>
      <c r="BTG51" s="323"/>
      <c r="BTH51" s="323"/>
      <c r="BTI51" s="323"/>
      <c r="BTJ51" s="323"/>
      <c r="BTK51" s="323"/>
      <c r="BTL51" s="323"/>
      <c r="BTM51" s="323"/>
      <c r="BTN51" s="323"/>
      <c r="BTO51" s="323"/>
      <c r="BTP51" s="323"/>
      <c r="BTQ51" s="323"/>
      <c r="BTR51" s="323"/>
      <c r="BTS51" s="323"/>
      <c r="BTT51" s="323"/>
      <c r="BTU51" s="323"/>
      <c r="BTV51" s="323"/>
      <c r="BTW51" s="323"/>
      <c r="BTX51" s="323"/>
      <c r="BTY51" s="323"/>
      <c r="BTZ51" s="323"/>
      <c r="BUA51" s="323"/>
      <c r="BUB51" s="323"/>
      <c r="BUC51" s="323"/>
      <c r="BUD51" s="323"/>
      <c r="BUE51" s="323"/>
      <c r="BUF51" s="323"/>
      <c r="BUG51" s="323"/>
      <c r="BUH51" s="323"/>
      <c r="BUI51" s="323"/>
      <c r="BUJ51" s="323"/>
      <c r="BUK51" s="323"/>
      <c r="BUL51" s="323"/>
      <c r="BUM51" s="323"/>
      <c r="BUN51" s="323"/>
      <c r="BUO51" s="323"/>
      <c r="BUP51" s="323"/>
      <c r="BUQ51" s="323"/>
      <c r="BUR51" s="323"/>
      <c r="BUS51" s="323"/>
      <c r="BUT51" s="323"/>
      <c r="BUU51" s="323"/>
      <c r="BUV51" s="323"/>
      <c r="BUW51" s="323"/>
      <c r="BUX51" s="323"/>
      <c r="BUY51" s="323"/>
      <c r="BUZ51" s="323"/>
      <c r="BVA51" s="323"/>
      <c r="BVB51" s="323"/>
      <c r="BVC51" s="323"/>
      <c r="BVD51" s="323"/>
      <c r="BVE51" s="323"/>
      <c r="BVF51" s="323"/>
      <c r="BVG51" s="323"/>
      <c r="BVH51" s="323"/>
      <c r="BVI51" s="323"/>
      <c r="BVJ51" s="323"/>
      <c r="BVK51" s="323"/>
      <c r="BVL51" s="323"/>
      <c r="BVM51" s="323"/>
      <c r="BVN51" s="323"/>
      <c r="BVO51" s="323"/>
      <c r="BVP51" s="323"/>
      <c r="BVQ51" s="323"/>
      <c r="BVR51" s="323"/>
      <c r="BVS51" s="323"/>
      <c r="BVT51" s="323"/>
      <c r="BVU51" s="323"/>
      <c r="BVV51" s="323"/>
      <c r="BVW51" s="323"/>
      <c r="BVX51" s="323"/>
      <c r="BVY51" s="323"/>
      <c r="BVZ51" s="323"/>
      <c r="BWA51" s="323"/>
      <c r="BWB51" s="323"/>
      <c r="BWC51" s="323"/>
      <c r="BWD51" s="323"/>
      <c r="BWE51" s="323"/>
      <c r="BWF51" s="323"/>
      <c r="BWG51" s="323"/>
      <c r="BWH51" s="323"/>
      <c r="BWI51" s="323"/>
      <c r="BWJ51" s="323"/>
      <c r="BWK51" s="323"/>
      <c r="BWL51" s="323"/>
      <c r="BWM51" s="323"/>
      <c r="BWN51" s="323"/>
      <c r="BWO51" s="323"/>
      <c r="BWP51" s="323"/>
      <c r="BWQ51" s="323"/>
      <c r="BWR51" s="323"/>
      <c r="BWS51" s="323"/>
      <c r="BWT51" s="323"/>
      <c r="BWU51" s="323"/>
      <c r="BWV51" s="323"/>
      <c r="BWW51" s="323"/>
      <c r="BWX51" s="323"/>
      <c r="BWY51" s="323"/>
      <c r="BWZ51" s="323"/>
      <c r="BXA51" s="323"/>
      <c r="BXB51" s="323"/>
      <c r="BXC51" s="323"/>
      <c r="BXD51" s="323"/>
      <c r="BXE51" s="323"/>
      <c r="BXF51" s="323"/>
      <c r="BXG51" s="323"/>
      <c r="BXH51" s="323"/>
      <c r="BXI51" s="323"/>
      <c r="BXJ51" s="323"/>
      <c r="BXK51" s="323"/>
      <c r="BXL51" s="323"/>
      <c r="BXM51" s="323"/>
      <c r="BXN51" s="323"/>
      <c r="BXO51" s="323"/>
      <c r="BXP51" s="323"/>
      <c r="BXQ51" s="323"/>
      <c r="BXR51" s="323"/>
      <c r="BXS51" s="323"/>
      <c r="BXT51" s="323"/>
      <c r="BXU51" s="323"/>
      <c r="BXV51" s="323"/>
      <c r="BXW51" s="323"/>
      <c r="BXX51" s="323"/>
      <c r="BXY51" s="323"/>
      <c r="BXZ51" s="323"/>
      <c r="BYA51" s="323"/>
      <c r="BYB51" s="323"/>
      <c r="BYC51" s="323"/>
      <c r="BYD51" s="323"/>
      <c r="BYE51" s="323"/>
      <c r="BYF51" s="323"/>
      <c r="BYG51" s="323"/>
      <c r="BYH51" s="323"/>
      <c r="BYI51" s="323"/>
      <c r="BYJ51" s="323"/>
      <c r="BYK51" s="323"/>
      <c r="BYL51" s="323"/>
      <c r="BYM51" s="323"/>
      <c r="BYN51" s="323"/>
      <c r="BYO51" s="323"/>
      <c r="BYP51" s="323"/>
      <c r="BYQ51" s="323"/>
      <c r="BYR51" s="323"/>
      <c r="BYS51" s="323"/>
      <c r="BYT51" s="323"/>
      <c r="BYU51" s="323"/>
      <c r="BYV51" s="323"/>
      <c r="BYW51" s="323"/>
      <c r="BYX51" s="323"/>
      <c r="BYY51" s="323"/>
      <c r="BYZ51" s="323"/>
      <c r="BZA51" s="323"/>
      <c r="BZB51" s="323"/>
      <c r="BZC51" s="323"/>
      <c r="BZD51" s="323"/>
      <c r="BZE51" s="323"/>
      <c r="BZF51" s="323"/>
      <c r="BZG51" s="323"/>
      <c r="BZH51" s="323"/>
      <c r="BZI51" s="323"/>
      <c r="BZJ51" s="323"/>
      <c r="BZK51" s="323"/>
      <c r="BZL51" s="323"/>
      <c r="BZM51" s="323"/>
      <c r="BZN51" s="323"/>
      <c r="BZO51" s="323"/>
      <c r="BZP51" s="323"/>
      <c r="BZQ51" s="323"/>
      <c r="BZR51" s="323"/>
      <c r="BZS51" s="323"/>
      <c r="BZT51" s="323"/>
      <c r="BZU51" s="323"/>
      <c r="BZV51" s="323"/>
      <c r="BZW51" s="323"/>
      <c r="BZX51" s="323"/>
      <c r="BZY51" s="323"/>
      <c r="BZZ51" s="323"/>
      <c r="CAA51" s="323"/>
      <c r="CAB51" s="323"/>
      <c r="CAC51" s="323"/>
      <c r="CAD51" s="323"/>
      <c r="CAE51" s="323"/>
      <c r="CAF51" s="323"/>
      <c r="CAG51" s="323"/>
      <c r="CAH51" s="323"/>
      <c r="CAI51" s="323"/>
      <c r="CAJ51" s="323"/>
      <c r="CAK51" s="323"/>
      <c r="CAL51" s="323"/>
      <c r="CAM51" s="323"/>
      <c r="CAN51" s="323"/>
      <c r="CAO51" s="323"/>
      <c r="CAP51" s="323"/>
      <c r="CAQ51" s="323"/>
      <c r="CAR51" s="323"/>
      <c r="CAS51" s="323"/>
      <c r="CAT51" s="323"/>
      <c r="CAU51" s="323"/>
      <c r="CAV51" s="323"/>
      <c r="CAW51" s="323"/>
      <c r="CAX51" s="323"/>
      <c r="CAY51" s="323"/>
      <c r="CAZ51" s="323"/>
      <c r="CBA51" s="323"/>
      <c r="CBB51" s="323"/>
      <c r="CBC51" s="323"/>
      <c r="CBD51" s="323"/>
      <c r="CBE51" s="323"/>
      <c r="CBF51" s="323"/>
      <c r="CBG51" s="323"/>
      <c r="CBH51" s="323"/>
      <c r="CBI51" s="323"/>
      <c r="CBJ51" s="323"/>
      <c r="CBK51" s="323"/>
      <c r="CBL51" s="323"/>
      <c r="CBM51" s="323"/>
      <c r="CBN51" s="323"/>
      <c r="CBO51" s="323"/>
      <c r="CBP51" s="323"/>
      <c r="CBQ51" s="323"/>
      <c r="CBR51" s="323"/>
      <c r="CBS51" s="323"/>
      <c r="CBT51" s="323"/>
      <c r="CBU51" s="323"/>
      <c r="CBV51" s="323"/>
      <c r="CBW51" s="323"/>
      <c r="CBX51" s="323"/>
      <c r="CBY51" s="323"/>
      <c r="CBZ51" s="323"/>
      <c r="CCA51" s="323"/>
      <c r="CCB51" s="323"/>
      <c r="CCC51" s="323"/>
      <c r="CCD51" s="323"/>
      <c r="CCE51" s="323"/>
      <c r="CCF51" s="323"/>
      <c r="CCG51" s="323"/>
      <c r="CCH51" s="323"/>
      <c r="CCI51" s="323"/>
      <c r="CCJ51" s="323"/>
      <c r="CCK51" s="323"/>
      <c r="CCL51" s="323"/>
      <c r="CCM51" s="323"/>
      <c r="CCN51" s="323"/>
      <c r="CCO51" s="323"/>
      <c r="CCP51" s="323"/>
      <c r="CCQ51" s="323"/>
      <c r="CCR51" s="323"/>
      <c r="CCS51" s="323"/>
      <c r="CCT51" s="323"/>
      <c r="CCU51" s="323"/>
      <c r="CCV51" s="323"/>
      <c r="CCW51" s="323"/>
      <c r="CCX51" s="323"/>
      <c r="CCY51" s="323"/>
      <c r="CCZ51" s="323"/>
      <c r="CDA51" s="323"/>
      <c r="CDB51" s="323"/>
      <c r="CDC51" s="323"/>
      <c r="CDD51" s="323"/>
      <c r="CDE51" s="323"/>
      <c r="CDF51" s="323"/>
      <c r="CDG51" s="323"/>
      <c r="CDH51" s="323"/>
      <c r="CDI51" s="323"/>
      <c r="CDJ51" s="323"/>
      <c r="CDK51" s="323"/>
      <c r="CDL51" s="323"/>
      <c r="CDM51" s="323"/>
      <c r="CDN51" s="323"/>
      <c r="CDO51" s="323"/>
      <c r="CDP51" s="323"/>
      <c r="CDQ51" s="323"/>
      <c r="CDR51" s="323"/>
      <c r="CDS51" s="323"/>
      <c r="CDT51" s="323"/>
      <c r="CDU51" s="323"/>
      <c r="CDV51" s="323"/>
      <c r="CDW51" s="323"/>
      <c r="CDX51" s="323"/>
      <c r="CDY51" s="323"/>
      <c r="CDZ51" s="323"/>
      <c r="CEA51" s="323"/>
      <c r="CEB51" s="323"/>
      <c r="CEC51" s="323"/>
      <c r="CED51" s="323"/>
      <c r="CEE51" s="323"/>
      <c r="CEF51" s="323"/>
      <c r="CEG51" s="323"/>
      <c r="CEH51" s="323"/>
      <c r="CEI51" s="323"/>
      <c r="CEJ51" s="323"/>
      <c r="CEK51" s="323"/>
      <c r="CEL51" s="323"/>
      <c r="CEM51" s="323"/>
      <c r="CEN51" s="323"/>
      <c r="CEO51" s="323"/>
      <c r="CEP51" s="323"/>
      <c r="CEQ51" s="323"/>
      <c r="CER51" s="323"/>
      <c r="CES51" s="323"/>
      <c r="CET51" s="323"/>
      <c r="CEU51" s="323"/>
      <c r="CEV51" s="323"/>
      <c r="CEW51" s="323"/>
      <c r="CEX51" s="323"/>
      <c r="CEY51" s="323"/>
      <c r="CEZ51" s="323"/>
      <c r="CFA51" s="323"/>
      <c r="CFB51" s="323"/>
      <c r="CFC51" s="323"/>
      <c r="CFD51" s="323"/>
      <c r="CFE51" s="323"/>
      <c r="CFF51" s="323"/>
      <c r="CFG51" s="323"/>
      <c r="CFH51" s="323"/>
      <c r="CFI51" s="323"/>
      <c r="CFJ51" s="323"/>
      <c r="CFK51" s="323"/>
      <c r="CFL51" s="323"/>
      <c r="CFM51" s="323"/>
      <c r="CFN51" s="323"/>
      <c r="CFO51" s="323"/>
      <c r="CFP51" s="323"/>
      <c r="CFQ51" s="323"/>
      <c r="CFR51" s="323"/>
      <c r="CFS51" s="323"/>
      <c r="CFT51" s="323"/>
      <c r="CFU51" s="323"/>
      <c r="CFV51" s="323"/>
      <c r="CFW51" s="323"/>
      <c r="CFX51" s="323"/>
      <c r="CFY51" s="323"/>
      <c r="CFZ51" s="323"/>
      <c r="CGA51" s="323"/>
      <c r="CGB51" s="323"/>
      <c r="CGC51" s="323"/>
      <c r="CGD51" s="323"/>
      <c r="CGE51" s="323"/>
      <c r="CGF51" s="323"/>
      <c r="CGG51" s="323"/>
      <c r="CGH51" s="323"/>
      <c r="CGI51" s="323"/>
      <c r="CGJ51" s="323"/>
      <c r="CGK51" s="323"/>
      <c r="CGL51" s="323"/>
      <c r="CGM51" s="323"/>
      <c r="CGN51" s="323"/>
      <c r="CGO51" s="323"/>
      <c r="CGP51" s="323"/>
      <c r="CGQ51" s="323"/>
      <c r="CGR51" s="323"/>
      <c r="CGS51" s="323"/>
      <c r="CGT51" s="323"/>
      <c r="CGU51" s="323"/>
      <c r="CGV51" s="323"/>
      <c r="CGW51" s="323"/>
      <c r="CGX51" s="323"/>
      <c r="CGY51" s="323"/>
      <c r="CGZ51" s="323"/>
      <c r="CHA51" s="323"/>
      <c r="CHB51" s="323"/>
      <c r="CHC51" s="323"/>
      <c r="CHD51" s="323"/>
      <c r="CHE51" s="323"/>
      <c r="CHF51" s="323"/>
      <c r="CHG51" s="323"/>
      <c r="CHH51" s="323"/>
      <c r="CHI51" s="323"/>
      <c r="CHJ51" s="323"/>
      <c r="CHK51" s="323"/>
      <c r="CHL51" s="323"/>
      <c r="CHM51" s="323"/>
      <c r="CHN51" s="323"/>
      <c r="CHO51" s="323"/>
      <c r="CHP51" s="323"/>
      <c r="CHQ51" s="323"/>
      <c r="CHR51" s="323"/>
      <c r="CHS51" s="323"/>
      <c r="CHT51" s="323"/>
      <c r="CHU51" s="323"/>
      <c r="CHV51" s="323"/>
      <c r="CHW51" s="323"/>
      <c r="CHX51" s="323"/>
      <c r="CHY51" s="323"/>
      <c r="CHZ51" s="323"/>
      <c r="CIA51" s="323"/>
      <c r="CIB51" s="323"/>
      <c r="CIC51" s="323"/>
      <c r="CID51" s="323"/>
      <c r="CIE51" s="323"/>
      <c r="CIF51" s="323"/>
      <c r="CIG51" s="323"/>
      <c r="CIH51" s="323"/>
      <c r="CII51" s="323"/>
      <c r="CIJ51" s="323"/>
      <c r="CIK51" s="323"/>
      <c r="CIL51" s="323"/>
      <c r="CIM51" s="323"/>
      <c r="CIN51" s="323"/>
      <c r="CIO51" s="323"/>
      <c r="CIP51" s="323"/>
      <c r="CIQ51" s="323"/>
      <c r="CIR51" s="323"/>
      <c r="CIS51" s="323"/>
      <c r="CIT51" s="323"/>
      <c r="CIU51" s="323"/>
      <c r="CIV51" s="323"/>
      <c r="CIW51" s="323"/>
      <c r="CIX51" s="323"/>
      <c r="CIY51" s="323"/>
      <c r="CIZ51" s="323"/>
      <c r="CJA51" s="323"/>
      <c r="CJB51" s="323"/>
      <c r="CJC51" s="323"/>
      <c r="CJD51" s="323"/>
      <c r="CJE51" s="323"/>
      <c r="CJF51" s="323"/>
      <c r="CJG51" s="323"/>
      <c r="CJH51" s="323"/>
      <c r="CJI51" s="323"/>
      <c r="CJJ51" s="323"/>
      <c r="CJK51" s="323"/>
      <c r="CJL51" s="323"/>
      <c r="CJM51" s="323"/>
      <c r="CJN51" s="323"/>
      <c r="CJO51" s="323"/>
      <c r="CJP51" s="323"/>
      <c r="CJQ51" s="323"/>
      <c r="CJR51" s="323"/>
      <c r="CJS51" s="323"/>
      <c r="CJT51" s="323"/>
      <c r="CJU51" s="323"/>
      <c r="CJV51" s="323"/>
      <c r="CJW51" s="323"/>
      <c r="CJX51" s="323"/>
      <c r="CJY51" s="323"/>
      <c r="CJZ51" s="323"/>
      <c r="CKA51" s="323"/>
      <c r="CKB51" s="323"/>
      <c r="CKC51" s="323"/>
      <c r="CKD51" s="323"/>
      <c r="CKE51" s="323"/>
      <c r="CKF51" s="323"/>
      <c r="CKG51" s="323"/>
      <c r="CKH51" s="323"/>
      <c r="CKI51" s="323"/>
      <c r="CKJ51" s="323"/>
      <c r="CKK51" s="323"/>
      <c r="CKL51" s="323"/>
      <c r="CKM51" s="323"/>
      <c r="CKN51" s="323"/>
      <c r="CKO51" s="323"/>
      <c r="CKP51" s="323"/>
      <c r="CKQ51" s="323"/>
      <c r="CKR51" s="323"/>
      <c r="CKS51" s="323"/>
      <c r="CKT51" s="323"/>
      <c r="CKU51" s="323"/>
      <c r="CKV51" s="323"/>
      <c r="CKW51" s="323"/>
      <c r="CKX51" s="323"/>
      <c r="CKY51" s="323"/>
      <c r="CKZ51" s="323"/>
      <c r="CLA51" s="323"/>
      <c r="CLB51" s="323"/>
      <c r="CLC51" s="323"/>
      <c r="CLD51" s="323"/>
      <c r="CLE51" s="323"/>
      <c r="CLF51" s="323"/>
      <c r="CLG51" s="323"/>
      <c r="CLH51" s="323"/>
      <c r="CLI51" s="323"/>
      <c r="CLJ51" s="323"/>
      <c r="CLK51" s="323"/>
      <c r="CLL51" s="323"/>
      <c r="CLM51" s="323"/>
      <c r="CLN51" s="323"/>
      <c r="CLO51" s="323"/>
      <c r="CLP51" s="323"/>
      <c r="CLQ51" s="323"/>
      <c r="CLR51" s="323"/>
      <c r="CLS51" s="323"/>
      <c r="CLT51" s="323"/>
      <c r="CLU51" s="323"/>
      <c r="CLV51" s="323"/>
      <c r="CLW51" s="323"/>
      <c r="CLX51" s="323"/>
      <c r="CLY51" s="323"/>
      <c r="CLZ51" s="323"/>
      <c r="CMA51" s="323"/>
      <c r="CMB51" s="323"/>
      <c r="CMC51" s="323"/>
      <c r="CMD51" s="323"/>
      <c r="CME51" s="323"/>
      <c r="CMF51" s="323"/>
      <c r="CMG51" s="323"/>
      <c r="CMH51" s="323"/>
      <c r="CMI51" s="323"/>
      <c r="CMJ51" s="323"/>
      <c r="CMK51" s="323"/>
      <c r="CML51" s="323"/>
      <c r="CMM51" s="323"/>
      <c r="CMN51" s="323"/>
      <c r="CMO51" s="323"/>
      <c r="CMP51" s="323"/>
      <c r="CMQ51" s="323"/>
      <c r="CMR51" s="323"/>
      <c r="CMS51" s="323"/>
      <c r="CMT51" s="323"/>
      <c r="CMU51" s="323"/>
      <c r="CMV51" s="323"/>
      <c r="CMW51" s="323"/>
      <c r="CMX51" s="323"/>
      <c r="CMY51" s="323"/>
      <c r="CMZ51" s="323"/>
      <c r="CNA51" s="323"/>
      <c r="CNB51" s="323"/>
      <c r="CNC51" s="323"/>
      <c r="CND51" s="323"/>
      <c r="CNE51" s="323"/>
      <c r="CNF51" s="323"/>
      <c r="CNG51" s="323"/>
      <c r="CNH51" s="323"/>
      <c r="CNI51" s="323"/>
      <c r="CNJ51" s="323"/>
      <c r="CNK51" s="323"/>
      <c r="CNL51" s="323"/>
      <c r="CNM51" s="323"/>
      <c r="CNN51" s="323"/>
      <c r="CNO51" s="323"/>
      <c r="CNP51" s="323"/>
      <c r="CNQ51" s="323"/>
      <c r="CNR51" s="323"/>
      <c r="CNS51" s="323"/>
      <c r="CNT51" s="323"/>
      <c r="CNU51" s="323"/>
      <c r="CNV51" s="323"/>
      <c r="CNW51" s="323"/>
      <c r="CNX51" s="323"/>
      <c r="CNY51" s="323"/>
      <c r="CNZ51" s="323"/>
      <c r="COA51" s="323"/>
      <c r="COB51" s="323"/>
      <c r="COC51" s="323"/>
      <c r="COD51" s="323"/>
      <c r="COE51" s="323"/>
      <c r="COF51" s="323"/>
      <c r="COG51" s="323"/>
      <c r="COH51" s="323"/>
      <c r="COI51" s="323"/>
      <c r="COJ51" s="323"/>
      <c r="COK51" s="323"/>
      <c r="COL51" s="323"/>
      <c r="COM51" s="323"/>
      <c r="CON51" s="323"/>
      <c r="COO51" s="323"/>
      <c r="COP51" s="323"/>
      <c r="COQ51" s="323"/>
      <c r="COR51" s="323"/>
      <c r="COS51" s="323"/>
      <c r="COT51" s="323"/>
      <c r="COU51" s="323"/>
      <c r="COV51" s="323"/>
      <c r="COW51" s="323"/>
      <c r="COX51" s="323"/>
      <c r="COY51" s="323"/>
      <c r="COZ51" s="323"/>
      <c r="CPA51" s="323"/>
      <c r="CPB51" s="323"/>
      <c r="CPC51" s="323"/>
      <c r="CPD51" s="323"/>
      <c r="CPE51" s="323"/>
      <c r="CPF51" s="323"/>
      <c r="CPG51" s="323"/>
      <c r="CPH51" s="323"/>
      <c r="CPI51" s="323"/>
      <c r="CPJ51" s="323"/>
      <c r="CPK51" s="323"/>
      <c r="CPL51" s="323"/>
      <c r="CPM51" s="323"/>
      <c r="CPN51" s="323"/>
      <c r="CPO51" s="323"/>
      <c r="CPP51" s="323"/>
      <c r="CPQ51" s="323"/>
      <c r="CPR51" s="323"/>
      <c r="CPS51" s="323"/>
      <c r="CPT51" s="323"/>
      <c r="CPU51" s="323"/>
      <c r="CPV51" s="323"/>
      <c r="CPW51" s="323"/>
      <c r="CPX51" s="323"/>
      <c r="CPY51" s="323"/>
      <c r="CPZ51" s="323"/>
      <c r="CQA51" s="323"/>
      <c r="CQB51" s="323"/>
      <c r="CQC51" s="323"/>
      <c r="CQD51" s="323"/>
      <c r="CQE51" s="323"/>
      <c r="CQF51" s="323"/>
      <c r="CQG51" s="323"/>
      <c r="CQH51" s="323"/>
      <c r="CQI51" s="323"/>
      <c r="CQJ51" s="323"/>
      <c r="CQK51" s="323"/>
      <c r="CQL51" s="323"/>
      <c r="CQM51" s="323"/>
      <c r="CQN51" s="323"/>
      <c r="CQO51" s="323"/>
      <c r="CQP51" s="323"/>
      <c r="CQQ51" s="323"/>
      <c r="CQR51" s="323"/>
      <c r="CQS51" s="323"/>
      <c r="CQT51" s="323"/>
      <c r="CQU51" s="323"/>
      <c r="CQV51" s="323"/>
      <c r="CQW51" s="323"/>
      <c r="CQX51" s="323"/>
      <c r="CQY51" s="323"/>
      <c r="CQZ51" s="323"/>
      <c r="CRA51" s="323"/>
      <c r="CRB51" s="323"/>
      <c r="CRC51" s="323"/>
      <c r="CRD51" s="323"/>
      <c r="CRE51" s="323"/>
      <c r="CRF51" s="323"/>
      <c r="CRG51" s="323"/>
      <c r="CRH51" s="323"/>
      <c r="CRI51" s="323"/>
      <c r="CRJ51" s="323"/>
      <c r="CRK51" s="323"/>
      <c r="CRL51" s="323"/>
      <c r="CRM51" s="323"/>
      <c r="CRN51" s="323"/>
      <c r="CRO51" s="323"/>
      <c r="CRP51" s="323"/>
      <c r="CRQ51" s="323"/>
      <c r="CRR51" s="323"/>
      <c r="CRS51" s="323"/>
      <c r="CRT51" s="323"/>
      <c r="CRU51" s="323"/>
      <c r="CRV51" s="323"/>
      <c r="CRW51" s="323"/>
      <c r="CRX51" s="323"/>
      <c r="CRY51" s="323"/>
      <c r="CRZ51" s="323"/>
      <c r="CSA51" s="323"/>
      <c r="CSB51" s="323"/>
      <c r="CSC51" s="323"/>
      <c r="CSD51" s="323"/>
      <c r="CSE51" s="323"/>
      <c r="CSF51" s="323"/>
      <c r="CSG51" s="323"/>
      <c r="CSH51" s="323"/>
      <c r="CSI51" s="323"/>
      <c r="CSJ51" s="323"/>
      <c r="CSK51" s="323"/>
      <c r="CSL51" s="323"/>
      <c r="CSM51" s="323"/>
      <c r="CSN51" s="323"/>
      <c r="CSO51" s="323"/>
      <c r="CSP51" s="323"/>
      <c r="CSQ51" s="323"/>
      <c r="CSR51" s="323"/>
      <c r="CSS51" s="323"/>
      <c r="CST51" s="323"/>
      <c r="CSU51" s="323"/>
      <c r="CSV51" s="323"/>
      <c r="CSW51" s="323"/>
      <c r="CSX51" s="323"/>
      <c r="CSY51" s="323"/>
      <c r="CSZ51" s="323"/>
      <c r="CTA51" s="323"/>
      <c r="CTB51" s="323"/>
      <c r="CTC51" s="323"/>
      <c r="CTD51" s="323"/>
      <c r="CTE51" s="323"/>
      <c r="CTF51" s="323"/>
      <c r="CTG51" s="323"/>
      <c r="CTH51" s="323"/>
      <c r="CTI51" s="323"/>
      <c r="CTJ51" s="323"/>
      <c r="CTK51" s="323"/>
      <c r="CTL51" s="323"/>
      <c r="CTM51" s="323"/>
      <c r="CTN51" s="323"/>
      <c r="CTO51" s="323"/>
      <c r="CTP51" s="323"/>
      <c r="CTQ51" s="323"/>
      <c r="CTR51" s="323"/>
      <c r="CTS51" s="323"/>
      <c r="CTT51" s="323"/>
      <c r="CTU51" s="323"/>
      <c r="CTV51" s="323"/>
      <c r="CTW51" s="323"/>
      <c r="CTX51" s="323"/>
      <c r="CTY51" s="323"/>
      <c r="CTZ51" s="323"/>
      <c r="CUA51" s="323"/>
      <c r="CUB51" s="323"/>
      <c r="CUC51" s="323"/>
      <c r="CUD51" s="323"/>
      <c r="CUE51" s="323"/>
      <c r="CUF51" s="323"/>
      <c r="CUG51" s="323"/>
      <c r="CUH51" s="323"/>
      <c r="CUI51" s="323"/>
      <c r="CUJ51" s="323"/>
      <c r="CUK51" s="323"/>
      <c r="CUL51" s="323"/>
      <c r="CUM51" s="323"/>
      <c r="CUN51" s="323"/>
      <c r="CUO51" s="323"/>
      <c r="CUP51" s="323"/>
      <c r="CUQ51" s="323"/>
      <c r="CUR51" s="323"/>
      <c r="CUS51" s="323"/>
      <c r="CUT51" s="323"/>
      <c r="CUU51" s="323"/>
      <c r="CUV51" s="323"/>
      <c r="CUW51" s="323"/>
      <c r="CUX51" s="323"/>
      <c r="CUY51" s="323"/>
      <c r="CUZ51" s="323"/>
      <c r="CVA51" s="323"/>
      <c r="CVB51" s="323"/>
      <c r="CVC51" s="323"/>
      <c r="CVD51" s="323"/>
      <c r="CVE51" s="323"/>
      <c r="CVF51" s="323"/>
      <c r="CVG51" s="323"/>
      <c r="CVH51" s="323"/>
      <c r="CVI51" s="323"/>
      <c r="CVJ51" s="323"/>
      <c r="CVK51" s="323"/>
      <c r="CVL51" s="323"/>
      <c r="CVM51" s="323"/>
      <c r="CVN51" s="323"/>
      <c r="CVO51" s="323"/>
      <c r="CVP51" s="323"/>
      <c r="CVQ51" s="323"/>
      <c r="CVR51" s="323"/>
      <c r="CVS51" s="323"/>
      <c r="CVT51" s="323"/>
      <c r="CVU51" s="323"/>
      <c r="CVV51" s="323"/>
      <c r="CVW51" s="323"/>
      <c r="CVX51" s="323"/>
      <c r="CVY51" s="323"/>
      <c r="CVZ51" s="323"/>
      <c r="CWA51" s="323"/>
      <c r="CWB51" s="323"/>
      <c r="CWC51" s="323"/>
      <c r="CWD51" s="323"/>
      <c r="CWE51" s="323"/>
      <c r="CWF51" s="323"/>
      <c r="CWG51" s="323"/>
      <c r="CWH51" s="323"/>
      <c r="CWI51" s="323"/>
      <c r="CWJ51" s="323"/>
      <c r="CWK51" s="323"/>
      <c r="CWL51" s="323"/>
      <c r="CWM51" s="323"/>
      <c r="CWN51" s="323"/>
      <c r="CWO51" s="323"/>
      <c r="CWP51" s="323"/>
      <c r="CWQ51" s="323"/>
      <c r="CWR51" s="323"/>
      <c r="CWS51" s="323"/>
      <c r="CWT51" s="323"/>
      <c r="CWU51" s="323"/>
      <c r="CWV51" s="323"/>
      <c r="CWW51" s="323"/>
      <c r="CWX51" s="323"/>
      <c r="CWY51" s="323"/>
      <c r="CWZ51" s="323"/>
      <c r="CXA51" s="323"/>
      <c r="CXB51" s="323"/>
      <c r="CXC51" s="323"/>
      <c r="CXD51" s="323"/>
      <c r="CXE51" s="323"/>
      <c r="CXF51" s="323"/>
      <c r="CXG51" s="323"/>
      <c r="CXH51" s="323"/>
      <c r="CXI51" s="323"/>
      <c r="CXJ51" s="323"/>
      <c r="CXK51" s="323"/>
      <c r="CXL51" s="323"/>
      <c r="CXM51" s="323"/>
      <c r="CXN51" s="323"/>
      <c r="CXO51" s="323"/>
      <c r="CXP51" s="323"/>
      <c r="CXQ51" s="323"/>
      <c r="CXR51" s="323"/>
      <c r="CXS51" s="323"/>
      <c r="CXT51" s="323"/>
      <c r="CXU51" s="323"/>
      <c r="CXV51" s="323"/>
      <c r="CXW51" s="323"/>
      <c r="CXX51" s="323"/>
      <c r="CXY51" s="323"/>
      <c r="CXZ51" s="323"/>
      <c r="CYA51" s="323"/>
      <c r="CYB51" s="323"/>
      <c r="CYC51" s="323"/>
      <c r="CYD51" s="323"/>
      <c r="CYE51" s="323"/>
      <c r="CYF51" s="323"/>
      <c r="CYG51" s="323"/>
      <c r="CYH51" s="323"/>
      <c r="CYI51" s="323"/>
      <c r="CYJ51" s="323"/>
      <c r="CYK51" s="323"/>
      <c r="CYL51" s="323"/>
      <c r="CYM51" s="323"/>
      <c r="CYN51" s="323"/>
      <c r="CYO51" s="323"/>
      <c r="CYP51" s="323"/>
      <c r="CYQ51" s="323"/>
      <c r="CYR51" s="323"/>
      <c r="CYS51" s="323"/>
      <c r="CYT51" s="323"/>
      <c r="CYU51" s="323"/>
      <c r="CYV51" s="323"/>
      <c r="CYW51" s="323"/>
      <c r="CYX51" s="323"/>
      <c r="CYY51" s="323"/>
      <c r="CYZ51" s="323"/>
      <c r="CZA51" s="323"/>
      <c r="CZB51" s="323"/>
      <c r="CZC51" s="323"/>
      <c r="CZD51" s="323"/>
      <c r="CZE51" s="323"/>
      <c r="CZF51" s="323"/>
      <c r="CZG51" s="323"/>
      <c r="CZH51" s="323"/>
      <c r="CZI51" s="323"/>
      <c r="CZJ51" s="323"/>
      <c r="CZK51" s="323"/>
      <c r="CZL51" s="323"/>
      <c r="CZM51" s="323"/>
      <c r="CZN51" s="323"/>
      <c r="CZO51" s="323"/>
      <c r="CZP51" s="323"/>
      <c r="CZQ51" s="323"/>
      <c r="CZR51" s="323"/>
      <c r="CZS51" s="323"/>
      <c r="CZT51" s="323"/>
      <c r="CZU51" s="323"/>
      <c r="CZV51" s="323"/>
      <c r="CZW51" s="323"/>
      <c r="CZX51" s="323"/>
      <c r="CZY51" s="323"/>
      <c r="CZZ51" s="323"/>
      <c r="DAA51" s="323"/>
      <c r="DAB51" s="323"/>
      <c r="DAC51" s="323"/>
      <c r="DAD51" s="323"/>
      <c r="DAE51" s="323"/>
      <c r="DAF51" s="323"/>
      <c r="DAG51" s="323"/>
      <c r="DAH51" s="323"/>
      <c r="DAI51" s="323"/>
      <c r="DAJ51" s="323"/>
      <c r="DAK51" s="323"/>
      <c r="DAL51" s="323"/>
      <c r="DAM51" s="323"/>
      <c r="DAN51" s="323"/>
      <c r="DAO51" s="323"/>
      <c r="DAP51" s="323"/>
      <c r="DAQ51" s="323"/>
      <c r="DAR51" s="323"/>
      <c r="DAS51" s="323"/>
      <c r="DAT51" s="323"/>
      <c r="DAU51" s="323"/>
      <c r="DAV51" s="323"/>
      <c r="DAW51" s="323"/>
      <c r="DAX51" s="323"/>
      <c r="DAY51" s="323"/>
      <c r="DAZ51" s="323"/>
      <c r="DBA51" s="323"/>
      <c r="DBB51" s="323"/>
      <c r="DBC51" s="323"/>
      <c r="DBD51" s="323"/>
      <c r="DBE51" s="323"/>
      <c r="DBF51" s="323"/>
      <c r="DBG51" s="323"/>
      <c r="DBH51" s="323"/>
      <c r="DBI51" s="323"/>
      <c r="DBJ51" s="323"/>
      <c r="DBK51" s="323"/>
      <c r="DBL51" s="323"/>
      <c r="DBM51" s="323"/>
      <c r="DBN51" s="323"/>
      <c r="DBO51" s="323"/>
      <c r="DBP51" s="323"/>
      <c r="DBQ51" s="323"/>
      <c r="DBR51" s="323"/>
      <c r="DBS51" s="323"/>
      <c r="DBT51" s="323"/>
      <c r="DBU51" s="323"/>
      <c r="DBV51" s="323"/>
      <c r="DBW51" s="323"/>
      <c r="DBX51" s="323"/>
      <c r="DBY51" s="323"/>
      <c r="DBZ51" s="323"/>
      <c r="DCA51" s="323"/>
      <c r="DCB51" s="323"/>
      <c r="DCC51" s="323"/>
      <c r="DCD51" s="323"/>
      <c r="DCE51" s="323"/>
      <c r="DCF51" s="323"/>
      <c r="DCG51" s="323"/>
      <c r="DCH51" s="323"/>
      <c r="DCI51" s="323"/>
      <c r="DCJ51" s="323"/>
      <c r="DCK51" s="323"/>
      <c r="DCL51" s="323"/>
      <c r="DCM51" s="323"/>
      <c r="DCN51" s="323"/>
      <c r="DCO51" s="323"/>
      <c r="DCP51" s="323"/>
      <c r="DCQ51" s="323"/>
      <c r="DCR51" s="323"/>
      <c r="DCS51" s="323"/>
      <c r="DCT51" s="323"/>
      <c r="DCU51" s="323"/>
      <c r="DCV51" s="323"/>
      <c r="DCW51" s="323"/>
      <c r="DCX51" s="323"/>
      <c r="DCY51" s="323"/>
      <c r="DCZ51" s="323"/>
      <c r="DDA51" s="323"/>
      <c r="DDB51" s="323"/>
      <c r="DDC51" s="323"/>
      <c r="DDD51" s="323"/>
      <c r="DDE51" s="323"/>
      <c r="DDF51" s="323"/>
      <c r="DDG51" s="323"/>
      <c r="DDH51" s="323"/>
      <c r="DDI51" s="323"/>
      <c r="DDJ51" s="323"/>
      <c r="DDK51" s="323"/>
      <c r="DDL51" s="323"/>
      <c r="DDM51" s="323"/>
      <c r="DDN51" s="323"/>
      <c r="DDO51" s="323"/>
      <c r="DDP51" s="323"/>
      <c r="DDQ51" s="323"/>
      <c r="DDR51" s="323"/>
      <c r="DDS51" s="323"/>
      <c r="DDT51" s="323"/>
      <c r="DDU51" s="323"/>
      <c r="DDV51" s="323"/>
      <c r="DDW51" s="323"/>
      <c r="DDX51" s="323"/>
      <c r="DDY51" s="323"/>
      <c r="DDZ51" s="323"/>
      <c r="DEA51" s="323"/>
      <c r="DEB51" s="323"/>
      <c r="DEC51" s="323"/>
      <c r="DED51" s="323"/>
      <c r="DEE51" s="323"/>
      <c r="DEF51" s="323"/>
      <c r="DEG51" s="323"/>
      <c r="DEH51" s="323"/>
      <c r="DEI51" s="323"/>
      <c r="DEJ51" s="323"/>
      <c r="DEK51" s="323"/>
      <c r="DEL51" s="323"/>
      <c r="DEM51" s="323"/>
      <c r="DEN51" s="323"/>
      <c r="DEO51" s="323"/>
      <c r="DEP51" s="323"/>
      <c r="DEQ51" s="323"/>
      <c r="DER51" s="323"/>
      <c r="DES51" s="323"/>
      <c r="DET51" s="323"/>
      <c r="DEU51" s="323"/>
      <c r="DEV51" s="323"/>
      <c r="DEW51" s="323"/>
      <c r="DEX51" s="323"/>
      <c r="DEY51" s="323"/>
      <c r="DEZ51" s="323"/>
      <c r="DFA51" s="323"/>
      <c r="DFB51" s="323"/>
      <c r="DFC51" s="323"/>
      <c r="DFD51" s="323"/>
      <c r="DFE51" s="323"/>
      <c r="DFF51" s="323"/>
      <c r="DFG51" s="323"/>
      <c r="DFH51" s="323"/>
      <c r="DFI51" s="323"/>
      <c r="DFJ51" s="323"/>
      <c r="DFK51" s="323"/>
      <c r="DFL51" s="323"/>
      <c r="DFM51" s="323"/>
      <c r="DFN51" s="323"/>
      <c r="DFO51" s="323"/>
      <c r="DFP51" s="323"/>
      <c r="DFQ51" s="323"/>
      <c r="DFR51" s="323"/>
      <c r="DFS51" s="323"/>
      <c r="DFT51" s="323"/>
      <c r="DFU51" s="323"/>
      <c r="DFV51" s="323"/>
      <c r="DFW51" s="323"/>
      <c r="DFX51" s="323"/>
      <c r="DFY51" s="323"/>
      <c r="DFZ51" s="323"/>
      <c r="DGA51" s="323"/>
      <c r="DGB51" s="323"/>
      <c r="DGC51" s="323"/>
      <c r="DGD51" s="323"/>
      <c r="DGE51" s="323"/>
      <c r="DGF51" s="323"/>
      <c r="DGG51" s="323"/>
      <c r="DGH51" s="323"/>
      <c r="DGI51" s="323"/>
      <c r="DGJ51" s="323"/>
      <c r="DGK51" s="323"/>
      <c r="DGL51" s="323"/>
      <c r="DGM51" s="323"/>
      <c r="DGN51" s="323"/>
      <c r="DGO51" s="323"/>
      <c r="DGP51" s="323"/>
      <c r="DGQ51" s="323"/>
      <c r="DGR51" s="323"/>
      <c r="DGS51" s="323"/>
      <c r="DGT51" s="323"/>
      <c r="DGU51" s="323"/>
      <c r="DGV51" s="323"/>
      <c r="DGW51" s="323"/>
      <c r="DGX51" s="323"/>
      <c r="DGY51" s="323"/>
      <c r="DGZ51" s="323"/>
      <c r="DHA51" s="323"/>
      <c r="DHB51" s="323"/>
      <c r="DHC51" s="323"/>
      <c r="DHD51" s="323"/>
      <c r="DHE51" s="323"/>
      <c r="DHF51" s="323"/>
      <c r="DHG51" s="323"/>
      <c r="DHH51" s="323"/>
      <c r="DHI51" s="323"/>
      <c r="DHJ51" s="323"/>
      <c r="DHK51" s="323"/>
      <c r="DHL51" s="323"/>
      <c r="DHM51" s="323"/>
      <c r="DHN51" s="323"/>
      <c r="DHO51" s="323"/>
      <c r="DHP51" s="323"/>
      <c r="DHQ51" s="323"/>
      <c r="DHR51" s="323"/>
      <c r="DHS51" s="323"/>
      <c r="DHT51" s="323"/>
      <c r="DHU51" s="323"/>
      <c r="DHV51" s="323"/>
      <c r="DHW51" s="323"/>
      <c r="DHX51" s="323"/>
      <c r="DHY51" s="323"/>
      <c r="DHZ51" s="323"/>
      <c r="DIA51" s="323"/>
      <c r="DIB51" s="323"/>
      <c r="DIC51" s="323"/>
      <c r="DID51" s="323"/>
      <c r="DIE51" s="323"/>
      <c r="DIF51" s="323"/>
      <c r="DIG51" s="323"/>
      <c r="DIH51" s="323"/>
      <c r="DII51" s="323"/>
      <c r="DIJ51" s="323"/>
      <c r="DIK51" s="323"/>
      <c r="DIL51" s="323"/>
      <c r="DIM51" s="323"/>
      <c r="DIN51" s="323"/>
      <c r="DIO51" s="323"/>
      <c r="DIP51" s="323"/>
      <c r="DIQ51" s="323"/>
      <c r="DIR51" s="323"/>
      <c r="DIS51" s="323"/>
      <c r="DIT51" s="323"/>
      <c r="DIU51" s="323"/>
      <c r="DIV51" s="323"/>
      <c r="DIW51" s="323"/>
      <c r="DIX51" s="323"/>
      <c r="DIY51" s="323"/>
      <c r="DIZ51" s="323"/>
      <c r="DJA51" s="323"/>
      <c r="DJB51" s="323"/>
      <c r="DJC51" s="323"/>
      <c r="DJD51" s="323"/>
      <c r="DJE51" s="323"/>
      <c r="DJF51" s="323"/>
      <c r="DJG51" s="323"/>
      <c r="DJH51" s="323"/>
      <c r="DJI51" s="323"/>
      <c r="DJJ51" s="323"/>
      <c r="DJK51" s="323"/>
      <c r="DJL51" s="323"/>
      <c r="DJM51" s="323"/>
      <c r="DJN51" s="323"/>
      <c r="DJO51" s="323"/>
      <c r="DJP51" s="323"/>
      <c r="DJQ51" s="323"/>
      <c r="DJR51" s="323"/>
      <c r="DJS51" s="323"/>
      <c r="DJT51" s="323"/>
      <c r="DJU51" s="323"/>
      <c r="DJV51" s="323"/>
      <c r="DJW51" s="323"/>
      <c r="DJX51" s="323"/>
      <c r="DJY51" s="323"/>
      <c r="DJZ51" s="323"/>
      <c r="DKA51" s="323"/>
      <c r="DKB51" s="323"/>
      <c r="DKC51" s="323"/>
      <c r="DKD51" s="323"/>
      <c r="DKE51" s="323"/>
      <c r="DKF51" s="323"/>
      <c r="DKG51" s="323"/>
      <c r="DKH51" s="323"/>
      <c r="DKI51" s="323"/>
      <c r="DKJ51" s="323"/>
      <c r="DKK51" s="323"/>
      <c r="DKL51" s="323"/>
      <c r="DKM51" s="323"/>
      <c r="DKN51" s="323"/>
      <c r="DKO51" s="323"/>
      <c r="DKP51" s="323"/>
      <c r="DKQ51" s="323"/>
      <c r="DKR51" s="323"/>
      <c r="DKS51" s="323"/>
      <c r="DKT51" s="323"/>
      <c r="DKU51" s="323"/>
      <c r="DKV51" s="323"/>
      <c r="DKW51" s="323"/>
      <c r="DKX51" s="323"/>
      <c r="DKY51" s="323"/>
      <c r="DKZ51" s="323"/>
      <c r="DLA51" s="323"/>
      <c r="DLB51" s="323"/>
      <c r="DLC51" s="323"/>
      <c r="DLD51" s="323"/>
      <c r="DLE51" s="323"/>
      <c r="DLF51" s="323"/>
      <c r="DLG51" s="323"/>
      <c r="DLH51" s="323"/>
      <c r="DLI51" s="323"/>
      <c r="DLJ51" s="323"/>
      <c r="DLK51" s="323"/>
      <c r="DLL51" s="323"/>
      <c r="DLM51" s="323"/>
      <c r="DLN51" s="323"/>
      <c r="DLO51" s="323"/>
      <c r="DLP51" s="323"/>
      <c r="DLQ51" s="323"/>
      <c r="DLR51" s="323"/>
      <c r="DLS51" s="323"/>
      <c r="DLT51" s="323"/>
      <c r="DLU51" s="323"/>
      <c r="DLV51" s="323"/>
      <c r="DLW51" s="323"/>
      <c r="DLX51" s="323"/>
      <c r="DLY51" s="323"/>
      <c r="DLZ51" s="323"/>
      <c r="DMA51" s="323"/>
      <c r="DMB51" s="323"/>
      <c r="DMC51" s="323"/>
      <c r="DMD51" s="323"/>
      <c r="DME51" s="323"/>
      <c r="DMF51" s="323"/>
      <c r="DMG51" s="323"/>
      <c r="DMH51" s="323"/>
      <c r="DMI51" s="323"/>
      <c r="DMJ51" s="323"/>
      <c r="DMK51" s="323"/>
      <c r="DML51" s="323"/>
      <c r="DMM51" s="323"/>
      <c r="DMN51" s="323"/>
      <c r="DMO51" s="323"/>
      <c r="DMP51" s="323"/>
      <c r="DMQ51" s="323"/>
      <c r="DMR51" s="323"/>
      <c r="DMS51" s="323"/>
      <c r="DMT51" s="323"/>
      <c r="DMU51" s="323"/>
      <c r="DMV51" s="323"/>
      <c r="DMW51" s="323"/>
      <c r="DMX51" s="323"/>
      <c r="DMY51" s="323"/>
      <c r="DMZ51" s="323"/>
      <c r="DNA51" s="323"/>
      <c r="DNB51" s="323"/>
      <c r="DNC51" s="323"/>
      <c r="DND51" s="323"/>
      <c r="DNE51" s="323"/>
      <c r="DNF51" s="323"/>
      <c r="DNG51" s="323"/>
      <c r="DNH51" s="323"/>
      <c r="DNI51" s="323"/>
      <c r="DNJ51" s="323"/>
      <c r="DNK51" s="323"/>
      <c r="DNL51" s="323"/>
      <c r="DNM51" s="323"/>
      <c r="DNN51" s="323"/>
      <c r="DNO51" s="323"/>
      <c r="DNP51" s="323"/>
      <c r="DNQ51" s="323"/>
      <c r="DNR51" s="323"/>
      <c r="DNS51" s="323"/>
      <c r="DNT51" s="323"/>
      <c r="DNU51" s="323"/>
      <c r="DNV51" s="323"/>
      <c r="DNW51" s="323"/>
      <c r="DNX51" s="323"/>
      <c r="DNY51" s="323"/>
      <c r="DNZ51" s="323"/>
      <c r="DOA51" s="323"/>
      <c r="DOB51" s="323"/>
      <c r="DOC51" s="323"/>
      <c r="DOD51" s="323"/>
      <c r="DOE51" s="323"/>
      <c r="DOF51" s="323"/>
      <c r="DOG51" s="323"/>
      <c r="DOH51" s="323"/>
      <c r="DOI51" s="323"/>
      <c r="DOJ51" s="323"/>
      <c r="DOK51" s="323"/>
      <c r="DOL51" s="323"/>
      <c r="DOM51" s="323"/>
      <c r="DON51" s="323"/>
      <c r="DOO51" s="323"/>
      <c r="DOP51" s="323"/>
      <c r="DOQ51" s="323"/>
      <c r="DOR51" s="323"/>
      <c r="DOS51" s="323"/>
      <c r="DOT51" s="323"/>
      <c r="DOU51" s="323"/>
      <c r="DOV51" s="323"/>
      <c r="DOW51" s="323"/>
      <c r="DOX51" s="323"/>
      <c r="DOY51" s="323"/>
      <c r="DOZ51" s="323"/>
      <c r="DPA51" s="323"/>
      <c r="DPB51" s="323"/>
      <c r="DPC51" s="323"/>
      <c r="DPD51" s="323"/>
      <c r="DPE51" s="323"/>
      <c r="DPF51" s="323"/>
      <c r="DPG51" s="323"/>
      <c r="DPH51" s="323"/>
      <c r="DPI51" s="323"/>
      <c r="DPJ51" s="323"/>
      <c r="DPK51" s="323"/>
      <c r="DPL51" s="323"/>
      <c r="DPM51" s="323"/>
      <c r="DPN51" s="323"/>
      <c r="DPO51" s="323"/>
      <c r="DPP51" s="323"/>
      <c r="DPQ51" s="323"/>
      <c r="DPR51" s="323"/>
      <c r="DPS51" s="323"/>
      <c r="DPT51" s="323"/>
      <c r="DPU51" s="323"/>
      <c r="DPV51" s="323"/>
      <c r="DPW51" s="323"/>
      <c r="DPX51" s="323"/>
      <c r="DPY51" s="323"/>
      <c r="DPZ51" s="323"/>
      <c r="DQA51" s="323"/>
      <c r="DQB51" s="323"/>
      <c r="DQC51" s="323"/>
      <c r="DQD51" s="323"/>
      <c r="DQE51" s="323"/>
      <c r="DQF51" s="323"/>
      <c r="DQG51" s="323"/>
      <c r="DQH51" s="323"/>
      <c r="DQI51" s="323"/>
      <c r="DQJ51" s="323"/>
      <c r="DQK51" s="323"/>
      <c r="DQL51" s="323"/>
      <c r="DQM51" s="323"/>
      <c r="DQN51" s="323"/>
      <c r="DQO51" s="323"/>
      <c r="DQP51" s="323"/>
      <c r="DQQ51" s="323"/>
      <c r="DQR51" s="323"/>
      <c r="DQS51" s="323"/>
      <c r="DQT51" s="323"/>
      <c r="DQU51" s="323"/>
      <c r="DQV51" s="323"/>
      <c r="DQW51" s="323"/>
      <c r="DQX51" s="323"/>
      <c r="DQY51" s="323"/>
      <c r="DQZ51" s="323"/>
      <c r="DRA51" s="323"/>
      <c r="DRB51" s="323"/>
      <c r="DRC51" s="323"/>
      <c r="DRD51" s="323"/>
      <c r="DRE51" s="323"/>
      <c r="DRF51" s="323"/>
      <c r="DRG51" s="323"/>
      <c r="DRH51" s="323"/>
      <c r="DRI51" s="323"/>
      <c r="DRJ51" s="323"/>
      <c r="DRK51" s="323"/>
      <c r="DRL51" s="323"/>
      <c r="DRM51" s="323"/>
      <c r="DRN51" s="323"/>
      <c r="DRO51" s="323"/>
      <c r="DRP51" s="323"/>
      <c r="DRQ51" s="323"/>
      <c r="DRR51" s="323"/>
      <c r="DRS51" s="323"/>
      <c r="DRT51" s="323"/>
      <c r="DRU51" s="323"/>
      <c r="DRV51" s="323"/>
      <c r="DRW51" s="323"/>
      <c r="DRX51" s="323"/>
      <c r="DRY51" s="323"/>
      <c r="DRZ51" s="323"/>
      <c r="DSA51" s="323"/>
      <c r="DSB51" s="323"/>
      <c r="DSC51" s="323"/>
      <c r="DSD51" s="323"/>
      <c r="DSE51" s="323"/>
      <c r="DSF51" s="323"/>
      <c r="DSG51" s="323"/>
      <c r="DSH51" s="323"/>
      <c r="DSI51" s="323"/>
      <c r="DSJ51" s="323"/>
      <c r="DSK51" s="323"/>
      <c r="DSL51" s="323"/>
      <c r="DSM51" s="323"/>
      <c r="DSN51" s="323"/>
      <c r="DSO51" s="323"/>
      <c r="DSP51" s="323"/>
      <c r="DSQ51" s="323"/>
      <c r="DSR51" s="323"/>
      <c r="DSS51" s="323"/>
      <c r="DST51" s="323"/>
      <c r="DSU51" s="323"/>
      <c r="DSV51" s="323"/>
      <c r="DSW51" s="323"/>
      <c r="DSX51" s="323"/>
      <c r="DSY51" s="323"/>
      <c r="DSZ51" s="323"/>
      <c r="DTA51" s="323"/>
      <c r="DTB51" s="323"/>
      <c r="DTC51" s="323"/>
      <c r="DTD51" s="323"/>
      <c r="DTE51" s="323"/>
      <c r="DTF51" s="323"/>
      <c r="DTG51" s="323"/>
      <c r="DTH51" s="323"/>
      <c r="DTI51" s="323"/>
      <c r="DTJ51" s="323"/>
      <c r="DTK51" s="323"/>
      <c r="DTL51" s="323"/>
      <c r="DTM51" s="323"/>
      <c r="DTN51" s="323"/>
      <c r="DTO51" s="323"/>
      <c r="DTP51" s="323"/>
      <c r="DTQ51" s="323"/>
      <c r="DTR51" s="323"/>
      <c r="DTS51" s="323"/>
      <c r="DTT51" s="323"/>
      <c r="DTU51" s="323"/>
      <c r="DTV51" s="323"/>
      <c r="DTW51" s="323"/>
      <c r="DTX51" s="323"/>
      <c r="DTY51" s="323"/>
      <c r="DTZ51" s="323"/>
      <c r="DUA51" s="323"/>
      <c r="DUB51" s="323"/>
      <c r="DUC51" s="323"/>
      <c r="DUD51" s="323"/>
      <c r="DUE51" s="323"/>
      <c r="DUF51" s="323"/>
      <c r="DUG51" s="323"/>
      <c r="DUH51" s="323"/>
      <c r="DUI51" s="323"/>
      <c r="DUJ51" s="323"/>
      <c r="DUK51" s="323"/>
      <c r="DUL51" s="323"/>
      <c r="DUM51" s="323"/>
      <c r="DUN51" s="323"/>
      <c r="DUO51" s="323"/>
      <c r="DUP51" s="323"/>
      <c r="DUQ51" s="323"/>
      <c r="DUR51" s="323"/>
      <c r="DUS51" s="323"/>
      <c r="DUT51" s="323"/>
      <c r="DUU51" s="323"/>
      <c r="DUV51" s="323"/>
      <c r="DUW51" s="323"/>
      <c r="DUX51" s="323"/>
      <c r="DUY51" s="323"/>
      <c r="DUZ51" s="323"/>
      <c r="DVA51" s="323"/>
      <c r="DVB51" s="323"/>
      <c r="DVC51" s="323"/>
      <c r="DVD51" s="323"/>
      <c r="DVE51" s="323"/>
      <c r="DVF51" s="323"/>
      <c r="DVG51" s="323"/>
      <c r="DVH51" s="323"/>
      <c r="DVI51" s="323"/>
      <c r="DVJ51" s="323"/>
      <c r="DVK51" s="323"/>
      <c r="DVL51" s="323"/>
      <c r="DVM51" s="323"/>
      <c r="DVN51" s="323"/>
      <c r="DVO51" s="323"/>
      <c r="DVP51" s="323"/>
      <c r="DVQ51" s="323"/>
      <c r="DVR51" s="323"/>
      <c r="DVS51" s="323"/>
      <c r="DVT51" s="323"/>
      <c r="DVU51" s="323"/>
      <c r="DVV51" s="323"/>
      <c r="DVW51" s="323"/>
      <c r="DVX51" s="323"/>
      <c r="DVY51" s="323"/>
      <c r="DVZ51" s="323"/>
      <c r="DWA51" s="323"/>
      <c r="DWB51" s="323"/>
      <c r="DWC51" s="323"/>
      <c r="DWD51" s="323"/>
      <c r="DWE51" s="323"/>
      <c r="DWF51" s="323"/>
      <c r="DWG51" s="323"/>
      <c r="DWH51" s="323"/>
      <c r="DWI51" s="323"/>
      <c r="DWJ51" s="323"/>
      <c r="DWK51" s="323"/>
      <c r="DWL51" s="323"/>
      <c r="DWM51" s="323"/>
      <c r="DWN51" s="323"/>
      <c r="DWO51" s="323"/>
      <c r="DWP51" s="323"/>
      <c r="DWQ51" s="323"/>
      <c r="DWR51" s="323"/>
      <c r="DWS51" s="323"/>
      <c r="DWT51" s="323"/>
      <c r="DWU51" s="323"/>
      <c r="DWV51" s="323"/>
      <c r="DWW51" s="323"/>
      <c r="DWX51" s="323"/>
      <c r="DWY51" s="323"/>
      <c r="DWZ51" s="323"/>
      <c r="DXA51" s="323"/>
      <c r="DXB51" s="323"/>
      <c r="DXC51" s="323"/>
      <c r="DXD51" s="323"/>
      <c r="DXE51" s="323"/>
      <c r="DXF51" s="323"/>
      <c r="DXG51" s="323"/>
      <c r="DXH51" s="323"/>
      <c r="DXI51" s="323"/>
      <c r="DXJ51" s="323"/>
      <c r="DXK51" s="323"/>
      <c r="DXL51" s="323"/>
      <c r="DXM51" s="323"/>
      <c r="DXN51" s="323"/>
      <c r="DXO51" s="323"/>
      <c r="DXP51" s="323"/>
      <c r="DXQ51" s="323"/>
      <c r="DXR51" s="323"/>
      <c r="DXS51" s="323"/>
      <c r="DXT51" s="323"/>
      <c r="DXU51" s="323"/>
      <c r="DXV51" s="323"/>
      <c r="DXW51" s="323"/>
      <c r="DXX51" s="323"/>
      <c r="DXY51" s="323"/>
      <c r="DXZ51" s="323"/>
      <c r="DYA51" s="323"/>
      <c r="DYB51" s="323"/>
      <c r="DYC51" s="323"/>
      <c r="DYD51" s="323"/>
      <c r="DYE51" s="323"/>
      <c r="DYF51" s="323"/>
      <c r="DYG51" s="323"/>
      <c r="DYH51" s="323"/>
      <c r="DYI51" s="323"/>
      <c r="DYJ51" s="323"/>
      <c r="DYK51" s="323"/>
      <c r="DYL51" s="323"/>
      <c r="DYM51" s="323"/>
      <c r="DYN51" s="323"/>
      <c r="DYO51" s="323"/>
      <c r="DYP51" s="323"/>
      <c r="DYQ51" s="323"/>
      <c r="DYR51" s="323"/>
      <c r="DYS51" s="323"/>
      <c r="DYT51" s="323"/>
      <c r="DYU51" s="323"/>
      <c r="DYV51" s="323"/>
      <c r="DYW51" s="323"/>
      <c r="DYX51" s="323"/>
      <c r="DYY51" s="323"/>
      <c r="DYZ51" s="323"/>
      <c r="DZA51" s="323"/>
      <c r="DZB51" s="323"/>
      <c r="DZC51" s="323"/>
      <c r="DZD51" s="323"/>
      <c r="DZE51" s="323"/>
      <c r="DZF51" s="323"/>
      <c r="DZG51" s="323"/>
      <c r="DZH51" s="323"/>
      <c r="DZI51" s="323"/>
      <c r="DZJ51" s="323"/>
      <c r="DZK51" s="323"/>
      <c r="DZL51" s="323"/>
      <c r="DZM51" s="323"/>
      <c r="DZN51" s="323"/>
      <c r="DZO51" s="323"/>
      <c r="DZP51" s="323"/>
      <c r="DZQ51" s="323"/>
      <c r="DZR51" s="323"/>
      <c r="DZS51" s="323"/>
      <c r="DZT51" s="323"/>
      <c r="DZU51" s="323"/>
      <c r="DZV51" s="323"/>
      <c r="DZW51" s="323"/>
      <c r="DZX51" s="323"/>
      <c r="DZY51" s="323"/>
      <c r="DZZ51" s="323"/>
      <c r="EAA51" s="323"/>
      <c r="EAB51" s="323"/>
      <c r="EAC51" s="323"/>
      <c r="EAD51" s="323"/>
      <c r="EAE51" s="323"/>
      <c r="EAF51" s="323"/>
      <c r="EAG51" s="323"/>
      <c r="EAH51" s="323"/>
      <c r="EAI51" s="323"/>
      <c r="EAJ51" s="323"/>
      <c r="EAK51" s="323"/>
      <c r="EAL51" s="323"/>
      <c r="EAM51" s="323"/>
      <c r="EAN51" s="323"/>
      <c r="EAO51" s="323"/>
      <c r="EAP51" s="323"/>
      <c r="EAQ51" s="323"/>
      <c r="EAR51" s="323"/>
      <c r="EAS51" s="323"/>
      <c r="EAT51" s="323"/>
      <c r="EAU51" s="323"/>
      <c r="EAV51" s="323"/>
      <c r="EAW51" s="323"/>
      <c r="EAX51" s="323"/>
      <c r="EAY51" s="323"/>
      <c r="EAZ51" s="323"/>
      <c r="EBA51" s="323"/>
      <c r="EBB51" s="323"/>
      <c r="EBC51" s="323"/>
      <c r="EBD51" s="323"/>
      <c r="EBE51" s="323"/>
      <c r="EBF51" s="323"/>
      <c r="EBG51" s="323"/>
      <c r="EBH51" s="323"/>
      <c r="EBI51" s="323"/>
      <c r="EBJ51" s="323"/>
      <c r="EBK51" s="323"/>
      <c r="EBL51" s="323"/>
      <c r="EBM51" s="323"/>
      <c r="EBN51" s="323"/>
      <c r="EBO51" s="323"/>
      <c r="EBP51" s="323"/>
      <c r="EBQ51" s="323"/>
      <c r="EBR51" s="323"/>
      <c r="EBS51" s="323"/>
      <c r="EBT51" s="323"/>
      <c r="EBU51" s="323"/>
      <c r="EBV51" s="323"/>
      <c r="EBW51" s="323"/>
      <c r="EBX51" s="323"/>
      <c r="EBY51" s="323"/>
      <c r="EBZ51" s="323"/>
      <c r="ECA51" s="323"/>
      <c r="ECB51" s="323"/>
      <c r="ECC51" s="323"/>
      <c r="ECD51" s="323"/>
      <c r="ECE51" s="323"/>
      <c r="ECF51" s="323"/>
      <c r="ECG51" s="323"/>
      <c r="ECH51" s="323"/>
      <c r="ECI51" s="323"/>
      <c r="ECJ51" s="323"/>
      <c r="ECK51" s="323"/>
      <c r="ECL51" s="323"/>
      <c r="ECM51" s="323"/>
      <c r="ECN51" s="323"/>
      <c r="ECO51" s="323"/>
      <c r="ECP51" s="323"/>
      <c r="ECQ51" s="323"/>
      <c r="ECR51" s="323"/>
      <c r="ECS51" s="323"/>
      <c r="ECT51" s="323"/>
      <c r="ECU51" s="323"/>
      <c r="ECV51" s="323"/>
      <c r="ECW51" s="323"/>
      <c r="ECX51" s="323"/>
      <c r="ECY51" s="323"/>
      <c r="ECZ51" s="323"/>
      <c r="EDA51" s="323"/>
      <c r="EDB51" s="323"/>
      <c r="EDC51" s="323"/>
      <c r="EDD51" s="323"/>
      <c r="EDE51" s="323"/>
      <c r="EDF51" s="323"/>
      <c r="EDG51" s="323"/>
      <c r="EDH51" s="323"/>
      <c r="EDI51" s="323"/>
      <c r="EDJ51" s="323"/>
      <c r="EDK51" s="323"/>
      <c r="EDL51" s="323"/>
      <c r="EDM51" s="323"/>
      <c r="EDN51" s="323"/>
      <c r="EDO51" s="323"/>
      <c r="EDP51" s="323"/>
      <c r="EDQ51" s="323"/>
      <c r="EDR51" s="323"/>
      <c r="EDS51" s="323"/>
      <c r="EDT51" s="323"/>
      <c r="EDU51" s="323"/>
      <c r="EDV51" s="323"/>
      <c r="EDW51" s="323"/>
      <c r="EDX51" s="323"/>
      <c r="EDY51" s="323"/>
      <c r="EDZ51" s="323"/>
      <c r="EEA51" s="323"/>
      <c r="EEB51" s="323"/>
      <c r="EEC51" s="323"/>
      <c r="EED51" s="323"/>
      <c r="EEE51" s="323"/>
      <c r="EEF51" s="323"/>
      <c r="EEG51" s="323"/>
      <c r="EEH51" s="323"/>
      <c r="EEI51" s="323"/>
      <c r="EEJ51" s="323"/>
      <c r="EEK51" s="323"/>
      <c r="EEL51" s="323"/>
      <c r="EEM51" s="323"/>
      <c r="EEN51" s="323"/>
      <c r="EEO51" s="323"/>
      <c r="EEP51" s="323"/>
      <c r="EEQ51" s="323"/>
      <c r="EER51" s="323"/>
      <c r="EES51" s="323"/>
      <c r="EET51" s="323"/>
      <c r="EEU51" s="323"/>
      <c r="EEV51" s="323"/>
      <c r="EEW51" s="323"/>
      <c r="EEX51" s="323"/>
      <c r="EEY51" s="323"/>
      <c r="EEZ51" s="323"/>
      <c r="EFA51" s="323"/>
      <c r="EFB51" s="323"/>
      <c r="EFC51" s="323"/>
      <c r="EFD51" s="323"/>
      <c r="EFE51" s="323"/>
      <c r="EFF51" s="323"/>
      <c r="EFG51" s="323"/>
      <c r="EFH51" s="323"/>
      <c r="EFI51" s="323"/>
      <c r="EFJ51" s="323"/>
      <c r="EFK51" s="323"/>
      <c r="EFL51" s="323"/>
      <c r="EFM51" s="323"/>
      <c r="EFN51" s="323"/>
      <c r="EFO51" s="323"/>
      <c r="EFP51" s="323"/>
      <c r="EFQ51" s="323"/>
      <c r="EFR51" s="323"/>
      <c r="EFS51" s="323"/>
      <c r="EFT51" s="323"/>
      <c r="EFU51" s="323"/>
      <c r="EFV51" s="323"/>
      <c r="EFW51" s="323"/>
      <c r="EFX51" s="323"/>
      <c r="EFY51" s="323"/>
      <c r="EFZ51" s="323"/>
      <c r="EGA51" s="323"/>
      <c r="EGB51" s="323"/>
      <c r="EGC51" s="323"/>
      <c r="EGD51" s="323"/>
      <c r="EGE51" s="323"/>
      <c r="EGF51" s="323"/>
      <c r="EGG51" s="323"/>
      <c r="EGH51" s="323"/>
      <c r="EGI51" s="323"/>
      <c r="EGJ51" s="323"/>
      <c r="EGK51" s="323"/>
      <c r="EGL51" s="323"/>
      <c r="EGM51" s="323"/>
      <c r="EGN51" s="323"/>
      <c r="EGO51" s="323"/>
      <c r="EGP51" s="323"/>
      <c r="EGQ51" s="323"/>
      <c r="EGR51" s="323"/>
      <c r="EGS51" s="323"/>
      <c r="EGT51" s="323"/>
      <c r="EGU51" s="323"/>
      <c r="EGV51" s="323"/>
      <c r="EGW51" s="323"/>
      <c r="EGX51" s="323"/>
      <c r="EGY51" s="323"/>
      <c r="EGZ51" s="323"/>
      <c r="EHA51" s="323"/>
      <c r="EHB51" s="323"/>
      <c r="EHC51" s="323"/>
      <c r="EHD51" s="323"/>
      <c r="EHE51" s="323"/>
      <c r="EHF51" s="323"/>
      <c r="EHG51" s="323"/>
      <c r="EHH51" s="323"/>
      <c r="EHI51" s="323"/>
      <c r="EHJ51" s="323"/>
      <c r="EHK51" s="323"/>
      <c r="EHL51" s="323"/>
      <c r="EHM51" s="323"/>
      <c r="EHN51" s="323"/>
      <c r="EHO51" s="323"/>
      <c r="EHP51" s="323"/>
      <c r="EHQ51" s="323"/>
      <c r="EHR51" s="323"/>
      <c r="EHS51" s="323"/>
      <c r="EHT51" s="323"/>
      <c r="EHU51" s="323"/>
      <c r="EHV51" s="323"/>
      <c r="EHW51" s="323"/>
      <c r="EHX51" s="323"/>
      <c r="EHY51" s="323"/>
      <c r="EHZ51" s="323"/>
      <c r="EIA51" s="323"/>
      <c r="EIB51" s="323"/>
      <c r="EIC51" s="323"/>
      <c r="EID51" s="323"/>
      <c r="EIE51" s="323"/>
      <c r="EIF51" s="323"/>
      <c r="EIG51" s="323"/>
      <c r="EIH51" s="323"/>
      <c r="EII51" s="323"/>
      <c r="EIJ51" s="323"/>
      <c r="EIK51" s="323"/>
      <c r="EIL51" s="323"/>
      <c r="EIM51" s="323"/>
      <c r="EIN51" s="323"/>
      <c r="EIO51" s="323"/>
      <c r="EIP51" s="323"/>
      <c r="EIQ51" s="323"/>
      <c r="EIR51" s="323"/>
      <c r="EIS51" s="323"/>
      <c r="EIT51" s="323"/>
      <c r="EIU51" s="323"/>
      <c r="EIV51" s="323"/>
      <c r="EIW51" s="323"/>
      <c r="EIX51" s="323"/>
      <c r="EIY51" s="323"/>
      <c r="EIZ51" s="323"/>
      <c r="EJA51" s="323"/>
      <c r="EJB51" s="323"/>
      <c r="EJC51" s="323"/>
      <c r="EJD51" s="323"/>
      <c r="EJE51" s="323"/>
      <c r="EJF51" s="323"/>
      <c r="EJG51" s="323"/>
      <c r="EJH51" s="323"/>
      <c r="EJI51" s="323"/>
      <c r="EJJ51" s="323"/>
      <c r="EJK51" s="323"/>
      <c r="EJL51" s="323"/>
      <c r="EJM51" s="323"/>
      <c r="EJN51" s="323"/>
      <c r="EJO51" s="323"/>
      <c r="EJP51" s="323"/>
      <c r="EJQ51" s="323"/>
      <c r="EJR51" s="323"/>
      <c r="EJS51" s="323"/>
      <c r="EJT51" s="323"/>
      <c r="EJU51" s="323"/>
      <c r="EJV51" s="323"/>
      <c r="EJW51" s="323"/>
      <c r="EJX51" s="323"/>
      <c r="EJY51" s="323"/>
      <c r="EJZ51" s="323"/>
      <c r="EKA51" s="323"/>
      <c r="EKB51" s="323"/>
      <c r="EKC51" s="323"/>
      <c r="EKD51" s="323"/>
      <c r="EKE51" s="323"/>
      <c r="EKF51" s="323"/>
      <c r="EKG51" s="323"/>
      <c r="EKH51" s="323"/>
      <c r="EKI51" s="323"/>
      <c r="EKJ51" s="323"/>
      <c r="EKK51" s="323"/>
      <c r="EKL51" s="323"/>
      <c r="EKM51" s="323"/>
      <c r="EKN51" s="323"/>
      <c r="EKO51" s="323"/>
      <c r="EKP51" s="323"/>
      <c r="EKQ51" s="323"/>
      <c r="EKR51" s="323"/>
      <c r="EKS51" s="323"/>
      <c r="EKT51" s="323"/>
      <c r="EKU51" s="323"/>
      <c r="EKV51" s="323"/>
      <c r="EKW51" s="323"/>
      <c r="EKX51" s="323"/>
      <c r="EKY51" s="323"/>
      <c r="EKZ51" s="323"/>
      <c r="ELA51" s="323"/>
      <c r="ELB51" s="323"/>
      <c r="ELC51" s="323"/>
      <c r="ELD51" s="323"/>
      <c r="ELE51" s="323"/>
      <c r="ELF51" s="323"/>
      <c r="ELG51" s="323"/>
      <c r="ELH51" s="323"/>
      <c r="ELI51" s="323"/>
      <c r="ELJ51" s="323"/>
      <c r="ELK51" s="323"/>
      <c r="ELL51" s="323"/>
      <c r="ELM51" s="323"/>
      <c r="ELN51" s="323"/>
      <c r="ELO51" s="323"/>
      <c r="ELP51" s="323"/>
      <c r="ELQ51" s="323"/>
      <c r="ELR51" s="323"/>
      <c r="ELS51" s="323"/>
      <c r="ELT51" s="323"/>
      <c r="ELU51" s="323"/>
      <c r="ELV51" s="323"/>
      <c r="ELW51" s="323"/>
      <c r="ELX51" s="323"/>
      <c r="ELY51" s="323"/>
      <c r="ELZ51" s="323"/>
      <c r="EMA51" s="323"/>
      <c r="EMB51" s="323"/>
      <c r="EMC51" s="323"/>
      <c r="EMD51" s="323"/>
      <c r="EME51" s="323"/>
      <c r="EMF51" s="323"/>
      <c r="EMG51" s="323"/>
      <c r="EMH51" s="323"/>
      <c r="EMI51" s="323"/>
      <c r="EMJ51" s="323"/>
      <c r="EMK51" s="323"/>
      <c r="EML51" s="323"/>
      <c r="EMM51" s="323"/>
      <c r="EMN51" s="323"/>
      <c r="EMO51" s="323"/>
      <c r="EMP51" s="323"/>
      <c r="EMQ51" s="323"/>
      <c r="EMR51" s="323"/>
      <c r="EMS51" s="323"/>
      <c r="EMT51" s="323"/>
      <c r="EMU51" s="323"/>
      <c r="EMV51" s="323"/>
      <c r="EMW51" s="323"/>
      <c r="EMX51" s="323"/>
      <c r="EMY51" s="323"/>
      <c r="EMZ51" s="323"/>
      <c r="ENA51" s="323"/>
      <c r="ENB51" s="323"/>
      <c r="ENC51" s="323"/>
      <c r="END51" s="323"/>
      <c r="ENE51" s="323"/>
      <c r="ENF51" s="323"/>
      <c r="ENG51" s="323"/>
      <c r="ENH51" s="323"/>
      <c r="ENI51" s="323"/>
      <c r="ENJ51" s="323"/>
      <c r="ENK51" s="323"/>
      <c r="ENL51" s="323"/>
      <c r="ENM51" s="323"/>
      <c r="ENN51" s="323"/>
      <c r="ENO51" s="323"/>
      <c r="ENP51" s="323"/>
      <c r="ENQ51" s="323"/>
      <c r="ENR51" s="323"/>
      <c r="ENS51" s="323"/>
      <c r="ENT51" s="323"/>
      <c r="ENU51" s="323"/>
      <c r="ENV51" s="323"/>
      <c r="ENW51" s="323"/>
      <c r="ENX51" s="323"/>
      <c r="ENY51" s="323"/>
      <c r="ENZ51" s="323"/>
      <c r="EOA51" s="323"/>
      <c r="EOB51" s="323"/>
      <c r="EOC51" s="323"/>
      <c r="EOD51" s="323"/>
      <c r="EOE51" s="323"/>
      <c r="EOF51" s="323"/>
      <c r="EOG51" s="323"/>
      <c r="EOH51" s="323"/>
      <c r="EOI51" s="323"/>
      <c r="EOJ51" s="323"/>
      <c r="EOK51" s="323"/>
      <c r="EOL51" s="323"/>
      <c r="EOM51" s="323"/>
      <c r="EON51" s="323"/>
      <c r="EOO51" s="323"/>
      <c r="EOP51" s="323"/>
      <c r="EOQ51" s="323"/>
      <c r="EOR51" s="323"/>
      <c r="EOS51" s="323"/>
      <c r="EOT51" s="323"/>
      <c r="EOU51" s="323"/>
      <c r="EOV51" s="323"/>
      <c r="EOW51" s="323"/>
      <c r="EOX51" s="323"/>
      <c r="EOY51" s="323"/>
      <c r="EOZ51" s="323"/>
      <c r="EPA51" s="323"/>
      <c r="EPB51" s="323"/>
      <c r="EPC51" s="323"/>
      <c r="EPD51" s="323"/>
      <c r="EPE51" s="323"/>
      <c r="EPF51" s="323"/>
      <c r="EPG51" s="323"/>
      <c r="EPH51" s="323"/>
      <c r="EPI51" s="323"/>
      <c r="EPJ51" s="323"/>
      <c r="EPK51" s="323"/>
      <c r="EPL51" s="323"/>
      <c r="EPM51" s="323"/>
      <c r="EPN51" s="323"/>
      <c r="EPO51" s="323"/>
      <c r="EPP51" s="323"/>
      <c r="EPQ51" s="323"/>
      <c r="EPR51" s="323"/>
      <c r="EPS51" s="323"/>
      <c r="EPT51" s="323"/>
      <c r="EPU51" s="323"/>
      <c r="EPV51" s="323"/>
      <c r="EPW51" s="323"/>
      <c r="EPX51" s="323"/>
      <c r="EPY51" s="323"/>
      <c r="EPZ51" s="323"/>
      <c r="EQA51" s="323"/>
      <c r="EQB51" s="323"/>
      <c r="EQC51" s="323"/>
      <c r="EQD51" s="323"/>
      <c r="EQE51" s="323"/>
      <c r="EQF51" s="323"/>
      <c r="EQG51" s="323"/>
      <c r="EQH51" s="323"/>
      <c r="EQI51" s="323"/>
      <c r="EQJ51" s="323"/>
      <c r="EQK51" s="323"/>
      <c r="EQL51" s="323"/>
      <c r="EQM51" s="323"/>
      <c r="EQN51" s="323"/>
      <c r="EQO51" s="323"/>
      <c r="EQP51" s="323"/>
      <c r="EQQ51" s="323"/>
      <c r="EQR51" s="323"/>
      <c r="EQS51" s="323"/>
      <c r="EQT51" s="323"/>
      <c r="EQU51" s="323"/>
      <c r="EQV51" s="323"/>
      <c r="EQW51" s="323"/>
      <c r="EQX51" s="323"/>
      <c r="EQY51" s="323"/>
      <c r="EQZ51" s="323"/>
      <c r="ERA51" s="323"/>
      <c r="ERB51" s="323"/>
      <c r="ERC51" s="323"/>
      <c r="ERD51" s="323"/>
      <c r="ERE51" s="323"/>
      <c r="ERF51" s="323"/>
      <c r="ERG51" s="323"/>
      <c r="ERH51" s="323"/>
      <c r="ERI51" s="323"/>
      <c r="ERJ51" s="323"/>
      <c r="ERK51" s="323"/>
      <c r="ERL51" s="323"/>
      <c r="ERM51" s="323"/>
      <c r="ERN51" s="323"/>
      <c r="ERO51" s="323"/>
      <c r="ERP51" s="323"/>
      <c r="ERQ51" s="323"/>
      <c r="ERR51" s="323"/>
      <c r="ERS51" s="323"/>
      <c r="ERT51" s="323"/>
      <c r="ERU51" s="323"/>
      <c r="ERV51" s="323"/>
      <c r="ERW51" s="323"/>
      <c r="ERX51" s="323"/>
      <c r="ERY51" s="323"/>
      <c r="ERZ51" s="323"/>
      <c r="ESA51" s="323"/>
      <c r="ESB51" s="323"/>
      <c r="ESC51" s="323"/>
      <c r="ESD51" s="323"/>
      <c r="ESE51" s="323"/>
      <c r="ESF51" s="323"/>
      <c r="ESG51" s="323"/>
      <c r="ESH51" s="323"/>
      <c r="ESI51" s="323"/>
      <c r="ESJ51" s="323"/>
      <c r="ESK51" s="323"/>
      <c r="ESL51" s="323"/>
      <c r="ESM51" s="323"/>
      <c r="ESN51" s="323"/>
      <c r="ESO51" s="323"/>
      <c r="ESP51" s="323"/>
      <c r="ESQ51" s="323"/>
      <c r="ESR51" s="323"/>
      <c r="ESS51" s="323"/>
      <c r="EST51" s="323"/>
      <c r="ESU51" s="323"/>
      <c r="ESV51" s="323"/>
      <c r="ESW51" s="323"/>
      <c r="ESX51" s="323"/>
      <c r="ESY51" s="323"/>
      <c r="ESZ51" s="323"/>
      <c r="ETA51" s="323"/>
      <c r="ETB51" s="323"/>
      <c r="ETC51" s="323"/>
      <c r="ETD51" s="323"/>
      <c r="ETE51" s="323"/>
      <c r="ETF51" s="323"/>
      <c r="ETG51" s="323"/>
      <c r="ETH51" s="323"/>
      <c r="ETI51" s="323"/>
      <c r="ETJ51" s="323"/>
      <c r="ETK51" s="323"/>
      <c r="ETL51" s="323"/>
      <c r="ETM51" s="323"/>
      <c r="ETN51" s="323"/>
      <c r="ETO51" s="323"/>
      <c r="ETP51" s="323"/>
      <c r="ETQ51" s="323"/>
      <c r="ETR51" s="323"/>
      <c r="ETS51" s="323"/>
      <c r="ETT51" s="323"/>
      <c r="ETU51" s="323"/>
      <c r="ETV51" s="323"/>
      <c r="ETW51" s="323"/>
      <c r="ETX51" s="323"/>
      <c r="ETY51" s="323"/>
      <c r="ETZ51" s="323"/>
      <c r="EUA51" s="323"/>
      <c r="EUB51" s="323"/>
      <c r="EUC51" s="323"/>
      <c r="EUD51" s="323"/>
      <c r="EUE51" s="323"/>
      <c r="EUF51" s="323"/>
      <c r="EUG51" s="323"/>
      <c r="EUH51" s="323"/>
      <c r="EUI51" s="323"/>
      <c r="EUJ51" s="323"/>
      <c r="EUK51" s="323"/>
      <c r="EUL51" s="323"/>
      <c r="EUM51" s="323"/>
      <c r="EUN51" s="323"/>
      <c r="EUO51" s="323"/>
      <c r="EUP51" s="323"/>
      <c r="EUQ51" s="323"/>
      <c r="EUR51" s="323"/>
      <c r="EUS51" s="323"/>
      <c r="EUT51" s="323"/>
      <c r="EUU51" s="323"/>
      <c r="EUV51" s="323"/>
      <c r="EUW51" s="323"/>
      <c r="EUX51" s="323"/>
      <c r="EUY51" s="323"/>
      <c r="EUZ51" s="323"/>
      <c r="EVA51" s="323"/>
      <c r="EVB51" s="323"/>
      <c r="EVC51" s="323"/>
      <c r="EVD51" s="323"/>
      <c r="EVE51" s="323"/>
      <c r="EVF51" s="323"/>
      <c r="EVG51" s="323"/>
      <c r="EVH51" s="323"/>
      <c r="EVI51" s="323"/>
      <c r="EVJ51" s="323"/>
      <c r="EVK51" s="323"/>
      <c r="EVL51" s="323"/>
      <c r="EVM51" s="323"/>
      <c r="EVN51" s="323"/>
      <c r="EVO51" s="323"/>
      <c r="EVP51" s="323"/>
      <c r="EVQ51" s="323"/>
      <c r="EVR51" s="323"/>
      <c r="EVS51" s="323"/>
      <c r="EVT51" s="323"/>
      <c r="EVU51" s="323"/>
      <c r="EVV51" s="323"/>
      <c r="EVW51" s="323"/>
      <c r="EVX51" s="323"/>
      <c r="EVY51" s="323"/>
      <c r="EVZ51" s="323"/>
      <c r="EWA51" s="323"/>
      <c r="EWB51" s="323"/>
      <c r="EWC51" s="323"/>
      <c r="EWD51" s="323"/>
      <c r="EWE51" s="323"/>
      <c r="EWF51" s="323"/>
      <c r="EWG51" s="323"/>
      <c r="EWH51" s="323"/>
      <c r="EWI51" s="323"/>
      <c r="EWJ51" s="323"/>
      <c r="EWK51" s="323"/>
      <c r="EWL51" s="323"/>
      <c r="EWM51" s="323"/>
      <c r="EWN51" s="323"/>
      <c r="EWO51" s="323"/>
      <c r="EWP51" s="323"/>
      <c r="EWQ51" s="323"/>
      <c r="EWR51" s="323"/>
      <c r="EWS51" s="323"/>
      <c r="EWT51" s="323"/>
      <c r="EWU51" s="323"/>
      <c r="EWV51" s="323"/>
      <c r="EWW51" s="323"/>
      <c r="EWX51" s="323"/>
      <c r="EWY51" s="323"/>
      <c r="EWZ51" s="323"/>
      <c r="EXA51" s="323"/>
      <c r="EXB51" s="323"/>
      <c r="EXC51" s="323"/>
      <c r="EXD51" s="323"/>
      <c r="EXE51" s="323"/>
      <c r="EXF51" s="323"/>
      <c r="EXG51" s="323"/>
      <c r="EXH51" s="323"/>
      <c r="EXI51" s="323"/>
      <c r="EXJ51" s="323"/>
      <c r="EXK51" s="323"/>
      <c r="EXL51" s="323"/>
      <c r="EXM51" s="323"/>
      <c r="EXN51" s="323"/>
      <c r="EXO51" s="323"/>
      <c r="EXP51" s="323"/>
      <c r="EXQ51" s="323"/>
      <c r="EXR51" s="323"/>
      <c r="EXS51" s="323"/>
      <c r="EXT51" s="323"/>
      <c r="EXU51" s="323"/>
      <c r="EXV51" s="323"/>
      <c r="EXW51" s="323"/>
      <c r="EXX51" s="323"/>
      <c r="EXY51" s="323"/>
      <c r="EXZ51" s="323"/>
      <c r="EYA51" s="323"/>
      <c r="EYB51" s="323"/>
      <c r="EYC51" s="323"/>
      <c r="EYD51" s="323"/>
      <c r="EYE51" s="323"/>
      <c r="EYF51" s="323"/>
      <c r="EYG51" s="323"/>
      <c r="EYH51" s="323"/>
      <c r="EYI51" s="323"/>
      <c r="EYJ51" s="323"/>
      <c r="EYK51" s="323"/>
      <c r="EYL51" s="323"/>
      <c r="EYM51" s="323"/>
      <c r="EYN51" s="323"/>
      <c r="EYO51" s="323"/>
      <c r="EYP51" s="323"/>
      <c r="EYQ51" s="323"/>
      <c r="EYR51" s="323"/>
      <c r="EYS51" s="323"/>
      <c r="EYT51" s="323"/>
      <c r="EYU51" s="323"/>
      <c r="EYV51" s="323"/>
      <c r="EYW51" s="323"/>
      <c r="EYX51" s="323"/>
      <c r="EYY51" s="323"/>
      <c r="EYZ51" s="323"/>
      <c r="EZA51" s="323"/>
      <c r="EZB51" s="323"/>
      <c r="EZC51" s="323"/>
      <c r="EZD51" s="323"/>
      <c r="EZE51" s="323"/>
      <c r="EZF51" s="323"/>
      <c r="EZG51" s="323"/>
      <c r="EZH51" s="323"/>
      <c r="EZI51" s="323"/>
      <c r="EZJ51" s="323"/>
      <c r="EZK51" s="323"/>
      <c r="EZL51" s="323"/>
      <c r="EZM51" s="323"/>
      <c r="EZN51" s="323"/>
      <c r="EZO51" s="323"/>
      <c r="EZP51" s="323"/>
      <c r="EZQ51" s="323"/>
      <c r="EZR51" s="323"/>
      <c r="EZS51" s="323"/>
      <c r="EZT51" s="323"/>
      <c r="EZU51" s="323"/>
      <c r="EZV51" s="323"/>
      <c r="EZW51" s="323"/>
      <c r="EZX51" s="323"/>
      <c r="EZY51" s="323"/>
      <c r="EZZ51" s="323"/>
      <c r="FAA51" s="323"/>
      <c r="FAB51" s="323"/>
      <c r="FAC51" s="323"/>
      <c r="FAD51" s="323"/>
      <c r="FAE51" s="323"/>
      <c r="FAF51" s="323"/>
      <c r="FAG51" s="323"/>
      <c r="FAH51" s="323"/>
      <c r="FAI51" s="323"/>
      <c r="FAJ51" s="323"/>
      <c r="FAK51" s="323"/>
      <c r="FAL51" s="323"/>
      <c r="FAM51" s="323"/>
      <c r="FAN51" s="323"/>
      <c r="FAO51" s="323"/>
      <c r="FAP51" s="323"/>
      <c r="FAQ51" s="323"/>
      <c r="FAR51" s="323"/>
      <c r="FAS51" s="323"/>
      <c r="FAT51" s="323"/>
      <c r="FAU51" s="323"/>
      <c r="FAV51" s="323"/>
      <c r="FAW51" s="323"/>
      <c r="FAX51" s="323"/>
      <c r="FAY51" s="323"/>
      <c r="FAZ51" s="323"/>
      <c r="FBA51" s="323"/>
      <c r="FBB51" s="323"/>
      <c r="FBC51" s="323"/>
      <c r="FBD51" s="323"/>
      <c r="FBE51" s="323"/>
      <c r="FBF51" s="323"/>
      <c r="FBG51" s="323"/>
      <c r="FBH51" s="323"/>
      <c r="FBI51" s="323"/>
      <c r="FBJ51" s="323"/>
      <c r="FBK51" s="323"/>
      <c r="FBL51" s="323"/>
      <c r="FBM51" s="323"/>
      <c r="FBN51" s="323"/>
      <c r="FBO51" s="323"/>
      <c r="FBP51" s="323"/>
      <c r="FBQ51" s="323"/>
      <c r="FBR51" s="323"/>
      <c r="FBS51" s="323"/>
      <c r="FBT51" s="323"/>
      <c r="FBU51" s="323"/>
      <c r="FBV51" s="323"/>
      <c r="FBW51" s="323"/>
      <c r="FBX51" s="323"/>
      <c r="FBY51" s="323"/>
      <c r="FBZ51" s="323"/>
      <c r="FCA51" s="323"/>
      <c r="FCB51" s="323"/>
      <c r="FCC51" s="323"/>
      <c r="FCD51" s="323"/>
      <c r="FCE51" s="323"/>
      <c r="FCF51" s="323"/>
      <c r="FCG51" s="323"/>
      <c r="FCH51" s="323"/>
      <c r="FCI51" s="323"/>
      <c r="FCJ51" s="323"/>
      <c r="FCK51" s="323"/>
      <c r="FCL51" s="323"/>
      <c r="FCM51" s="323"/>
      <c r="FCN51" s="323"/>
      <c r="FCO51" s="323"/>
      <c r="FCP51" s="323"/>
      <c r="FCQ51" s="323"/>
      <c r="FCR51" s="323"/>
      <c r="FCS51" s="323"/>
      <c r="FCT51" s="323"/>
      <c r="FCU51" s="323"/>
      <c r="FCV51" s="323"/>
      <c r="FCW51" s="323"/>
      <c r="FCX51" s="323"/>
      <c r="FCY51" s="323"/>
      <c r="FCZ51" s="323"/>
      <c r="FDA51" s="323"/>
      <c r="FDB51" s="323"/>
      <c r="FDC51" s="323"/>
      <c r="FDD51" s="323"/>
      <c r="FDE51" s="323"/>
      <c r="FDF51" s="323"/>
      <c r="FDG51" s="323"/>
      <c r="FDH51" s="323"/>
      <c r="FDI51" s="323"/>
      <c r="FDJ51" s="323"/>
      <c r="FDK51" s="323"/>
      <c r="FDL51" s="323"/>
      <c r="FDM51" s="323"/>
      <c r="FDN51" s="323"/>
      <c r="FDO51" s="323"/>
      <c r="FDP51" s="323"/>
      <c r="FDQ51" s="323"/>
      <c r="FDR51" s="323"/>
      <c r="FDS51" s="323"/>
      <c r="FDT51" s="323"/>
      <c r="FDU51" s="323"/>
      <c r="FDV51" s="323"/>
      <c r="FDW51" s="323"/>
      <c r="FDX51" s="323"/>
      <c r="FDY51" s="323"/>
      <c r="FDZ51" s="323"/>
      <c r="FEA51" s="323"/>
      <c r="FEB51" s="323"/>
      <c r="FEC51" s="323"/>
      <c r="FED51" s="323"/>
      <c r="FEE51" s="323"/>
      <c r="FEF51" s="323"/>
      <c r="FEG51" s="323"/>
      <c r="FEH51" s="323"/>
      <c r="FEI51" s="323"/>
      <c r="FEJ51" s="323"/>
      <c r="FEK51" s="323"/>
      <c r="FEL51" s="323"/>
      <c r="FEM51" s="323"/>
      <c r="FEN51" s="323"/>
      <c r="FEO51" s="323"/>
      <c r="FEP51" s="323"/>
      <c r="FEQ51" s="323"/>
      <c r="FER51" s="323"/>
      <c r="FES51" s="323"/>
      <c r="FET51" s="323"/>
      <c r="FEU51" s="323"/>
      <c r="FEV51" s="323"/>
      <c r="FEW51" s="323"/>
      <c r="FEX51" s="323"/>
      <c r="FEY51" s="323"/>
      <c r="FEZ51" s="323"/>
      <c r="FFA51" s="323"/>
      <c r="FFB51" s="323"/>
      <c r="FFC51" s="323"/>
      <c r="FFD51" s="323"/>
      <c r="FFE51" s="323"/>
      <c r="FFF51" s="323"/>
      <c r="FFG51" s="323"/>
      <c r="FFH51" s="323"/>
      <c r="FFI51" s="323"/>
      <c r="FFJ51" s="323"/>
      <c r="FFK51" s="323"/>
      <c r="FFL51" s="323"/>
      <c r="FFM51" s="323"/>
      <c r="FFN51" s="323"/>
      <c r="FFO51" s="323"/>
      <c r="FFP51" s="323"/>
      <c r="FFQ51" s="323"/>
      <c r="FFR51" s="323"/>
      <c r="FFS51" s="323"/>
      <c r="FFT51" s="323"/>
      <c r="FFU51" s="323"/>
      <c r="FFV51" s="323"/>
      <c r="FFW51" s="323"/>
      <c r="FFX51" s="323"/>
      <c r="FFY51" s="323"/>
      <c r="FFZ51" s="323"/>
      <c r="FGA51" s="323"/>
      <c r="FGB51" s="323"/>
      <c r="FGC51" s="323"/>
      <c r="FGD51" s="323"/>
      <c r="FGE51" s="323"/>
      <c r="FGF51" s="323"/>
      <c r="FGG51" s="323"/>
      <c r="FGH51" s="323"/>
      <c r="FGI51" s="323"/>
      <c r="FGJ51" s="323"/>
      <c r="FGK51" s="323"/>
      <c r="FGL51" s="323"/>
      <c r="FGM51" s="323"/>
      <c r="FGN51" s="323"/>
      <c r="FGO51" s="323"/>
      <c r="FGP51" s="323"/>
      <c r="FGQ51" s="323"/>
      <c r="FGR51" s="323"/>
      <c r="FGS51" s="323"/>
      <c r="FGT51" s="323"/>
      <c r="FGU51" s="323"/>
      <c r="FGV51" s="323"/>
      <c r="FGW51" s="323"/>
      <c r="FGX51" s="323"/>
      <c r="FGY51" s="323"/>
      <c r="FGZ51" s="323"/>
      <c r="FHA51" s="323"/>
      <c r="FHB51" s="323"/>
      <c r="FHC51" s="323"/>
      <c r="FHD51" s="323"/>
      <c r="FHE51" s="323"/>
      <c r="FHF51" s="323"/>
      <c r="FHG51" s="323"/>
      <c r="FHH51" s="323"/>
      <c r="FHI51" s="323"/>
      <c r="FHJ51" s="323"/>
      <c r="FHK51" s="323"/>
      <c r="FHL51" s="323"/>
      <c r="FHM51" s="323"/>
      <c r="FHN51" s="323"/>
      <c r="FHO51" s="323"/>
      <c r="FHP51" s="323"/>
      <c r="FHQ51" s="323"/>
      <c r="FHR51" s="323"/>
      <c r="FHS51" s="323"/>
      <c r="FHT51" s="323"/>
      <c r="FHU51" s="323"/>
      <c r="FHV51" s="323"/>
      <c r="FHW51" s="323"/>
      <c r="FHX51" s="323"/>
      <c r="FHY51" s="323"/>
      <c r="FHZ51" s="323"/>
      <c r="FIA51" s="323"/>
      <c r="FIB51" s="323"/>
      <c r="FIC51" s="323"/>
      <c r="FID51" s="323"/>
      <c r="FIE51" s="323"/>
      <c r="FIF51" s="323"/>
      <c r="FIG51" s="323"/>
      <c r="FIH51" s="323"/>
      <c r="FII51" s="323"/>
      <c r="FIJ51" s="323"/>
      <c r="FIK51" s="323"/>
      <c r="FIL51" s="323"/>
      <c r="FIM51" s="323"/>
      <c r="FIN51" s="323"/>
      <c r="FIO51" s="323"/>
      <c r="FIP51" s="323"/>
      <c r="FIQ51" s="323"/>
      <c r="FIR51" s="323"/>
      <c r="FIS51" s="323"/>
      <c r="FIT51" s="323"/>
      <c r="FIU51" s="323"/>
      <c r="FIV51" s="323"/>
      <c r="FIW51" s="323"/>
      <c r="FIX51" s="323"/>
      <c r="FIY51" s="323"/>
      <c r="FIZ51" s="323"/>
      <c r="FJA51" s="323"/>
      <c r="FJB51" s="323"/>
      <c r="FJC51" s="323"/>
      <c r="FJD51" s="323"/>
      <c r="FJE51" s="323"/>
      <c r="FJF51" s="323"/>
      <c r="FJG51" s="323"/>
      <c r="FJH51" s="323"/>
      <c r="FJI51" s="323"/>
      <c r="FJJ51" s="323"/>
      <c r="FJK51" s="323"/>
      <c r="FJL51" s="323"/>
      <c r="FJM51" s="323"/>
      <c r="FJN51" s="323"/>
      <c r="FJO51" s="323"/>
      <c r="FJP51" s="323"/>
      <c r="FJQ51" s="323"/>
      <c r="FJR51" s="323"/>
      <c r="FJS51" s="323"/>
      <c r="FJT51" s="323"/>
      <c r="FJU51" s="323"/>
      <c r="FJV51" s="323"/>
      <c r="FJW51" s="323"/>
      <c r="FJX51" s="323"/>
      <c r="FJY51" s="323"/>
      <c r="FJZ51" s="323"/>
      <c r="FKA51" s="323"/>
      <c r="FKB51" s="323"/>
      <c r="FKC51" s="323"/>
      <c r="FKD51" s="323"/>
      <c r="FKE51" s="323"/>
      <c r="FKF51" s="323"/>
      <c r="FKG51" s="323"/>
      <c r="FKH51" s="323"/>
      <c r="FKI51" s="323"/>
      <c r="FKJ51" s="323"/>
      <c r="FKK51" s="323"/>
      <c r="FKL51" s="323"/>
      <c r="FKM51" s="323"/>
      <c r="FKN51" s="323"/>
      <c r="FKO51" s="323"/>
      <c r="FKP51" s="323"/>
      <c r="FKQ51" s="323"/>
      <c r="FKR51" s="323"/>
      <c r="FKS51" s="323"/>
      <c r="FKT51" s="323"/>
      <c r="FKU51" s="323"/>
      <c r="FKV51" s="323"/>
      <c r="FKW51" s="323"/>
      <c r="FKX51" s="323"/>
      <c r="FKY51" s="323"/>
      <c r="FKZ51" s="323"/>
      <c r="FLA51" s="323"/>
      <c r="FLB51" s="323"/>
      <c r="FLC51" s="323"/>
      <c r="FLD51" s="323"/>
      <c r="FLE51" s="323"/>
      <c r="FLF51" s="323"/>
      <c r="FLG51" s="323"/>
      <c r="FLH51" s="323"/>
      <c r="FLI51" s="323"/>
      <c r="FLJ51" s="323"/>
      <c r="FLK51" s="323"/>
      <c r="FLL51" s="323"/>
      <c r="FLM51" s="323"/>
      <c r="FLN51" s="323"/>
      <c r="FLO51" s="323"/>
      <c r="FLP51" s="323"/>
      <c r="FLQ51" s="323"/>
      <c r="FLR51" s="323"/>
      <c r="FLS51" s="323"/>
      <c r="FLT51" s="323"/>
      <c r="FLU51" s="323"/>
      <c r="FLV51" s="323"/>
      <c r="FLW51" s="323"/>
      <c r="FLX51" s="323"/>
      <c r="FLY51" s="323"/>
      <c r="FLZ51" s="323"/>
      <c r="FMA51" s="323"/>
      <c r="FMB51" s="323"/>
      <c r="FMC51" s="323"/>
      <c r="FMD51" s="323"/>
      <c r="FME51" s="323"/>
      <c r="FMF51" s="323"/>
      <c r="FMG51" s="323"/>
      <c r="FMH51" s="323"/>
      <c r="FMI51" s="323"/>
      <c r="FMJ51" s="323"/>
      <c r="FMK51" s="323"/>
      <c r="FML51" s="323"/>
      <c r="FMM51" s="323"/>
      <c r="FMN51" s="323"/>
      <c r="FMO51" s="323"/>
      <c r="FMP51" s="323"/>
      <c r="FMQ51" s="323"/>
      <c r="FMR51" s="323"/>
      <c r="FMS51" s="323"/>
      <c r="FMT51" s="323"/>
      <c r="FMU51" s="323"/>
      <c r="FMV51" s="323"/>
      <c r="FMW51" s="323"/>
      <c r="FMX51" s="323"/>
      <c r="FMY51" s="323"/>
      <c r="FMZ51" s="323"/>
      <c r="FNA51" s="323"/>
      <c r="FNB51" s="323"/>
      <c r="FNC51" s="323"/>
      <c r="FND51" s="323"/>
      <c r="FNE51" s="323"/>
      <c r="FNF51" s="323"/>
      <c r="FNG51" s="323"/>
      <c r="FNH51" s="323"/>
      <c r="FNI51" s="323"/>
      <c r="FNJ51" s="323"/>
      <c r="FNK51" s="323"/>
      <c r="FNL51" s="323"/>
      <c r="FNM51" s="323"/>
      <c r="FNN51" s="323"/>
      <c r="FNO51" s="323"/>
      <c r="FNP51" s="323"/>
      <c r="FNQ51" s="323"/>
      <c r="FNR51" s="323"/>
      <c r="FNS51" s="323"/>
      <c r="FNT51" s="323"/>
      <c r="FNU51" s="323"/>
      <c r="FNV51" s="323"/>
      <c r="FNW51" s="323"/>
      <c r="FNX51" s="323"/>
      <c r="FNY51" s="323"/>
      <c r="FNZ51" s="323"/>
      <c r="FOA51" s="323"/>
      <c r="FOB51" s="323"/>
      <c r="FOC51" s="323"/>
      <c r="FOD51" s="323"/>
      <c r="FOE51" s="323"/>
      <c r="FOF51" s="323"/>
      <c r="FOG51" s="323"/>
      <c r="FOH51" s="323"/>
      <c r="FOI51" s="323"/>
      <c r="FOJ51" s="323"/>
      <c r="FOK51" s="323"/>
      <c r="FOL51" s="323"/>
      <c r="FOM51" s="323"/>
      <c r="FON51" s="323"/>
      <c r="FOO51" s="323"/>
      <c r="FOP51" s="323"/>
      <c r="FOQ51" s="323"/>
      <c r="FOR51" s="323"/>
      <c r="FOS51" s="323"/>
      <c r="FOT51" s="323"/>
      <c r="FOU51" s="323"/>
      <c r="FOV51" s="323"/>
      <c r="FOW51" s="323"/>
      <c r="FOX51" s="323"/>
      <c r="FOY51" s="323"/>
      <c r="FOZ51" s="323"/>
      <c r="FPA51" s="323"/>
      <c r="FPB51" s="323"/>
      <c r="FPC51" s="323"/>
      <c r="FPD51" s="323"/>
      <c r="FPE51" s="323"/>
      <c r="FPF51" s="323"/>
      <c r="FPG51" s="323"/>
      <c r="FPH51" s="323"/>
      <c r="FPI51" s="323"/>
      <c r="FPJ51" s="323"/>
      <c r="FPK51" s="323"/>
      <c r="FPL51" s="323"/>
      <c r="FPM51" s="323"/>
      <c r="FPN51" s="323"/>
      <c r="FPO51" s="323"/>
      <c r="FPP51" s="323"/>
      <c r="FPQ51" s="323"/>
      <c r="FPR51" s="323"/>
      <c r="FPS51" s="323"/>
      <c r="FPT51" s="323"/>
      <c r="FPU51" s="323"/>
      <c r="FPV51" s="323"/>
      <c r="FPW51" s="323"/>
      <c r="FPX51" s="323"/>
      <c r="FPY51" s="323"/>
      <c r="FPZ51" s="323"/>
      <c r="FQA51" s="323"/>
      <c r="FQB51" s="323"/>
      <c r="FQC51" s="323"/>
      <c r="FQD51" s="323"/>
      <c r="FQE51" s="323"/>
      <c r="FQF51" s="323"/>
      <c r="FQG51" s="323"/>
      <c r="FQH51" s="323"/>
      <c r="FQI51" s="323"/>
      <c r="FQJ51" s="323"/>
      <c r="FQK51" s="323"/>
      <c r="FQL51" s="323"/>
      <c r="FQM51" s="323"/>
      <c r="FQN51" s="323"/>
      <c r="FQO51" s="323"/>
      <c r="FQP51" s="323"/>
      <c r="FQQ51" s="323"/>
      <c r="FQR51" s="323"/>
      <c r="FQS51" s="323"/>
      <c r="FQT51" s="323"/>
      <c r="FQU51" s="323"/>
      <c r="FQV51" s="323"/>
      <c r="FQW51" s="323"/>
      <c r="FQX51" s="323"/>
      <c r="FQY51" s="323"/>
      <c r="FQZ51" s="323"/>
      <c r="FRA51" s="323"/>
      <c r="FRB51" s="323"/>
      <c r="FRC51" s="323"/>
      <c r="FRD51" s="323"/>
      <c r="FRE51" s="323"/>
      <c r="FRF51" s="323"/>
      <c r="FRG51" s="323"/>
      <c r="FRH51" s="323"/>
      <c r="FRI51" s="323"/>
      <c r="FRJ51" s="323"/>
      <c r="FRK51" s="323"/>
      <c r="FRL51" s="323"/>
      <c r="FRM51" s="323"/>
      <c r="FRN51" s="323"/>
      <c r="FRO51" s="323"/>
      <c r="FRP51" s="323"/>
      <c r="FRQ51" s="323"/>
      <c r="FRR51" s="323"/>
      <c r="FRS51" s="323"/>
      <c r="FRT51" s="323"/>
      <c r="FRU51" s="323"/>
      <c r="FRV51" s="323"/>
      <c r="FRW51" s="323"/>
      <c r="FRX51" s="323"/>
      <c r="FRY51" s="323"/>
      <c r="FRZ51" s="323"/>
      <c r="FSA51" s="323"/>
      <c r="FSB51" s="323"/>
      <c r="FSC51" s="323"/>
      <c r="FSD51" s="323"/>
      <c r="FSE51" s="323"/>
      <c r="FSF51" s="323"/>
      <c r="FSG51" s="323"/>
      <c r="FSH51" s="323"/>
      <c r="FSI51" s="323"/>
      <c r="FSJ51" s="323"/>
      <c r="FSK51" s="323"/>
      <c r="FSL51" s="323"/>
      <c r="FSM51" s="323"/>
      <c r="FSN51" s="323"/>
      <c r="FSO51" s="323"/>
      <c r="FSP51" s="323"/>
      <c r="FSQ51" s="323"/>
      <c r="FSR51" s="323"/>
      <c r="FSS51" s="323"/>
      <c r="FST51" s="323"/>
      <c r="FSU51" s="323"/>
      <c r="FSV51" s="323"/>
      <c r="FSW51" s="323"/>
      <c r="FSX51" s="323"/>
      <c r="FSY51" s="323"/>
      <c r="FSZ51" s="323"/>
      <c r="FTA51" s="323"/>
      <c r="FTB51" s="323"/>
      <c r="FTC51" s="323"/>
      <c r="FTD51" s="323"/>
      <c r="FTE51" s="323"/>
      <c r="FTF51" s="323"/>
      <c r="FTG51" s="323"/>
      <c r="FTH51" s="323"/>
      <c r="FTI51" s="323"/>
      <c r="FTJ51" s="323"/>
      <c r="FTK51" s="323"/>
      <c r="FTL51" s="323"/>
      <c r="FTM51" s="323"/>
      <c r="FTN51" s="323"/>
      <c r="FTO51" s="323"/>
      <c r="FTP51" s="323"/>
      <c r="FTQ51" s="323"/>
      <c r="FTR51" s="323"/>
      <c r="FTS51" s="323"/>
      <c r="FTT51" s="323"/>
      <c r="FTU51" s="323"/>
      <c r="FTV51" s="323"/>
      <c r="FTW51" s="323"/>
      <c r="FTX51" s="323"/>
      <c r="FTY51" s="323"/>
      <c r="FTZ51" s="323"/>
      <c r="FUA51" s="323"/>
      <c r="FUB51" s="323"/>
      <c r="FUC51" s="323"/>
      <c r="FUD51" s="323"/>
      <c r="FUE51" s="323"/>
      <c r="FUF51" s="323"/>
      <c r="FUG51" s="323"/>
      <c r="FUH51" s="323"/>
      <c r="FUI51" s="323"/>
      <c r="FUJ51" s="323"/>
      <c r="FUK51" s="323"/>
      <c r="FUL51" s="323"/>
      <c r="FUM51" s="323"/>
      <c r="FUN51" s="323"/>
      <c r="FUO51" s="323"/>
      <c r="FUP51" s="323"/>
      <c r="FUQ51" s="323"/>
      <c r="FUR51" s="323"/>
      <c r="FUS51" s="323"/>
      <c r="FUT51" s="323"/>
      <c r="FUU51" s="323"/>
      <c r="FUV51" s="323"/>
      <c r="FUW51" s="323"/>
      <c r="FUX51" s="323"/>
      <c r="FUY51" s="323"/>
      <c r="FUZ51" s="323"/>
      <c r="FVA51" s="323"/>
      <c r="FVB51" s="323"/>
      <c r="FVC51" s="323"/>
      <c r="FVD51" s="323"/>
      <c r="FVE51" s="323"/>
      <c r="FVF51" s="323"/>
      <c r="FVG51" s="323"/>
      <c r="FVH51" s="323"/>
      <c r="FVI51" s="323"/>
      <c r="FVJ51" s="323"/>
      <c r="FVK51" s="323"/>
      <c r="FVL51" s="323"/>
      <c r="FVM51" s="323"/>
      <c r="FVN51" s="323"/>
      <c r="FVO51" s="323"/>
      <c r="FVP51" s="323"/>
      <c r="FVQ51" s="323"/>
      <c r="FVR51" s="323"/>
      <c r="FVS51" s="323"/>
      <c r="FVT51" s="323"/>
      <c r="FVU51" s="323"/>
      <c r="FVV51" s="323"/>
      <c r="FVW51" s="323"/>
      <c r="FVX51" s="323"/>
      <c r="FVY51" s="323"/>
      <c r="FVZ51" s="323"/>
      <c r="FWA51" s="323"/>
      <c r="FWB51" s="323"/>
      <c r="FWC51" s="323"/>
      <c r="FWD51" s="323"/>
      <c r="FWE51" s="323"/>
      <c r="FWF51" s="323"/>
      <c r="FWG51" s="323"/>
      <c r="FWH51" s="323"/>
      <c r="FWI51" s="323"/>
      <c r="FWJ51" s="323"/>
      <c r="FWK51" s="323"/>
      <c r="FWL51" s="323"/>
      <c r="FWM51" s="323"/>
      <c r="FWN51" s="323"/>
      <c r="FWO51" s="323"/>
      <c r="FWP51" s="323"/>
      <c r="FWQ51" s="323"/>
      <c r="FWR51" s="323"/>
      <c r="FWS51" s="323"/>
      <c r="FWT51" s="323"/>
      <c r="FWU51" s="323"/>
      <c r="FWV51" s="323"/>
      <c r="FWW51" s="323"/>
      <c r="FWX51" s="323"/>
      <c r="FWY51" s="323"/>
      <c r="FWZ51" s="323"/>
      <c r="FXA51" s="323"/>
      <c r="FXB51" s="323"/>
      <c r="FXC51" s="323"/>
      <c r="FXD51" s="323"/>
      <c r="FXE51" s="323"/>
      <c r="FXF51" s="323"/>
      <c r="FXG51" s="323"/>
      <c r="FXH51" s="323"/>
      <c r="FXI51" s="323"/>
      <c r="FXJ51" s="323"/>
      <c r="FXK51" s="323"/>
      <c r="FXL51" s="323"/>
      <c r="FXM51" s="323"/>
      <c r="FXN51" s="323"/>
      <c r="FXO51" s="323"/>
      <c r="FXP51" s="323"/>
      <c r="FXQ51" s="323"/>
      <c r="FXR51" s="323"/>
      <c r="FXS51" s="323"/>
      <c r="FXT51" s="323"/>
      <c r="FXU51" s="323"/>
      <c r="FXV51" s="323"/>
      <c r="FXW51" s="323"/>
      <c r="FXX51" s="323"/>
      <c r="FXY51" s="323"/>
      <c r="FXZ51" s="323"/>
      <c r="FYA51" s="323"/>
      <c r="FYB51" s="323"/>
      <c r="FYC51" s="323"/>
      <c r="FYD51" s="323"/>
      <c r="FYE51" s="323"/>
      <c r="FYF51" s="323"/>
      <c r="FYG51" s="323"/>
      <c r="FYH51" s="323"/>
      <c r="FYI51" s="323"/>
      <c r="FYJ51" s="323"/>
      <c r="FYK51" s="323"/>
      <c r="FYL51" s="323"/>
      <c r="FYM51" s="323"/>
      <c r="FYN51" s="323"/>
      <c r="FYO51" s="323"/>
      <c r="FYP51" s="323"/>
      <c r="FYQ51" s="323"/>
      <c r="FYR51" s="323"/>
      <c r="FYS51" s="323"/>
      <c r="FYT51" s="323"/>
      <c r="FYU51" s="323"/>
      <c r="FYV51" s="323"/>
      <c r="FYW51" s="323"/>
      <c r="FYX51" s="323"/>
      <c r="FYY51" s="323"/>
      <c r="FYZ51" s="323"/>
      <c r="FZA51" s="323"/>
      <c r="FZB51" s="323"/>
      <c r="FZC51" s="323"/>
      <c r="FZD51" s="323"/>
      <c r="FZE51" s="323"/>
      <c r="FZF51" s="323"/>
      <c r="FZG51" s="323"/>
      <c r="FZH51" s="323"/>
      <c r="FZI51" s="323"/>
      <c r="FZJ51" s="323"/>
      <c r="FZK51" s="323"/>
      <c r="FZL51" s="323"/>
      <c r="FZM51" s="323"/>
      <c r="FZN51" s="323"/>
      <c r="FZO51" s="323"/>
      <c r="FZP51" s="323"/>
      <c r="FZQ51" s="323"/>
      <c r="FZR51" s="323"/>
      <c r="FZS51" s="323"/>
      <c r="FZT51" s="323"/>
      <c r="FZU51" s="323"/>
      <c r="FZV51" s="323"/>
      <c r="FZW51" s="323"/>
      <c r="FZX51" s="323"/>
      <c r="FZY51" s="323"/>
      <c r="FZZ51" s="323"/>
      <c r="GAA51" s="323"/>
      <c r="GAB51" s="323"/>
      <c r="GAC51" s="323"/>
      <c r="GAD51" s="323"/>
      <c r="GAE51" s="323"/>
      <c r="GAF51" s="323"/>
      <c r="GAG51" s="323"/>
      <c r="GAH51" s="323"/>
      <c r="GAI51" s="323"/>
      <c r="GAJ51" s="323"/>
      <c r="GAK51" s="323"/>
      <c r="GAL51" s="323"/>
      <c r="GAM51" s="323"/>
      <c r="GAN51" s="323"/>
      <c r="GAO51" s="323"/>
      <c r="GAP51" s="323"/>
      <c r="GAQ51" s="323"/>
      <c r="GAR51" s="323"/>
      <c r="GAS51" s="323"/>
      <c r="GAT51" s="323"/>
      <c r="GAU51" s="323"/>
      <c r="GAV51" s="323"/>
      <c r="GAW51" s="323"/>
      <c r="GAX51" s="323"/>
      <c r="GAY51" s="323"/>
      <c r="GAZ51" s="323"/>
      <c r="GBA51" s="323"/>
      <c r="GBB51" s="323"/>
      <c r="GBC51" s="323"/>
      <c r="GBD51" s="323"/>
      <c r="GBE51" s="323"/>
      <c r="GBF51" s="323"/>
      <c r="GBG51" s="323"/>
      <c r="GBH51" s="323"/>
      <c r="GBI51" s="323"/>
      <c r="GBJ51" s="323"/>
      <c r="GBK51" s="323"/>
      <c r="GBL51" s="323"/>
      <c r="GBM51" s="323"/>
      <c r="GBN51" s="323"/>
      <c r="GBO51" s="323"/>
      <c r="GBP51" s="323"/>
      <c r="GBQ51" s="323"/>
      <c r="GBR51" s="323"/>
      <c r="GBS51" s="323"/>
      <c r="GBT51" s="323"/>
      <c r="GBU51" s="323"/>
      <c r="GBV51" s="323"/>
      <c r="GBW51" s="323"/>
      <c r="GBX51" s="323"/>
      <c r="GBY51" s="323"/>
      <c r="GBZ51" s="323"/>
      <c r="GCA51" s="323"/>
      <c r="GCB51" s="323"/>
      <c r="GCC51" s="323"/>
      <c r="GCD51" s="323"/>
      <c r="GCE51" s="323"/>
      <c r="GCF51" s="323"/>
      <c r="GCG51" s="323"/>
      <c r="GCH51" s="323"/>
      <c r="GCI51" s="323"/>
      <c r="GCJ51" s="323"/>
      <c r="GCK51" s="323"/>
      <c r="GCL51" s="323"/>
      <c r="GCM51" s="323"/>
      <c r="GCN51" s="323"/>
      <c r="GCO51" s="323"/>
      <c r="GCP51" s="323"/>
      <c r="GCQ51" s="323"/>
      <c r="GCR51" s="323"/>
      <c r="GCS51" s="323"/>
      <c r="GCT51" s="323"/>
      <c r="GCU51" s="323"/>
      <c r="GCV51" s="323"/>
      <c r="GCW51" s="323"/>
      <c r="GCX51" s="323"/>
      <c r="GCY51" s="323"/>
      <c r="GCZ51" s="323"/>
      <c r="GDA51" s="323"/>
      <c r="GDB51" s="323"/>
      <c r="GDC51" s="323"/>
      <c r="GDD51" s="323"/>
      <c r="GDE51" s="323"/>
      <c r="GDF51" s="323"/>
      <c r="GDG51" s="323"/>
      <c r="GDH51" s="323"/>
      <c r="GDI51" s="323"/>
      <c r="GDJ51" s="323"/>
      <c r="GDK51" s="323"/>
      <c r="GDL51" s="323"/>
      <c r="GDM51" s="323"/>
      <c r="GDN51" s="323"/>
      <c r="GDO51" s="323"/>
      <c r="GDP51" s="323"/>
      <c r="GDQ51" s="323"/>
      <c r="GDR51" s="323"/>
      <c r="GDS51" s="323"/>
      <c r="GDT51" s="323"/>
      <c r="GDU51" s="323"/>
      <c r="GDV51" s="323"/>
      <c r="GDW51" s="323"/>
      <c r="GDX51" s="323"/>
      <c r="GDY51" s="323"/>
      <c r="GDZ51" s="323"/>
      <c r="GEA51" s="323"/>
      <c r="GEB51" s="323"/>
      <c r="GEC51" s="323"/>
      <c r="GED51" s="323"/>
      <c r="GEE51" s="323"/>
      <c r="GEF51" s="323"/>
      <c r="GEG51" s="323"/>
      <c r="GEH51" s="323"/>
      <c r="GEI51" s="323"/>
      <c r="GEJ51" s="323"/>
      <c r="GEK51" s="323"/>
      <c r="GEL51" s="323"/>
      <c r="GEM51" s="323"/>
      <c r="GEN51" s="323"/>
      <c r="GEO51" s="323"/>
      <c r="GEP51" s="323"/>
      <c r="GEQ51" s="323"/>
      <c r="GER51" s="323"/>
      <c r="GES51" s="323"/>
      <c r="GET51" s="323"/>
      <c r="GEU51" s="323"/>
      <c r="GEV51" s="323"/>
      <c r="GEW51" s="323"/>
      <c r="GEX51" s="323"/>
      <c r="GEY51" s="323"/>
      <c r="GEZ51" s="323"/>
      <c r="GFA51" s="323"/>
      <c r="GFB51" s="323"/>
      <c r="GFC51" s="323"/>
      <c r="GFD51" s="323"/>
      <c r="GFE51" s="323"/>
      <c r="GFF51" s="323"/>
      <c r="GFG51" s="323"/>
      <c r="GFH51" s="323"/>
      <c r="GFI51" s="323"/>
      <c r="GFJ51" s="323"/>
      <c r="GFK51" s="323"/>
      <c r="GFL51" s="323"/>
      <c r="GFM51" s="323"/>
      <c r="GFN51" s="323"/>
      <c r="GFO51" s="323"/>
      <c r="GFP51" s="323"/>
      <c r="GFQ51" s="323"/>
      <c r="GFR51" s="323"/>
      <c r="GFS51" s="323"/>
      <c r="GFT51" s="323"/>
      <c r="GFU51" s="323"/>
      <c r="GFV51" s="323"/>
      <c r="GFW51" s="323"/>
      <c r="GFX51" s="323"/>
      <c r="GFY51" s="323"/>
      <c r="GFZ51" s="323"/>
      <c r="GGA51" s="323"/>
      <c r="GGB51" s="323"/>
      <c r="GGC51" s="323"/>
      <c r="GGD51" s="323"/>
      <c r="GGE51" s="323"/>
      <c r="GGF51" s="323"/>
      <c r="GGG51" s="323"/>
      <c r="GGH51" s="323"/>
      <c r="GGI51" s="323"/>
      <c r="GGJ51" s="323"/>
      <c r="GGK51" s="323"/>
      <c r="GGL51" s="323"/>
      <c r="GGM51" s="323"/>
      <c r="GGN51" s="323"/>
      <c r="GGO51" s="323"/>
      <c r="GGP51" s="323"/>
      <c r="GGQ51" s="323"/>
      <c r="GGR51" s="323"/>
      <c r="GGS51" s="323"/>
      <c r="GGT51" s="323"/>
      <c r="GGU51" s="323"/>
      <c r="GGV51" s="323"/>
      <c r="GGW51" s="323"/>
      <c r="GGX51" s="323"/>
      <c r="GGY51" s="323"/>
      <c r="GGZ51" s="323"/>
      <c r="GHA51" s="323"/>
      <c r="GHB51" s="323"/>
      <c r="GHC51" s="323"/>
      <c r="GHD51" s="323"/>
      <c r="GHE51" s="323"/>
      <c r="GHF51" s="323"/>
      <c r="GHG51" s="323"/>
      <c r="GHH51" s="323"/>
      <c r="GHI51" s="323"/>
      <c r="GHJ51" s="323"/>
      <c r="GHK51" s="323"/>
      <c r="GHL51" s="323"/>
      <c r="GHM51" s="323"/>
      <c r="GHN51" s="323"/>
      <c r="GHO51" s="323"/>
      <c r="GHP51" s="323"/>
      <c r="GHQ51" s="323"/>
      <c r="GHR51" s="323"/>
      <c r="GHS51" s="323"/>
      <c r="GHT51" s="323"/>
      <c r="GHU51" s="323"/>
      <c r="GHV51" s="323"/>
      <c r="GHW51" s="323"/>
      <c r="GHX51" s="323"/>
      <c r="GHY51" s="323"/>
      <c r="GHZ51" s="323"/>
      <c r="GIA51" s="323"/>
      <c r="GIB51" s="323"/>
      <c r="GIC51" s="323"/>
      <c r="GID51" s="323"/>
      <c r="GIE51" s="323"/>
      <c r="GIF51" s="323"/>
      <c r="GIG51" s="323"/>
      <c r="GIH51" s="323"/>
      <c r="GII51" s="323"/>
      <c r="GIJ51" s="323"/>
      <c r="GIK51" s="323"/>
      <c r="GIL51" s="323"/>
      <c r="GIM51" s="323"/>
      <c r="GIN51" s="323"/>
      <c r="GIO51" s="323"/>
      <c r="GIP51" s="323"/>
      <c r="GIQ51" s="323"/>
      <c r="GIR51" s="323"/>
      <c r="GIS51" s="323"/>
      <c r="GIT51" s="323"/>
      <c r="GIU51" s="323"/>
      <c r="GIV51" s="323"/>
      <c r="GIW51" s="323"/>
      <c r="GIX51" s="323"/>
      <c r="GIY51" s="323"/>
      <c r="GIZ51" s="323"/>
      <c r="GJA51" s="323"/>
      <c r="GJB51" s="323"/>
      <c r="GJC51" s="323"/>
      <c r="GJD51" s="323"/>
      <c r="GJE51" s="323"/>
      <c r="GJF51" s="323"/>
      <c r="GJG51" s="323"/>
      <c r="GJH51" s="323"/>
      <c r="GJI51" s="323"/>
      <c r="GJJ51" s="323"/>
      <c r="GJK51" s="323"/>
      <c r="GJL51" s="323"/>
      <c r="GJM51" s="323"/>
      <c r="GJN51" s="323"/>
      <c r="GJO51" s="323"/>
      <c r="GJP51" s="323"/>
      <c r="GJQ51" s="323"/>
      <c r="GJR51" s="323"/>
      <c r="GJS51" s="323"/>
      <c r="GJT51" s="323"/>
      <c r="GJU51" s="323"/>
      <c r="GJV51" s="323"/>
      <c r="GJW51" s="323"/>
      <c r="GJX51" s="323"/>
      <c r="GJY51" s="323"/>
      <c r="GJZ51" s="323"/>
      <c r="GKA51" s="323"/>
      <c r="GKB51" s="323"/>
      <c r="GKC51" s="323"/>
      <c r="GKD51" s="323"/>
      <c r="GKE51" s="323"/>
      <c r="GKF51" s="323"/>
      <c r="GKG51" s="323"/>
      <c r="GKH51" s="323"/>
      <c r="GKI51" s="323"/>
      <c r="GKJ51" s="323"/>
      <c r="GKK51" s="323"/>
      <c r="GKL51" s="323"/>
      <c r="GKM51" s="323"/>
      <c r="GKN51" s="323"/>
      <c r="GKO51" s="323"/>
      <c r="GKP51" s="323"/>
      <c r="GKQ51" s="323"/>
      <c r="GKR51" s="323"/>
      <c r="GKS51" s="323"/>
      <c r="GKT51" s="323"/>
      <c r="GKU51" s="323"/>
      <c r="GKV51" s="323"/>
      <c r="GKW51" s="323"/>
      <c r="GKX51" s="323"/>
      <c r="GKY51" s="323"/>
      <c r="GKZ51" s="323"/>
      <c r="GLA51" s="323"/>
      <c r="GLB51" s="323"/>
      <c r="GLC51" s="323"/>
      <c r="GLD51" s="323"/>
      <c r="GLE51" s="323"/>
      <c r="GLF51" s="323"/>
      <c r="GLG51" s="323"/>
      <c r="GLH51" s="323"/>
      <c r="GLI51" s="323"/>
      <c r="GLJ51" s="323"/>
      <c r="GLK51" s="323"/>
      <c r="GLL51" s="323"/>
      <c r="GLM51" s="323"/>
      <c r="GLN51" s="323"/>
      <c r="GLO51" s="323"/>
      <c r="GLP51" s="323"/>
      <c r="GLQ51" s="323"/>
      <c r="GLR51" s="323"/>
      <c r="GLS51" s="323"/>
      <c r="GLT51" s="323"/>
      <c r="GLU51" s="323"/>
      <c r="GLV51" s="323"/>
      <c r="GLW51" s="323"/>
      <c r="GLX51" s="323"/>
      <c r="GLY51" s="323"/>
      <c r="GLZ51" s="323"/>
      <c r="GMA51" s="323"/>
      <c r="GMB51" s="323"/>
      <c r="GMC51" s="323"/>
      <c r="GMD51" s="323"/>
      <c r="GME51" s="323"/>
      <c r="GMF51" s="323"/>
      <c r="GMG51" s="323"/>
      <c r="GMH51" s="323"/>
      <c r="GMI51" s="323"/>
      <c r="GMJ51" s="323"/>
      <c r="GMK51" s="323"/>
      <c r="GML51" s="323"/>
      <c r="GMM51" s="323"/>
      <c r="GMN51" s="323"/>
      <c r="GMO51" s="323"/>
      <c r="GMP51" s="323"/>
      <c r="GMQ51" s="323"/>
      <c r="GMR51" s="323"/>
      <c r="GMS51" s="323"/>
      <c r="GMT51" s="323"/>
      <c r="GMU51" s="323"/>
      <c r="GMV51" s="323"/>
      <c r="GMW51" s="323"/>
      <c r="GMX51" s="323"/>
      <c r="GMY51" s="323"/>
      <c r="GMZ51" s="323"/>
      <c r="GNA51" s="323"/>
      <c r="GNB51" s="323"/>
      <c r="GNC51" s="323"/>
      <c r="GND51" s="323"/>
      <c r="GNE51" s="323"/>
      <c r="GNF51" s="323"/>
      <c r="GNG51" s="323"/>
      <c r="GNH51" s="323"/>
      <c r="GNI51" s="323"/>
      <c r="GNJ51" s="323"/>
      <c r="GNK51" s="323"/>
      <c r="GNL51" s="323"/>
      <c r="GNM51" s="323"/>
      <c r="GNN51" s="323"/>
      <c r="GNO51" s="323"/>
      <c r="GNP51" s="323"/>
      <c r="GNQ51" s="323"/>
      <c r="GNR51" s="323"/>
      <c r="GNS51" s="323"/>
      <c r="GNT51" s="323"/>
      <c r="GNU51" s="323"/>
      <c r="GNV51" s="323"/>
      <c r="GNW51" s="323"/>
      <c r="GNX51" s="323"/>
      <c r="GNY51" s="323"/>
      <c r="GNZ51" s="323"/>
      <c r="GOA51" s="323"/>
      <c r="GOB51" s="323"/>
      <c r="GOC51" s="323"/>
      <c r="GOD51" s="323"/>
      <c r="GOE51" s="323"/>
      <c r="GOF51" s="323"/>
      <c r="GOG51" s="323"/>
      <c r="GOH51" s="323"/>
      <c r="GOI51" s="323"/>
      <c r="GOJ51" s="323"/>
      <c r="GOK51" s="323"/>
      <c r="GOL51" s="323"/>
      <c r="GOM51" s="323"/>
      <c r="GON51" s="323"/>
      <c r="GOO51" s="323"/>
      <c r="GOP51" s="323"/>
      <c r="GOQ51" s="323"/>
      <c r="GOR51" s="323"/>
      <c r="GOS51" s="323"/>
      <c r="GOT51" s="323"/>
      <c r="GOU51" s="323"/>
      <c r="GOV51" s="323"/>
      <c r="GOW51" s="323"/>
      <c r="GOX51" s="323"/>
      <c r="GOY51" s="323"/>
      <c r="GOZ51" s="323"/>
      <c r="GPA51" s="323"/>
      <c r="GPB51" s="323"/>
      <c r="GPC51" s="323"/>
      <c r="GPD51" s="323"/>
      <c r="GPE51" s="323"/>
      <c r="GPF51" s="323"/>
      <c r="GPG51" s="323"/>
      <c r="GPH51" s="323"/>
      <c r="GPI51" s="323"/>
      <c r="GPJ51" s="323"/>
      <c r="GPK51" s="323"/>
      <c r="GPL51" s="323"/>
      <c r="GPM51" s="323"/>
      <c r="GPN51" s="323"/>
      <c r="GPO51" s="323"/>
      <c r="GPP51" s="323"/>
      <c r="GPQ51" s="323"/>
      <c r="GPR51" s="323"/>
      <c r="GPS51" s="323"/>
      <c r="GPT51" s="323"/>
      <c r="GPU51" s="323"/>
      <c r="GPV51" s="323"/>
      <c r="GPW51" s="323"/>
      <c r="GPX51" s="323"/>
      <c r="GPY51" s="323"/>
      <c r="GPZ51" s="323"/>
      <c r="GQA51" s="323"/>
      <c r="GQB51" s="323"/>
      <c r="GQC51" s="323"/>
      <c r="GQD51" s="323"/>
      <c r="GQE51" s="323"/>
      <c r="GQF51" s="323"/>
      <c r="GQG51" s="323"/>
      <c r="GQH51" s="323"/>
      <c r="GQI51" s="323"/>
      <c r="GQJ51" s="323"/>
      <c r="GQK51" s="323"/>
      <c r="GQL51" s="323"/>
      <c r="GQM51" s="323"/>
      <c r="GQN51" s="323"/>
      <c r="GQO51" s="323"/>
      <c r="GQP51" s="323"/>
      <c r="GQQ51" s="323"/>
      <c r="GQR51" s="323"/>
      <c r="GQS51" s="323"/>
      <c r="GQT51" s="323"/>
      <c r="GQU51" s="323"/>
      <c r="GQV51" s="323"/>
      <c r="GQW51" s="323"/>
      <c r="GQX51" s="323"/>
      <c r="GQY51" s="323"/>
      <c r="GQZ51" s="323"/>
      <c r="GRA51" s="323"/>
      <c r="GRB51" s="323"/>
      <c r="GRC51" s="323"/>
      <c r="GRD51" s="323"/>
      <c r="GRE51" s="323"/>
      <c r="GRF51" s="323"/>
      <c r="GRG51" s="323"/>
      <c r="GRH51" s="323"/>
      <c r="GRI51" s="323"/>
      <c r="GRJ51" s="323"/>
      <c r="GRK51" s="323"/>
      <c r="GRL51" s="323"/>
      <c r="GRM51" s="323"/>
      <c r="GRN51" s="323"/>
      <c r="GRO51" s="323"/>
      <c r="GRP51" s="323"/>
      <c r="GRQ51" s="323"/>
      <c r="GRR51" s="323"/>
      <c r="GRS51" s="323"/>
      <c r="GRT51" s="323"/>
      <c r="GRU51" s="323"/>
      <c r="GRV51" s="323"/>
      <c r="GRW51" s="323"/>
      <c r="GRX51" s="323"/>
      <c r="GRY51" s="323"/>
      <c r="GRZ51" s="323"/>
      <c r="GSA51" s="323"/>
      <c r="GSB51" s="323"/>
      <c r="GSC51" s="323"/>
      <c r="GSD51" s="323"/>
      <c r="GSE51" s="323"/>
      <c r="GSF51" s="323"/>
      <c r="GSG51" s="323"/>
      <c r="GSH51" s="323"/>
      <c r="GSI51" s="323"/>
      <c r="GSJ51" s="323"/>
      <c r="GSK51" s="323"/>
      <c r="GSL51" s="323"/>
      <c r="GSM51" s="323"/>
      <c r="GSN51" s="323"/>
      <c r="GSO51" s="323"/>
      <c r="GSP51" s="323"/>
      <c r="GSQ51" s="323"/>
      <c r="GSR51" s="323"/>
      <c r="GSS51" s="323"/>
      <c r="GST51" s="323"/>
      <c r="GSU51" s="323"/>
      <c r="GSV51" s="323"/>
      <c r="GSW51" s="323"/>
      <c r="GSX51" s="323"/>
      <c r="GSY51" s="323"/>
      <c r="GSZ51" s="323"/>
      <c r="GTA51" s="323"/>
      <c r="GTB51" s="323"/>
      <c r="GTC51" s="323"/>
      <c r="GTD51" s="323"/>
      <c r="GTE51" s="323"/>
      <c r="GTF51" s="323"/>
      <c r="GTG51" s="323"/>
      <c r="GTH51" s="323"/>
      <c r="GTI51" s="323"/>
      <c r="GTJ51" s="323"/>
      <c r="GTK51" s="323"/>
      <c r="GTL51" s="323"/>
      <c r="GTM51" s="323"/>
      <c r="GTN51" s="323"/>
      <c r="GTO51" s="323"/>
      <c r="GTP51" s="323"/>
      <c r="GTQ51" s="323"/>
      <c r="GTR51" s="323"/>
      <c r="GTS51" s="323"/>
      <c r="GTT51" s="323"/>
      <c r="GTU51" s="323"/>
      <c r="GTV51" s="323"/>
      <c r="GTW51" s="323"/>
      <c r="GTX51" s="323"/>
      <c r="GTY51" s="323"/>
      <c r="GTZ51" s="323"/>
      <c r="GUA51" s="323"/>
      <c r="GUB51" s="323"/>
      <c r="GUC51" s="323"/>
      <c r="GUD51" s="323"/>
      <c r="GUE51" s="323"/>
      <c r="GUF51" s="323"/>
      <c r="GUG51" s="323"/>
      <c r="GUH51" s="323"/>
      <c r="GUI51" s="323"/>
      <c r="GUJ51" s="323"/>
      <c r="GUK51" s="323"/>
      <c r="GUL51" s="323"/>
      <c r="GUM51" s="323"/>
      <c r="GUN51" s="323"/>
      <c r="GUO51" s="323"/>
      <c r="GUP51" s="323"/>
      <c r="GUQ51" s="323"/>
      <c r="GUR51" s="323"/>
      <c r="GUS51" s="323"/>
      <c r="GUT51" s="323"/>
      <c r="GUU51" s="323"/>
      <c r="GUV51" s="323"/>
      <c r="GUW51" s="323"/>
      <c r="GUX51" s="323"/>
      <c r="GUY51" s="323"/>
      <c r="GUZ51" s="323"/>
      <c r="GVA51" s="323"/>
      <c r="GVB51" s="323"/>
      <c r="GVC51" s="323"/>
      <c r="GVD51" s="323"/>
      <c r="GVE51" s="323"/>
      <c r="GVF51" s="323"/>
      <c r="GVG51" s="323"/>
      <c r="GVH51" s="323"/>
      <c r="GVI51" s="323"/>
      <c r="GVJ51" s="323"/>
      <c r="GVK51" s="323"/>
      <c r="GVL51" s="323"/>
      <c r="GVM51" s="323"/>
      <c r="GVN51" s="323"/>
      <c r="GVO51" s="323"/>
      <c r="GVP51" s="323"/>
      <c r="GVQ51" s="323"/>
      <c r="GVR51" s="323"/>
      <c r="GVS51" s="323"/>
      <c r="GVT51" s="323"/>
      <c r="GVU51" s="323"/>
      <c r="GVV51" s="323"/>
      <c r="GVW51" s="323"/>
      <c r="GVX51" s="323"/>
      <c r="GVY51" s="323"/>
      <c r="GVZ51" s="323"/>
      <c r="GWA51" s="323"/>
      <c r="GWB51" s="323"/>
      <c r="GWC51" s="323"/>
      <c r="GWD51" s="323"/>
      <c r="GWE51" s="323"/>
      <c r="GWF51" s="323"/>
      <c r="GWG51" s="323"/>
      <c r="GWH51" s="323"/>
      <c r="GWI51" s="323"/>
      <c r="GWJ51" s="323"/>
      <c r="GWK51" s="323"/>
      <c r="GWL51" s="323"/>
      <c r="GWM51" s="323"/>
      <c r="GWN51" s="323"/>
      <c r="GWO51" s="323"/>
      <c r="GWP51" s="323"/>
      <c r="GWQ51" s="323"/>
      <c r="GWR51" s="323"/>
      <c r="GWS51" s="323"/>
      <c r="GWT51" s="323"/>
      <c r="GWU51" s="323"/>
      <c r="GWV51" s="323"/>
      <c r="GWW51" s="323"/>
      <c r="GWX51" s="323"/>
      <c r="GWY51" s="323"/>
      <c r="GWZ51" s="323"/>
      <c r="GXA51" s="323"/>
      <c r="GXB51" s="323"/>
      <c r="GXC51" s="323"/>
      <c r="GXD51" s="323"/>
      <c r="GXE51" s="323"/>
      <c r="GXF51" s="323"/>
      <c r="GXG51" s="323"/>
      <c r="GXH51" s="323"/>
      <c r="GXI51" s="323"/>
      <c r="GXJ51" s="323"/>
      <c r="GXK51" s="323"/>
      <c r="GXL51" s="323"/>
      <c r="GXM51" s="323"/>
      <c r="GXN51" s="323"/>
      <c r="GXO51" s="323"/>
      <c r="GXP51" s="323"/>
      <c r="GXQ51" s="323"/>
      <c r="GXR51" s="323"/>
      <c r="GXS51" s="323"/>
      <c r="GXT51" s="323"/>
      <c r="GXU51" s="323"/>
      <c r="GXV51" s="323"/>
      <c r="GXW51" s="323"/>
      <c r="GXX51" s="323"/>
      <c r="GXY51" s="323"/>
      <c r="GXZ51" s="323"/>
      <c r="GYA51" s="323"/>
      <c r="GYB51" s="323"/>
      <c r="GYC51" s="323"/>
      <c r="GYD51" s="323"/>
      <c r="GYE51" s="323"/>
      <c r="GYF51" s="323"/>
      <c r="GYG51" s="323"/>
      <c r="GYH51" s="323"/>
      <c r="GYI51" s="323"/>
      <c r="GYJ51" s="323"/>
      <c r="GYK51" s="323"/>
      <c r="GYL51" s="323"/>
      <c r="GYM51" s="323"/>
      <c r="GYN51" s="323"/>
      <c r="GYO51" s="323"/>
      <c r="GYP51" s="323"/>
      <c r="GYQ51" s="323"/>
      <c r="GYR51" s="323"/>
      <c r="GYS51" s="323"/>
      <c r="GYT51" s="323"/>
      <c r="GYU51" s="323"/>
      <c r="GYV51" s="323"/>
      <c r="GYW51" s="323"/>
      <c r="GYX51" s="323"/>
      <c r="GYY51" s="323"/>
      <c r="GYZ51" s="323"/>
      <c r="GZA51" s="323"/>
      <c r="GZB51" s="323"/>
      <c r="GZC51" s="323"/>
      <c r="GZD51" s="323"/>
      <c r="GZE51" s="323"/>
      <c r="GZF51" s="323"/>
      <c r="GZG51" s="323"/>
      <c r="GZH51" s="323"/>
      <c r="GZI51" s="323"/>
      <c r="GZJ51" s="323"/>
      <c r="GZK51" s="323"/>
      <c r="GZL51" s="323"/>
      <c r="GZM51" s="323"/>
      <c r="GZN51" s="323"/>
      <c r="GZO51" s="323"/>
      <c r="GZP51" s="323"/>
      <c r="GZQ51" s="323"/>
      <c r="GZR51" s="323"/>
      <c r="GZS51" s="323"/>
      <c r="GZT51" s="323"/>
      <c r="GZU51" s="323"/>
      <c r="GZV51" s="323"/>
      <c r="GZW51" s="323"/>
      <c r="GZX51" s="323"/>
      <c r="GZY51" s="323"/>
      <c r="GZZ51" s="323"/>
      <c r="HAA51" s="323"/>
      <c r="HAB51" s="323"/>
      <c r="HAC51" s="323"/>
      <c r="HAD51" s="323"/>
      <c r="HAE51" s="323"/>
      <c r="HAF51" s="323"/>
      <c r="HAG51" s="323"/>
      <c r="HAH51" s="323"/>
      <c r="HAI51" s="323"/>
      <c r="HAJ51" s="323"/>
      <c r="HAK51" s="323"/>
      <c r="HAL51" s="323"/>
      <c r="HAM51" s="323"/>
      <c r="HAN51" s="323"/>
      <c r="HAO51" s="323"/>
      <c r="HAP51" s="323"/>
      <c r="HAQ51" s="323"/>
      <c r="HAR51" s="323"/>
      <c r="HAS51" s="323"/>
      <c r="HAT51" s="323"/>
      <c r="HAU51" s="323"/>
      <c r="HAV51" s="323"/>
      <c r="HAW51" s="323"/>
      <c r="HAX51" s="323"/>
      <c r="HAY51" s="323"/>
      <c r="HAZ51" s="323"/>
      <c r="HBA51" s="323"/>
      <c r="HBB51" s="323"/>
      <c r="HBC51" s="323"/>
      <c r="HBD51" s="323"/>
      <c r="HBE51" s="323"/>
      <c r="HBF51" s="323"/>
      <c r="HBG51" s="323"/>
      <c r="HBH51" s="323"/>
      <c r="HBI51" s="323"/>
      <c r="HBJ51" s="323"/>
      <c r="HBK51" s="323"/>
      <c r="HBL51" s="323"/>
      <c r="HBM51" s="323"/>
      <c r="HBN51" s="323"/>
      <c r="HBO51" s="323"/>
      <c r="HBP51" s="323"/>
      <c r="HBQ51" s="323"/>
      <c r="HBR51" s="323"/>
      <c r="HBS51" s="323"/>
      <c r="HBT51" s="323"/>
      <c r="HBU51" s="323"/>
      <c r="HBV51" s="323"/>
      <c r="HBW51" s="323"/>
      <c r="HBX51" s="323"/>
      <c r="HBY51" s="323"/>
      <c r="HBZ51" s="323"/>
      <c r="HCA51" s="323"/>
      <c r="HCB51" s="323"/>
      <c r="HCC51" s="323"/>
      <c r="HCD51" s="323"/>
      <c r="HCE51" s="323"/>
      <c r="HCF51" s="323"/>
      <c r="HCG51" s="323"/>
      <c r="HCH51" s="323"/>
      <c r="HCI51" s="323"/>
      <c r="HCJ51" s="323"/>
      <c r="HCK51" s="323"/>
      <c r="HCL51" s="323"/>
      <c r="HCM51" s="323"/>
      <c r="HCN51" s="323"/>
      <c r="HCO51" s="323"/>
      <c r="HCP51" s="323"/>
      <c r="HCQ51" s="323"/>
      <c r="HCR51" s="323"/>
      <c r="HCS51" s="323"/>
      <c r="HCT51" s="323"/>
      <c r="HCU51" s="323"/>
      <c r="HCV51" s="323"/>
      <c r="HCW51" s="323"/>
      <c r="HCX51" s="323"/>
      <c r="HCY51" s="323"/>
      <c r="HCZ51" s="323"/>
      <c r="HDA51" s="323"/>
      <c r="HDB51" s="323"/>
      <c r="HDC51" s="323"/>
      <c r="HDD51" s="323"/>
      <c r="HDE51" s="323"/>
      <c r="HDF51" s="323"/>
      <c r="HDG51" s="323"/>
      <c r="HDH51" s="323"/>
      <c r="HDI51" s="323"/>
      <c r="HDJ51" s="323"/>
      <c r="HDK51" s="323"/>
      <c r="HDL51" s="323"/>
      <c r="HDM51" s="323"/>
      <c r="HDN51" s="323"/>
      <c r="HDO51" s="323"/>
      <c r="HDP51" s="323"/>
      <c r="HDQ51" s="323"/>
      <c r="HDR51" s="323"/>
      <c r="HDS51" s="323"/>
      <c r="HDT51" s="323"/>
      <c r="HDU51" s="323"/>
      <c r="HDV51" s="323"/>
      <c r="HDW51" s="323"/>
      <c r="HDX51" s="323"/>
      <c r="HDY51" s="323"/>
      <c r="HDZ51" s="323"/>
      <c r="HEA51" s="323"/>
      <c r="HEB51" s="323"/>
      <c r="HEC51" s="323"/>
      <c r="HED51" s="323"/>
      <c r="HEE51" s="323"/>
      <c r="HEF51" s="323"/>
      <c r="HEG51" s="323"/>
      <c r="HEH51" s="323"/>
      <c r="HEI51" s="323"/>
      <c r="HEJ51" s="323"/>
      <c r="HEK51" s="323"/>
      <c r="HEL51" s="323"/>
      <c r="HEM51" s="323"/>
      <c r="HEN51" s="323"/>
      <c r="HEO51" s="323"/>
      <c r="HEP51" s="323"/>
      <c r="HEQ51" s="323"/>
      <c r="HER51" s="323"/>
      <c r="HES51" s="323"/>
      <c r="HET51" s="323"/>
      <c r="HEU51" s="323"/>
      <c r="HEV51" s="323"/>
      <c r="HEW51" s="323"/>
      <c r="HEX51" s="323"/>
      <c r="HEY51" s="323"/>
      <c r="HEZ51" s="323"/>
      <c r="HFA51" s="323"/>
      <c r="HFB51" s="323"/>
      <c r="HFC51" s="323"/>
      <c r="HFD51" s="323"/>
      <c r="HFE51" s="323"/>
      <c r="HFF51" s="323"/>
      <c r="HFG51" s="323"/>
      <c r="HFH51" s="323"/>
      <c r="HFI51" s="323"/>
      <c r="HFJ51" s="323"/>
      <c r="HFK51" s="323"/>
      <c r="HFL51" s="323"/>
      <c r="HFM51" s="323"/>
      <c r="HFN51" s="323"/>
      <c r="HFO51" s="323"/>
      <c r="HFP51" s="323"/>
      <c r="HFQ51" s="323"/>
      <c r="HFR51" s="323"/>
      <c r="HFS51" s="323"/>
      <c r="HFT51" s="323"/>
      <c r="HFU51" s="323"/>
      <c r="HFV51" s="323"/>
      <c r="HFW51" s="323"/>
      <c r="HFX51" s="323"/>
      <c r="HFY51" s="323"/>
      <c r="HFZ51" s="323"/>
      <c r="HGA51" s="323"/>
      <c r="HGB51" s="323"/>
      <c r="HGC51" s="323"/>
      <c r="HGD51" s="323"/>
      <c r="HGE51" s="323"/>
      <c r="HGF51" s="323"/>
      <c r="HGG51" s="323"/>
      <c r="HGH51" s="323"/>
      <c r="HGI51" s="323"/>
      <c r="HGJ51" s="323"/>
      <c r="HGK51" s="323"/>
      <c r="HGL51" s="323"/>
      <c r="HGM51" s="323"/>
      <c r="HGN51" s="323"/>
      <c r="HGO51" s="323"/>
      <c r="HGP51" s="323"/>
      <c r="HGQ51" s="323"/>
      <c r="HGR51" s="323"/>
      <c r="HGS51" s="323"/>
      <c r="HGT51" s="323"/>
      <c r="HGU51" s="323"/>
      <c r="HGV51" s="323"/>
      <c r="HGW51" s="323"/>
      <c r="HGX51" s="323"/>
      <c r="HGY51" s="323"/>
      <c r="HGZ51" s="323"/>
      <c r="HHA51" s="323"/>
      <c r="HHB51" s="323"/>
      <c r="HHC51" s="323"/>
      <c r="HHD51" s="323"/>
      <c r="HHE51" s="323"/>
      <c r="HHF51" s="323"/>
      <c r="HHG51" s="323"/>
      <c r="HHH51" s="323"/>
      <c r="HHI51" s="323"/>
      <c r="HHJ51" s="323"/>
      <c r="HHK51" s="323"/>
      <c r="HHL51" s="323"/>
      <c r="HHM51" s="323"/>
      <c r="HHN51" s="323"/>
      <c r="HHO51" s="323"/>
      <c r="HHP51" s="323"/>
      <c r="HHQ51" s="323"/>
      <c r="HHR51" s="323"/>
      <c r="HHS51" s="323"/>
      <c r="HHT51" s="323"/>
      <c r="HHU51" s="323"/>
      <c r="HHV51" s="323"/>
      <c r="HHW51" s="323"/>
      <c r="HHX51" s="323"/>
      <c r="HHY51" s="323"/>
      <c r="HHZ51" s="323"/>
      <c r="HIA51" s="323"/>
      <c r="HIB51" s="323"/>
      <c r="HIC51" s="323"/>
      <c r="HID51" s="323"/>
      <c r="HIE51" s="323"/>
      <c r="HIF51" s="323"/>
      <c r="HIG51" s="323"/>
      <c r="HIH51" s="323"/>
      <c r="HII51" s="323"/>
      <c r="HIJ51" s="323"/>
      <c r="HIK51" s="323"/>
      <c r="HIL51" s="323"/>
      <c r="HIM51" s="323"/>
      <c r="HIN51" s="323"/>
      <c r="HIO51" s="323"/>
      <c r="HIP51" s="323"/>
      <c r="HIQ51" s="323"/>
      <c r="HIR51" s="323"/>
      <c r="HIS51" s="323"/>
      <c r="HIT51" s="323"/>
      <c r="HIU51" s="323"/>
      <c r="HIV51" s="323"/>
      <c r="HIW51" s="323"/>
      <c r="HIX51" s="323"/>
      <c r="HIY51" s="323"/>
      <c r="HIZ51" s="323"/>
      <c r="HJA51" s="323"/>
      <c r="HJB51" s="323"/>
      <c r="HJC51" s="323"/>
      <c r="HJD51" s="323"/>
      <c r="HJE51" s="323"/>
      <c r="HJF51" s="323"/>
      <c r="HJG51" s="323"/>
      <c r="HJH51" s="323"/>
      <c r="HJI51" s="323"/>
      <c r="HJJ51" s="323"/>
      <c r="HJK51" s="323"/>
      <c r="HJL51" s="323"/>
      <c r="HJM51" s="323"/>
      <c r="HJN51" s="323"/>
      <c r="HJO51" s="323"/>
      <c r="HJP51" s="323"/>
      <c r="HJQ51" s="323"/>
      <c r="HJR51" s="323"/>
      <c r="HJS51" s="323"/>
      <c r="HJT51" s="323"/>
      <c r="HJU51" s="323"/>
      <c r="HJV51" s="323"/>
      <c r="HJW51" s="323"/>
      <c r="HJX51" s="323"/>
      <c r="HJY51" s="323"/>
      <c r="HJZ51" s="323"/>
      <c r="HKA51" s="323"/>
      <c r="HKB51" s="323"/>
      <c r="HKC51" s="323"/>
      <c r="HKD51" s="323"/>
      <c r="HKE51" s="323"/>
      <c r="HKF51" s="323"/>
      <c r="HKG51" s="323"/>
      <c r="HKH51" s="323"/>
      <c r="HKI51" s="323"/>
      <c r="HKJ51" s="323"/>
      <c r="HKK51" s="323"/>
      <c r="HKL51" s="323"/>
      <c r="HKM51" s="323"/>
      <c r="HKN51" s="323"/>
      <c r="HKO51" s="323"/>
      <c r="HKP51" s="323"/>
      <c r="HKQ51" s="323"/>
      <c r="HKR51" s="323"/>
      <c r="HKS51" s="323"/>
      <c r="HKT51" s="323"/>
      <c r="HKU51" s="323"/>
      <c r="HKV51" s="323"/>
      <c r="HKW51" s="323"/>
      <c r="HKX51" s="323"/>
      <c r="HKY51" s="323"/>
      <c r="HKZ51" s="323"/>
      <c r="HLA51" s="323"/>
      <c r="HLB51" s="323"/>
      <c r="HLC51" s="323"/>
      <c r="HLD51" s="323"/>
      <c r="HLE51" s="323"/>
      <c r="HLF51" s="323"/>
      <c r="HLG51" s="323"/>
      <c r="HLH51" s="323"/>
      <c r="HLI51" s="323"/>
      <c r="HLJ51" s="323"/>
      <c r="HLK51" s="323"/>
      <c r="HLL51" s="323"/>
      <c r="HLM51" s="323"/>
      <c r="HLN51" s="323"/>
      <c r="HLO51" s="323"/>
      <c r="HLP51" s="323"/>
      <c r="HLQ51" s="323"/>
      <c r="HLR51" s="323"/>
      <c r="HLS51" s="323"/>
      <c r="HLT51" s="323"/>
      <c r="HLU51" s="323"/>
      <c r="HLV51" s="323"/>
      <c r="HLW51" s="323"/>
      <c r="HLX51" s="323"/>
      <c r="HLY51" s="323"/>
      <c r="HLZ51" s="323"/>
      <c r="HMA51" s="323"/>
      <c r="HMB51" s="323"/>
      <c r="HMC51" s="323"/>
      <c r="HMD51" s="323"/>
      <c r="HME51" s="323"/>
      <c r="HMF51" s="323"/>
      <c r="HMG51" s="323"/>
      <c r="HMH51" s="323"/>
      <c r="HMI51" s="323"/>
      <c r="HMJ51" s="323"/>
      <c r="HMK51" s="323"/>
      <c r="HML51" s="323"/>
      <c r="HMM51" s="323"/>
      <c r="HMN51" s="323"/>
      <c r="HMO51" s="323"/>
      <c r="HMP51" s="323"/>
      <c r="HMQ51" s="323"/>
      <c r="HMR51" s="323"/>
      <c r="HMS51" s="323"/>
      <c r="HMT51" s="323"/>
      <c r="HMU51" s="323"/>
      <c r="HMV51" s="323"/>
      <c r="HMW51" s="323"/>
      <c r="HMX51" s="323"/>
      <c r="HMY51" s="323"/>
      <c r="HMZ51" s="323"/>
      <c r="HNA51" s="323"/>
      <c r="HNB51" s="323"/>
      <c r="HNC51" s="323"/>
      <c r="HND51" s="323"/>
      <c r="HNE51" s="323"/>
      <c r="HNF51" s="323"/>
      <c r="HNG51" s="323"/>
      <c r="HNH51" s="323"/>
      <c r="HNI51" s="323"/>
      <c r="HNJ51" s="323"/>
      <c r="HNK51" s="323"/>
      <c r="HNL51" s="323"/>
      <c r="HNM51" s="323"/>
      <c r="HNN51" s="323"/>
      <c r="HNO51" s="323"/>
      <c r="HNP51" s="323"/>
      <c r="HNQ51" s="323"/>
      <c r="HNR51" s="323"/>
      <c r="HNS51" s="323"/>
      <c r="HNT51" s="323"/>
      <c r="HNU51" s="323"/>
      <c r="HNV51" s="323"/>
      <c r="HNW51" s="323"/>
      <c r="HNX51" s="323"/>
      <c r="HNY51" s="323"/>
      <c r="HNZ51" s="323"/>
      <c r="HOA51" s="323"/>
      <c r="HOB51" s="323"/>
      <c r="HOC51" s="323"/>
      <c r="HOD51" s="323"/>
      <c r="HOE51" s="323"/>
      <c r="HOF51" s="323"/>
      <c r="HOG51" s="323"/>
      <c r="HOH51" s="323"/>
      <c r="HOI51" s="323"/>
      <c r="HOJ51" s="323"/>
      <c r="HOK51" s="323"/>
      <c r="HOL51" s="323"/>
      <c r="HOM51" s="323"/>
      <c r="HON51" s="323"/>
      <c r="HOO51" s="323"/>
      <c r="HOP51" s="323"/>
      <c r="HOQ51" s="323"/>
      <c r="HOR51" s="323"/>
      <c r="HOS51" s="323"/>
      <c r="HOT51" s="323"/>
      <c r="HOU51" s="323"/>
      <c r="HOV51" s="323"/>
      <c r="HOW51" s="323"/>
      <c r="HOX51" s="323"/>
      <c r="HOY51" s="323"/>
      <c r="HOZ51" s="323"/>
      <c r="HPA51" s="323"/>
      <c r="HPB51" s="323"/>
      <c r="HPC51" s="323"/>
      <c r="HPD51" s="323"/>
      <c r="HPE51" s="323"/>
      <c r="HPF51" s="323"/>
      <c r="HPG51" s="323"/>
      <c r="HPH51" s="323"/>
      <c r="HPI51" s="323"/>
      <c r="HPJ51" s="323"/>
      <c r="HPK51" s="323"/>
      <c r="HPL51" s="323"/>
      <c r="HPM51" s="323"/>
      <c r="HPN51" s="323"/>
      <c r="HPO51" s="323"/>
      <c r="HPP51" s="323"/>
      <c r="HPQ51" s="323"/>
      <c r="HPR51" s="323"/>
      <c r="HPS51" s="323"/>
      <c r="HPT51" s="323"/>
      <c r="HPU51" s="323"/>
      <c r="HPV51" s="323"/>
      <c r="HPW51" s="323"/>
      <c r="HPX51" s="323"/>
      <c r="HPY51" s="323"/>
      <c r="HPZ51" s="323"/>
      <c r="HQA51" s="323"/>
      <c r="HQB51" s="323"/>
      <c r="HQC51" s="323"/>
      <c r="HQD51" s="323"/>
      <c r="HQE51" s="323"/>
      <c r="HQF51" s="323"/>
      <c r="HQG51" s="323"/>
      <c r="HQH51" s="323"/>
      <c r="HQI51" s="323"/>
      <c r="HQJ51" s="323"/>
      <c r="HQK51" s="323"/>
      <c r="HQL51" s="323"/>
      <c r="HQM51" s="323"/>
      <c r="HQN51" s="323"/>
      <c r="HQO51" s="323"/>
      <c r="HQP51" s="323"/>
      <c r="HQQ51" s="323"/>
      <c r="HQR51" s="323"/>
      <c r="HQS51" s="323"/>
      <c r="HQT51" s="323"/>
      <c r="HQU51" s="323"/>
      <c r="HQV51" s="323"/>
      <c r="HQW51" s="323"/>
      <c r="HQX51" s="323"/>
      <c r="HQY51" s="323"/>
      <c r="HQZ51" s="323"/>
      <c r="HRA51" s="323"/>
      <c r="HRB51" s="323"/>
      <c r="HRC51" s="323"/>
      <c r="HRD51" s="323"/>
      <c r="HRE51" s="323"/>
      <c r="HRF51" s="323"/>
      <c r="HRG51" s="323"/>
      <c r="HRH51" s="323"/>
      <c r="HRI51" s="323"/>
      <c r="HRJ51" s="323"/>
      <c r="HRK51" s="323"/>
      <c r="HRL51" s="323"/>
      <c r="HRM51" s="323"/>
      <c r="HRN51" s="323"/>
      <c r="HRO51" s="323"/>
      <c r="HRP51" s="323"/>
      <c r="HRQ51" s="323"/>
      <c r="HRR51" s="323"/>
      <c r="HRS51" s="323"/>
      <c r="HRT51" s="323"/>
      <c r="HRU51" s="323"/>
      <c r="HRV51" s="323"/>
      <c r="HRW51" s="323"/>
      <c r="HRX51" s="323"/>
      <c r="HRY51" s="323"/>
      <c r="HRZ51" s="323"/>
      <c r="HSA51" s="323"/>
      <c r="HSB51" s="323"/>
      <c r="HSC51" s="323"/>
      <c r="HSD51" s="323"/>
      <c r="HSE51" s="323"/>
      <c r="HSF51" s="323"/>
      <c r="HSG51" s="323"/>
      <c r="HSH51" s="323"/>
      <c r="HSI51" s="323"/>
      <c r="HSJ51" s="323"/>
      <c r="HSK51" s="323"/>
      <c r="HSL51" s="323"/>
      <c r="HSM51" s="323"/>
      <c r="HSN51" s="323"/>
      <c r="HSO51" s="323"/>
      <c r="HSP51" s="323"/>
      <c r="HSQ51" s="323"/>
      <c r="HSR51" s="323"/>
      <c r="HSS51" s="323"/>
      <c r="HST51" s="323"/>
      <c r="HSU51" s="323"/>
      <c r="HSV51" s="323"/>
      <c r="HSW51" s="323"/>
      <c r="HSX51" s="323"/>
      <c r="HSY51" s="323"/>
      <c r="HSZ51" s="323"/>
      <c r="HTA51" s="323"/>
      <c r="HTB51" s="323"/>
      <c r="HTC51" s="323"/>
      <c r="HTD51" s="323"/>
      <c r="HTE51" s="323"/>
      <c r="HTF51" s="323"/>
      <c r="HTG51" s="323"/>
      <c r="HTH51" s="323"/>
      <c r="HTI51" s="323"/>
      <c r="HTJ51" s="323"/>
      <c r="HTK51" s="323"/>
      <c r="HTL51" s="323"/>
      <c r="HTM51" s="323"/>
      <c r="HTN51" s="323"/>
      <c r="HTO51" s="323"/>
      <c r="HTP51" s="323"/>
      <c r="HTQ51" s="323"/>
      <c r="HTR51" s="323"/>
      <c r="HTS51" s="323"/>
      <c r="HTT51" s="323"/>
      <c r="HTU51" s="323"/>
      <c r="HTV51" s="323"/>
      <c r="HTW51" s="323"/>
      <c r="HTX51" s="323"/>
      <c r="HTY51" s="323"/>
      <c r="HTZ51" s="323"/>
      <c r="HUA51" s="323"/>
      <c r="HUB51" s="323"/>
      <c r="HUC51" s="323"/>
      <c r="HUD51" s="323"/>
      <c r="HUE51" s="323"/>
      <c r="HUF51" s="323"/>
      <c r="HUG51" s="323"/>
      <c r="HUH51" s="323"/>
      <c r="HUI51" s="323"/>
      <c r="HUJ51" s="323"/>
      <c r="HUK51" s="323"/>
      <c r="HUL51" s="323"/>
      <c r="HUM51" s="323"/>
      <c r="HUN51" s="323"/>
      <c r="HUO51" s="323"/>
      <c r="HUP51" s="323"/>
      <c r="HUQ51" s="323"/>
      <c r="HUR51" s="323"/>
      <c r="HUS51" s="323"/>
      <c r="HUT51" s="323"/>
      <c r="HUU51" s="323"/>
      <c r="HUV51" s="323"/>
      <c r="HUW51" s="323"/>
      <c r="HUX51" s="323"/>
      <c r="HUY51" s="323"/>
      <c r="HUZ51" s="323"/>
      <c r="HVA51" s="323"/>
      <c r="HVB51" s="323"/>
      <c r="HVC51" s="323"/>
      <c r="HVD51" s="323"/>
      <c r="HVE51" s="323"/>
      <c r="HVF51" s="323"/>
      <c r="HVG51" s="323"/>
      <c r="HVH51" s="323"/>
      <c r="HVI51" s="323"/>
      <c r="HVJ51" s="323"/>
      <c r="HVK51" s="323"/>
      <c r="HVL51" s="323"/>
      <c r="HVM51" s="323"/>
      <c r="HVN51" s="323"/>
      <c r="HVO51" s="323"/>
      <c r="HVP51" s="323"/>
      <c r="HVQ51" s="323"/>
      <c r="HVR51" s="323"/>
      <c r="HVS51" s="323"/>
      <c r="HVT51" s="323"/>
      <c r="HVU51" s="323"/>
      <c r="HVV51" s="323"/>
      <c r="HVW51" s="323"/>
      <c r="HVX51" s="323"/>
      <c r="HVY51" s="323"/>
      <c r="HVZ51" s="323"/>
      <c r="HWA51" s="323"/>
      <c r="HWB51" s="323"/>
      <c r="HWC51" s="323"/>
      <c r="HWD51" s="323"/>
      <c r="HWE51" s="323"/>
      <c r="HWF51" s="323"/>
      <c r="HWG51" s="323"/>
      <c r="HWH51" s="323"/>
      <c r="HWI51" s="323"/>
      <c r="HWJ51" s="323"/>
      <c r="HWK51" s="323"/>
      <c r="HWL51" s="323"/>
      <c r="HWM51" s="323"/>
      <c r="HWN51" s="323"/>
      <c r="HWO51" s="323"/>
      <c r="HWP51" s="323"/>
      <c r="HWQ51" s="323"/>
      <c r="HWR51" s="323"/>
      <c r="HWS51" s="323"/>
      <c r="HWT51" s="323"/>
      <c r="HWU51" s="323"/>
      <c r="HWV51" s="323"/>
      <c r="HWW51" s="323"/>
      <c r="HWX51" s="323"/>
      <c r="HWY51" s="323"/>
      <c r="HWZ51" s="323"/>
      <c r="HXA51" s="323"/>
      <c r="HXB51" s="323"/>
      <c r="HXC51" s="323"/>
      <c r="HXD51" s="323"/>
      <c r="HXE51" s="323"/>
      <c r="HXF51" s="323"/>
      <c r="HXG51" s="323"/>
      <c r="HXH51" s="323"/>
      <c r="HXI51" s="323"/>
      <c r="HXJ51" s="323"/>
      <c r="HXK51" s="323"/>
      <c r="HXL51" s="323"/>
      <c r="HXM51" s="323"/>
      <c r="HXN51" s="323"/>
      <c r="HXO51" s="323"/>
      <c r="HXP51" s="323"/>
      <c r="HXQ51" s="323"/>
      <c r="HXR51" s="323"/>
      <c r="HXS51" s="323"/>
      <c r="HXT51" s="323"/>
      <c r="HXU51" s="323"/>
      <c r="HXV51" s="323"/>
      <c r="HXW51" s="323"/>
      <c r="HXX51" s="323"/>
      <c r="HXY51" s="323"/>
      <c r="HXZ51" s="323"/>
      <c r="HYA51" s="323"/>
      <c r="HYB51" s="323"/>
      <c r="HYC51" s="323"/>
      <c r="HYD51" s="323"/>
      <c r="HYE51" s="323"/>
      <c r="HYF51" s="323"/>
      <c r="HYG51" s="323"/>
      <c r="HYH51" s="323"/>
      <c r="HYI51" s="323"/>
      <c r="HYJ51" s="323"/>
      <c r="HYK51" s="323"/>
      <c r="HYL51" s="323"/>
      <c r="HYM51" s="323"/>
      <c r="HYN51" s="323"/>
      <c r="HYO51" s="323"/>
      <c r="HYP51" s="323"/>
      <c r="HYQ51" s="323"/>
      <c r="HYR51" s="323"/>
      <c r="HYS51" s="323"/>
      <c r="HYT51" s="323"/>
      <c r="HYU51" s="323"/>
      <c r="HYV51" s="323"/>
      <c r="HYW51" s="323"/>
      <c r="HYX51" s="323"/>
      <c r="HYY51" s="323"/>
      <c r="HYZ51" s="323"/>
      <c r="HZA51" s="323"/>
      <c r="HZB51" s="323"/>
      <c r="HZC51" s="323"/>
      <c r="HZD51" s="323"/>
      <c r="HZE51" s="323"/>
      <c r="HZF51" s="323"/>
      <c r="HZG51" s="323"/>
      <c r="HZH51" s="323"/>
      <c r="HZI51" s="323"/>
      <c r="HZJ51" s="323"/>
      <c r="HZK51" s="323"/>
      <c r="HZL51" s="323"/>
      <c r="HZM51" s="323"/>
      <c r="HZN51" s="323"/>
      <c r="HZO51" s="323"/>
      <c r="HZP51" s="323"/>
      <c r="HZQ51" s="323"/>
      <c r="HZR51" s="323"/>
      <c r="HZS51" s="323"/>
      <c r="HZT51" s="323"/>
      <c r="HZU51" s="323"/>
      <c r="HZV51" s="323"/>
      <c r="HZW51" s="323"/>
      <c r="HZX51" s="323"/>
      <c r="HZY51" s="323"/>
      <c r="HZZ51" s="323"/>
      <c r="IAA51" s="323"/>
      <c r="IAB51" s="323"/>
      <c r="IAC51" s="323"/>
      <c r="IAD51" s="323"/>
      <c r="IAE51" s="323"/>
      <c r="IAF51" s="323"/>
      <c r="IAG51" s="323"/>
      <c r="IAH51" s="323"/>
      <c r="IAI51" s="323"/>
      <c r="IAJ51" s="323"/>
      <c r="IAK51" s="323"/>
      <c r="IAL51" s="323"/>
      <c r="IAM51" s="323"/>
      <c r="IAN51" s="323"/>
      <c r="IAO51" s="323"/>
      <c r="IAP51" s="323"/>
      <c r="IAQ51" s="323"/>
      <c r="IAR51" s="323"/>
      <c r="IAS51" s="323"/>
      <c r="IAT51" s="323"/>
      <c r="IAU51" s="323"/>
      <c r="IAV51" s="323"/>
      <c r="IAW51" s="323"/>
      <c r="IAX51" s="323"/>
      <c r="IAY51" s="323"/>
      <c r="IAZ51" s="323"/>
      <c r="IBA51" s="323"/>
      <c r="IBB51" s="323"/>
      <c r="IBC51" s="323"/>
      <c r="IBD51" s="323"/>
      <c r="IBE51" s="323"/>
      <c r="IBF51" s="323"/>
      <c r="IBG51" s="323"/>
      <c r="IBH51" s="323"/>
      <c r="IBI51" s="323"/>
      <c r="IBJ51" s="323"/>
      <c r="IBK51" s="323"/>
      <c r="IBL51" s="323"/>
      <c r="IBM51" s="323"/>
      <c r="IBN51" s="323"/>
      <c r="IBO51" s="323"/>
      <c r="IBP51" s="323"/>
      <c r="IBQ51" s="323"/>
      <c r="IBR51" s="323"/>
      <c r="IBS51" s="323"/>
      <c r="IBT51" s="323"/>
      <c r="IBU51" s="323"/>
      <c r="IBV51" s="323"/>
      <c r="IBW51" s="323"/>
      <c r="IBX51" s="323"/>
      <c r="IBY51" s="323"/>
      <c r="IBZ51" s="323"/>
      <c r="ICA51" s="323"/>
      <c r="ICB51" s="323"/>
      <c r="ICC51" s="323"/>
      <c r="ICD51" s="323"/>
      <c r="ICE51" s="323"/>
      <c r="ICF51" s="323"/>
      <c r="ICG51" s="323"/>
      <c r="ICH51" s="323"/>
      <c r="ICI51" s="323"/>
      <c r="ICJ51" s="323"/>
      <c r="ICK51" s="323"/>
      <c r="ICL51" s="323"/>
      <c r="ICM51" s="323"/>
      <c r="ICN51" s="323"/>
      <c r="ICO51" s="323"/>
      <c r="ICP51" s="323"/>
      <c r="ICQ51" s="323"/>
      <c r="ICR51" s="323"/>
      <c r="ICS51" s="323"/>
      <c r="ICT51" s="323"/>
      <c r="ICU51" s="323"/>
      <c r="ICV51" s="323"/>
      <c r="ICW51" s="323"/>
      <c r="ICX51" s="323"/>
      <c r="ICY51" s="323"/>
      <c r="ICZ51" s="323"/>
      <c r="IDA51" s="323"/>
      <c r="IDB51" s="323"/>
      <c r="IDC51" s="323"/>
      <c r="IDD51" s="323"/>
      <c r="IDE51" s="323"/>
      <c r="IDF51" s="323"/>
      <c r="IDG51" s="323"/>
      <c r="IDH51" s="323"/>
      <c r="IDI51" s="323"/>
      <c r="IDJ51" s="323"/>
      <c r="IDK51" s="323"/>
      <c r="IDL51" s="323"/>
      <c r="IDM51" s="323"/>
      <c r="IDN51" s="323"/>
      <c r="IDO51" s="323"/>
      <c r="IDP51" s="323"/>
      <c r="IDQ51" s="323"/>
      <c r="IDR51" s="323"/>
      <c r="IDS51" s="323"/>
      <c r="IDT51" s="323"/>
      <c r="IDU51" s="323"/>
      <c r="IDV51" s="323"/>
      <c r="IDW51" s="323"/>
      <c r="IDX51" s="323"/>
      <c r="IDY51" s="323"/>
      <c r="IDZ51" s="323"/>
      <c r="IEA51" s="323"/>
      <c r="IEB51" s="323"/>
      <c r="IEC51" s="323"/>
      <c r="IED51" s="323"/>
      <c r="IEE51" s="323"/>
      <c r="IEF51" s="323"/>
      <c r="IEG51" s="323"/>
      <c r="IEH51" s="323"/>
      <c r="IEI51" s="323"/>
      <c r="IEJ51" s="323"/>
      <c r="IEK51" s="323"/>
      <c r="IEL51" s="323"/>
      <c r="IEM51" s="323"/>
      <c r="IEN51" s="323"/>
      <c r="IEO51" s="323"/>
      <c r="IEP51" s="323"/>
      <c r="IEQ51" s="323"/>
      <c r="IER51" s="323"/>
      <c r="IES51" s="323"/>
      <c r="IET51" s="323"/>
      <c r="IEU51" s="323"/>
      <c r="IEV51" s="323"/>
      <c r="IEW51" s="323"/>
      <c r="IEX51" s="323"/>
      <c r="IEY51" s="323"/>
      <c r="IEZ51" s="323"/>
      <c r="IFA51" s="323"/>
      <c r="IFB51" s="323"/>
      <c r="IFC51" s="323"/>
      <c r="IFD51" s="323"/>
      <c r="IFE51" s="323"/>
      <c r="IFF51" s="323"/>
      <c r="IFG51" s="323"/>
      <c r="IFH51" s="323"/>
      <c r="IFI51" s="323"/>
      <c r="IFJ51" s="323"/>
      <c r="IFK51" s="323"/>
      <c r="IFL51" s="323"/>
      <c r="IFM51" s="323"/>
      <c r="IFN51" s="323"/>
      <c r="IFO51" s="323"/>
      <c r="IFP51" s="323"/>
      <c r="IFQ51" s="323"/>
      <c r="IFR51" s="323"/>
      <c r="IFS51" s="323"/>
      <c r="IFT51" s="323"/>
      <c r="IFU51" s="323"/>
      <c r="IFV51" s="323"/>
      <c r="IFW51" s="323"/>
      <c r="IFX51" s="323"/>
      <c r="IFY51" s="323"/>
      <c r="IFZ51" s="323"/>
      <c r="IGA51" s="323"/>
      <c r="IGB51" s="323"/>
      <c r="IGC51" s="323"/>
      <c r="IGD51" s="323"/>
      <c r="IGE51" s="323"/>
      <c r="IGF51" s="323"/>
      <c r="IGG51" s="323"/>
      <c r="IGH51" s="323"/>
      <c r="IGI51" s="323"/>
      <c r="IGJ51" s="323"/>
      <c r="IGK51" s="323"/>
      <c r="IGL51" s="323"/>
      <c r="IGM51" s="323"/>
      <c r="IGN51" s="323"/>
      <c r="IGO51" s="323"/>
      <c r="IGP51" s="323"/>
      <c r="IGQ51" s="323"/>
      <c r="IGR51" s="323"/>
      <c r="IGS51" s="323"/>
      <c r="IGT51" s="323"/>
      <c r="IGU51" s="323"/>
      <c r="IGV51" s="323"/>
      <c r="IGW51" s="323"/>
      <c r="IGX51" s="323"/>
      <c r="IGY51" s="323"/>
      <c r="IGZ51" s="323"/>
      <c r="IHA51" s="323"/>
      <c r="IHB51" s="323"/>
      <c r="IHC51" s="323"/>
      <c r="IHD51" s="323"/>
      <c r="IHE51" s="323"/>
      <c r="IHF51" s="323"/>
      <c r="IHG51" s="323"/>
      <c r="IHH51" s="323"/>
      <c r="IHI51" s="323"/>
      <c r="IHJ51" s="323"/>
      <c r="IHK51" s="323"/>
      <c r="IHL51" s="323"/>
      <c r="IHM51" s="323"/>
      <c r="IHN51" s="323"/>
      <c r="IHO51" s="323"/>
      <c r="IHP51" s="323"/>
      <c r="IHQ51" s="323"/>
      <c r="IHR51" s="323"/>
      <c r="IHS51" s="323"/>
      <c r="IHT51" s="323"/>
      <c r="IHU51" s="323"/>
      <c r="IHV51" s="323"/>
      <c r="IHW51" s="323"/>
      <c r="IHX51" s="323"/>
      <c r="IHY51" s="323"/>
      <c r="IHZ51" s="323"/>
      <c r="IIA51" s="323"/>
      <c r="IIB51" s="323"/>
      <c r="IIC51" s="323"/>
      <c r="IID51" s="323"/>
      <c r="IIE51" s="323"/>
      <c r="IIF51" s="323"/>
      <c r="IIG51" s="323"/>
      <c r="IIH51" s="323"/>
      <c r="III51" s="323"/>
      <c r="IIJ51" s="323"/>
      <c r="IIK51" s="323"/>
      <c r="IIL51" s="323"/>
      <c r="IIM51" s="323"/>
      <c r="IIN51" s="323"/>
      <c r="IIO51" s="323"/>
      <c r="IIP51" s="323"/>
      <c r="IIQ51" s="323"/>
      <c r="IIR51" s="323"/>
      <c r="IIS51" s="323"/>
      <c r="IIT51" s="323"/>
      <c r="IIU51" s="323"/>
      <c r="IIV51" s="323"/>
      <c r="IIW51" s="323"/>
      <c r="IIX51" s="323"/>
      <c r="IIY51" s="323"/>
      <c r="IIZ51" s="323"/>
      <c r="IJA51" s="323"/>
      <c r="IJB51" s="323"/>
      <c r="IJC51" s="323"/>
      <c r="IJD51" s="323"/>
      <c r="IJE51" s="323"/>
      <c r="IJF51" s="323"/>
      <c r="IJG51" s="323"/>
      <c r="IJH51" s="323"/>
      <c r="IJI51" s="323"/>
      <c r="IJJ51" s="323"/>
      <c r="IJK51" s="323"/>
      <c r="IJL51" s="323"/>
      <c r="IJM51" s="323"/>
      <c r="IJN51" s="323"/>
      <c r="IJO51" s="323"/>
      <c r="IJP51" s="323"/>
      <c r="IJQ51" s="323"/>
      <c r="IJR51" s="323"/>
      <c r="IJS51" s="323"/>
      <c r="IJT51" s="323"/>
      <c r="IJU51" s="323"/>
      <c r="IJV51" s="323"/>
      <c r="IJW51" s="323"/>
      <c r="IJX51" s="323"/>
      <c r="IJY51" s="323"/>
      <c r="IJZ51" s="323"/>
      <c r="IKA51" s="323"/>
      <c r="IKB51" s="323"/>
      <c r="IKC51" s="323"/>
      <c r="IKD51" s="323"/>
      <c r="IKE51" s="323"/>
      <c r="IKF51" s="323"/>
      <c r="IKG51" s="323"/>
      <c r="IKH51" s="323"/>
      <c r="IKI51" s="323"/>
      <c r="IKJ51" s="323"/>
      <c r="IKK51" s="323"/>
      <c r="IKL51" s="323"/>
      <c r="IKM51" s="323"/>
      <c r="IKN51" s="323"/>
      <c r="IKO51" s="323"/>
      <c r="IKP51" s="323"/>
      <c r="IKQ51" s="323"/>
      <c r="IKR51" s="323"/>
      <c r="IKS51" s="323"/>
      <c r="IKT51" s="323"/>
      <c r="IKU51" s="323"/>
      <c r="IKV51" s="323"/>
      <c r="IKW51" s="323"/>
      <c r="IKX51" s="323"/>
      <c r="IKY51" s="323"/>
      <c r="IKZ51" s="323"/>
      <c r="ILA51" s="323"/>
      <c r="ILB51" s="323"/>
      <c r="ILC51" s="323"/>
      <c r="ILD51" s="323"/>
      <c r="ILE51" s="323"/>
      <c r="ILF51" s="323"/>
      <c r="ILG51" s="323"/>
      <c r="ILH51" s="323"/>
      <c r="ILI51" s="323"/>
      <c r="ILJ51" s="323"/>
      <c r="ILK51" s="323"/>
      <c r="ILL51" s="323"/>
      <c r="ILM51" s="323"/>
      <c r="ILN51" s="323"/>
      <c r="ILO51" s="323"/>
      <c r="ILP51" s="323"/>
      <c r="ILQ51" s="323"/>
      <c r="ILR51" s="323"/>
      <c r="ILS51" s="323"/>
      <c r="ILT51" s="323"/>
      <c r="ILU51" s="323"/>
      <c r="ILV51" s="323"/>
      <c r="ILW51" s="323"/>
      <c r="ILX51" s="323"/>
      <c r="ILY51" s="323"/>
      <c r="ILZ51" s="323"/>
      <c r="IMA51" s="323"/>
      <c r="IMB51" s="323"/>
      <c r="IMC51" s="323"/>
      <c r="IMD51" s="323"/>
      <c r="IME51" s="323"/>
      <c r="IMF51" s="323"/>
      <c r="IMG51" s="323"/>
      <c r="IMH51" s="323"/>
      <c r="IMI51" s="323"/>
      <c r="IMJ51" s="323"/>
      <c r="IMK51" s="323"/>
      <c r="IML51" s="323"/>
      <c r="IMM51" s="323"/>
      <c r="IMN51" s="323"/>
      <c r="IMO51" s="323"/>
      <c r="IMP51" s="323"/>
      <c r="IMQ51" s="323"/>
      <c r="IMR51" s="323"/>
      <c r="IMS51" s="323"/>
      <c r="IMT51" s="323"/>
      <c r="IMU51" s="323"/>
      <c r="IMV51" s="323"/>
      <c r="IMW51" s="323"/>
      <c r="IMX51" s="323"/>
      <c r="IMY51" s="323"/>
      <c r="IMZ51" s="323"/>
      <c r="INA51" s="323"/>
      <c r="INB51" s="323"/>
      <c r="INC51" s="323"/>
      <c r="IND51" s="323"/>
      <c r="INE51" s="323"/>
      <c r="INF51" s="323"/>
      <c r="ING51" s="323"/>
      <c r="INH51" s="323"/>
      <c r="INI51" s="323"/>
      <c r="INJ51" s="323"/>
      <c r="INK51" s="323"/>
      <c r="INL51" s="323"/>
      <c r="INM51" s="323"/>
      <c r="INN51" s="323"/>
      <c r="INO51" s="323"/>
      <c r="INP51" s="323"/>
      <c r="INQ51" s="323"/>
      <c r="INR51" s="323"/>
      <c r="INS51" s="323"/>
      <c r="INT51" s="323"/>
      <c r="INU51" s="323"/>
      <c r="INV51" s="323"/>
      <c r="INW51" s="323"/>
      <c r="INX51" s="323"/>
      <c r="INY51" s="323"/>
      <c r="INZ51" s="323"/>
      <c r="IOA51" s="323"/>
      <c r="IOB51" s="323"/>
      <c r="IOC51" s="323"/>
      <c r="IOD51" s="323"/>
      <c r="IOE51" s="323"/>
      <c r="IOF51" s="323"/>
      <c r="IOG51" s="323"/>
      <c r="IOH51" s="323"/>
      <c r="IOI51" s="323"/>
      <c r="IOJ51" s="323"/>
      <c r="IOK51" s="323"/>
      <c r="IOL51" s="323"/>
      <c r="IOM51" s="323"/>
      <c r="ION51" s="323"/>
      <c r="IOO51" s="323"/>
      <c r="IOP51" s="323"/>
      <c r="IOQ51" s="323"/>
      <c r="IOR51" s="323"/>
      <c r="IOS51" s="323"/>
      <c r="IOT51" s="323"/>
      <c r="IOU51" s="323"/>
      <c r="IOV51" s="323"/>
      <c r="IOW51" s="323"/>
      <c r="IOX51" s="323"/>
      <c r="IOY51" s="323"/>
      <c r="IOZ51" s="323"/>
      <c r="IPA51" s="323"/>
      <c r="IPB51" s="323"/>
      <c r="IPC51" s="323"/>
      <c r="IPD51" s="323"/>
      <c r="IPE51" s="323"/>
      <c r="IPF51" s="323"/>
      <c r="IPG51" s="323"/>
      <c r="IPH51" s="323"/>
      <c r="IPI51" s="323"/>
      <c r="IPJ51" s="323"/>
      <c r="IPK51" s="323"/>
      <c r="IPL51" s="323"/>
      <c r="IPM51" s="323"/>
      <c r="IPN51" s="323"/>
      <c r="IPO51" s="323"/>
      <c r="IPP51" s="323"/>
      <c r="IPQ51" s="323"/>
      <c r="IPR51" s="323"/>
      <c r="IPS51" s="323"/>
      <c r="IPT51" s="323"/>
      <c r="IPU51" s="323"/>
      <c r="IPV51" s="323"/>
      <c r="IPW51" s="323"/>
      <c r="IPX51" s="323"/>
      <c r="IPY51" s="323"/>
      <c r="IPZ51" s="323"/>
      <c r="IQA51" s="323"/>
      <c r="IQB51" s="323"/>
      <c r="IQC51" s="323"/>
      <c r="IQD51" s="323"/>
      <c r="IQE51" s="323"/>
      <c r="IQF51" s="323"/>
      <c r="IQG51" s="323"/>
      <c r="IQH51" s="323"/>
      <c r="IQI51" s="323"/>
      <c r="IQJ51" s="323"/>
      <c r="IQK51" s="323"/>
      <c r="IQL51" s="323"/>
      <c r="IQM51" s="323"/>
      <c r="IQN51" s="323"/>
      <c r="IQO51" s="323"/>
      <c r="IQP51" s="323"/>
      <c r="IQQ51" s="323"/>
      <c r="IQR51" s="323"/>
      <c r="IQS51" s="323"/>
      <c r="IQT51" s="323"/>
      <c r="IQU51" s="323"/>
      <c r="IQV51" s="323"/>
      <c r="IQW51" s="323"/>
      <c r="IQX51" s="323"/>
      <c r="IQY51" s="323"/>
      <c r="IQZ51" s="323"/>
      <c r="IRA51" s="323"/>
      <c r="IRB51" s="323"/>
      <c r="IRC51" s="323"/>
      <c r="IRD51" s="323"/>
      <c r="IRE51" s="323"/>
      <c r="IRF51" s="323"/>
      <c r="IRG51" s="323"/>
      <c r="IRH51" s="323"/>
      <c r="IRI51" s="323"/>
      <c r="IRJ51" s="323"/>
      <c r="IRK51" s="323"/>
      <c r="IRL51" s="323"/>
      <c r="IRM51" s="323"/>
      <c r="IRN51" s="323"/>
      <c r="IRO51" s="323"/>
      <c r="IRP51" s="323"/>
      <c r="IRQ51" s="323"/>
      <c r="IRR51" s="323"/>
      <c r="IRS51" s="323"/>
      <c r="IRT51" s="323"/>
      <c r="IRU51" s="323"/>
      <c r="IRV51" s="323"/>
      <c r="IRW51" s="323"/>
      <c r="IRX51" s="323"/>
      <c r="IRY51" s="323"/>
      <c r="IRZ51" s="323"/>
      <c r="ISA51" s="323"/>
      <c r="ISB51" s="323"/>
      <c r="ISC51" s="323"/>
      <c r="ISD51" s="323"/>
      <c r="ISE51" s="323"/>
      <c r="ISF51" s="323"/>
      <c r="ISG51" s="323"/>
      <c r="ISH51" s="323"/>
      <c r="ISI51" s="323"/>
      <c r="ISJ51" s="323"/>
      <c r="ISK51" s="323"/>
      <c r="ISL51" s="323"/>
      <c r="ISM51" s="323"/>
      <c r="ISN51" s="323"/>
      <c r="ISO51" s="323"/>
      <c r="ISP51" s="323"/>
      <c r="ISQ51" s="323"/>
      <c r="ISR51" s="323"/>
      <c r="ISS51" s="323"/>
      <c r="IST51" s="323"/>
      <c r="ISU51" s="323"/>
      <c r="ISV51" s="323"/>
      <c r="ISW51" s="323"/>
      <c r="ISX51" s="323"/>
      <c r="ISY51" s="323"/>
      <c r="ISZ51" s="323"/>
      <c r="ITA51" s="323"/>
      <c r="ITB51" s="323"/>
      <c r="ITC51" s="323"/>
      <c r="ITD51" s="323"/>
      <c r="ITE51" s="323"/>
      <c r="ITF51" s="323"/>
      <c r="ITG51" s="323"/>
      <c r="ITH51" s="323"/>
      <c r="ITI51" s="323"/>
      <c r="ITJ51" s="323"/>
      <c r="ITK51" s="323"/>
      <c r="ITL51" s="323"/>
      <c r="ITM51" s="323"/>
      <c r="ITN51" s="323"/>
      <c r="ITO51" s="323"/>
      <c r="ITP51" s="323"/>
      <c r="ITQ51" s="323"/>
      <c r="ITR51" s="323"/>
      <c r="ITS51" s="323"/>
      <c r="ITT51" s="323"/>
      <c r="ITU51" s="323"/>
      <c r="ITV51" s="323"/>
      <c r="ITW51" s="323"/>
      <c r="ITX51" s="323"/>
      <c r="ITY51" s="323"/>
      <c r="ITZ51" s="323"/>
      <c r="IUA51" s="323"/>
      <c r="IUB51" s="323"/>
      <c r="IUC51" s="323"/>
      <c r="IUD51" s="323"/>
      <c r="IUE51" s="323"/>
      <c r="IUF51" s="323"/>
      <c r="IUG51" s="323"/>
      <c r="IUH51" s="323"/>
      <c r="IUI51" s="323"/>
      <c r="IUJ51" s="323"/>
      <c r="IUK51" s="323"/>
      <c r="IUL51" s="323"/>
      <c r="IUM51" s="323"/>
      <c r="IUN51" s="323"/>
      <c r="IUO51" s="323"/>
      <c r="IUP51" s="323"/>
      <c r="IUQ51" s="323"/>
      <c r="IUR51" s="323"/>
      <c r="IUS51" s="323"/>
      <c r="IUT51" s="323"/>
      <c r="IUU51" s="323"/>
      <c r="IUV51" s="323"/>
      <c r="IUW51" s="323"/>
      <c r="IUX51" s="323"/>
      <c r="IUY51" s="323"/>
      <c r="IUZ51" s="323"/>
      <c r="IVA51" s="323"/>
      <c r="IVB51" s="323"/>
      <c r="IVC51" s="323"/>
      <c r="IVD51" s="323"/>
      <c r="IVE51" s="323"/>
      <c r="IVF51" s="323"/>
      <c r="IVG51" s="323"/>
      <c r="IVH51" s="323"/>
      <c r="IVI51" s="323"/>
      <c r="IVJ51" s="323"/>
      <c r="IVK51" s="323"/>
      <c r="IVL51" s="323"/>
      <c r="IVM51" s="323"/>
      <c r="IVN51" s="323"/>
      <c r="IVO51" s="323"/>
      <c r="IVP51" s="323"/>
      <c r="IVQ51" s="323"/>
      <c r="IVR51" s="323"/>
      <c r="IVS51" s="323"/>
      <c r="IVT51" s="323"/>
      <c r="IVU51" s="323"/>
      <c r="IVV51" s="323"/>
      <c r="IVW51" s="323"/>
      <c r="IVX51" s="323"/>
      <c r="IVY51" s="323"/>
      <c r="IVZ51" s="323"/>
      <c r="IWA51" s="323"/>
      <c r="IWB51" s="323"/>
      <c r="IWC51" s="323"/>
      <c r="IWD51" s="323"/>
      <c r="IWE51" s="323"/>
      <c r="IWF51" s="323"/>
      <c r="IWG51" s="323"/>
      <c r="IWH51" s="323"/>
      <c r="IWI51" s="323"/>
      <c r="IWJ51" s="323"/>
      <c r="IWK51" s="323"/>
      <c r="IWL51" s="323"/>
      <c r="IWM51" s="323"/>
      <c r="IWN51" s="323"/>
      <c r="IWO51" s="323"/>
      <c r="IWP51" s="323"/>
      <c r="IWQ51" s="323"/>
      <c r="IWR51" s="323"/>
      <c r="IWS51" s="323"/>
      <c r="IWT51" s="323"/>
      <c r="IWU51" s="323"/>
      <c r="IWV51" s="323"/>
      <c r="IWW51" s="323"/>
      <c r="IWX51" s="323"/>
      <c r="IWY51" s="323"/>
      <c r="IWZ51" s="323"/>
      <c r="IXA51" s="323"/>
      <c r="IXB51" s="323"/>
      <c r="IXC51" s="323"/>
      <c r="IXD51" s="323"/>
      <c r="IXE51" s="323"/>
      <c r="IXF51" s="323"/>
      <c r="IXG51" s="323"/>
      <c r="IXH51" s="323"/>
      <c r="IXI51" s="323"/>
      <c r="IXJ51" s="323"/>
      <c r="IXK51" s="323"/>
      <c r="IXL51" s="323"/>
      <c r="IXM51" s="323"/>
      <c r="IXN51" s="323"/>
      <c r="IXO51" s="323"/>
      <c r="IXP51" s="323"/>
      <c r="IXQ51" s="323"/>
      <c r="IXR51" s="323"/>
      <c r="IXS51" s="323"/>
      <c r="IXT51" s="323"/>
      <c r="IXU51" s="323"/>
      <c r="IXV51" s="323"/>
      <c r="IXW51" s="323"/>
      <c r="IXX51" s="323"/>
      <c r="IXY51" s="323"/>
      <c r="IXZ51" s="323"/>
      <c r="IYA51" s="323"/>
      <c r="IYB51" s="323"/>
      <c r="IYC51" s="323"/>
      <c r="IYD51" s="323"/>
      <c r="IYE51" s="323"/>
      <c r="IYF51" s="323"/>
      <c r="IYG51" s="323"/>
      <c r="IYH51" s="323"/>
      <c r="IYI51" s="323"/>
      <c r="IYJ51" s="323"/>
      <c r="IYK51" s="323"/>
      <c r="IYL51" s="323"/>
      <c r="IYM51" s="323"/>
      <c r="IYN51" s="323"/>
      <c r="IYO51" s="323"/>
      <c r="IYP51" s="323"/>
      <c r="IYQ51" s="323"/>
      <c r="IYR51" s="323"/>
      <c r="IYS51" s="323"/>
      <c r="IYT51" s="323"/>
      <c r="IYU51" s="323"/>
      <c r="IYV51" s="323"/>
      <c r="IYW51" s="323"/>
      <c r="IYX51" s="323"/>
      <c r="IYY51" s="323"/>
      <c r="IYZ51" s="323"/>
      <c r="IZA51" s="323"/>
      <c r="IZB51" s="323"/>
      <c r="IZC51" s="323"/>
      <c r="IZD51" s="323"/>
      <c r="IZE51" s="323"/>
      <c r="IZF51" s="323"/>
      <c r="IZG51" s="323"/>
      <c r="IZH51" s="323"/>
      <c r="IZI51" s="323"/>
      <c r="IZJ51" s="323"/>
      <c r="IZK51" s="323"/>
      <c r="IZL51" s="323"/>
      <c r="IZM51" s="323"/>
      <c r="IZN51" s="323"/>
      <c r="IZO51" s="323"/>
      <c r="IZP51" s="323"/>
      <c r="IZQ51" s="323"/>
      <c r="IZR51" s="323"/>
      <c r="IZS51" s="323"/>
      <c r="IZT51" s="323"/>
      <c r="IZU51" s="323"/>
      <c r="IZV51" s="323"/>
      <c r="IZW51" s="323"/>
      <c r="IZX51" s="323"/>
      <c r="IZY51" s="323"/>
      <c r="IZZ51" s="323"/>
      <c r="JAA51" s="323"/>
      <c r="JAB51" s="323"/>
      <c r="JAC51" s="323"/>
      <c r="JAD51" s="323"/>
      <c r="JAE51" s="323"/>
      <c r="JAF51" s="323"/>
      <c r="JAG51" s="323"/>
      <c r="JAH51" s="323"/>
      <c r="JAI51" s="323"/>
      <c r="JAJ51" s="323"/>
      <c r="JAK51" s="323"/>
      <c r="JAL51" s="323"/>
      <c r="JAM51" s="323"/>
      <c r="JAN51" s="323"/>
      <c r="JAO51" s="323"/>
      <c r="JAP51" s="323"/>
      <c r="JAQ51" s="323"/>
      <c r="JAR51" s="323"/>
      <c r="JAS51" s="323"/>
      <c r="JAT51" s="323"/>
      <c r="JAU51" s="323"/>
      <c r="JAV51" s="323"/>
      <c r="JAW51" s="323"/>
      <c r="JAX51" s="323"/>
      <c r="JAY51" s="323"/>
      <c r="JAZ51" s="323"/>
      <c r="JBA51" s="323"/>
      <c r="JBB51" s="323"/>
      <c r="JBC51" s="323"/>
      <c r="JBD51" s="323"/>
      <c r="JBE51" s="323"/>
      <c r="JBF51" s="323"/>
      <c r="JBG51" s="323"/>
      <c r="JBH51" s="323"/>
      <c r="JBI51" s="323"/>
      <c r="JBJ51" s="323"/>
      <c r="JBK51" s="323"/>
      <c r="JBL51" s="323"/>
      <c r="JBM51" s="323"/>
      <c r="JBN51" s="323"/>
      <c r="JBO51" s="323"/>
      <c r="JBP51" s="323"/>
      <c r="JBQ51" s="323"/>
      <c r="JBR51" s="323"/>
      <c r="JBS51" s="323"/>
      <c r="JBT51" s="323"/>
      <c r="JBU51" s="323"/>
      <c r="JBV51" s="323"/>
      <c r="JBW51" s="323"/>
      <c r="JBX51" s="323"/>
      <c r="JBY51" s="323"/>
      <c r="JBZ51" s="323"/>
      <c r="JCA51" s="323"/>
      <c r="JCB51" s="323"/>
      <c r="JCC51" s="323"/>
      <c r="JCD51" s="323"/>
      <c r="JCE51" s="323"/>
      <c r="JCF51" s="323"/>
      <c r="JCG51" s="323"/>
      <c r="JCH51" s="323"/>
      <c r="JCI51" s="323"/>
      <c r="JCJ51" s="323"/>
      <c r="JCK51" s="323"/>
      <c r="JCL51" s="323"/>
      <c r="JCM51" s="323"/>
      <c r="JCN51" s="323"/>
      <c r="JCO51" s="323"/>
      <c r="JCP51" s="323"/>
      <c r="JCQ51" s="323"/>
      <c r="JCR51" s="323"/>
      <c r="JCS51" s="323"/>
      <c r="JCT51" s="323"/>
      <c r="JCU51" s="323"/>
      <c r="JCV51" s="323"/>
      <c r="JCW51" s="323"/>
      <c r="JCX51" s="323"/>
      <c r="JCY51" s="323"/>
      <c r="JCZ51" s="323"/>
      <c r="JDA51" s="323"/>
      <c r="JDB51" s="323"/>
      <c r="JDC51" s="323"/>
      <c r="JDD51" s="323"/>
      <c r="JDE51" s="323"/>
      <c r="JDF51" s="323"/>
      <c r="JDG51" s="323"/>
      <c r="JDH51" s="323"/>
      <c r="JDI51" s="323"/>
      <c r="JDJ51" s="323"/>
      <c r="JDK51" s="323"/>
      <c r="JDL51" s="323"/>
      <c r="JDM51" s="323"/>
      <c r="JDN51" s="323"/>
      <c r="JDO51" s="323"/>
      <c r="JDP51" s="323"/>
      <c r="JDQ51" s="323"/>
      <c r="JDR51" s="323"/>
      <c r="JDS51" s="323"/>
      <c r="JDT51" s="323"/>
      <c r="JDU51" s="323"/>
      <c r="JDV51" s="323"/>
      <c r="JDW51" s="323"/>
      <c r="JDX51" s="323"/>
      <c r="JDY51" s="323"/>
      <c r="JDZ51" s="323"/>
      <c r="JEA51" s="323"/>
      <c r="JEB51" s="323"/>
      <c r="JEC51" s="323"/>
      <c r="JED51" s="323"/>
      <c r="JEE51" s="323"/>
      <c r="JEF51" s="323"/>
      <c r="JEG51" s="323"/>
      <c r="JEH51" s="323"/>
      <c r="JEI51" s="323"/>
      <c r="JEJ51" s="323"/>
      <c r="JEK51" s="323"/>
      <c r="JEL51" s="323"/>
      <c r="JEM51" s="323"/>
      <c r="JEN51" s="323"/>
      <c r="JEO51" s="323"/>
      <c r="JEP51" s="323"/>
      <c r="JEQ51" s="323"/>
      <c r="JER51" s="323"/>
      <c r="JES51" s="323"/>
      <c r="JET51" s="323"/>
      <c r="JEU51" s="323"/>
      <c r="JEV51" s="323"/>
      <c r="JEW51" s="323"/>
      <c r="JEX51" s="323"/>
      <c r="JEY51" s="323"/>
      <c r="JEZ51" s="323"/>
      <c r="JFA51" s="323"/>
      <c r="JFB51" s="323"/>
      <c r="JFC51" s="323"/>
      <c r="JFD51" s="323"/>
      <c r="JFE51" s="323"/>
      <c r="JFF51" s="323"/>
      <c r="JFG51" s="323"/>
      <c r="JFH51" s="323"/>
      <c r="JFI51" s="323"/>
      <c r="JFJ51" s="323"/>
      <c r="JFK51" s="323"/>
      <c r="JFL51" s="323"/>
      <c r="JFM51" s="323"/>
      <c r="JFN51" s="323"/>
      <c r="JFO51" s="323"/>
      <c r="JFP51" s="323"/>
      <c r="JFQ51" s="323"/>
      <c r="JFR51" s="323"/>
      <c r="JFS51" s="323"/>
      <c r="JFT51" s="323"/>
      <c r="JFU51" s="323"/>
      <c r="JFV51" s="323"/>
      <c r="JFW51" s="323"/>
      <c r="JFX51" s="323"/>
      <c r="JFY51" s="323"/>
      <c r="JFZ51" s="323"/>
      <c r="JGA51" s="323"/>
      <c r="JGB51" s="323"/>
      <c r="JGC51" s="323"/>
      <c r="JGD51" s="323"/>
      <c r="JGE51" s="323"/>
      <c r="JGF51" s="323"/>
      <c r="JGG51" s="323"/>
      <c r="JGH51" s="323"/>
      <c r="JGI51" s="323"/>
      <c r="JGJ51" s="323"/>
      <c r="JGK51" s="323"/>
      <c r="JGL51" s="323"/>
      <c r="JGM51" s="323"/>
      <c r="JGN51" s="323"/>
      <c r="JGO51" s="323"/>
      <c r="JGP51" s="323"/>
      <c r="JGQ51" s="323"/>
      <c r="JGR51" s="323"/>
      <c r="JGS51" s="323"/>
      <c r="JGT51" s="323"/>
      <c r="JGU51" s="323"/>
      <c r="JGV51" s="323"/>
      <c r="JGW51" s="323"/>
      <c r="JGX51" s="323"/>
      <c r="JGY51" s="323"/>
      <c r="JGZ51" s="323"/>
      <c r="JHA51" s="323"/>
      <c r="JHB51" s="323"/>
      <c r="JHC51" s="323"/>
      <c r="JHD51" s="323"/>
      <c r="JHE51" s="323"/>
      <c r="JHF51" s="323"/>
      <c r="JHG51" s="323"/>
      <c r="JHH51" s="323"/>
      <c r="JHI51" s="323"/>
      <c r="JHJ51" s="323"/>
      <c r="JHK51" s="323"/>
      <c r="JHL51" s="323"/>
      <c r="JHM51" s="323"/>
      <c r="JHN51" s="323"/>
      <c r="JHO51" s="323"/>
      <c r="JHP51" s="323"/>
      <c r="JHQ51" s="323"/>
      <c r="JHR51" s="323"/>
      <c r="JHS51" s="323"/>
      <c r="JHT51" s="323"/>
      <c r="JHU51" s="323"/>
      <c r="JHV51" s="323"/>
      <c r="JHW51" s="323"/>
      <c r="JHX51" s="323"/>
      <c r="JHY51" s="323"/>
      <c r="JHZ51" s="323"/>
      <c r="JIA51" s="323"/>
      <c r="JIB51" s="323"/>
      <c r="JIC51" s="323"/>
      <c r="JID51" s="323"/>
      <c r="JIE51" s="323"/>
      <c r="JIF51" s="323"/>
      <c r="JIG51" s="323"/>
      <c r="JIH51" s="323"/>
      <c r="JII51" s="323"/>
      <c r="JIJ51" s="323"/>
      <c r="JIK51" s="323"/>
      <c r="JIL51" s="323"/>
      <c r="JIM51" s="323"/>
      <c r="JIN51" s="323"/>
      <c r="JIO51" s="323"/>
      <c r="JIP51" s="323"/>
      <c r="JIQ51" s="323"/>
      <c r="JIR51" s="323"/>
      <c r="JIS51" s="323"/>
      <c r="JIT51" s="323"/>
      <c r="JIU51" s="323"/>
      <c r="JIV51" s="323"/>
      <c r="JIW51" s="323"/>
      <c r="JIX51" s="323"/>
      <c r="JIY51" s="323"/>
      <c r="JIZ51" s="323"/>
      <c r="JJA51" s="323"/>
      <c r="JJB51" s="323"/>
      <c r="JJC51" s="323"/>
      <c r="JJD51" s="323"/>
      <c r="JJE51" s="323"/>
      <c r="JJF51" s="323"/>
      <c r="JJG51" s="323"/>
      <c r="JJH51" s="323"/>
      <c r="JJI51" s="323"/>
      <c r="JJJ51" s="323"/>
      <c r="JJK51" s="323"/>
      <c r="JJL51" s="323"/>
      <c r="JJM51" s="323"/>
      <c r="JJN51" s="323"/>
      <c r="JJO51" s="323"/>
      <c r="JJP51" s="323"/>
      <c r="JJQ51" s="323"/>
      <c r="JJR51" s="323"/>
      <c r="JJS51" s="323"/>
      <c r="JJT51" s="323"/>
      <c r="JJU51" s="323"/>
      <c r="JJV51" s="323"/>
      <c r="JJW51" s="323"/>
      <c r="JJX51" s="323"/>
      <c r="JJY51" s="323"/>
      <c r="JJZ51" s="323"/>
      <c r="JKA51" s="323"/>
      <c r="JKB51" s="323"/>
      <c r="JKC51" s="323"/>
      <c r="JKD51" s="323"/>
      <c r="JKE51" s="323"/>
      <c r="JKF51" s="323"/>
      <c r="JKG51" s="323"/>
      <c r="JKH51" s="323"/>
      <c r="JKI51" s="323"/>
      <c r="JKJ51" s="323"/>
      <c r="JKK51" s="323"/>
      <c r="JKL51" s="323"/>
      <c r="JKM51" s="323"/>
      <c r="JKN51" s="323"/>
      <c r="JKO51" s="323"/>
      <c r="JKP51" s="323"/>
      <c r="JKQ51" s="323"/>
      <c r="JKR51" s="323"/>
      <c r="JKS51" s="323"/>
      <c r="JKT51" s="323"/>
      <c r="JKU51" s="323"/>
      <c r="JKV51" s="323"/>
      <c r="JKW51" s="323"/>
      <c r="JKX51" s="323"/>
      <c r="JKY51" s="323"/>
      <c r="JKZ51" s="323"/>
      <c r="JLA51" s="323"/>
      <c r="JLB51" s="323"/>
      <c r="JLC51" s="323"/>
      <c r="JLD51" s="323"/>
      <c r="JLE51" s="323"/>
      <c r="JLF51" s="323"/>
      <c r="JLG51" s="323"/>
      <c r="JLH51" s="323"/>
      <c r="JLI51" s="323"/>
      <c r="JLJ51" s="323"/>
      <c r="JLK51" s="323"/>
      <c r="JLL51" s="323"/>
      <c r="JLM51" s="323"/>
      <c r="JLN51" s="323"/>
      <c r="JLO51" s="323"/>
      <c r="JLP51" s="323"/>
      <c r="JLQ51" s="323"/>
      <c r="JLR51" s="323"/>
      <c r="JLS51" s="323"/>
      <c r="JLT51" s="323"/>
      <c r="JLU51" s="323"/>
      <c r="JLV51" s="323"/>
      <c r="JLW51" s="323"/>
      <c r="JLX51" s="323"/>
      <c r="JLY51" s="323"/>
      <c r="JLZ51" s="323"/>
      <c r="JMA51" s="323"/>
      <c r="JMB51" s="323"/>
      <c r="JMC51" s="323"/>
      <c r="JMD51" s="323"/>
      <c r="JME51" s="323"/>
      <c r="JMF51" s="323"/>
      <c r="JMG51" s="323"/>
      <c r="JMH51" s="323"/>
      <c r="JMI51" s="323"/>
      <c r="JMJ51" s="323"/>
      <c r="JMK51" s="323"/>
      <c r="JML51" s="323"/>
      <c r="JMM51" s="323"/>
      <c r="JMN51" s="323"/>
      <c r="JMO51" s="323"/>
      <c r="JMP51" s="323"/>
      <c r="JMQ51" s="323"/>
      <c r="JMR51" s="323"/>
      <c r="JMS51" s="323"/>
      <c r="JMT51" s="323"/>
      <c r="JMU51" s="323"/>
      <c r="JMV51" s="323"/>
      <c r="JMW51" s="323"/>
      <c r="JMX51" s="323"/>
      <c r="JMY51" s="323"/>
      <c r="JMZ51" s="323"/>
      <c r="JNA51" s="323"/>
      <c r="JNB51" s="323"/>
      <c r="JNC51" s="323"/>
      <c r="JND51" s="323"/>
      <c r="JNE51" s="323"/>
      <c r="JNF51" s="323"/>
      <c r="JNG51" s="323"/>
      <c r="JNH51" s="323"/>
      <c r="JNI51" s="323"/>
      <c r="JNJ51" s="323"/>
      <c r="JNK51" s="323"/>
      <c r="JNL51" s="323"/>
      <c r="JNM51" s="323"/>
      <c r="JNN51" s="323"/>
      <c r="JNO51" s="323"/>
      <c r="JNP51" s="323"/>
      <c r="JNQ51" s="323"/>
      <c r="JNR51" s="323"/>
      <c r="JNS51" s="323"/>
      <c r="JNT51" s="323"/>
      <c r="JNU51" s="323"/>
      <c r="JNV51" s="323"/>
      <c r="JNW51" s="323"/>
      <c r="JNX51" s="323"/>
      <c r="JNY51" s="323"/>
      <c r="JNZ51" s="323"/>
      <c r="JOA51" s="323"/>
      <c r="JOB51" s="323"/>
      <c r="JOC51" s="323"/>
      <c r="JOD51" s="323"/>
      <c r="JOE51" s="323"/>
      <c r="JOF51" s="323"/>
      <c r="JOG51" s="323"/>
      <c r="JOH51" s="323"/>
      <c r="JOI51" s="323"/>
      <c r="JOJ51" s="323"/>
      <c r="JOK51" s="323"/>
      <c r="JOL51" s="323"/>
      <c r="JOM51" s="323"/>
      <c r="JON51" s="323"/>
      <c r="JOO51" s="323"/>
      <c r="JOP51" s="323"/>
      <c r="JOQ51" s="323"/>
      <c r="JOR51" s="323"/>
      <c r="JOS51" s="323"/>
      <c r="JOT51" s="323"/>
      <c r="JOU51" s="323"/>
      <c r="JOV51" s="323"/>
      <c r="JOW51" s="323"/>
      <c r="JOX51" s="323"/>
      <c r="JOY51" s="323"/>
      <c r="JOZ51" s="323"/>
      <c r="JPA51" s="323"/>
      <c r="JPB51" s="323"/>
      <c r="JPC51" s="323"/>
      <c r="JPD51" s="323"/>
      <c r="JPE51" s="323"/>
      <c r="JPF51" s="323"/>
      <c r="JPG51" s="323"/>
      <c r="JPH51" s="323"/>
      <c r="JPI51" s="323"/>
      <c r="JPJ51" s="323"/>
      <c r="JPK51" s="323"/>
      <c r="JPL51" s="323"/>
      <c r="JPM51" s="323"/>
      <c r="JPN51" s="323"/>
      <c r="JPO51" s="323"/>
      <c r="JPP51" s="323"/>
      <c r="JPQ51" s="323"/>
      <c r="JPR51" s="323"/>
      <c r="JPS51" s="323"/>
      <c r="JPT51" s="323"/>
      <c r="JPU51" s="323"/>
      <c r="JPV51" s="323"/>
      <c r="JPW51" s="323"/>
      <c r="JPX51" s="323"/>
      <c r="JPY51" s="323"/>
      <c r="JPZ51" s="323"/>
      <c r="JQA51" s="323"/>
      <c r="JQB51" s="323"/>
      <c r="JQC51" s="323"/>
      <c r="JQD51" s="323"/>
      <c r="JQE51" s="323"/>
      <c r="JQF51" s="323"/>
      <c r="JQG51" s="323"/>
      <c r="JQH51" s="323"/>
      <c r="JQI51" s="323"/>
      <c r="JQJ51" s="323"/>
      <c r="JQK51" s="323"/>
      <c r="JQL51" s="323"/>
      <c r="JQM51" s="323"/>
      <c r="JQN51" s="323"/>
      <c r="JQO51" s="323"/>
      <c r="JQP51" s="323"/>
      <c r="JQQ51" s="323"/>
      <c r="JQR51" s="323"/>
      <c r="JQS51" s="323"/>
      <c r="JQT51" s="323"/>
      <c r="JQU51" s="323"/>
      <c r="JQV51" s="323"/>
      <c r="JQW51" s="323"/>
      <c r="JQX51" s="323"/>
      <c r="JQY51" s="323"/>
      <c r="JQZ51" s="323"/>
      <c r="JRA51" s="323"/>
      <c r="JRB51" s="323"/>
      <c r="JRC51" s="323"/>
      <c r="JRD51" s="323"/>
      <c r="JRE51" s="323"/>
      <c r="JRF51" s="323"/>
      <c r="JRG51" s="323"/>
      <c r="JRH51" s="323"/>
      <c r="JRI51" s="323"/>
      <c r="JRJ51" s="323"/>
      <c r="JRK51" s="323"/>
      <c r="JRL51" s="323"/>
      <c r="JRM51" s="323"/>
      <c r="JRN51" s="323"/>
      <c r="JRO51" s="323"/>
      <c r="JRP51" s="323"/>
      <c r="JRQ51" s="323"/>
      <c r="JRR51" s="323"/>
      <c r="JRS51" s="323"/>
      <c r="JRT51" s="323"/>
      <c r="JRU51" s="323"/>
      <c r="JRV51" s="323"/>
      <c r="JRW51" s="323"/>
      <c r="JRX51" s="323"/>
      <c r="JRY51" s="323"/>
      <c r="JRZ51" s="323"/>
      <c r="JSA51" s="323"/>
      <c r="JSB51" s="323"/>
      <c r="JSC51" s="323"/>
      <c r="JSD51" s="323"/>
      <c r="JSE51" s="323"/>
      <c r="JSF51" s="323"/>
      <c r="JSG51" s="323"/>
      <c r="JSH51" s="323"/>
      <c r="JSI51" s="323"/>
      <c r="JSJ51" s="323"/>
      <c r="JSK51" s="323"/>
      <c r="JSL51" s="323"/>
      <c r="JSM51" s="323"/>
      <c r="JSN51" s="323"/>
      <c r="JSO51" s="323"/>
      <c r="JSP51" s="323"/>
      <c r="JSQ51" s="323"/>
      <c r="JSR51" s="323"/>
      <c r="JSS51" s="323"/>
      <c r="JST51" s="323"/>
      <c r="JSU51" s="323"/>
      <c r="JSV51" s="323"/>
      <c r="JSW51" s="323"/>
      <c r="JSX51" s="323"/>
      <c r="JSY51" s="323"/>
      <c r="JSZ51" s="323"/>
      <c r="JTA51" s="323"/>
      <c r="JTB51" s="323"/>
      <c r="JTC51" s="323"/>
      <c r="JTD51" s="323"/>
      <c r="JTE51" s="323"/>
      <c r="JTF51" s="323"/>
      <c r="JTG51" s="323"/>
      <c r="JTH51" s="323"/>
      <c r="JTI51" s="323"/>
      <c r="JTJ51" s="323"/>
      <c r="JTK51" s="323"/>
      <c r="JTL51" s="323"/>
      <c r="JTM51" s="323"/>
      <c r="JTN51" s="323"/>
      <c r="JTO51" s="323"/>
      <c r="JTP51" s="323"/>
      <c r="JTQ51" s="323"/>
      <c r="JTR51" s="323"/>
      <c r="JTS51" s="323"/>
      <c r="JTT51" s="323"/>
      <c r="JTU51" s="323"/>
      <c r="JTV51" s="323"/>
      <c r="JTW51" s="323"/>
      <c r="JTX51" s="323"/>
      <c r="JTY51" s="323"/>
      <c r="JTZ51" s="323"/>
      <c r="JUA51" s="323"/>
      <c r="JUB51" s="323"/>
      <c r="JUC51" s="323"/>
      <c r="JUD51" s="323"/>
      <c r="JUE51" s="323"/>
      <c r="JUF51" s="323"/>
      <c r="JUG51" s="323"/>
      <c r="JUH51" s="323"/>
      <c r="JUI51" s="323"/>
      <c r="JUJ51" s="323"/>
      <c r="JUK51" s="323"/>
      <c r="JUL51" s="323"/>
      <c r="JUM51" s="323"/>
      <c r="JUN51" s="323"/>
      <c r="JUO51" s="323"/>
      <c r="JUP51" s="323"/>
      <c r="JUQ51" s="323"/>
      <c r="JUR51" s="323"/>
      <c r="JUS51" s="323"/>
      <c r="JUT51" s="323"/>
      <c r="JUU51" s="323"/>
      <c r="JUV51" s="323"/>
      <c r="JUW51" s="323"/>
      <c r="JUX51" s="323"/>
      <c r="JUY51" s="323"/>
      <c r="JUZ51" s="323"/>
      <c r="JVA51" s="323"/>
      <c r="JVB51" s="323"/>
      <c r="JVC51" s="323"/>
      <c r="JVD51" s="323"/>
      <c r="JVE51" s="323"/>
      <c r="JVF51" s="323"/>
      <c r="JVG51" s="323"/>
      <c r="JVH51" s="323"/>
      <c r="JVI51" s="323"/>
      <c r="JVJ51" s="323"/>
      <c r="JVK51" s="323"/>
      <c r="JVL51" s="323"/>
      <c r="JVM51" s="323"/>
      <c r="JVN51" s="323"/>
      <c r="JVO51" s="323"/>
      <c r="JVP51" s="323"/>
      <c r="JVQ51" s="323"/>
      <c r="JVR51" s="323"/>
      <c r="JVS51" s="323"/>
      <c r="JVT51" s="323"/>
      <c r="JVU51" s="323"/>
      <c r="JVV51" s="323"/>
      <c r="JVW51" s="323"/>
      <c r="JVX51" s="323"/>
      <c r="JVY51" s="323"/>
      <c r="JVZ51" s="323"/>
      <c r="JWA51" s="323"/>
      <c r="JWB51" s="323"/>
      <c r="JWC51" s="323"/>
      <c r="JWD51" s="323"/>
      <c r="JWE51" s="323"/>
      <c r="JWF51" s="323"/>
      <c r="JWG51" s="323"/>
      <c r="JWH51" s="323"/>
      <c r="JWI51" s="323"/>
      <c r="JWJ51" s="323"/>
      <c r="JWK51" s="323"/>
      <c r="JWL51" s="323"/>
      <c r="JWM51" s="323"/>
      <c r="JWN51" s="323"/>
      <c r="JWO51" s="323"/>
      <c r="JWP51" s="323"/>
      <c r="JWQ51" s="323"/>
      <c r="JWR51" s="323"/>
      <c r="JWS51" s="323"/>
      <c r="JWT51" s="323"/>
      <c r="JWU51" s="323"/>
      <c r="JWV51" s="323"/>
      <c r="JWW51" s="323"/>
      <c r="JWX51" s="323"/>
      <c r="JWY51" s="323"/>
      <c r="JWZ51" s="323"/>
      <c r="JXA51" s="323"/>
      <c r="JXB51" s="323"/>
      <c r="JXC51" s="323"/>
      <c r="JXD51" s="323"/>
      <c r="JXE51" s="323"/>
      <c r="JXF51" s="323"/>
      <c r="JXG51" s="323"/>
      <c r="JXH51" s="323"/>
      <c r="JXI51" s="323"/>
      <c r="JXJ51" s="323"/>
      <c r="JXK51" s="323"/>
      <c r="JXL51" s="323"/>
      <c r="JXM51" s="323"/>
      <c r="JXN51" s="323"/>
      <c r="JXO51" s="323"/>
      <c r="JXP51" s="323"/>
      <c r="JXQ51" s="323"/>
      <c r="JXR51" s="323"/>
      <c r="JXS51" s="323"/>
      <c r="JXT51" s="323"/>
      <c r="JXU51" s="323"/>
      <c r="JXV51" s="323"/>
      <c r="JXW51" s="323"/>
      <c r="JXX51" s="323"/>
      <c r="JXY51" s="323"/>
      <c r="JXZ51" s="323"/>
      <c r="JYA51" s="323"/>
      <c r="JYB51" s="323"/>
      <c r="JYC51" s="323"/>
      <c r="JYD51" s="323"/>
      <c r="JYE51" s="323"/>
      <c r="JYF51" s="323"/>
      <c r="JYG51" s="323"/>
      <c r="JYH51" s="323"/>
      <c r="JYI51" s="323"/>
      <c r="JYJ51" s="323"/>
      <c r="JYK51" s="323"/>
      <c r="JYL51" s="323"/>
      <c r="JYM51" s="323"/>
      <c r="JYN51" s="323"/>
      <c r="JYO51" s="323"/>
      <c r="JYP51" s="323"/>
      <c r="JYQ51" s="323"/>
      <c r="JYR51" s="323"/>
      <c r="JYS51" s="323"/>
      <c r="JYT51" s="323"/>
      <c r="JYU51" s="323"/>
      <c r="JYV51" s="323"/>
      <c r="JYW51" s="323"/>
      <c r="JYX51" s="323"/>
      <c r="JYY51" s="323"/>
      <c r="JYZ51" s="323"/>
      <c r="JZA51" s="323"/>
      <c r="JZB51" s="323"/>
      <c r="JZC51" s="323"/>
      <c r="JZD51" s="323"/>
      <c r="JZE51" s="323"/>
      <c r="JZF51" s="323"/>
      <c r="JZG51" s="323"/>
      <c r="JZH51" s="323"/>
      <c r="JZI51" s="323"/>
      <c r="JZJ51" s="323"/>
      <c r="JZK51" s="323"/>
      <c r="JZL51" s="323"/>
      <c r="JZM51" s="323"/>
      <c r="JZN51" s="323"/>
      <c r="JZO51" s="323"/>
      <c r="JZP51" s="323"/>
      <c r="JZQ51" s="323"/>
      <c r="JZR51" s="323"/>
      <c r="JZS51" s="323"/>
      <c r="JZT51" s="323"/>
      <c r="JZU51" s="323"/>
      <c r="JZV51" s="323"/>
      <c r="JZW51" s="323"/>
      <c r="JZX51" s="323"/>
      <c r="JZY51" s="323"/>
      <c r="JZZ51" s="323"/>
      <c r="KAA51" s="323"/>
      <c r="KAB51" s="323"/>
      <c r="KAC51" s="323"/>
      <c r="KAD51" s="323"/>
      <c r="KAE51" s="323"/>
      <c r="KAF51" s="323"/>
      <c r="KAG51" s="323"/>
      <c r="KAH51" s="323"/>
      <c r="KAI51" s="323"/>
      <c r="KAJ51" s="323"/>
      <c r="KAK51" s="323"/>
      <c r="KAL51" s="323"/>
      <c r="KAM51" s="323"/>
      <c r="KAN51" s="323"/>
      <c r="KAO51" s="323"/>
      <c r="KAP51" s="323"/>
      <c r="KAQ51" s="323"/>
      <c r="KAR51" s="323"/>
      <c r="KAS51" s="323"/>
      <c r="KAT51" s="323"/>
      <c r="KAU51" s="323"/>
      <c r="KAV51" s="323"/>
      <c r="KAW51" s="323"/>
      <c r="KAX51" s="323"/>
      <c r="KAY51" s="323"/>
      <c r="KAZ51" s="323"/>
      <c r="KBA51" s="323"/>
      <c r="KBB51" s="323"/>
      <c r="KBC51" s="323"/>
      <c r="KBD51" s="323"/>
      <c r="KBE51" s="323"/>
      <c r="KBF51" s="323"/>
      <c r="KBG51" s="323"/>
      <c r="KBH51" s="323"/>
      <c r="KBI51" s="323"/>
      <c r="KBJ51" s="323"/>
      <c r="KBK51" s="323"/>
      <c r="KBL51" s="323"/>
      <c r="KBM51" s="323"/>
      <c r="KBN51" s="323"/>
      <c r="KBO51" s="323"/>
      <c r="KBP51" s="323"/>
      <c r="KBQ51" s="323"/>
      <c r="KBR51" s="323"/>
      <c r="KBS51" s="323"/>
      <c r="KBT51" s="323"/>
      <c r="KBU51" s="323"/>
      <c r="KBV51" s="323"/>
      <c r="KBW51" s="323"/>
      <c r="KBX51" s="323"/>
      <c r="KBY51" s="323"/>
      <c r="KBZ51" s="323"/>
      <c r="KCA51" s="323"/>
      <c r="KCB51" s="323"/>
      <c r="KCC51" s="323"/>
      <c r="KCD51" s="323"/>
      <c r="KCE51" s="323"/>
      <c r="KCF51" s="323"/>
      <c r="KCG51" s="323"/>
      <c r="KCH51" s="323"/>
      <c r="KCI51" s="323"/>
      <c r="KCJ51" s="323"/>
      <c r="KCK51" s="323"/>
      <c r="KCL51" s="323"/>
      <c r="KCM51" s="323"/>
      <c r="KCN51" s="323"/>
      <c r="KCO51" s="323"/>
      <c r="KCP51" s="323"/>
      <c r="KCQ51" s="323"/>
      <c r="KCR51" s="323"/>
      <c r="KCS51" s="323"/>
      <c r="KCT51" s="323"/>
      <c r="KCU51" s="323"/>
      <c r="KCV51" s="323"/>
      <c r="KCW51" s="323"/>
      <c r="KCX51" s="323"/>
      <c r="KCY51" s="323"/>
      <c r="KCZ51" s="323"/>
      <c r="KDA51" s="323"/>
      <c r="KDB51" s="323"/>
      <c r="KDC51" s="323"/>
      <c r="KDD51" s="323"/>
      <c r="KDE51" s="323"/>
      <c r="KDF51" s="323"/>
      <c r="KDG51" s="323"/>
      <c r="KDH51" s="323"/>
      <c r="KDI51" s="323"/>
      <c r="KDJ51" s="323"/>
      <c r="KDK51" s="323"/>
      <c r="KDL51" s="323"/>
      <c r="KDM51" s="323"/>
      <c r="KDN51" s="323"/>
      <c r="KDO51" s="323"/>
      <c r="KDP51" s="323"/>
      <c r="KDQ51" s="323"/>
      <c r="KDR51" s="323"/>
      <c r="KDS51" s="323"/>
      <c r="KDT51" s="323"/>
      <c r="KDU51" s="323"/>
      <c r="KDV51" s="323"/>
      <c r="KDW51" s="323"/>
      <c r="KDX51" s="323"/>
      <c r="KDY51" s="323"/>
      <c r="KDZ51" s="323"/>
      <c r="KEA51" s="323"/>
      <c r="KEB51" s="323"/>
      <c r="KEC51" s="323"/>
      <c r="KED51" s="323"/>
      <c r="KEE51" s="323"/>
      <c r="KEF51" s="323"/>
      <c r="KEG51" s="323"/>
      <c r="KEH51" s="323"/>
      <c r="KEI51" s="323"/>
      <c r="KEJ51" s="323"/>
      <c r="KEK51" s="323"/>
      <c r="KEL51" s="323"/>
      <c r="KEM51" s="323"/>
      <c r="KEN51" s="323"/>
      <c r="KEO51" s="323"/>
      <c r="KEP51" s="323"/>
      <c r="KEQ51" s="323"/>
      <c r="KER51" s="323"/>
      <c r="KES51" s="323"/>
      <c r="KET51" s="323"/>
      <c r="KEU51" s="323"/>
      <c r="KEV51" s="323"/>
      <c r="KEW51" s="323"/>
      <c r="KEX51" s="323"/>
      <c r="KEY51" s="323"/>
      <c r="KEZ51" s="323"/>
      <c r="KFA51" s="323"/>
      <c r="KFB51" s="323"/>
      <c r="KFC51" s="323"/>
      <c r="KFD51" s="323"/>
      <c r="KFE51" s="323"/>
      <c r="KFF51" s="323"/>
      <c r="KFG51" s="323"/>
      <c r="KFH51" s="323"/>
      <c r="KFI51" s="323"/>
      <c r="KFJ51" s="323"/>
      <c r="KFK51" s="323"/>
      <c r="KFL51" s="323"/>
      <c r="KFM51" s="323"/>
      <c r="KFN51" s="323"/>
      <c r="KFO51" s="323"/>
      <c r="KFP51" s="323"/>
      <c r="KFQ51" s="323"/>
      <c r="KFR51" s="323"/>
      <c r="KFS51" s="323"/>
      <c r="KFT51" s="323"/>
      <c r="KFU51" s="323"/>
      <c r="KFV51" s="323"/>
      <c r="KFW51" s="323"/>
      <c r="KFX51" s="323"/>
      <c r="KFY51" s="323"/>
      <c r="KFZ51" s="323"/>
      <c r="KGA51" s="323"/>
      <c r="KGB51" s="323"/>
      <c r="KGC51" s="323"/>
      <c r="KGD51" s="323"/>
      <c r="KGE51" s="323"/>
      <c r="KGF51" s="323"/>
      <c r="KGG51" s="323"/>
      <c r="KGH51" s="323"/>
      <c r="KGI51" s="323"/>
      <c r="KGJ51" s="323"/>
      <c r="KGK51" s="323"/>
      <c r="KGL51" s="323"/>
      <c r="KGM51" s="323"/>
      <c r="KGN51" s="323"/>
      <c r="KGO51" s="323"/>
      <c r="KGP51" s="323"/>
      <c r="KGQ51" s="323"/>
      <c r="KGR51" s="323"/>
      <c r="KGS51" s="323"/>
      <c r="KGT51" s="323"/>
      <c r="KGU51" s="323"/>
      <c r="KGV51" s="323"/>
      <c r="KGW51" s="323"/>
      <c r="KGX51" s="323"/>
      <c r="KGY51" s="323"/>
      <c r="KGZ51" s="323"/>
      <c r="KHA51" s="323"/>
      <c r="KHB51" s="323"/>
      <c r="KHC51" s="323"/>
      <c r="KHD51" s="323"/>
      <c r="KHE51" s="323"/>
      <c r="KHF51" s="323"/>
      <c r="KHG51" s="323"/>
      <c r="KHH51" s="323"/>
      <c r="KHI51" s="323"/>
      <c r="KHJ51" s="323"/>
      <c r="KHK51" s="323"/>
      <c r="KHL51" s="323"/>
      <c r="KHM51" s="323"/>
      <c r="KHN51" s="323"/>
      <c r="KHO51" s="323"/>
      <c r="KHP51" s="323"/>
      <c r="KHQ51" s="323"/>
      <c r="KHR51" s="323"/>
      <c r="KHS51" s="323"/>
      <c r="KHT51" s="323"/>
      <c r="KHU51" s="323"/>
      <c r="KHV51" s="323"/>
      <c r="KHW51" s="323"/>
      <c r="KHX51" s="323"/>
      <c r="KHY51" s="323"/>
      <c r="KHZ51" s="323"/>
      <c r="KIA51" s="323"/>
      <c r="KIB51" s="323"/>
      <c r="KIC51" s="323"/>
      <c r="KID51" s="323"/>
      <c r="KIE51" s="323"/>
      <c r="KIF51" s="323"/>
      <c r="KIG51" s="323"/>
      <c r="KIH51" s="323"/>
      <c r="KII51" s="323"/>
      <c r="KIJ51" s="323"/>
      <c r="KIK51" s="323"/>
      <c r="KIL51" s="323"/>
      <c r="KIM51" s="323"/>
      <c r="KIN51" s="323"/>
      <c r="KIO51" s="323"/>
      <c r="KIP51" s="323"/>
      <c r="KIQ51" s="323"/>
      <c r="KIR51" s="323"/>
      <c r="KIS51" s="323"/>
      <c r="KIT51" s="323"/>
      <c r="KIU51" s="323"/>
      <c r="KIV51" s="323"/>
      <c r="KIW51" s="323"/>
      <c r="KIX51" s="323"/>
      <c r="KIY51" s="323"/>
      <c r="KIZ51" s="323"/>
      <c r="KJA51" s="323"/>
      <c r="KJB51" s="323"/>
      <c r="KJC51" s="323"/>
      <c r="KJD51" s="323"/>
      <c r="KJE51" s="323"/>
      <c r="KJF51" s="323"/>
      <c r="KJG51" s="323"/>
      <c r="KJH51" s="323"/>
      <c r="KJI51" s="323"/>
      <c r="KJJ51" s="323"/>
      <c r="KJK51" s="323"/>
      <c r="KJL51" s="323"/>
      <c r="KJM51" s="323"/>
      <c r="KJN51" s="323"/>
      <c r="KJO51" s="323"/>
      <c r="KJP51" s="323"/>
      <c r="KJQ51" s="323"/>
      <c r="KJR51" s="323"/>
      <c r="KJS51" s="323"/>
      <c r="KJT51" s="323"/>
      <c r="KJU51" s="323"/>
      <c r="KJV51" s="323"/>
      <c r="KJW51" s="323"/>
      <c r="KJX51" s="323"/>
      <c r="KJY51" s="323"/>
      <c r="KJZ51" s="323"/>
      <c r="KKA51" s="323"/>
      <c r="KKB51" s="323"/>
      <c r="KKC51" s="323"/>
      <c r="KKD51" s="323"/>
      <c r="KKE51" s="323"/>
      <c r="KKF51" s="323"/>
      <c r="KKG51" s="323"/>
      <c r="KKH51" s="323"/>
      <c r="KKI51" s="323"/>
      <c r="KKJ51" s="323"/>
      <c r="KKK51" s="323"/>
      <c r="KKL51" s="323"/>
      <c r="KKM51" s="323"/>
      <c r="KKN51" s="323"/>
      <c r="KKO51" s="323"/>
      <c r="KKP51" s="323"/>
      <c r="KKQ51" s="323"/>
      <c r="KKR51" s="323"/>
      <c r="KKS51" s="323"/>
      <c r="KKT51" s="323"/>
      <c r="KKU51" s="323"/>
      <c r="KKV51" s="323"/>
      <c r="KKW51" s="323"/>
      <c r="KKX51" s="323"/>
      <c r="KKY51" s="323"/>
      <c r="KKZ51" s="323"/>
      <c r="KLA51" s="323"/>
      <c r="KLB51" s="323"/>
      <c r="KLC51" s="323"/>
      <c r="KLD51" s="323"/>
      <c r="KLE51" s="323"/>
      <c r="KLF51" s="323"/>
      <c r="KLG51" s="323"/>
      <c r="KLH51" s="323"/>
      <c r="KLI51" s="323"/>
      <c r="KLJ51" s="323"/>
      <c r="KLK51" s="323"/>
      <c r="KLL51" s="323"/>
      <c r="KLM51" s="323"/>
      <c r="KLN51" s="323"/>
      <c r="KLO51" s="323"/>
      <c r="KLP51" s="323"/>
      <c r="KLQ51" s="323"/>
      <c r="KLR51" s="323"/>
      <c r="KLS51" s="323"/>
      <c r="KLT51" s="323"/>
      <c r="KLU51" s="323"/>
      <c r="KLV51" s="323"/>
      <c r="KLW51" s="323"/>
      <c r="KLX51" s="323"/>
      <c r="KLY51" s="323"/>
      <c r="KLZ51" s="323"/>
      <c r="KMA51" s="323"/>
      <c r="KMB51" s="323"/>
      <c r="KMC51" s="323"/>
      <c r="KMD51" s="323"/>
      <c r="KME51" s="323"/>
      <c r="KMF51" s="323"/>
      <c r="KMG51" s="323"/>
      <c r="KMH51" s="323"/>
      <c r="KMI51" s="323"/>
      <c r="KMJ51" s="323"/>
      <c r="KMK51" s="323"/>
      <c r="KML51" s="323"/>
      <c r="KMM51" s="323"/>
      <c r="KMN51" s="323"/>
      <c r="KMO51" s="323"/>
      <c r="KMP51" s="323"/>
      <c r="KMQ51" s="323"/>
      <c r="KMR51" s="323"/>
      <c r="KMS51" s="323"/>
      <c r="KMT51" s="323"/>
      <c r="KMU51" s="323"/>
      <c r="KMV51" s="323"/>
      <c r="KMW51" s="323"/>
      <c r="KMX51" s="323"/>
      <c r="KMY51" s="323"/>
      <c r="KMZ51" s="323"/>
      <c r="KNA51" s="323"/>
      <c r="KNB51" s="323"/>
      <c r="KNC51" s="323"/>
      <c r="KND51" s="323"/>
      <c r="KNE51" s="323"/>
      <c r="KNF51" s="323"/>
      <c r="KNG51" s="323"/>
      <c r="KNH51" s="323"/>
      <c r="KNI51" s="323"/>
      <c r="KNJ51" s="323"/>
      <c r="KNK51" s="323"/>
      <c r="KNL51" s="323"/>
      <c r="KNM51" s="323"/>
      <c r="KNN51" s="323"/>
      <c r="KNO51" s="323"/>
      <c r="KNP51" s="323"/>
      <c r="KNQ51" s="323"/>
      <c r="KNR51" s="323"/>
      <c r="KNS51" s="323"/>
      <c r="KNT51" s="323"/>
      <c r="KNU51" s="323"/>
      <c r="KNV51" s="323"/>
      <c r="KNW51" s="323"/>
      <c r="KNX51" s="323"/>
      <c r="KNY51" s="323"/>
      <c r="KNZ51" s="323"/>
      <c r="KOA51" s="323"/>
      <c r="KOB51" s="323"/>
      <c r="KOC51" s="323"/>
      <c r="KOD51" s="323"/>
      <c r="KOE51" s="323"/>
      <c r="KOF51" s="323"/>
      <c r="KOG51" s="323"/>
      <c r="KOH51" s="323"/>
      <c r="KOI51" s="323"/>
      <c r="KOJ51" s="323"/>
      <c r="KOK51" s="323"/>
      <c r="KOL51" s="323"/>
      <c r="KOM51" s="323"/>
      <c r="KON51" s="323"/>
      <c r="KOO51" s="323"/>
      <c r="KOP51" s="323"/>
      <c r="KOQ51" s="323"/>
      <c r="KOR51" s="323"/>
      <c r="KOS51" s="323"/>
      <c r="KOT51" s="323"/>
      <c r="KOU51" s="323"/>
      <c r="KOV51" s="323"/>
      <c r="KOW51" s="323"/>
      <c r="KOX51" s="323"/>
      <c r="KOY51" s="323"/>
      <c r="KOZ51" s="323"/>
      <c r="KPA51" s="323"/>
      <c r="KPB51" s="323"/>
      <c r="KPC51" s="323"/>
      <c r="KPD51" s="323"/>
      <c r="KPE51" s="323"/>
      <c r="KPF51" s="323"/>
      <c r="KPG51" s="323"/>
      <c r="KPH51" s="323"/>
      <c r="KPI51" s="323"/>
      <c r="KPJ51" s="323"/>
      <c r="KPK51" s="323"/>
      <c r="KPL51" s="323"/>
      <c r="KPM51" s="323"/>
      <c r="KPN51" s="323"/>
      <c r="KPO51" s="323"/>
      <c r="KPP51" s="323"/>
      <c r="KPQ51" s="323"/>
      <c r="KPR51" s="323"/>
      <c r="KPS51" s="323"/>
      <c r="KPT51" s="323"/>
      <c r="KPU51" s="323"/>
      <c r="KPV51" s="323"/>
      <c r="KPW51" s="323"/>
      <c r="KPX51" s="323"/>
      <c r="KPY51" s="323"/>
      <c r="KPZ51" s="323"/>
      <c r="KQA51" s="323"/>
      <c r="KQB51" s="323"/>
      <c r="KQC51" s="323"/>
      <c r="KQD51" s="323"/>
      <c r="KQE51" s="323"/>
      <c r="KQF51" s="323"/>
      <c r="KQG51" s="323"/>
      <c r="KQH51" s="323"/>
      <c r="KQI51" s="323"/>
      <c r="KQJ51" s="323"/>
      <c r="KQK51" s="323"/>
      <c r="KQL51" s="323"/>
      <c r="KQM51" s="323"/>
      <c r="KQN51" s="323"/>
      <c r="KQO51" s="323"/>
      <c r="KQP51" s="323"/>
      <c r="KQQ51" s="323"/>
      <c r="KQR51" s="323"/>
      <c r="KQS51" s="323"/>
      <c r="KQT51" s="323"/>
      <c r="KQU51" s="323"/>
      <c r="KQV51" s="323"/>
      <c r="KQW51" s="323"/>
      <c r="KQX51" s="323"/>
      <c r="KQY51" s="323"/>
      <c r="KQZ51" s="323"/>
      <c r="KRA51" s="323"/>
      <c r="KRB51" s="323"/>
      <c r="KRC51" s="323"/>
      <c r="KRD51" s="323"/>
      <c r="KRE51" s="323"/>
      <c r="KRF51" s="323"/>
      <c r="KRG51" s="323"/>
      <c r="KRH51" s="323"/>
      <c r="KRI51" s="323"/>
      <c r="KRJ51" s="323"/>
      <c r="KRK51" s="323"/>
      <c r="KRL51" s="323"/>
      <c r="KRM51" s="323"/>
      <c r="KRN51" s="323"/>
      <c r="KRO51" s="323"/>
      <c r="KRP51" s="323"/>
      <c r="KRQ51" s="323"/>
      <c r="KRR51" s="323"/>
      <c r="KRS51" s="323"/>
      <c r="KRT51" s="323"/>
      <c r="KRU51" s="323"/>
      <c r="KRV51" s="323"/>
      <c r="KRW51" s="323"/>
      <c r="KRX51" s="323"/>
      <c r="KRY51" s="323"/>
      <c r="KRZ51" s="323"/>
      <c r="KSA51" s="323"/>
      <c r="KSB51" s="323"/>
      <c r="KSC51" s="323"/>
      <c r="KSD51" s="323"/>
      <c r="KSE51" s="323"/>
      <c r="KSF51" s="323"/>
      <c r="KSG51" s="323"/>
      <c r="KSH51" s="323"/>
      <c r="KSI51" s="323"/>
      <c r="KSJ51" s="323"/>
      <c r="KSK51" s="323"/>
      <c r="KSL51" s="323"/>
      <c r="KSM51" s="323"/>
      <c r="KSN51" s="323"/>
      <c r="KSO51" s="323"/>
      <c r="KSP51" s="323"/>
      <c r="KSQ51" s="323"/>
      <c r="KSR51" s="323"/>
      <c r="KSS51" s="323"/>
      <c r="KST51" s="323"/>
      <c r="KSU51" s="323"/>
      <c r="KSV51" s="323"/>
      <c r="KSW51" s="323"/>
      <c r="KSX51" s="323"/>
      <c r="KSY51" s="323"/>
      <c r="KSZ51" s="323"/>
      <c r="KTA51" s="323"/>
      <c r="KTB51" s="323"/>
      <c r="KTC51" s="323"/>
      <c r="KTD51" s="323"/>
      <c r="KTE51" s="323"/>
      <c r="KTF51" s="323"/>
      <c r="KTG51" s="323"/>
      <c r="KTH51" s="323"/>
      <c r="KTI51" s="323"/>
      <c r="KTJ51" s="323"/>
      <c r="KTK51" s="323"/>
      <c r="KTL51" s="323"/>
      <c r="KTM51" s="323"/>
      <c r="KTN51" s="323"/>
      <c r="KTO51" s="323"/>
      <c r="KTP51" s="323"/>
      <c r="KTQ51" s="323"/>
      <c r="KTR51" s="323"/>
      <c r="KTS51" s="323"/>
      <c r="KTT51" s="323"/>
      <c r="KTU51" s="323"/>
      <c r="KTV51" s="323"/>
      <c r="KTW51" s="323"/>
      <c r="KTX51" s="323"/>
      <c r="KTY51" s="323"/>
      <c r="KTZ51" s="323"/>
      <c r="KUA51" s="323"/>
      <c r="KUB51" s="323"/>
      <c r="KUC51" s="323"/>
      <c r="KUD51" s="323"/>
      <c r="KUE51" s="323"/>
      <c r="KUF51" s="323"/>
      <c r="KUG51" s="323"/>
      <c r="KUH51" s="323"/>
      <c r="KUI51" s="323"/>
      <c r="KUJ51" s="323"/>
      <c r="KUK51" s="323"/>
      <c r="KUL51" s="323"/>
      <c r="KUM51" s="323"/>
      <c r="KUN51" s="323"/>
      <c r="KUO51" s="323"/>
      <c r="KUP51" s="323"/>
      <c r="KUQ51" s="323"/>
      <c r="KUR51" s="323"/>
      <c r="KUS51" s="323"/>
      <c r="KUT51" s="323"/>
      <c r="KUU51" s="323"/>
      <c r="KUV51" s="323"/>
      <c r="KUW51" s="323"/>
      <c r="KUX51" s="323"/>
      <c r="KUY51" s="323"/>
      <c r="KUZ51" s="323"/>
      <c r="KVA51" s="323"/>
      <c r="KVB51" s="323"/>
      <c r="KVC51" s="323"/>
      <c r="KVD51" s="323"/>
      <c r="KVE51" s="323"/>
      <c r="KVF51" s="323"/>
      <c r="KVG51" s="323"/>
      <c r="KVH51" s="323"/>
      <c r="KVI51" s="323"/>
      <c r="KVJ51" s="323"/>
      <c r="KVK51" s="323"/>
      <c r="KVL51" s="323"/>
      <c r="KVM51" s="323"/>
      <c r="KVN51" s="323"/>
      <c r="KVO51" s="323"/>
      <c r="KVP51" s="323"/>
      <c r="KVQ51" s="323"/>
      <c r="KVR51" s="323"/>
      <c r="KVS51" s="323"/>
      <c r="KVT51" s="323"/>
      <c r="KVU51" s="323"/>
      <c r="KVV51" s="323"/>
      <c r="KVW51" s="323"/>
      <c r="KVX51" s="323"/>
      <c r="KVY51" s="323"/>
      <c r="KVZ51" s="323"/>
      <c r="KWA51" s="323"/>
      <c r="KWB51" s="323"/>
      <c r="KWC51" s="323"/>
      <c r="KWD51" s="323"/>
      <c r="KWE51" s="323"/>
      <c r="KWF51" s="323"/>
      <c r="KWG51" s="323"/>
      <c r="KWH51" s="323"/>
      <c r="KWI51" s="323"/>
      <c r="KWJ51" s="323"/>
      <c r="KWK51" s="323"/>
      <c r="KWL51" s="323"/>
      <c r="KWM51" s="323"/>
      <c r="KWN51" s="323"/>
      <c r="KWO51" s="323"/>
      <c r="KWP51" s="323"/>
      <c r="KWQ51" s="323"/>
      <c r="KWR51" s="323"/>
      <c r="KWS51" s="323"/>
      <c r="KWT51" s="323"/>
      <c r="KWU51" s="323"/>
      <c r="KWV51" s="323"/>
      <c r="KWW51" s="323"/>
      <c r="KWX51" s="323"/>
      <c r="KWY51" s="323"/>
      <c r="KWZ51" s="323"/>
      <c r="KXA51" s="323"/>
      <c r="KXB51" s="323"/>
      <c r="KXC51" s="323"/>
      <c r="KXD51" s="323"/>
      <c r="KXE51" s="323"/>
      <c r="KXF51" s="323"/>
      <c r="KXG51" s="323"/>
      <c r="KXH51" s="323"/>
      <c r="KXI51" s="323"/>
      <c r="KXJ51" s="323"/>
      <c r="KXK51" s="323"/>
      <c r="KXL51" s="323"/>
      <c r="KXM51" s="323"/>
      <c r="KXN51" s="323"/>
      <c r="KXO51" s="323"/>
      <c r="KXP51" s="323"/>
      <c r="KXQ51" s="323"/>
      <c r="KXR51" s="323"/>
      <c r="KXS51" s="323"/>
      <c r="KXT51" s="323"/>
      <c r="KXU51" s="323"/>
      <c r="KXV51" s="323"/>
      <c r="KXW51" s="323"/>
      <c r="KXX51" s="323"/>
      <c r="KXY51" s="323"/>
      <c r="KXZ51" s="323"/>
      <c r="KYA51" s="323"/>
      <c r="KYB51" s="323"/>
      <c r="KYC51" s="323"/>
      <c r="KYD51" s="323"/>
      <c r="KYE51" s="323"/>
      <c r="KYF51" s="323"/>
      <c r="KYG51" s="323"/>
      <c r="KYH51" s="323"/>
      <c r="KYI51" s="323"/>
      <c r="KYJ51" s="323"/>
      <c r="KYK51" s="323"/>
      <c r="KYL51" s="323"/>
      <c r="KYM51" s="323"/>
      <c r="KYN51" s="323"/>
      <c r="KYO51" s="323"/>
      <c r="KYP51" s="323"/>
      <c r="KYQ51" s="323"/>
      <c r="KYR51" s="323"/>
      <c r="KYS51" s="323"/>
      <c r="KYT51" s="323"/>
      <c r="KYU51" s="323"/>
      <c r="KYV51" s="323"/>
      <c r="KYW51" s="323"/>
      <c r="KYX51" s="323"/>
      <c r="KYY51" s="323"/>
      <c r="KYZ51" s="323"/>
      <c r="KZA51" s="323"/>
      <c r="KZB51" s="323"/>
      <c r="KZC51" s="323"/>
      <c r="KZD51" s="323"/>
      <c r="KZE51" s="323"/>
      <c r="KZF51" s="323"/>
      <c r="KZG51" s="323"/>
      <c r="KZH51" s="323"/>
      <c r="KZI51" s="323"/>
      <c r="KZJ51" s="323"/>
      <c r="KZK51" s="323"/>
      <c r="KZL51" s="323"/>
      <c r="KZM51" s="323"/>
      <c r="KZN51" s="323"/>
      <c r="KZO51" s="323"/>
      <c r="KZP51" s="323"/>
      <c r="KZQ51" s="323"/>
      <c r="KZR51" s="323"/>
      <c r="KZS51" s="323"/>
      <c r="KZT51" s="323"/>
      <c r="KZU51" s="323"/>
      <c r="KZV51" s="323"/>
      <c r="KZW51" s="323"/>
      <c r="KZX51" s="323"/>
      <c r="KZY51" s="323"/>
      <c r="KZZ51" s="323"/>
      <c r="LAA51" s="323"/>
      <c r="LAB51" s="323"/>
      <c r="LAC51" s="323"/>
      <c r="LAD51" s="323"/>
      <c r="LAE51" s="323"/>
      <c r="LAF51" s="323"/>
      <c r="LAG51" s="323"/>
      <c r="LAH51" s="323"/>
      <c r="LAI51" s="323"/>
      <c r="LAJ51" s="323"/>
      <c r="LAK51" s="323"/>
      <c r="LAL51" s="323"/>
      <c r="LAM51" s="323"/>
      <c r="LAN51" s="323"/>
      <c r="LAO51" s="323"/>
      <c r="LAP51" s="323"/>
      <c r="LAQ51" s="323"/>
      <c r="LAR51" s="323"/>
      <c r="LAS51" s="323"/>
      <c r="LAT51" s="323"/>
      <c r="LAU51" s="323"/>
      <c r="LAV51" s="323"/>
      <c r="LAW51" s="323"/>
      <c r="LAX51" s="323"/>
      <c r="LAY51" s="323"/>
      <c r="LAZ51" s="323"/>
      <c r="LBA51" s="323"/>
      <c r="LBB51" s="323"/>
      <c r="LBC51" s="323"/>
      <c r="LBD51" s="323"/>
      <c r="LBE51" s="323"/>
      <c r="LBF51" s="323"/>
      <c r="LBG51" s="323"/>
      <c r="LBH51" s="323"/>
      <c r="LBI51" s="323"/>
      <c r="LBJ51" s="323"/>
      <c r="LBK51" s="323"/>
      <c r="LBL51" s="323"/>
      <c r="LBM51" s="323"/>
      <c r="LBN51" s="323"/>
      <c r="LBO51" s="323"/>
      <c r="LBP51" s="323"/>
      <c r="LBQ51" s="323"/>
      <c r="LBR51" s="323"/>
      <c r="LBS51" s="323"/>
      <c r="LBT51" s="323"/>
      <c r="LBU51" s="323"/>
      <c r="LBV51" s="323"/>
      <c r="LBW51" s="323"/>
      <c r="LBX51" s="323"/>
      <c r="LBY51" s="323"/>
      <c r="LBZ51" s="323"/>
      <c r="LCA51" s="323"/>
      <c r="LCB51" s="323"/>
      <c r="LCC51" s="323"/>
      <c r="LCD51" s="323"/>
      <c r="LCE51" s="323"/>
      <c r="LCF51" s="323"/>
      <c r="LCG51" s="323"/>
      <c r="LCH51" s="323"/>
      <c r="LCI51" s="323"/>
      <c r="LCJ51" s="323"/>
      <c r="LCK51" s="323"/>
      <c r="LCL51" s="323"/>
      <c r="LCM51" s="323"/>
      <c r="LCN51" s="323"/>
      <c r="LCO51" s="323"/>
      <c r="LCP51" s="323"/>
      <c r="LCQ51" s="323"/>
      <c r="LCR51" s="323"/>
      <c r="LCS51" s="323"/>
      <c r="LCT51" s="323"/>
      <c r="LCU51" s="323"/>
      <c r="LCV51" s="323"/>
      <c r="LCW51" s="323"/>
      <c r="LCX51" s="323"/>
      <c r="LCY51" s="323"/>
      <c r="LCZ51" s="323"/>
      <c r="LDA51" s="323"/>
      <c r="LDB51" s="323"/>
      <c r="LDC51" s="323"/>
      <c r="LDD51" s="323"/>
      <c r="LDE51" s="323"/>
      <c r="LDF51" s="323"/>
      <c r="LDG51" s="323"/>
      <c r="LDH51" s="323"/>
      <c r="LDI51" s="323"/>
      <c r="LDJ51" s="323"/>
      <c r="LDK51" s="323"/>
      <c r="LDL51" s="323"/>
      <c r="LDM51" s="323"/>
      <c r="LDN51" s="323"/>
      <c r="LDO51" s="323"/>
      <c r="LDP51" s="323"/>
      <c r="LDQ51" s="323"/>
      <c r="LDR51" s="323"/>
      <c r="LDS51" s="323"/>
      <c r="LDT51" s="323"/>
      <c r="LDU51" s="323"/>
      <c r="LDV51" s="323"/>
      <c r="LDW51" s="323"/>
      <c r="LDX51" s="323"/>
      <c r="LDY51" s="323"/>
      <c r="LDZ51" s="323"/>
      <c r="LEA51" s="323"/>
      <c r="LEB51" s="323"/>
      <c r="LEC51" s="323"/>
      <c r="LED51" s="323"/>
      <c r="LEE51" s="323"/>
      <c r="LEF51" s="323"/>
      <c r="LEG51" s="323"/>
      <c r="LEH51" s="323"/>
      <c r="LEI51" s="323"/>
      <c r="LEJ51" s="323"/>
      <c r="LEK51" s="323"/>
      <c r="LEL51" s="323"/>
      <c r="LEM51" s="323"/>
      <c r="LEN51" s="323"/>
      <c r="LEO51" s="323"/>
      <c r="LEP51" s="323"/>
      <c r="LEQ51" s="323"/>
      <c r="LER51" s="323"/>
      <c r="LES51" s="323"/>
      <c r="LET51" s="323"/>
      <c r="LEU51" s="323"/>
      <c r="LEV51" s="323"/>
      <c r="LEW51" s="323"/>
      <c r="LEX51" s="323"/>
      <c r="LEY51" s="323"/>
      <c r="LEZ51" s="323"/>
      <c r="LFA51" s="323"/>
      <c r="LFB51" s="323"/>
      <c r="LFC51" s="323"/>
      <c r="LFD51" s="323"/>
      <c r="LFE51" s="323"/>
      <c r="LFF51" s="323"/>
      <c r="LFG51" s="323"/>
      <c r="LFH51" s="323"/>
      <c r="LFI51" s="323"/>
      <c r="LFJ51" s="323"/>
      <c r="LFK51" s="323"/>
      <c r="LFL51" s="323"/>
      <c r="LFM51" s="323"/>
      <c r="LFN51" s="323"/>
      <c r="LFO51" s="323"/>
      <c r="LFP51" s="323"/>
      <c r="LFQ51" s="323"/>
      <c r="LFR51" s="323"/>
      <c r="LFS51" s="323"/>
      <c r="LFT51" s="323"/>
      <c r="LFU51" s="323"/>
      <c r="LFV51" s="323"/>
      <c r="LFW51" s="323"/>
      <c r="LFX51" s="323"/>
      <c r="LFY51" s="323"/>
      <c r="LFZ51" s="323"/>
      <c r="LGA51" s="323"/>
      <c r="LGB51" s="323"/>
      <c r="LGC51" s="323"/>
      <c r="LGD51" s="323"/>
      <c r="LGE51" s="323"/>
      <c r="LGF51" s="323"/>
      <c r="LGG51" s="323"/>
      <c r="LGH51" s="323"/>
      <c r="LGI51" s="323"/>
      <c r="LGJ51" s="323"/>
      <c r="LGK51" s="323"/>
      <c r="LGL51" s="323"/>
      <c r="LGM51" s="323"/>
      <c r="LGN51" s="323"/>
      <c r="LGO51" s="323"/>
      <c r="LGP51" s="323"/>
      <c r="LGQ51" s="323"/>
      <c r="LGR51" s="323"/>
      <c r="LGS51" s="323"/>
      <c r="LGT51" s="323"/>
      <c r="LGU51" s="323"/>
      <c r="LGV51" s="323"/>
      <c r="LGW51" s="323"/>
      <c r="LGX51" s="323"/>
      <c r="LGY51" s="323"/>
      <c r="LGZ51" s="323"/>
      <c r="LHA51" s="323"/>
      <c r="LHB51" s="323"/>
      <c r="LHC51" s="323"/>
      <c r="LHD51" s="323"/>
      <c r="LHE51" s="323"/>
      <c r="LHF51" s="323"/>
      <c r="LHG51" s="323"/>
      <c r="LHH51" s="323"/>
      <c r="LHI51" s="323"/>
      <c r="LHJ51" s="323"/>
      <c r="LHK51" s="323"/>
      <c r="LHL51" s="323"/>
      <c r="LHM51" s="323"/>
      <c r="LHN51" s="323"/>
      <c r="LHO51" s="323"/>
      <c r="LHP51" s="323"/>
      <c r="LHQ51" s="323"/>
      <c r="LHR51" s="323"/>
      <c r="LHS51" s="323"/>
      <c r="LHT51" s="323"/>
      <c r="LHU51" s="323"/>
      <c r="LHV51" s="323"/>
      <c r="LHW51" s="323"/>
      <c r="LHX51" s="323"/>
      <c r="LHY51" s="323"/>
      <c r="LHZ51" s="323"/>
      <c r="LIA51" s="323"/>
      <c r="LIB51" s="323"/>
      <c r="LIC51" s="323"/>
      <c r="LID51" s="323"/>
      <c r="LIE51" s="323"/>
      <c r="LIF51" s="323"/>
      <c r="LIG51" s="323"/>
      <c r="LIH51" s="323"/>
      <c r="LII51" s="323"/>
      <c r="LIJ51" s="323"/>
      <c r="LIK51" s="323"/>
      <c r="LIL51" s="323"/>
      <c r="LIM51" s="323"/>
      <c r="LIN51" s="323"/>
      <c r="LIO51" s="323"/>
      <c r="LIP51" s="323"/>
      <c r="LIQ51" s="323"/>
      <c r="LIR51" s="323"/>
      <c r="LIS51" s="323"/>
      <c r="LIT51" s="323"/>
      <c r="LIU51" s="323"/>
      <c r="LIV51" s="323"/>
      <c r="LIW51" s="323"/>
      <c r="LIX51" s="323"/>
      <c r="LIY51" s="323"/>
      <c r="LIZ51" s="323"/>
      <c r="LJA51" s="323"/>
      <c r="LJB51" s="323"/>
      <c r="LJC51" s="323"/>
      <c r="LJD51" s="323"/>
      <c r="LJE51" s="323"/>
      <c r="LJF51" s="323"/>
      <c r="LJG51" s="323"/>
      <c r="LJH51" s="323"/>
      <c r="LJI51" s="323"/>
      <c r="LJJ51" s="323"/>
      <c r="LJK51" s="323"/>
      <c r="LJL51" s="323"/>
      <c r="LJM51" s="323"/>
      <c r="LJN51" s="323"/>
      <c r="LJO51" s="323"/>
      <c r="LJP51" s="323"/>
      <c r="LJQ51" s="323"/>
      <c r="LJR51" s="323"/>
      <c r="LJS51" s="323"/>
      <c r="LJT51" s="323"/>
      <c r="LJU51" s="323"/>
      <c r="LJV51" s="323"/>
      <c r="LJW51" s="323"/>
      <c r="LJX51" s="323"/>
      <c r="LJY51" s="323"/>
      <c r="LJZ51" s="323"/>
      <c r="LKA51" s="323"/>
      <c r="LKB51" s="323"/>
      <c r="LKC51" s="323"/>
      <c r="LKD51" s="323"/>
      <c r="LKE51" s="323"/>
      <c r="LKF51" s="323"/>
      <c r="LKG51" s="323"/>
      <c r="LKH51" s="323"/>
      <c r="LKI51" s="323"/>
      <c r="LKJ51" s="323"/>
      <c r="LKK51" s="323"/>
      <c r="LKL51" s="323"/>
      <c r="LKM51" s="323"/>
      <c r="LKN51" s="323"/>
      <c r="LKO51" s="323"/>
      <c r="LKP51" s="323"/>
      <c r="LKQ51" s="323"/>
      <c r="LKR51" s="323"/>
      <c r="LKS51" s="323"/>
      <c r="LKT51" s="323"/>
      <c r="LKU51" s="323"/>
      <c r="LKV51" s="323"/>
      <c r="LKW51" s="323"/>
      <c r="LKX51" s="323"/>
      <c r="LKY51" s="323"/>
      <c r="LKZ51" s="323"/>
      <c r="LLA51" s="323"/>
      <c r="LLB51" s="323"/>
      <c r="LLC51" s="323"/>
      <c r="LLD51" s="323"/>
      <c r="LLE51" s="323"/>
      <c r="LLF51" s="323"/>
      <c r="LLG51" s="323"/>
      <c r="LLH51" s="323"/>
      <c r="LLI51" s="323"/>
      <c r="LLJ51" s="323"/>
      <c r="LLK51" s="323"/>
      <c r="LLL51" s="323"/>
      <c r="LLM51" s="323"/>
      <c r="LLN51" s="323"/>
      <c r="LLO51" s="323"/>
      <c r="LLP51" s="323"/>
      <c r="LLQ51" s="323"/>
      <c r="LLR51" s="323"/>
      <c r="LLS51" s="323"/>
      <c r="LLT51" s="323"/>
      <c r="LLU51" s="323"/>
      <c r="LLV51" s="323"/>
      <c r="LLW51" s="323"/>
      <c r="LLX51" s="323"/>
      <c r="LLY51" s="323"/>
      <c r="LLZ51" s="323"/>
      <c r="LMA51" s="323"/>
      <c r="LMB51" s="323"/>
      <c r="LMC51" s="323"/>
      <c r="LMD51" s="323"/>
      <c r="LME51" s="323"/>
      <c r="LMF51" s="323"/>
      <c r="LMG51" s="323"/>
      <c r="LMH51" s="323"/>
      <c r="LMI51" s="323"/>
      <c r="LMJ51" s="323"/>
      <c r="LMK51" s="323"/>
      <c r="LML51" s="323"/>
      <c r="LMM51" s="323"/>
      <c r="LMN51" s="323"/>
      <c r="LMO51" s="323"/>
      <c r="LMP51" s="323"/>
      <c r="LMQ51" s="323"/>
      <c r="LMR51" s="323"/>
      <c r="LMS51" s="323"/>
      <c r="LMT51" s="323"/>
      <c r="LMU51" s="323"/>
      <c r="LMV51" s="323"/>
      <c r="LMW51" s="323"/>
      <c r="LMX51" s="323"/>
      <c r="LMY51" s="323"/>
      <c r="LMZ51" s="323"/>
      <c r="LNA51" s="323"/>
      <c r="LNB51" s="323"/>
      <c r="LNC51" s="323"/>
      <c r="LND51" s="323"/>
      <c r="LNE51" s="323"/>
      <c r="LNF51" s="323"/>
      <c r="LNG51" s="323"/>
      <c r="LNH51" s="323"/>
      <c r="LNI51" s="323"/>
      <c r="LNJ51" s="323"/>
      <c r="LNK51" s="323"/>
      <c r="LNL51" s="323"/>
      <c r="LNM51" s="323"/>
      <c r="LNN51" s="323"/>
      <c r="LNO51" s="323"/>
      <c r="LNP51" s="323"/>
      <c r="LNQ51" s="323"/>
      <c r="LNR51" s="323"/>
      <c r="LNS51" s="323"/>
      <c r="LNT51" s="323"/>
      <c r="LNU51" s="323"/>
      <c r="LNV51" s="323"/>
      <c r="LNW51" s="323"/>
      <c r="LNX51" s="323"/>
      <c r="LNY51" s="323"/>
      <c r="LNZ51" s="323"/>
      <c r="LOA51" s="323"/>
      <c r="LOB51" s="323"/>
      <c r="LOC51" s="323"/>
      <c r="LOD51" s="323"/>
      <c r="LOE51" s="323"/>
      <c r="LOF51" s="323"/>
      <c r="LOG51" s="323"/>
      <c r="LOH51" s="323"/>
      <c r="LOI51" s="323"/>
      <c r="LOJ51" s="323"/>
      <c r="LOK51" s="323"/>
      <c r="LOL51" s="323"/>
      <c r="LOM51" s="323"/>
      <c r="LON51" s="323"/>
      <c r="LOO51" s="323"/>
      <c r="LOP51" s="323"/>
      <c r="LOQ51" s="323"/>
      <c r="LOR51" s="323"/>
      <c r="LOS51" s="323"/>
      <c r="LOT51" s="323"/>
      <c r="LOU51" s="323"/>
      <c r="LOV51" s="323"/>
      <c r="LOW51" s="323"/>
      <c r="LOX51" s="323"/>
      <c r="LOY51" s="323"/>
      <c r="LOZ51" s="323"/>
      <c r="LPA51" s="323"/>
      <c r="LPB51" s="323"/>
      <c r="LPC51" s="323"/>
      <c r="LPD51" s="323"/>
      <c r="LPE51" s="323"/>
      <c r="LPF51" s="323"/>
      <c r="LPG51" s="323"/>
      <c r="LPH51" s="323"/>
      <c r="LPI51" s="323"/>
      <c r="LPJ51" s="323"/>
      <c r="LPK51" s="323"/>
      <c r="LPL51" s="323"/>
      <c r="LPM51" s="323"/>
      <c r="LPN51" s="323"/>
      <c r="LPO51" s="323"/>
      <c r="LPP51" s="323"/>
      <c r="LPQ51" s="323"/>
      <c r="LPR51" s="323"/>
      <c r="LPS51" s="323"/>
      <c r="LPT51" s="323"/>
      <c r="LPU51" s="323"/>
      <c r="LPV51" s="323"/>
      <c r="LPW51" s="323"/>
      <c r="LPX51" s="323"/>
      <c r="LPY51" s="323"/>
      <c r="LPZ51" s="323"/>
      <c r="LQA51" s="323"/>
      <c r="LQB51" s="323"/>
      <c r="LQC51" s="323"/>
      <c r="LQD51" s="323"/>
      <c r="LQE51" s="323"/>
      <c r="LQF51" s="323"/>
      <c r="LQG51" s="323"/>
      <c r="LQH51" s="323"/>
      <c r="LQI51" s="323"/>
      <c r="LQJ51" s="323"/>
      <c r="LQK51" s="323"/>
      <c r="LQL51" s="323"/>
      <c r="LQM51" s="323"/>
      <c r="LQN51" s="323"/>
      <c r="LQO51" s="323"/>
      <c r="LQP51" s="323"/>
      <c r="LQQ51" s="323"/>
      <c r="LQR51" s="323"/>
      <c r="LQS51" s="323"/>
      <c r="LQT51" s="323"/>
      <c r="LQU51" s="323"/>
      <c r="LQV51" s="323"/>
      <c r="LQW51" s="323"/>
      <c r="LQX51" s="323"/>
      <c r="LQY51" s="323"/>
      <c r="LQZ51" s="323"/>
      <c r="LRA51" s="323"/>
      <c r="LRB51" s="323"/>
      <c r="LRC51" s="323"/>
      <c r="LRD51" s="323"/>
      <c r="LRE51" s="323"/>
      <c r="LRF51" s="323"/>
      <c r="LRG51" s="323"/>
      <c r="LRH51" s="323"/>
      <c r="LRI51" s="323"/>
      <c r="LRJ51" s="323"/>
      <c r="LRK51" s="323"/>
      <c r="LRL51" s="323"/>
      <c r="LRM51" s="323"/>
      <c r="LRN51" s="323"/>
      <c r="LRO51" s="323"/>
      <c r="LRP51" s="323"/>
      <c r="LRQ51" s="323"/>
      <c r="LRR51" s="323"/>
      <c r="LRS51" s="323"/>
      <c r="LRT51" s="323"/>
      <c r="LRU51" s="323"/>
      <c r="LRV51" s="323"/>
      <c r="LRW51" s="323"/>
      <c r="LRX51" s="323"/>
      <c r="LRY51" s="323"/>
      <c r="LRZ51" s="323"/>
      <c r="LSA51" s="323"/>
      <c r="LSB51" s="323"/>
      <c r="LSC51" s="323"/>
      <c r="LSD51" s="323"/>
      <c r="LSE51" s="323"/>
      <c r="LSF51" s="323"/>
      <c r="LSG51" s="323"/>
      <c r="LSH51" s="323"/>
      <c r="LSI51" s="323"/>
      <c r="LSJ51" s="323"/>
      <c r="LSK51" s="323"/>
      <c r="LSL51" s="323"/>
      <c r="LSM51" s="323"/>
      <c r="LSN51" s="323"/>
      <c r="LSO51" s="323"/>
      <c r="LSP51" s="323"/>
      <c r="LSQ51" s="323"/>
      <c r="LSR51" s="323"/>
      <c r="LSS51" s="323"/>
      <c r="LST51" s="323"/>
      <c r="LSU51" s="323"/>
      <c r="LSV51" s="323"/>
      <c r="LSW51" s="323"/>
      <c r="LSX51" s="323"/>
      <c r="LSY51" s="323"/>
      <c r="LSZ51" s="323"/>
      <c r="LTA51" s="323"/>
      <c r="LTB51" s="323"/>
      <c r="LTC51" s="323"/>
      <c r="LTD51" s="323"/>
      <c r="LTE51" s="323"/>
      <c r="LTF51" s="323"/>
      <c r="LTG51" s="323"/>
      <c r="LTH51" s="323"/>
      <c r="LTI51" s="323"/>
      <c r="LTJ51" s="323"/>
      <c r="LTK51" s="323"/>
      <c r="LTL51" s="323"/>
      <c r="LTM51" s="323"/>
      <c r="LTN51" s="323"/>
      <c r="LTO51" s="323"/>
      <c r="LTP51" s="323"/>
      <c r="LTQ51" s="323"/>
      <c r="LTR51" s="323"/>
      <c r="LTS51" s="323"/>
      <c r="LTT51" s="323"/>
      <c r="LTU51" s="323"/>
      <c r="LTV51" s="323"/>
      <c r="LTW51" s="323"/>
      <c r="LTX51" s="323"/>
      <c r="LTY51" s="323"/>
      <c r="LTZ51" s="323"/>
      <c r="LUA51" s="323"/>
      <c r="LUB51" s="323"/>
      <c r="LUC51" s="323"/>
      <c r="LUD51" s="323"/>
      <c r="LUE51" s="323"/>
      <c r="LUF51" s="323"/>
      <c r="LUG51" s="323"/>
      <c r="LUH51" s="323"/>
      <c r="LUI51" s="323"/>
      <c r="LUJ51" s="323"/>
      <c r="LUK51" s="323"/>
      <c r="LUL51" s="323"/>
      <c r="LUM51" s="323"/>
      <c r="LUN51" s="323"/>
      <c r="LUO51" s="323"/>
      <c r="LUP51" s="323"/>
      <c r="LUQ51" s="323"/>
      <c r="LUR51" s="323"/>
      <c r="LUS51" s="323"/>
      <c r="LUT51" s="323"/>
      <c r="LUU51" s="323"/>
      <c r="LUV51" s="323"/>
      <c r="LUW51" s="323"/>
      <c r="LUX51" s="323"/>
      <c r="LUY51" s="323"/>
      <c r="LUZ51" s="323"/>
      <c r="LVA51" s="323"/>
      <c r="LVB51" s="323"/>
      <c r="LVC51" s="323"/>
      <c r="LVD51" s="323"/>
      <c r="LVE51" s="323"/>
      <c r="LVF51" s="323"/>
      <c r="LVG51" s="323"/>
      <c r="LVH51" s="323"/>
      <c r="LVI51" s="323"/>
      <c r="LVJ51" s="323"/>
      <c r="LVK51" s="323"/>
      <c r="LVL51" s="323"/>
      <c r="LVM51" s="323"/>
      <c r="LVN51" s="323"/>
      <c r="LVO51" s="323"/>
      <c r="LVP51" s="323"/>
      <c r="LVQ51" s="323"/>
      <c r="LVR51" s="323"/>
      <c r="LVS51" s="323"/>
      <c r="LVT51" s="323"/>
      <c r="LVU51" s="323"/>
      <c r="LVV51" s="323"/>
      <c r="LVW51" s="323"/>
      <c r="LVX51" s="323"/>
      <c r="LVY51" s="323"/>
      <c r="LVZ51" s="323"/>
      <c r="LWA51" s="323"/>
      <c r="LWB51" s="323"/>
      <c r="LWC51" s="323"/>
      <c r="LWD51" s="323"/>
      <c r="LWE51" s="323"/>
      <c r="LWF51" s="323"/>
      <c r="LWG51" s="323"/>
      <c r="LWH51" s="323"/>
      <c r="LWI51" s="323"/>
      <c r="LWJ51" s="323"/>
      <c r="LWK51" s="323"/>
      <c r="LWL51" s="323"/>
      <c r="LWM51" s="323"/>
      <c r="LWN51" s="323"/>
      <c r="LWO51" s="323"/>
      <c r="LWP51" s="323"/>
      <c r="LWQ51" s="323"/>
      <c r="LWR51" s="323"/>
      <c r="LWS51" s="323"/>
      <c r="LWT51" s="323"/>
      <c r="LWU51" s="323"/>
      <c r="LWV51" s="323"/>
      <c r="LWW51" s="323"/>
      <c r="LWX51" s="323"/>
      <c r="LWY51" s="323"/>
      <c r="LWZ51" s="323"/>
      <c r="LXA51" s="323"/>
      <c r="LXB51" s="323"/>
      <c r="LXC51" s="323"/>
      <c r="LXD51" s="323"/>
      <c r="LXE51" s="323"/>
      <c r="LXF51" s="323"/>
      <c r="LXG51" s="323"/>
      <c r="LXH51" s="323"/>
      <c r="LXI51" s="323"/>
      <c r="LXJ51" s="323"/>
      <c r="LXK51" s="323"/>
      <c r="LXL51" s="323"/>
      <c r="LXM51" s="323"/>
      <c r="LXN51" s="323"/>
      <c r="LXO51" s="323"/>
      <c r="LXP51" s="323"/>
      <c r="LXQ51" s="323"/>
      <c r="LXR51" s="323"/>
      <c r="LXS51" s="323"/>
      <c r="LXT51" s="323"/>
      <c r="LXU51" s="323"/>
      <c r="LXV51" s="323"/>
      <c r="LXW51" s="323"/>
      <c r="LXX51" s="323"/>
      <c r="LXY51" s="323"/>
      <c r="LXZ51" s="323"/>
      <c r="LYA51" s="323"/>
      <c r="LYB51" s="323"/>
      <c r="LYC51" s="323"/>
      <c r="LYD51" s="323"/>
      <c r="LYE51" s="323"/>
      <c r="LYF51" s="323"/>
      <c r="LYG51" s="323"/>
      <c r="LYH51" s="323"/>
      <c r="LYI51" s="323"/>
      <c r="LYJ51" s="323"/>
      <c r="LYK51" s="323"/>
      <c r="LYL51" s="323"/>
      <c r="LYM51" s="323"/>
      <c r="LYN51" s="323"/>
      <c r="LYO51" s="323"/>
      <c r="LYP51" s="323"/>
      <c r="LYQ51" s="323"/>
      <c r="LYR51" s="323"/>
      <c r="LYS51" s="323"/>
      <c r="LYT51" s="323"/>
      <c r="LYU51" s="323"/>
      <c r="LYV51" s="323"/>
      <c r="LYW51" s="323"/>
      <c r="LYX51" s="323"/>
      <c r="LYY51" s="323"/>
      <c r="LYZ51" s="323"/>
      <c r="LZA51" s="323"/>
      <c r="LZB51" s="323"/>
      <c r="LZC51" s="323"/>
      <c r="LZD51" s="323"/>
      <c r="LZE51" s="323"/>
      <c r="LZF51" s="323"/>
      <c r="LZG51" s="323"/>
      <c r="LZH51" s="323"/>
      <c r="LZI51" s="323"/>
      <c r="LZJ51" s="323"/>
      <c r="LZK51" s="323"/>
      <c r="LZL51" s="323"/>
      <c r="LZM51" s="323"/>
      <c r="LZN51" s="323"/>
      <c r="LZO51" s="323"/>
      <c r="LZP51" s="323"/>
      <c r="LZQ51" s="323"/>
      <c r="LZR51" s="323"/>
      <c r="LZS51" s="323"/>
      <c r="LZT51" s="323"/>
      <c r="LZU51" s="323"/>
      <c r="LZV51" s="323"/>
      <c r="LZW51" s="323"/>
      <c r="LZX51" s="323"/>
      <c r="LZY51" s="323"/>
      <c r="LZZ51" s="323"/>
      <c r="MAA51" s="323"/>
      <c r="MAB51" s="323"/>
      <c r="MAC51" s="323"/>
      <c r="MAD51" s="323"/>
      <c r="MAE51" s="323"/>
      <c r="MAF51" s="323"/>
      <c r="MAG51" s="323"/>
      <c r="MAH51" s="323"/>
      <c r="MAI51" s="323"/>
      <c r="MAJ51" s="323"/>
      <c r="MAK51" s="323"/>
      <c r="MAL51" s="323"/>
      <c r="MAM51" s="323"/>
      <c r="MAN51" s="323"/>
      <c r="MAO51" s="323"/>
      <c r="MAP51" s="323"/>
      <c r="MAQ51" s="323"/>
      <c r="MAR51" s="323"/>
      <c r="MAS51" s="323"/>
      <c r="MAT51" s="323"/>
      <c r="MAU51" s="323"/>
      <c r="MAV51" s="323"/>
      <c r="MAW51" s="323"/>
      <c r="MAX51" s="323"/>
      <c r="MAY51" s="323"/>
      <c r="MAZ51" s="323"/>
      <c r="MBA51" s="323"/>
      <c r="MBB51" s="323"/>
      <c r="MBC51" s="323"/>
      <c r="MBD51" s="323"/>
      <c r="MBE51" s="323"/>
      <c r="MBF51" s="323"/>
      <c r="MBG51" s="323"/>
      <c r="MBH51" s="323"/>
      <c r="MBI51" s="323"/>
      <c r="MBJ51" s="323"/>
      <c r="MBK51" s="323"/>
      <c r="MBL51" s="323"/>
      <c r="MBM51" s="323"/>
      <c r="MBN51" s="323"/>
      <c r="MBO51" s="323"/>
      <c r="MBP51" s="323"/>
      <c r="MBQ51" s="323"/>
      <c r="MBR51" s="323"/>
      <c r="MBS51" s="323"/>
      <c r="MBT51" s="323"/>
      <c r="MBU51" s="323"/>
      <c r="MBV51" s="323"/>
      <c r="MBW51" s="323"/>
      <c r="MBX51" s="323"/>
      <c r="MBY51" s="323"/>
      <c r="MBZ51" s="323"/>
      <c r="MCA51" s="323"/>
      <c r="MCB51" s="323"/>
      <c r="MCC51" s="323"/>
      <c r="MCD51" s="323"/>
      <c r="MCE51" s="323"/>
      <c r="MCF51" s="323"/>
      <c r="MCG51" s="323"/>
      <c r="MCH51" s="323"/>
      <c r="MCI51" s="323"/>
      <c r="MCJ51" s="323"/>
      <c r="MCK51" s="323"/>
      <c r="MCL51" s="323"/>
      <c r="MCM51" s="323"/>
      <c r="MCN51" s="323"/>
      <c r="MCO51" s="323"/>
      <c r="MCP51" s="323"/>
      <c r="MCQ51" s="323"/>
      <c r="MCR51" s="323"/>
      <c r="MCS51" s="323"/>
      <c r="MCT51" s="323"/>
      <c r="MCU51" s="323"/>
      <c r="MCV51" s="323"/>
      <c r="MCW51" s="323"/>
      <c r="MCX51" s="323"/>
      <c r="MCY51" s="323"/>
      <c r="MCZ51" s="323"/>
      <c r="MDA51" s="323"/>
      <c r="MDB51" s="323"/>
      <c r="MDC51" s="323"/>
      <c r="MDD51" s="323"/>
      <c r="MDE51" s="323"/>
      <c r="MDF51" s="323"/>
      <c r="MDG51" s="323"/>
      <c r="MDH51" s="323"/>
      <c r="MDI51" s="323"/>
      <c r="MDJ51" s="323"/>
      <c r="MDK51" s="323"/>
      <c r="MDL51" s="323"/>
      <c r="MDM51" s="323"/>
      <c r="MDN51" s="323"/>
      <c r="MDO51" s="323"/>
      <c r="MDP51" s="323"/>
      <c r="MDQ51" s="323"/>
      <c r="MDR51" s="323"/>
      <c r="MDS51" s="323"/>
      <c r="MDT51" s="323"/>
      <c r="MDU51" s="323"/>
      <c r="MDV51" s="323"/>
      <c r="MDW51" s="323"/>
      <c r="MDX51" s="323"/>
      <c r="MDY51" s="323"/>
      <c r="MDZ51" s="323"/>
      <c r="MEA51" s="323"/>
      <c r="MEB51" s="323"/>
      <c r="MEC51" s="323"/>
      <c r="MED51" s="323"/>
      <c r="MEE51" s="323"/>
      <c r="MEF51" s="323"/>
      <c r="MEG51" s="323"/>
      <c r="MEH51" s="323"/>
      <c r="MEI51" s="323"/>
      <c r="MEJ51" s="323"/>
      <c r="MEK51" s="323"/>
      <c r="MEL51" s="323"/>
      <c r="MEM51" s="323"/>
      <c r="MEN51" s="323"/>
      <c r="MEO51" s="323"/>
      <c r="MEP51" s="323"/>
      <c r="MEQ51" s="323"/>
      <c r="MER51" s="323"/>
      <c r="MES51" s="323"/>
      <c r="MET51" s="323"/>
      <c r="MEU51" s="323"/>
      <c r="MEV51" s="323"/>
      <c r="MEW51" s="323"/>
      <c r="MEX51" s="323"/>
      <c r="MEY51" s="323"/>
      <c r="MEZ51" s="323"/>
      <c r="MFA51" s="323"/>
      <c r="MFB51" s="323"/>
      <c r="MFC51" s="323"/>
      <c r="MFD51" s="323"/>
      <c r="MFE51" s="323"/>
      <c r="MFF51" s="323"/>
      <c r="MFG51" s="323"/>
      <c r="MFH51" s="323"/>
      <c r="MFI51" s="323"/>
      <c r="MFJ51" s="323"/>
      <c r="MFK51" s="323"/>
      <c r="MFL51" s="323"/>
      <c r="MFM51" s="323"/>
      <c r="MFN51" s="323"/>
      <c r="MFO51" s="323"/>
      <c r="MFP51" s="323"/>
      <c r="MFQ51" s="323"/>
      <c r="MFR51" s="323"/>
      <c r="MFS51" s="323"/>
      <c r="MFT51" s="323"/>
      <c r="MFU51" s="323"/>
      <c r="MFV51" s="323"/>
      <c r="MFW51" s="323"/>
      <c r="MFX51" s="323"/>
      <c r="MFY51" s="323"/>
      <c r="MFZ51" s="323"/>
      <c r="MGA51" s="323"/>
      <c r="MGB51" s="323"/>
      <c r="MGC51" s="323"/>
      <c r="MGD51" s="323"/>
      <c r="MGE51" s="323"/>
      <c r="MGF51" s="323"/>
      <c r="MGG51" s="323"/>
      <c r="MGH51" s="323"/>
      <c r="MGI51" s="323"/>
      <c r="MGJ51" s="323"/>
      <c r="MGK51" s="323"/>
      <c r="MGL51" s="323"/>
      <c r="MGM51" s="323"/>
      <c r="MGN51" s="323"/>
      <c r="MGO51" s="323"/>
      <c r="MGP51" s="323"/>
      <c r="MGQ51" s="323"/>
      <c r="MGR51" s="323"/>
      <c r="MGS51" s="323"/>
      <c r="MGT51" s="323"/>
      <c r="MGU51" s="323"/>
      <c r="MGV51" s="323"/>
      <c r="MGW51" s="323"/>
      <c r="MGX51" s="323"/>
      <c r="MGY51" s="323"/>
      <c r="MGZ51" s="323"/>
      <c r="MHA51" s="323"/>
      <c r="MHB51" s="323"/>
      <c r="MHC51" s="323"/>
      <c r="MHD51" s="323"/>
      <c r="MHE51" s="323"/>
      <c r="MHF51" s="323"/>
      <c r="MHG51" s="323"/>
      <c r="MHH51" s="323"/>
      <c r="MHI51" s="323"/>
      <c r="MHJ51" s="323"/>
      <c r="MHK51" s="323"/>
      <c r="MHL51" s="323"/>
      <c r="MHM51" s="323"/>
      <c r="MHN51" s="323"/>
      <c r="MHO51" s="323"/>
      <c r="MHP51" s="323"/>
      <c r="MHQ51" s="323"/>
      <c r="MHR51" s="323"/>
      <c r="MHS51" s="323"/>
      <c r="MHT51" s="323"/>
      <c r="MHU51" s="323"/>
      <c r="MHV51" s="323"/>
      <c r="MHW51" s="323"/>
      <c r="MHX51" s="323"/>
      <c r="MHY51" s="323"/>
      <c r="MHZ51" s="323"/>
      <c r="MIA51" s="323"/>
      <c r="MIB51" s="323"/>
      <c r="MIC51" s="323"/>
      <c r="MID51" s="323"/>
      <c r="MIE51" s="323"/>
      <c r="MIF51" s="323"/>
      <c r="MIG51" s="323"/>
      <c r="MIH51" s="323"/>
      <c r="MII51" s="323"/>
      <c r="MIJ51" s="323"/>
      <c r="MIK51" s="323"/>
      <c r="MIL51" s="323"/>
      <c r="MIM51" s="323"/>
      <c r="MIN51" s="323"/>
      <c r="MIO51" s="323"/>
      <c r="MIP51" s="323"/>
      <c r="MIQ51" s="323"/>
      <c r="MIR51" s="323"/>
      <c r="MIS51" s="323"/>
      <c r="MIT51" s="323"/>
      <c r="MIU51" s="323"/>
      <c r="MIV51" s="323"/>
      <c r="MIW51" s="323"/>
      <c r="MIX51" s="323"/>
      <c r="MIY51" s="323"/>
      <c r="MIZ51" s="323"/>
      <c r="MJA51" s="323"/>
      <c r="MJB51" s="323"/>
      <c r="MJC51" s="323"/>
      <c r="MJD51" s="323"/>
      <c r="MJE51" s="323"/>
      <c r="MJF51" s="323"/>
      <c r="MJG51" s="323"/>
      <c r="MJH51" s="323"/>
      <c r="MJI51" s="323"/>
      <c r="MJJ51" s="323"/>
      <c r="MJK51" s="323"/>
      <c r="MJL51" s="323"/>
      <c r="MJM51" s="323"/>
      <c r="MJN51" s="323"/>
      <c r="MJO51" s="323"/>
      <c r="MJP51" s="323"/>
      <c r="MJQ51" s="323"/>
      <c r="MJR51" s="323"/>
      <c r="MJS51" s="323"/>
      <c r="MJT51" s="323"/>
      <c r="MJU51" s="323"/>
      <c r="MJV51" s="323"/>
      <c r="MJW51" s="323"/>
      <c r="MJX51" s="323"/>
      <c r="MJY51" s="323"/>
      <c r="MJZ51" s="323"/>
      <c r="MKA51" s="323"/>
      <c r="MKB51" s="323"/>
      <c r="MKC51" s="323"/>
      <c r="MKD51" s="323"/>
      <c r="MKE51" s="323"/>
      <c r="MKF51" s="323"/>
      <c r="MKG51" s="323"/>
      <c r="MKH51" s="323"/>
      <c r="MKI51" s="323"/>
      <c r="MKJ51" s="323"/>
      <c r="MKK51" s="323"/>
      <c r="MKL51" s="323"/>
      <c r="MKM51" s="323"/>
      <c r="MKN51" s="323"/>
      <c r="MKO51" s="323"/>
      <c r="MKP51" s="323"/>
      <c r="MKQ51" s="323"/>
      <c r="MKR51" s="323"/>
      <c r="MKS51" s="323"/>
      <c r="MKT51" s="323"/>
      <c r="MKU51" s="323"/>
      <c r="MKV51" s="323"/>
      <c r="MKW51" s="323"/>
      <c r="MKX51" s="323"/>
      <c r="MKY51" s="323"/>
      <c r="MKZ51" s="323"/>
      <c r="MLA51" s="323"/>
      <c r="MLB51" s="323"/>
      <c r="MLC51" s="323"/>
      <c r="MLD51" s="323"/>
      <c r="MLE51" s="323"/>
      <c r="MLF51" s="323"/>
      <c r="MLG51" s="323"/>
      <c r="MLH51" s="323"/>
      <c r="MLI51" s="323"/>
      <c r="MLJ51" s="323"/>
      <c r="MLK51" s="323"/>
      <c r="MLL51" s="323"/>
      <c r="MLM51" s="323"/>
      <c r="MLN51" s="323"/>
      <c r="MLO51" s="323"/>
      <c r="MLP51" s="323"/>
      <c r="MLQ51" s="323"/>
      <c r="MLR51" s="323"/>
      <c r="MLS51" s="323"/>
      <c r="MLT51" s="323"/>
      <c r="MLU51" s="323"/>
      <c r="MLV51" s="323"/>
      <c r="MLW51" s="323"/>
      <c r="MLX51" s="323"/>
      <c r="MLY51" s="323"/>
      <c r="MLZ51" s="323"/>
      <c r="MMA51" s="323"/>
      <c r="MMB51" s="323"/>
      <c r="MMC51" s="323"/>
      <c r="MMD51" s="323"/>
      <c r="MME51" s="323"/>
      <c r="MMF51" s="323"/>
      <c r="MMG51" s="323"/>
      <c r="MMH51" s="323"/>
      <c r="MMI51" s="323"/>
      <c r="MMJ51" s="323"/>
      <c r="MMK51" s="323"/>
      <c r="MML51" s="323"/>
      <c r="MMM51" s="323"/>
      <c r="MMN51" s="323"/>
      <c r="MMO51" s="323"/>
      <c r="MMP51" s="323"/>
      <c r="MMQ51" s="323"/>
      <c r="MMR51" s="323"/>
      <c r="MMS51" s="323"/>
      <c r="MMT51" s="323"/>
      <c r="MMU51" s="323"/>
      <c r="MMV51" s="323"/>
      <c r="MMW51" s="323"/>
      <c r="MMX51" s="323"/>
      <c r="MMY51" s="323"/>
      <c r="MMZ51" s="323"/>
      <c r="MNA51" s="323"/>
      <c r="MNB51" s="323"/>
      <c r="MNC51" s="323"/>
      <c r="MND51" s="323"/>
      <c r="MNE51" s="323"/>
      <c r="MNF51" s="323"/>
      <c r="MNG51" s="323"/>
      <c r="MNH51" s="323"/>
      <c r="MNI51" s="323"/>
      <c r="MNJ51" s="323"/>
      <c r="MNK51" s="323"/>
      <c r="MNL51" s="323"/>
      <c r="MNM51" s="323"/>
      <c r="MNN51" s="323"/>
      <c r="MNO51" s="323"/>
      <c r="MNP51" s="323"/>
      <c r="MNQ51" s="323"/>
      <c r="MNR51" s="323"/>
      <c r="MNS51" s="323"/>
      <c r="MNT51" s="323"/>
      <c r="MNU51" s="323"/>
      <c r="MNV51" s="323"/>
      <c r="MNW51" s="323"/>
      <c r="MNX51" s="323"/>
      <c r="MNY51" s="323"/>
      <c r="MNZ51" s="323"/>
      <c r="MOA51" s="323"/>
      <c r="MOB51" s="323"/>
      <c r="MOC51" s="323"/>
      <c r="MOD51" s="323"/>
      <c r="MOE51" s="323"/>
      <c r="MOF51" s="323"/>
      <c r="MOG51" s="323"/>
      <c r="MOH51" s="323"/>
      <c r="MOI51" s="323"/>
      <c r="MOJ51" s="323"/>
      <c r="MOK51" s="323"/>
      <c r="MOL51" s="323"/>
      <c r="MOM51" s="323"/>
      <c r="MON51" s="323"/>
      <c r="MOO51" s="323"/>
      <c r="MOP51" s="323"/>
      <c r="MOQ51" s="323"/>
      <c r="MOR51" s="323"/>
      <c r="MOS51" s="323"/>
      <c r="MOT51" s="323"/>
      <c r="MOU51" s="323"/>
      <c r="MOV51" s="323"/>
      <c r="MOW51" s="323"/>
      <c r="MOX51" s="323"/>
      <c r="MOY51" s="323"/>
      <c r="MOZ51" s="323"/>
      <c r="MPA51" s="323"/>
      <c r="MPB51" s="323"/>
      <c r="MPC51" s="323"/>
      <c r="MPD51" s="323"/>
      <c r="MPE51" s="323"/>
      <c r="MPF51" s="323"/>
      <c r="MPG51" s="323"/>
      <c r="MPH51" s="323"/>
      <c r="MPI51" s="323"/>
      <c r="MPJ51" s="323"/>
      <c r="MPK51" s="323"/>
      <c r="MPL51" s="323"/>
      <c r="MPM51" s="323"/>
      <c r="MPN51" s="323"/>
      <c r="MPO51" s="323"/>
      <c r="MPP51" s="323"/>
      <c r="MPQ51" s="323"/>
      <c r="MPR51" s="323"/>
      <c r="MPS51" s="323"/>
      <c r="MPT51" s="323"/>
      <c r="MPU51" s="323"/>
      <c r="MPV51" s="323"/>
      <c r="MPW51" s="323"/>
      <c r="MPX51" s="323"/>
      <c r="MPY51" s="323"/>
      <c r="MPZ51" s="323"/>
      <c r="MQA51" s="323"/>
      <c r="MQB51" s="323"/>
      <c r="MQC51" s="323"/>
      <c r="MQD51" s="323"/>
      <c r="MQE51" s="323"/>
      <c r="MQF51" s="323"/>
      <c r="MQG51" s="323"/>
      <c r="MQH51" s="323"/>
      <c r="MQI51" s="323"/>
      <c r="MQJ51" s="323"/>
      <c r="MQK51" s="323"/>
      <c r="MQL51" s="323"/>
      <c r="MQM51" s="323"/>
      <c r="MQN51" s="323"/>
      <c r="MQO51" s="323"/>
      <c r="MQP51" s="323"/>
      <c r="MQQ51" s="323"/>
      <c r="MQR51" s="323"/>
      <c r="MQS51" s="323"/>
      <c r="MQT51" s="323"/>
      <c r="MQU51" s="323"/>
      <c r="MQV51" s="323"/>
      <c r="MQW51" s="323"/>
      <c r="MQX51" s="323"/>
      <c r="MQY51" s="323"/>
      <c r="MQZ51" s="323"/>
      <c r="MRA51" s="323"/>
      <c r="MRB51" s="323"/>
      <c r="MRC51" s="323"/>
      <c r="MRD51" s="323"/>
      <c r="MRE51" s="323"/>
      <c r="MRF51" s="323"/>
      <c r="MRG51" s="323"/>
      <c r="MRH51" s="323"/>
      <c r="MRI51" s="323"/>
      <c r="MRJ51" s="323"/>
      <c r="MRK51" s="323"/>
      <c r="MRL51" s="323"/>
      <c r="MRM51" s="323"/>
      <c r="MRN51" s="323"/>
      <c r="MRO51" s="323"/>
      <c r="MRP51" s="323"/>
      <c r="MRQ51" s="323"/>
      <c r="MRR51" s="323"/>
      <c r="MRS51" s="323"/>
      <c r="MRT51" s="323"/>
      <c r="MRU51" s="323"/>
      <c r="MRV51" s="323"/>
      <c r="MRW51" s="323"/>
      <c r="MRX51" s="323"/>
      <c r="MRY51" s="323"/>
      <c r="MRZ51" s="323"/>
      <c r="MSA51" s="323"/>
      <c r="MSB51" s="323"/>
      <c r="MSC51" s="323"/>
      <c r="MSD51" s="323"/>
      <c r="MSE51" s="323"/>
      <c r="MSF51" s="323"/>
      <c r="MSG51" s="323"/>
      <c r="MSH51" s="323"/>
      <c r="MSI51" s="323"/>
      <c r="MSJ51" s="323"/>
      <c r="MSK51" s="323"/>
      <c r="MSL51" s="323"/>
      <c r="MSM51" s="323"/>
      <c r="MSN51" s="323"/>
      <c r="MSO51" s="323"/>
      <c r="MSP51" s="323"/>
      <c r="MSQ51" s="323"/>
      <c r="MSR51" s="323"/>
      <c r="MSS51" s="323"/>
      <c r="MST51" s="323"/>
      <c r="MSU51" s="323"/>
      <c r="MSV51" s="323"/>
      <c r="MSW51" s="323"/>
      <c r="MSX51" s="323"/>
      <c r="MSY51" s="323"/>
      <c r="MSZ51" s="323"/>
      <c r="MTA51" s="323"/>
      <c r="MTB51" s="323"/>
      <c r="MTC51" s="323"/>
      <c r="MTD51" s="323"/>
      <c r="MTE51" s="323"/>
      <c r="MTF51" s="323"/>
      <c r="MTG51" s="323"/>
      <c r="MTH51" s="323"/>
      <c r="MTI51" s="323"/>
      <c r="MTJ51" s="323"/>
      <c r="MTK51" s="323"/>
      <c r="MTL51" s="323"/>
      <c r="MTM51" s="323"/>
      <c r="MTN51" s="323"/>
      <c r="MTO51" s="323"/>
      <c r="MTP51" s="323"/>
      <c r="MTQ51" s="323"/>
      <c r="MTR51" s="323"/>
      <c r="MTS51" s="323"/>
      <c r="MTT51" s="323"/>
      <c r="MTU51" s="323"/>
      <c r="MTV51" s="323"/>
      <c r="MTW51" s="323"/>
      <c r="MTX51" s="323"/>
      <c r="MTY51" s="323"/>
      <c r="MTZ51" s="323"/>
      <c r="MUA51" s="323"/>
      <c r="MUB51" s="323"/>
      <c r="MUC51" s="323"/>
      <c r="MUD51" s="323"/>
      <c r="MUE51" s="323"/>
      <c r="MUF51" s="323"/>
      <c r="MUG51" s="323"/>
      <c r="MUH51" s="323"/>
      <c r="MUI51" s="323"/>
      <c r="MUJ51" s="323"/>
      <c r="MUK51" s="323"/>
      <c r="MUL51" s="323"/>
      <c r="MUM51" s="323"/>
      <c r="MUN51" s="323"/>
      <c r="MUO51" s="323"/>
      <c r="MUP51" s="323"/>
      <c r="MUQ51" s="323"/>
      <c r="MUR51" s="323"/>
      <c r="MUS51" s="323"/>
      <c r="MUT51" s="323"/>
      <c r="MUU51" s="323"/>
      <c r="MUV51" s="323"/>
      <c r="MUW51" s="323"/>
      <c r="MUX51" s="323"/>
      <c r="MUY51" s="323"/>
      <c r="MUZ51" s="323"/>
      <c r="MVA51" s="323"/>
      <c r="MVB51" s="323"/>
      <c r="MVC51" s="323"/>
      <c r="MVD51" s="323"/>
      <c r="MVE51" s="323"/>
      <c r="MVF51" s="323"/>
      <c r="MVG51" s="323"/>
      <c r="MVH51" s="323"/>
      <c r="MVI51" s="323"/>
      <c r="MVJ51" s="323"/>
      <c r="MVK51" s="323"/>
      <c r="MVL51" s="323"/>
      <c r="MVM51" s="323"/>
      <c r="MVN51" s="323"/>
      <c r="MVO51" s="323"/>
      <c r="MVP51" s="323"/>
      <c r="MVQ51" s="323"/>
      <c r="MVR51" s="323"/>
      <c r="MVS51" s="323"/>
      <c r="MVT51" s="323"/>
      <c r="MVU51" s="323"/>
      <c r="MVV51" s="323"/>
      <c r="MVW51" s="323"/>
      <c r="MVX51" s="323"/>
      <c r="MVY51" s="323"/>
      <c r="MVZ51" s="323"/>
      <c r="MWA51" s="323"/>
      <c r="MWB51" s="323"/>
      <c r="MWC51" s="323"/>
      <c r="MWD51" s="323"/>
      <c r="MWE51" s="323"/>
      <c r="MWF51" s="323"/>
      <c r="MWG51" s="323"/>
      <c r="MWH51" s="323"/>
      <c r="MWI51" s="323"/>
      <c r="MWJ51" s="323"/>
      <c r="MWK51" s="323"/>
      <c r="MWL51" s="323"/>
      <c r="MWM51" s="323"/>
      <c r="MWN51" s="323"/>
      <c r="MWO51" s="323"/>
      <c r="MWP51" s="323"/>
      <c r="MWQ51" s="323"/>
      <c r="MWR51" s="323"/>
      <c r="MWS51" s="323"/>
      <c r="MWT51" s="323"/>
      <c r="MWU51" s="323"/>
      <c r="MWV51" s="323"/>
      <c r="MWW51" s="323"/>
      <c r="MWX51" s="323"/>
      <c r="MWY51" s="323"/>
      <c r="MWZ51" s="323"/>
      <c r="MXA51" s="323"/>
      <c r="MXB51" s="323"/>
      <c r="MXC51" s="323"/>
      <c r="MXD51" s="323"/>
      <c r="MXE51" s="323"/>
      <c r="MXF51" s="323"/>
      <c r="MXG51" s="323"/>
      <c r="MXH51" s="323"/>
      <c r="MXI51" s="323"/>
      <c r="MXJ51" s="323"/>
      <c r="MXK51" s="323"/>
      <c r="MXL51" s="323"/>
      <c r="MXM51" s="323"/>
      <c r="MXN51" s="323"/>
      <c r="MXO51" s="323"/>
      <c r="MXP51" s="323"/>
      <c r="MXQ51" s="323"/>
      <c r="MXR51" s="323"/>
      <c r="MXS51" s="323"/>
      <c r="MXT51" s="323"/>
      <c r="MXU51" s="323"/>
      <c r="MXV51" s="323"/>
      <c r="MXW51" s="323"/>
      <c r="MXX51" s="323"/>
      <c r="MXY51" s="323"/>
      <c r="MXZ51" s="323"/>
      <c r="MYA51" s="323"/>
      <c r="MYB51" s="323"/>
      <c r="MYC51" s="323"/>
      <c r="MYD51" s="323"/>
      <c r="MYE51" s="323"/>
      <c r="MYF51" s="323"/>
      <c r="MYG51" s="323"/>
      <c r="MYH51" s="323"/>
      <c r="MYI51" s="323"/>
      <c r="MYJ51" s="323"/>
      <c r="MYK51" s="323"/>
      <c r="MYL51" s="323"/>
      <c r="MYM51" s="323"/>
      <c r="MYN51" s="323"/>
      <c r="MYO51" s="323"/>
      <c r="MYP51" s="323"/>
      <c r="MYQ51" s="323"/>
      <c r="MYR51" s="323"/>
      <c r="MYS51" s="323"/>
      <c r="MYT51" s="323"/>
      <c r="MYU51" s="323"/>
      <c r="MYV51" s="323"/>
      <c r="MYW51" s="323"/>
      <c r="MYX51" s="323"/>
      <c r="MYY51" s="323"/>
      <c r="MYZ51" s="323"/>
      <c r="MZA51" s="323"/>
      <c r="MZB51" s="323"/>
      <c r="MZC51" s="323"/>
      <c r="MZD51" s="323"/>
      <c r="MZE51" s="323"/>
      <c r="MZF51" s="323"/>
      <c r="MZG51" s="323"/>
      <c r="MZH51" s="323"/>
      <c r="MZI51" s="323"/>
      <c r="MZJ51" s="323"/>
      <c r="MZK51" s="323"/>
      <c r="MZL51" s="323"/>
      <c r="MZM51" s="323"/>
      <c r="MZN51" s="323"/>
      <c r="MZO51" s="323"/>
      <c r="MZP51" s="323"/>
      <c r="MZQ51" s="323"/>
      <c r="MZR51" s="323"/>
      <c r="MZS51" s="323"/>
      <c r="MZT51" s="323"/>
      <c r="MZU51" s="323"/>
      <c r="MZV51" s="323"/>
      <c r="MZW51" s="323"/>
      <c r="MZX51" s="323"/>
      <c r="MZY51" s="323"/>
      <c r="MZZ51" s="323"/>
      <c r="NAA51" s="323"/>
      <c r="NAB51" s="323"/>
      <c r="NAC51" s="323"/>
      <c r="NAD51" s="323"/>
      <c r="NAE51" s="323"/>
      <c r="NAF51" s="323"/>
      <c r="NAG51" s="323"/>
      <c r="NAH51" s="323"/>
      <c r="NAI51" s="323"/>
      <c r="NAJ51" s="323"/>
      <c r="NAK51" s="323"/>
      <c r="NAL51" s="323"/>
      <c r="NAM51" s="323"/>
      <c r="NAN51" s="323"/>
      <c r="NAO51" s="323"/>
      <c r="NAP51" s="323"/>
      <c r="NAQ51" s="323"/>
      <c r="NAR51" s="323"/>
      <c r="NAS51" s="323"/>
      <c r="NAT51" s="323"/>
      <c r="NAU51" s="323"/>
      <c r="NAV51" s="323"/>
      <c r="NAW51" s="323"/>
      <c r="NAX51" s="323"/>
      <c r="NAY51" s="323"/>
      <c r="NAZ51" s="323"/>
      <c r="NBA51" s="323"/>
      <c r="NBB51" s="323"/>
      <c r="NBC51" s="323"/>
      <c r="NBD51" s="323"/>
      <c r="NBE51" s="323"/>
      <c r="NBF51" s="323"/>
      <c r="NBG51" s="323"/>
      <c r="NBH51" s="323"/>
      <c r="NBI51" s="323"/>
      <c r="NBJ51" s="323"/>
      <c r="NBK51" s="323"/>
      <c r="NBL51" s="323"/>
      <c r="NBM51" s="323"/>
      <c r="NBN51" s="323"/>
      <c r="NBO51" s="323"/>
      <c r="NBP51" s="323"/>
      <c r="NBQ51" s="323"/>
      <c r="NBR51" s="323"/>
      <c r="NBS51" s="323"/>
      <c r="NBT51" s="323"/>
      <c r="NBU51" s="323"/>
      <c r="NBV51" s="323"/>
      <c r="NBW51" s="323"/>
      <c r="NBX51" s="323"/>
      <c r="NBY51" s="323"/>
      <c r="NBZ51" s="323"/>
      <c r="NCA51" s="323"/>
      <c r="NCB51" s="323"/>
      <c r="NCC51" s="323"/>
      <c r="NCD51" s="323"/>
      <c r="NCE51" s="323"/>
      <c r="NCF51" s="323"/>
      <c r="NCG51" s="323"/>
      <c r="NCH51" s="323"/>
      <c r="NCI51" s="323"/>
      <c r="NCJ51" s="323"/>
      <c r="NCK51" s="323"/>
      <c r="NCL51" s="323"/>
      <c r="NCM51" s="323"/>
      <c r="NCN51" s="323"/>
      <c r="NCO51" s="323"/>
      <c r="NCP51" s="323"/>
      <c r="NCQ51" s="323"/>
      <c r="NCR51" s="323"/>
      <c r="NCS51" s="323"/>
      <c r="NCT51" s="323"/>
      <c r="NCU51" s="323"/>
      <c r="NCV51" s="323"/>
      <c r="NCW51" s="323"/>
      <c r="NCX51" s="323"/>
      <c r="NCY51" s="323"/>
      <c r="NCZ51" s="323"/>
      <c r="NDA51" s="323"/>
      <c r="NDB51" s="323"/>
      <c r="NDC51" s="323"/>
      <c r="NDD51" s="323"/>
      <c r="NDE51" s="323"/>
      <c r="NDF51" s="323"/>
      <c r="NDG51" s="323"/>
      <c r="NDH51" s="323"/>
      <c r="NDI51" s="323"/>
      <c r="NDJ51" s="323"/>
      <c r="NDK51" s="323"/>
      <c r="NDL51" s="323"/>
      <c r="NDM51" s="323"/>
      <c r="NDN51" s="323"/>
      <c r="NDO51" s="323"/>
      <c r="NDP51" s="323"/>
      <c r="NDQ51" s="323"/>
      <c r="NDR51" s="323"/>
      <c r="NDS51" s="323"/>
      <c r="NDT51" s="323"/>
      <c r="NDU51" s="323"/>
      <c r="NDV51" s="323"/>
      <c r="NDW51" s="323"/>
      <c r="NDX51" s="323"/>
      <c r="NDY51" s="323"/>
      <c r="NDZ51" s="323"/>
      <c r="NEA51" s="323"/>
      <c r="NEB51" s="323"/>
      <c r="NEC51" s="323"/>
      <c r="NED51" s="323"/>
      <c r="NEE51" s="323"/>
      <c r="NEF51" s="323"/>
      <c r="NEG51" s="323"/>
      <c r="NEH51" s="323"/>
      <c r="NEI51" s="323"/>
      <c r="NEJ51" s="323"/>
      <c r="NEK51" s="323"/>
      <c r="NEL51" s="323"/>
      <c r="NEM51" s="323"/>
      <c r="NEN51" s="323"/>
      <c r="NEO51" s="323"/>
      <c r="NEP51" s="323"/>
      <c r="NEQ51" s="323"/>
      <c r="NER51" s="323"/>
      <c r="NES51" s="323"/>
      <c r="NET51" s="323"/>
      <c r="NEU51" s="323"/>
      <c r="NEV51" s="323"/>
      <c r="NEW51" s="323"/>
      <c r="NEX51" s="323"/>
      <c r="NEY51" s="323"/>
      <c r="NEZ51" s="323"/>
      <c r="NFA51" s="323"/>
      <c r="NFB51" s="323"/>
      <c r="NFC51" s="323"/>
      <c r="NFD51" s="323"/>
      <c r="NFE51" s="323"/>
      <c r="NFF51" s="323"/>
      <c r="NFG51" s="323"/>
      <c r="NFH51" s="323"/>
      <c r="NFI51" s="323"/>
      <c r="NFJ51" s="323"/>
      <c r="NFK51" s="323"/>
      <c r="NFL51" s="323"/>
      <c r="NFM51" s="323"/>
      <c r="NFN51" s="323"/>
      <c r="NFO51" s="323"/>
      <c r="NFP51" s="323"/>
      <c r="NFQ51" s="323"/>
      <c r="NFR51" s="323"/>
      <c r="NFS51" s="323"/>
      <c r="NFT51" s="323"/>
      <c r="NFU51" s="323"/>
      <c r="NFV51" s="323"/>
      <c r="NFW51" s="323"/>
      <c r="NFX51" s="323"/>
      <c r="NFY51" s="323"/>
      <c r="NFZ51" s="323"/>
      <c r="NGA51" s="323"/>
      <c r="NGB51" s="323"/>
      <c r="NGC51" s="323"/>
      <c r="NGD51" s="323"/>
      <c r="NGE51" s="323"/>
      <c r="NGF51" s="323"/>
      <c r="NGG51" s="323"/>
      <c r="NGH51" s="323"/>
      <c r="NGI51" s="323"/>
      <c r="NGJ51" s="323"/>
      <c r="NGK51" s="323"/>
      <c r="NGL51" s="323"/>
      <c r="NGM51" s="323"/>
      <c r="NGN51" s="323"/>
      <c r="NGO51" s="323"/>
      <c r="NGP51" s="323"/>
      <c r="NGQ51" s="323"/>
      <c r="NGR51" s="323"/>
      <c r="NGS51" s="323"/>
      <c r="NGT51" s="323"/>
      <c r="NGU51" s="323"/>
      <c r="NGV51" s="323"/>
      <c r="NGW51" s="323"/>
      <c r="NGX51" s="323"/>
      <c r="NGY51" s="323"/>
      <c r="NGZ51" s="323"/>
      <c r="NHA51" s="323"/>
      <c r="NHB51" s="323"/>
      <c r="NHC51" s="323"/>
      <c r="NHD51" s="323"/>
      <c r="NHE51" s="323"/>
      <c r="NHF51" s="323"/>
      <c r="NHG51" s="323"/>
      <c r="NHH51" s="323"/>
      <c r="NHI51" s="323"/>
      <c r="NHJ51" s="323"/>
      <c r="NHK51" s="323"/>
      <c r="NHL51" s="323"/>
      <c r="NHM51" s="323"/>
      <c r="NHN51" s="323"/>
      <c r="NHO51" s="323"/>
      <c r="NHP51" s="323"/>
      <c r="NHQ51" s="323"/>
      <c r="NHR51" s="323"/>
      <c r="NHS51" s="323"/>
      <c r="NHT51" s="323"/>
      <c r="NHU51" s="323"/>
      <c r="NHV51" s="323"/>
      <c r="NHW51" s="323"/>
      <c r="NHX51" s="323"/>
      <c r="NHY51" s="323"/>
      <c r="NHZ51" s="323"/>
      <c r="NIA51" s="323"/>
      <c r="NIB51" s="323"/>
      <c r="NIC51" s="323"/>
      <c r="NID51" s="323"/>
      <c r="NIE51" s="323"/>
      <c r="NIF51" s="323"/>
      <c r="NIG51" s="323"/>
      <c r="NIH51" s="323"/>
      <c r="NII51" s="323"/>
      <c r="NIJ51" s="323"/>
      <c r="NIK51" s="323"/>
      <c r="NIL51" s="323"/>
      <c r="NIM51" s="323"/>
      <c r="NIN51" s="323"/>
      <c r="NIO51" s="323"/>
      <c r="NIP51" s="323"/>
      <c r="NIQ51" s="323"/>
      <c r="NIR51" s="323"/>
      <c r="NIS51" s="323"/>
      <c r="NIT51" s="323"/>
      <c r="NIU51" s="323"/>
      <c r="NIV51" s="323"/>
      <c r="NIW51" s="323"/>
      <c r="NIX51" s="323"/>
      <c r="NIY51" s="323"/>
      <c r="NIZ51" s="323"/>
      <c r="NJA51" s="323"/>
      <c r="NJB51" s="323"/>
      <c r="NJC51" s="323"/>
      <c r="NJD51" s="323"/>
      <c r="NJE51" s="323"/>
      <c r="NJF51" s="323"/>
      <c r="NJG51" s="323"/>
      <c r="NJH51" s="323"/>
      <c r="NJI51" s="323"/>
      <c r="NJJ51" s="323"/>
      <c r="NJK51" s="323"/>
      <c r="NJL51" s="323"/>
      <c r="NJM51" s="323"/>
      <c r="NJN51" s="323"/>
      <c r="NJO51" s="323"/>
      <c r="NJP51" s="323"/>
      <c r="NJQ51" s="323"/>
      <c r="NJR51" s="323"/>
      <c r="NJS51" s="323"/>
      <c r="NJT51" s="323"/>
      <c r="NJU51" s="323"/>
      <c r="NJV51" s="323"/>
      <c r="NJW51" s="323"/>
      <c r="NJX51" s="323"/>
      <c r="NJY51" s="323"/>
      <c r="NJZ51" s="323"/>
      <c r="NKA51" s="323"/>
      <c r="NKB51" s="323"/>
      <c r="NKC51" s="323"/>
      <c r="NKD51" s="323"/>
      <c r="NKE51" s="323"/>
      <c r="NKF51" s="323"/>
      <c r="NKG51" s="323"/>
      <c r="NKH51" s="323"/>
      <c r="NKI51" s="323"/>
      <c r="NKJ51" s="323"/>
      <c r="NKK51" s="323"/>
      <c r="NKL51" s="323"/>
      <c r="NKM51" s="323"/>
      <c r="NKN51" s="323"/>
      <c r="NKO51" s="323"/>
      <c r="NKP51" s="323"/>
      <c r="NKQ51" s="323"/>
      <c r="NKR51" s="323"/>
      <c r="NKS51" s="323"/>
      <c r="NKT51" s="323"/>
      <c r="NKU51" s="323"/>
      <c r="NKV51" s="323"/>
      <c r="NKW51" s="323"/>
      <c r="NKX51" s="323"/>
      <c r="NKY51" s="323"/>
      <c r="NKZ51" s="323"/>
      <c r="NLA51" s="323"/>
      <c r="NLB51" s="323"/>
      <c r="NLC51" s="323"/>
      <c r="NLD51" s="323"/>
      <c r="NLE51" s="323"/>
      <c r="NLF51" s="323"/>
      <c r="NLG51" s="323"/>
      <c r="NLH51" s="323"/>
      <c r="NLI51" s="323"/>
      <c r="NLJ51" s="323"/>
      <c r="NLK51" s="323"/>
      <c r="NLL51" s="323"/>
      <c r="NLM51" s="323"/>
      <c r="NLN51" s="323"/>
      <c r="NLO51" s="323"/>
      <c r="NLP51" s="323"/>
      <c r="NLQ51" s="323"/>
      <c r="NLR51" s="323"/>
      <c r="NLS51" s="323"/>
      <c r="NLT51" s="323"/>
      <c r="NLU51" s="323"/>
      <c r="NLV51" s="323"/>
      <c r="NLW51" s="323"/>
      <c r="NLX51" s="323"/>
      <c r="NLY51" s="323"/>
      <c r="NLZ51" s="323"/>
      <c r="NMA51" s="323"/>
      <c r="NMB51" s="323"/>
      <c r="NMC51" s="323"/>
      <c r="NMD51" s="323"/>
      <c r="NME51" s="323"/>
      <c r="NMF51" s="323"/>
      <c r="NMG51" s="323"/>
      <c r="NMH51" s="323"/>
      <c r="NMI51" s="323"/>
      <c r="NMJ51" s="323"/>
      <c r="NMK51" s="323"/>
      <c r="NML51" s="323"/>
      <c r="NMM51" s="323"/>
      <c r="NMN51" s="323"/>
      <c r="NMO51" s="323"/>
      <c r="NMP51" s="323"/>
      <c r="NMQ51" s="323"/>
      <c r="NMR51" s="323"/>
      <c r="NMS51" s="323"/>
      <c r="NMT51" s="323"/>
      <c r="NMU51" s="323"/>
      <c r="NMV51" s="323"/>
      <c r="NMW51" s="323"/>
      <c r="NMX51" s="323"/>
      <c r="NMY51" s="323"/>
      <c r="NMZ51" s="323"/>
      <c r="NNA51" s="323"/>
      <c r="NNB51" s="323"/>
      <c r="NNC51" s="323"/>
      <c r="NND51" s="323"/>
      <c r="NNE51" s="323"/>
      <c r="NNF51" s="323"/>
      <c r="NNG51" s="323"/>
      <c r="NNH51" s="323"/>
      <c r="NNI51" s="323"/>
      <c r="NNJ51" s="323"/>
      <c r="NNK51" s="323"/>
      <c r="NNL51" s="323"/>
      <c r="NNM51" s="323"/>
      <c r="NNN51" s="323"/>
      <c r="NNO51" s="323"/>
      <c r="NNP51" s="323"/>
      <c r="NNQ51" s="323"/>
      <c r="NNR51" s="323"/>
      <c r="NNS51" s="323"/>
      <c r="NNT51" s="323"/>
      <c r="NNU51" s="323"/>
      <c r="NNV51" s="323"/>
      <c r="NNW51" s="323"/>
      <c r="NNX51" s="323"/>
      <c r="NNY51" s="323"/>
      <c r="NNZ51" s="323"/>
      <c r="NOA51" s="323"/>
      <c r="NOB51" s="323"/>
      <c r="NOC51" s="323"/>
      <c r="NOD51" s="323"/>
      <c r="NOE51" s="323"/>
      <c r="NOF51" s="323"/>
      <c r="NOG51" s="323"/>
      <c r="NOH51" s="323"/>
      <c r="NOI51" s="323"/>
      <c r="NOJ51" s="323"/>
      <c r="NOK51" s="323"/>
      <c r="NOL51" s="323"/>
      <c r="NOM51" s="323"/>
      <c r="NON51" s="323"/>
      <c r="NOO51" s="323"/>
      <c r="NOP51" s="323"/>
      <c r="NOQ51" s="323"/>
      <c r="NOR51" s="323"/>
      <c r="NOS51" s="323"/>
      <c r="NOT51" s="323"/>
      <c r="NOU51" s="323"/>
      <c r="NOV51" s="323"/>
      <c r="NOW51" s="323"/>
      <c r="NOX51" s="323"/>
      <c r="NOY51" s="323"/>
      <c r="NOZ51" s="323"/>
      <c r="NPA51" s="323"/>
      <c r="NPB51" s="323"/>
      <c r="NPC51" s="323"/>
      <c r="NPD51" s="323"/>
      <c r="NPE51" s="323"/>
      <c r="NPF51" s="323"/>
      <c r="NPG51" s="323"/>
      <c r="NPH51" s="323"/>
      <c r="NPI51" s="323"/>
      <c r="NPJ51" s="323"/>
      <c r="NPK51" s="323"/>
      <c r="NPL51" s="323"/>
      <c r="NPM51" s="323"/>
      <c r="NPN51" s="323"/>
      <c r="NPO51" s="323"/>
      <c r="NPP51" s="323"/>
      <c r="NPQ51" s="323"/>
      <c r="NPR51" s="323"/>
      <c r="NPS51" s="323"/>
      <c r="NPT51" s="323"/>
      <c r="NPU51" s="323"/>
      <c r="NPV51" s="323"/>
      <c r="NPW51" s="323"/>
      <c r="NPX51" s="323"/>
      <c r="NPY51" s="323"/>
      <c r="NPZ51" s="323"/>
      <c r="NQA51" s="323"/>
      <c r="NQB51" s="323"/>
      <c r="NQC51" s="323"/>
      <c r="NQD51" s="323"/>
      <c r="NQE51" s="323"/>
      <c r="NQF51" s="323"/>
      <c r="NQG51" s="323"/>
      <c r="NQH51" s="323"/>
      <c r="NQI51" s="323"/>
      <c r="NQJ51" s="323"/>
      <c r="NQK51" s="323"/>
      <c r="NQL51" s="323"/>
      <c r="NQM51" s="323"/>
      <c r="NQN51" s="323"/>
      <c r="NQO51" s="323"/>
      <c r="NQP51" s="323"/>
      <c r="NQQ51" s="323"/>
      <c r="NQR51" s="323"/>
      <c r="NQS51" s="323"/>
      <c r="NQT51" s="323"/>
      <c r="NQU51" s="323"/>
      <c r="NQV51" s="323"/>
      <c r="NQW51" s="323"/>
      <c r="NQX51" s="323"/>
      <c r="NQY51" s="323"/>
      <c r="NQZ51" s="323"/>
      <c r="NRA51" s="323"/>
      <c r="NRB51" s="323"/>
      <c r="NRC51" s="323"/>
      <c r="NRD51" s="323"/>
      <c r="NRE51" s="323"/>
      <c r="NRF51" s="323"/>
      <c r="NRG51" s="323"/>
      <c r="NRH51" s="323"/>
      <c r="NRI51" s="323"/>
      <c r="NRJ51" s="323"/>
      <c r="NRK51" s="323"/>
      <c r="NRL51" s="323"/>
      <c r="NRM51" s="323"/>
      <c r="NRN51" s="323"/>
      <c r="NRO51" s="323"/>
      <c r="NRP51" s="323"/>
      <c r="NRQ51" s="323"/>
      <c r="NRR51" s="323"/>
      <c r="NRS51" s="323"/>
      <c r="NRT51" s="323"/>
      <c r="NRU51" s="323"/>
      <c r="NRV51" s="323"/>
      <c r="NRW51" s="323"/>
      <c r="NRX51" s="323"/>
      <c r="NRY51" s="323"/>
      <c r="NRZ51" s="323"/>
      <c r="NSA51" s="323"/>
      <c r="NSB51" s="323"/>
      <c r="NSC51" s="323"/>
      <c r="NSD51" s="323"/>
      <c r="NSE51" s="323"/>
      <c r="NSF51" s="323"/>
      <c r="NSG51" s="323"/>
      <c r="NSH51" s="323"/>
      <c r="NSI51" s="323"/>
      <c r="NSJ51" s="323"/>
      <c r="NSK51" s="323"/>
      <c r="NSL51" s="323"/>
      <c r="NSM51" s="323"/>
      <c r="NSN51" s="323"/>
      <c r="NSO51" s="323"/>
      <c r="NSP51" s="323"/>
      <c r="NSQ51" s="323"/>
      <c r="NSR51" s="323"/>
      <c r="NSS51" s="323"/>
      <c r="NST51" s="323"/>
      <c r="NSU51" s="323"/>
      <c r="NSV51" s="323"/>
      <c r="NSW51" s="323"/>
      <c r="NSX51" s="323"/>
      <c r="NSY51" s="323"/>
      <c r="NSZ51" s="323"/>
      <c r="NTA51" s="323"/>
      <c r="NTB51" s="323"/>
      <c r="NTC51" s="323"/>
      <c r="NTD51" s="323"/>
      <c r="NTE51" s="323"/>
      <c r="NTF51" s="323"/>
      <c r="NTG51" s="323"/>
      <c r="NTH51" s="323"/>
      <c r="NTI51" s="323"/>
      <c r="NTJ51" s="323"/>
      <c r="NTK51" s="323"/>
      <c r="NTL51" s="323"/>
      <c r="NTM51" s="323"/>
      <c r="NTN51" s="323"/>
      <c r="NTO51" s="323"/>
      <c r="NTP51" s="323"/>
      <c r="NTQ51" s="323"/>
      <c r="NTR51" s="323"/>
      <c r="NTS51" s="323"/>
      <c r="NTT51" s="323"/>
      <c r="NTU51" s="323"/>
      <c r="NTV51" s="323"/>
      <c r="NTW51" s="323"/>
      <c r="NTX51" s="323"/>
      <c r="NTY51" s="323"/>
      <c r="NTZ51" s="323"/>
      <c r="NUA51" s="323"/>
      <c r="NUB51" s="323"/>
      <c r="NUC51" s="323"/>
      <c r="NUD51" s="323"/>
      <c r="NUE51" s="323"/>
      <c r="NUF51" s="323"/>
      <c r="NUG51" s="323"/>
      <c r="NUH51" s="323"/>
      <c r="NUI51" s="323"/>
      <c r="NUJ51" s="323"/>
      <c r="NUK51" s="323"/>
      <c r="NUL51" s="323"/>
      <c r="NUM51" s="323"/>
      <c r="NUN51" s="323"/>
      <c r="NUO51" s="323"/>
      <c r="NUP51" s="323"/>
      <c r="NUQ51" s="323"/>
      <c r="NUR51" s="323"/>
      <c r="NUS51" s="323"/>
      <c r="NUT51" s="323"/>
      <c r="NUU51" s="323"/>
      <c r="NUV51" s="323"/>
      <c r="NUW51" s="323"/>
      <c r="NUX51" s="323"/>
      <c r="NUY51" s="323"/>
      <c r="NUZ51" s="323"/>
      <c r="NVA51" s="323"/>
      <c r="NVB51" s="323"/>
      <c r="NVC51" s="323"/>
      <c r="NVD51" s="323"/>
      <c r="NVE51" s="323"/>
      <c r="NVF51" s="323"/>
      <c r="NVG51" s="323"/>
      <c r="NVH51" s="323"/>
      <c r="NVI51" s="323"/>
      <c r="NVJ51" s="323"/>
      <c r="NVK51" s="323"/>
      <c r="NVL51" s="323"/>
      <c r="NVM51" s="323"/>
      <c r="NVN51" s="323"/>
      <c r="NVO51" s="323"/>
      <c r="NVP51" s="323"/>
      <c r="NVQ51" s="323"/>
      <c r="NVR51" s="323"/>
      <c r="NVS51" s="323"/>
      <c r="NVT51" s="323"/>
      <c r="NVU51" s="323"/>
      <c r="NVV51" s="323"/>
      <c r="NVW51" s="323"/>
      <c r="NVX51" s="323"/>
      <c r="NVY51" s="323"/>
      <c r="NVZ51" s="323"/>
      <c r="NWA51" s="323"/>
      <c r="NWB51" s="323"/>
      <c r="NWC51" s="323"/>
      <c r="NWD51" s="323"/>
      <c r="NWE51" s="323"/>
      <c r="NWF51" s="323"/>
      <c r="NWG51" s="323"/>
      <c r="NWH51" s="323"/>
      <c r="NWI51" s="323"/>
      <c r="NWJ51" s="323"/>
      <c r="NWK51" s="323"/>
      <c r="NWL51" s="323"/>
      <c r="NWM51" s="323"/>
      <c r="NWN51" s="323"/>
      <c r="NWO51" s="323"/>
      <c r="NWP51" s="323"/>
      <c r="NWQ51" s="323"/>
      <c r="NWR51" s="323"/>
      <c r="NWS51" s="323"/>
      <c r="NWT51" s="323"/>
      <c r="NWU51" s="323"/>
      <c r="NWV51" s="323"/>
      <c r="NWW51" s="323"/>
      <c r="NWX51" s="323"/>
      <c r="NWY51" s="323"/>
      <c r="NWZ51" s="323"/>
      <c r="NXA51" s="323"/>
      <c r="NXB51" s="323"/>
      <c r="NXC51" s="323"/>
      <c r="NXD51" s="323"/>
      <c r="NXE51" s="323"/>
      <c r="NXF51" s="323"/>
      <c r="NXG51" s="323"/>
      <c r="NXH51" s="323"/>
      <c r="NXI51" s="323"/>
      <c r="NXJ51" s="323"/>
      <c r="NXK51" s="323"/>
      <c r="NXL51" s="323"/>
      <c r="NXM51" s="323"/>
      <c r="NXN51" s="323"/>
      <c r="NXO51" s="323"/>
      <c r="NXP51" s="323"/>
      <c r="NXQ51" s="323"/>
      <c r="NXR51" s="323"/>
      <c r="NXS51" s="323"/>
      <c r="NXT51" s="323"/>
      <c r="NXU51" s="323"/>
      <c r="NXV51" s="323"/>
      <c r="NXW51" s="323"/>
      <c r="NXX51" s="323"/>
      <c r="NXY51" s="323"/>
      <c r="NXZ51" s="323"/>
      <c r="NYA51" s="323"/>
      <c r="NYB51" s="323"/>
      <c r="NYC51" s="323"/>
      <c r="NYD51" s="323"/>
      <c r="NYE51" s="323"/>
      <c r="NYF51" s="323"/>
      <c r="NYG51" s="323"/>
      <c r="NYH51" s="323"/>
      <c r="NYI51" s="323"/>
      <c r="NYJ51" s="323"/>
      <c r="NYK51" s="323"/>
      <c r="NYL51" s="323"/>
      <c r="NYM51" s="323"/>
      <c r="NYN51" s="323"/>
      <c r="NYO51" s="323"/>
      <c r="NYP51" s="323"/>
      <c r="NYQ51" s="323"/>
      <c r="NYR51" s="323"/>
      <c r="NYS51" s="323"/>
      <c r="NYT51" s="323"/>
      <c r="NYU51" s="323"/>
      <c r="NYV51" s="323"/>
      <c r="NYW51" s="323"/>
      <c r="NYX51" s="323"/>
      <c r="NYY51" s="323"/>
      <c r="NYZ51" s="323"/>
      <c r="NZA51" s="323"/>
      <c r="NZB51" s="323"/>
      <c r="NZC51" s="323"/>
      <c r="NZD51" s="323"/>
      <c r="NZE51" s="323"/>
      <c r="NZF51" s="323"/>
      <c r="NZG51" s="323"/>
      <c r="NZH51" s="323"/>
      <c r="NZI51" s="323"/>
      <c r="NZJ51" s="323"/>
      <c r="NZK51" s="323"/>
      <c r="NZL51" s="323"/>
      <c r="NZM51" s="323"/>
      <c r="NZN51" s="323"/>
      <c r="NZO51" s="323"/>
      <c r="NZP51" s="323"/>
      <c r="NZQ51" s="323"/>
      <c r="NZR51" s="323"/>
      <c r="NZS51" s="323"/>
      <c r="NZT51" s="323"/>
      <c r="NZU51" s="323"/>
      <c r="NZV51" s="323"/>
      <c r="NZW51" s="323"/>
      <c r="NZX51" s="323"/>
      <c r="NZY51" s="323"/>
      <c r="NZZ51" s="323"/>
      <c r="OAA51" s="323"/>
      <c r="OAB51" s="323"/>
      <c r="OAC51" s="323"/>
      <c r="OAD51" s="323"/>
      <c r="OAE51" s="323"/>
      <c r="OAF51" s="323"/>
      <c r="OAG51" s="323"/>
      <c r="OAH51" s="323"/>
      <c r="OAI51" s="323"/>
      <c r="OAJ51" s="323"/>
      <c r="OAK51" s="323"/>
      <c r="OAL51" s="323"/>
      <c r="OAM51" s="323"/>
      <c r="OAN51" s="323"/>
      <c r="OAO51" s="323"/>
      <c r="OAP51" s="323"/>
      <c r="OAQ51" s="323"/>
      <c r="OAR51" s="323"/>
      <c r="OAS51" s="323"/>
      <c r="OAT51" s="323"/>
      <c r="OAU51" s="323"/>
      <c r="OAV51" s="323"/>
      <c r="OAW51" s="323"/>
      <c r="OAX51" s="323"/>
      <c r="OAY51" s="323"/>
      <c r="OAZ51" s="323"/>
      <c r="OBA51" s="323"/>
      <c r="OBB51" s="323"/>
      <c r="OBC51" s="323"/>
      <c r="OBD51" s="323"/>
      <c r="OBE51" s="323"/>
      <c r="OBF51" s="323"/>
      <c r="OBG51" s="323"/>
      <c r="OBH51" s="323"/>
      <c r="OBI51" s="323"/>
      <c r="OBJ51" s="323"/>
      <c r="OBK51" s="323"/>
      <c r="OBL51" s="323"/>
      <c r="OBM51" s="323"/>
      <c r="OBN51" s="323"/>
      <c r="OBO51" s="323"/>
      <c r="OBP51" s="323"/>
      <c r="OBQ51" s="323"/>
      <c r="OBR51" s="323"/>
      <c r="OBS51" s="323"/>
      <c r="OBT51" s="323"/>
      <c r="OBU51" s="323"/>
      <c r="OBV51" s="323"/>
      <c r="OBW51" s="323"/>
      <c r="OBX51" s="323"/>
      <c r="OBY51" s="323"/>
      <c r="OBZ51" s="323"/>
      <c r="OCA51" s="323"/>
      <c r="OCB51" s="323"/>
      <c r="OCC51" s="323"/>
      <c r="OCD51" s="323"/>
      <c r="OCE51" s="323"/>
      <c r="OCF51" s="323"/>
      <c r="OCG51" s="323"/>
      <c r="OCH51" s="323"/>
      <c r="OCI51" s="323"/>
      <c r="OCJ51" s="323"/>
      <c r="OCK51" s="323"/>
      <c r="OCL51" s="323"/>
      <c r="OCM51" s="323"/>
      <c r="OCN51" s="323"/>
      <c r="OCO51" s="323"/>
      <c r="OCP51" s="323"/>
      <c r="OCQ51" s="323"/>
      <c r="OCR51" s="323"/>
      <c r="OCS51" s="323"/>
      <c r="OCT51" s="323"/>
      <c r="OCU51" s="323"/>
      <c r="OCV51" s="323"/>
      <c r="OCW51" s="323"/>
      <c r="OCX51" s="323"/>
      <c r="OCY51" s="323"/>
      <c r="OCZ51" s="323"/>
      <c r="ODA51" s="323"/>
      <c r="ODB51" s="323"/>
      <c r="ODC51" s="323"/>
      <c r="ODD51" s="323"/>
      <c r="ODE51" s="323"/>
      <c r="ODF51" s="323"/>
      <c r="ODG51" s="323"/>
      <c r="ODH51" s="323"/>
      <c r="ODI51" s="323"/>
      <c r="ODJ51" s="323"/>
      <c r="ODK51" s="323"/>
      <c r="ODL51" s="323"/>
      <c r="ODM51" s="323"/>
      <c r="ODN51" s="323"/>
      <c r="ODO51" s="323"/>
      <c r="ODP51" s="323"/>
      <c r="ODQ51" s="323"/>
      <c r="ODR51" s="323"/>
      <c r="ODS51" s="323"/>
      <c r="ODT51" s="323"/>
      <c r="ODU51" s="323"/>
      <c r="ODV51" s="323"/>
      <c r="ODW51" s="323"/>
      <c r="ODX51" s="323"/>
      <c r="ODY51" s="323"/>
      <c r="ODZ51" s="323"/>
      <c r="OEA51" s="323"/>
      <c r="OEB51" s="323"/>
      <c r="OEC51" s="323"/>
      <c r="OED51" s="323"/>
      <c r="OEE51" s="323"/>
      <c r="OEF51" s="323"/>
      <c r="OEG51" s="323"/>
      <c r="OEH51" s="323"/>
      <c r="OEI51" s="323"/>
      <c r="OEJ51" s="323"/>
      <c r="OEK51" s="323"/>
      <c r="OEL51" s="323"/>
      <c r="OEM51" s="323"/>
      <c r="OEN51" s="323"/>
      <c r="OEO51" s="323"/>
      <c r="OEP51" s="323"/>
      <c r="OEQ51" s="323"/>
      <c r="OER51" s="323"/>
      <c r="OES51" s="323"/>
      <c r="OET51" s="323"/>
      <c r="OEU51" s="323"/>
      <c r="OEV51" s="323"/>
      <c r="OEW51" s="323"/>
      <c r="OEX51" s="323"/>
      <c r="OEY51" s="323"/>
      <c r="OEZ51" s="323"/>
      <c r="OFA51" s="323"/>
      <c r="OFB51" s="323"/>
      <c r="OFC51" s="323"/>
      <c r="OFD51" s="323"/>
      <c r="OFE51" s="323"/>
      <c r="OFF51" s="323"/>
      <c r="OFG51" s="323"/>
      <c r="OFH51" s="323"/>
      <c r="OFI51" s="323"/>
      <c r="OFJ51" s="323"/>
      <c r="OFK51" s="323"/>
      <c r="OFL51" s="323"/>
      <c r="OFM51" s="323"/>
      <c r="OFN51" s="323"/>
      <c r="OFO51" s="323"/>
      <c r="OFP51" s="323"/>
      <c r="OFQ51" s="323"/>
      <c r="OFR51" s="323"/>
      <c r="OFS51" s="323"/>
      <c r="OFT51" s="323"/>
      <c r="OFU51" s="323"/>
      <c r="OFV51" s="323"/>
      <c r="OFW51" s="323"/>
      <c r="OFX51" s="323"/>
      <c r="OFY51" s="323"/>
      <c r="OFZ51" s="323"/>
      <c r="OGA51" s="323"/>
      <c r="OGB51" s="323"/>
      <c r="OGC51" s="323"/>
      <c r="OGD51" s="323"/>
      <c r="OGE51" s="323"/>
      <c r="OGF51" s="323"/>
      <c r="OGG51" s="323"/>
      <c r="OGH51" s="323"/>
      <c r="OGI51" s="323"/>
      <c r="OGJ51" s="323"/>
      <c r="OGK51" s="323"/>
      <c r="OGL51" s="323"/>
      <c r="OGM51" s="323"/>
      <c r="OGN51" s="323"/>
      <c r="OGO51" s="323"/>
      <c r="OGP51" s="323"/>
      <c r="OGQ51" s="323"/>
      <c r="OGR51" s="323"/>
      <c r="OGS51" s="323"/>
      <c r="OGT51" s="323"/>
      <c r="OGU51" s="323"/>
      <c r="OGV51" s="323"/>
      <c r="OGW51" s="323"/>
      <c r="OGX51" s="323"/>
      <c r="OGY51" s="323"/>
      <c r="OGZ51" s="323"/>
      <c r="OHA51" s="323"/>
      <c r="OHB51" s="323"/>
      <c r="OHC51" s="323"/>
      <c r="OHD51" s="323"/>
      <c r="OHE51" s="323"/>
      <c r="OHF51" s="323"/>
      <c r="OHG51" s="323"/>
      <c r="OHH51" s="323"/>
      <c r="OHI51" s="323"/>
      <c r="OHJ51" s="323"/>
      <c r="OHK51" s="323"/>
      <c r="OHL51" s="323"/>
      <c r="OHM51" s="323"/>
      <c r="OHN51" s="323"/>
      <c r="OHO51" s="323"/>
      <c r="OHP51" s="323"/>
      <c r="OHQ51" s="323"/>
      <c r="OHR51" s="323"/>
      <c r="OHS51" s="323"/>
      <c r="OHT51" s="323"/>
      <c r="OHU51" s="323"/>
      <c r="OHV51" s="323"/>
      <c r="OHW51" s="323"/>
      <c r="OHX51" s="323"/>
      <c r="OHY51" s="323"/>
      <c r="OHZ51" s="323"/>
      <c r="OIA51" s="323"/>
      <c r="OIB51" s="323"/>
      <c r="OIC51" s="323"/>
      <c r="OID51" s="323"/>
      <c r="OIE51" s="323"/>
      <c r="OIF51" s="323"/>
      <c r="OIG51" s="323"/>
      <c r="OIH51" s="323"/>
      <c r="OII51" s="323"/>
      <c r="OIJ51" s="323"/>
      <c r="OIK51" s="323"/>
      <c r="OIL51" s="323"/>
      <c r="OIM51" s="323"/>
      <c r="OIN51" s="323"/>
      <c r="OIO51" s="323"/>
      <c r="OIP51" s="323"/>
      <c r="OIQ51" s="323"/>
      <c r="OIR51" s="323"/>
      <c r="OIS51" s="323"/>
      <c r="OIT51" s="323"/>
      <c r="OIU51" s="323"/>
      <c r="OIV51" s="323"/>
      <c r="OIW51" s="323"/>
      <c r="OIX51" s="323"/>
      <c r="OIY51" s="323"/>
      <c r="OIZ51" s="323"/>
      <c r="OJA51" s="323"/>
      <c r="OJB51" s="323"/>
      <c r="OJC51" s="323"/>
      <c r="OJD51" s="323"/>
      <c r="OJE51" s="323"/>
      <c r="OJF51" s="323"/>
      <c r="OJG51" s="323"/>
      <c r="OJH51" s="323"/>
      <c r="OJI51" s="323"/>
      <c r="OJJ51" s="323"/>
      <c r="OJK51" s="323"/>
      <c r="OJL51" s="323"/>
      <c r="OJM51" s="323"/>
      <c r="OJN51" s="323"/>
      <c r="OJO51" s="323"/>
      <c r="OJP51" s="323"/>
      <c r="OJQ51" s="323"/>
      <c r="OJR51" s="323"/>
      <c r="OJS51" s="323"/>
      <c r="OJT51" s="323"/>
      <c r="OJU51" s="323"/>
      <c r="OJV51" s="323"/>
      <c r="OJW51" s="323"/>
      <c r="OJX51" s="323"/>
      <c r="OJY51" s="323"/>
      <c r="OJZ51" s="323"/>
      <c r="OKA51" s="323"/>
      <c r="OKB51" s="323"/>
      <c r="OKC51" s="323"/>
      <c r="OKD51" s="323"/>
      <c r="OKE51" s="323"/>
      <c r="OKF51" s="323"/>
      <c r="OKG51" s="323"/>
      <c r="OKH51" s="323"/>
      <c r="OKI51" s="323"/>
      <c r="OKJ51" s="323"/>
      <c r="OKK51" s="323"/>
      <c r="OKL51" s="323"/>
      <c r="OKM51" s="323"/>
      <c r="OKN51" s="323"/>
      <c r="OKO51" s="323"/>
      <c r="OKP51" s="323"/>
      <c r="OKQ51" s="323"/>
      <c r="OKR51" s="323"/>
      <c r="OKS51" s="323"/>
      <c r="OKT51" s="323"/>
      <c r="OKU51" s="323"/>
      <c r="OKV51" s="323"/>
      <c r="OKW51" s="323"/>
      <c r="OKX51" s="323"/>
      <c r="OKY51" s="323"/>
      <c r="OKZ51" s="323"/>
      <c r="OLA51" s="323"/>
      <c r="OLB51" s="323"/>
      <c r="OLC51" s="323"/>
      <c r="OLD51" s="323"/>
      <c r="OLE51" s="323"/>
      <c r="OLF51" s="323"/>
      <c r="OLG51" s="323"/>
      <c r="OLH51" s="323"/>
      <c r="OLI51" s="323"/>
      <c r="OLJ51" s="323"/>
      <c r="OLK51" s="323"/>
      <c r="OLL51" s="323"/>
      <c r="OLM51" s="323"/>
      <c r="OLN51" s="323"/>
      <c r="OLO51" s="323"/>
      <c r="OLP51" s="323"/>
      <c r="OLQ51" s="323"/>
      <c r="OLR51" s="323"/>
      <c r="OLS51" s="323"/>
      <c r="OLT51" s="323"/>
      <c r="OLU51" s="323"/>
      <c r="OLV51" s="323"/>
      <c r="OLW51" s="323"/>
      <c r="OLX51" s="323"/>
      <c r="OLY51" s="323"/>
      <c r="OLZ51" s="323"/>
      <c r="OMA51" s="323"/>
      <c r="OMB51" s="323"/>
      <c r="OMC51" s="323"/>
      <c r="OMD51" s="323"/>
      <c r="OME51" s="323"/>
      <c r="OMF51" s="323"/>
      <c r="OMG51" s="323"/>
      <c r="OMH51" s="323"/>
      <c r="OMI51" s="323"/>
      <c r="OMJ51" s="323"/>
      <c r="OMK51" s="323"/>
      <c r="OML51" s="323"/>
      <c r="OMM51" s="323"/>
      <c r="OMN51" s="323"/>
      <c r="OMO51" s="323"/>
      <c r="OMP51" s="323"/>
      <c r="OMQ51" s="323"/>
      <c r="OMR51" s="323"/>
      <c r="OMS51" s="323"/>
      <c r="OMT51" s="323"/>
      <c r="OMU51" s="323"/>
      <c r="OMV51" s="323"/>
      <c r="OMW51" s="323"/>
      <c r="OMX51" s="323"/>
      <c r="OMY51" s="323"/>
      <c r="OMZ51" s="323"/>
      <c r="ONA51" s="323"/>
      <c r="ONB51" s="323"/>
      <c r="ONC51" s="323"/>
      <c r="OND51" s="323"/>
      <c r="ONE51" s="323"/>
      <c r="ONF51" s="323"/>
      <c r="ONG51" s="323"/>
      <c r="ONH51" s="323"/>
      <c r="ONI51" s="323"/>
      <c r="ONJ51" s="323"/>
      <c r="ONK51" s="323"/>
      <c r="ONL51" s="323"/>
      <c r="ONM51" s="323"/>
      <c r="ONN51" s="323"/>
      <c r="ONO51" s="323"/>
      <c r="ONP51" s="323"/>
      <c r="ONQ51" s="323"/>
      <c r="ONR51" s="323"/>
      <c r="ONS51" s="323"/>
      <c r="ONT51" s="323"/>
      <c r="ONU51" s="323"/>
      <c r="ONV51" s="323"/>
      <c r="ONW51" s="323"/>
      <c r="ONX51" s="323"/>
      <c r="ONY51" s="323"/>
      <c r="ONZ51" s="323"/>
      <c r="OOA51" s="323"/>
      <c r="OOB51" s="323"/>
      <c r="OOC51" s="323"/>
      <c r="OOD51" s="323"/>
      <c r="OOE51" s="323"/>
      <c r="OOF51" s="323"/>
      <c r="OOG51" s="323"/>
      <c r="OOH51" s="323"/>
      <c r="OOI51" s="323"/>
      <c r="OOJ51" s="323"/>
      <c r="OOK51" s="323"/>
      <c r="OOL51" s="323"/>
      <c r="OOM51" s="323"/>
      <c r="OON51" s="323"/>
      <c r="OOO51" s="323"/>
      <c r="OOP51" s="323"/>
      <c r="OOQ51" s="323"/>
      <c r="OOR51" s="323"/>
      <c r="OOS51" s="323"/>
      <c r="OOT51" s="323"/>
      <c r="OOU51" s="323"/>
      <c r="OOV51" s="323"/>
      <c r="OOW51" s="323"/>
      <c r="OOX51" s="323"/>
      <c r="OOY51" s="323"/>
      <c r="OOZ51" s="323"/>
      <c r="OPA51" s="323"/>
      <c r="OPB51" s="323"/>
      <c r="OPC51" s="323"/>
      <c r="OPD51" s="323"/>
      <c r="OPE51" s="323"/>
      <c r="OPF51" s="323"/>
      <c r="OPG51" s="323"/>
      <c r="OPH51" s="323"/>
      <c r="OPI51" s="323"/>
      <c r="OPJ51" s="323"/>
      <c r="OPK51" s="323"/>
      <c r="OPL51" s="323"/>
      <c r="OPM51" s="323"/>
      <c r="OPN51" s="323"/>
      <c r="OPO51" s="323"/>
      <c r="OPP51" s="323"/>
      <c r="OPQ51" s="323"/>
      <c r="OPR51" s="323"/>
      <c r="OPS51" s="323"/>
      <c r="OPT51" s="323"/>
      <c r="OPU51" s="323"/>
      <c r="OPV51" s="323"/>
      <c r="OPW51" s="323"/>
      <c r="OPX51" s="323"/>
      <c r="OPY51" s="323"/>
      <c r="OPZ51" s="323"/>
      <c r="OQA51" s="323"/>
      <c r="OQB51" s="323"/>
      <c r="OQC51" s="323"/>
      <c r="OQD51" s="323"/>
      <c r="OQE51" s="323"/>
      <c r="OQF51" s="323"/>
      <c r="OQG51" s="323"/>
      <c r="OQH51" s="323"/>
      <c r="OQI51" s="323"/>
      <c r="OQJ51" s="323"/>
      <c r="OQK51" s="323"/>
      <c r="OQL51" s="323"/>
      <c r="OQM51" s="323"/>
      <c r="OQN51" s="323"/>
      <c r="OQO51" s="323"/>
      <c r="OQP51" s="323"/>
      <c r="OQQ51" s="323"/>
      <c r="OQR51" s="323"/>
      <c r="OQS51" s="323"/>
      <c r="OQT51" s="323"/>
      <c r="OQU51" s="323"/>
      <c r="OQV51" s="323"/>
      <c r="OQW51" s="323"/>
      <c r="OQX51" s="323"/>
      <c r="OQY51" s="323"/>
      <c r="OQZ51" s="323"/>
      <c r="ORA51" s="323"/>
      <c r="ORB51" s="323"/>
      <c r="ORC51" s="323"/>
      <c r="ORD51" s="323"/>
      <c r="ORE51" s="323"/>
      <c r="ORF51" s="323"/>
      <c r="ORG51" s="323"/>
      <c r="ORH51" s="323"/>
      <c r="ORI51" s="323"/>
      <c r="ORJ51" s="323"/>
      <c r="ORK51" s="323"/>
      <c r="ORL51" s="323"/>
      <c r="ORM51" s="323"/>
      <c r="ORN51" s="323"/>
      <c r="ORO51" s="323"/>
      <c r="ORP51" s="323"/>
      <c r="ORQ51" s="323"/>
      <c r="ORR51" s="323"/>
      <c r="ORS51" s="323"/>
      <c r="ORT51" s="323"/>
      <c r="ORU51" s="323"/>
      <c r="ORV51" s="323"/>
      <c r="ORW51" s="323"/>
      <c r="ORX51" s="323"/>
      <c r="ORY51" s="323"/>
      <c r="ORZ51" s="323"/>
      <c r="OSA51" s="323"/>
      <c r="OSB51" s="323"/>
      <c r="OSC51" s="323"/>
      <c r="OSD51" s="323"/>
      <c r="OSE51" s="323"/>
      <c r="OSF51" s="323"/>
      <c r="OSG51" s="323"/>
      <c r="OSH51" s="323"/>
      <c r="OSI51" s="323"/>
      <c r="OSJ51" s="323"/>
      <c r="OSK51" s="323"/>
      <c r="OSL51" s="323"/>
      <c r="OSM51" s="323"/>
      <c r="OSN51" s="323"/>
      <c r="OSO51" s="323"/>
      <c r="OSP51" s="323"/>
      <c r="OSQ51" s="323"/>
      <c r="OSR51" s="323"/>
      <c r="OSS51" s="323"/>
      <c r="OST51" s="323"/>
      <c r="OSU51" s="323"/>
      <c r="OSV51" s="323"/>
      <c r="OSW51" s="323"/>
      <c r="OSX51" s="323"/>
      <c r="OSY51" s="323"/>
      <c r="OSZ51" s="323"/>
      <c r="OTA51" s="323"/>
      <c r="OTB51" s="323"/>
      <c r="OTC51" s="323"/>
      <c r="OTD51" s="323"/>
      <c r="OTE51" s="323"/>
      <c r="OTF51" s="323"/>
      <c r="OTG51" s="323"/>
      <c r="OTH51" s="323"/>
      <c r="OTI51" s="323"/>
      <c r="OTJ51" s="323"/>
      <c r="OTK51" s="323"/>
      <c r="OTL51" s="323"/>
      <c r="OTM51" s="323"/>
      <c r="OTN51" s="323"/>
      <c r="OTO51" s="323"/>
      <c r="OTP51" s="323"/>
      <c r="OTQ51" s="323"/>
      <c r="OTR51" s="323"/>
      <c r="OTS51" s="323"/>
      <c r="OTT51" s="323"/>
      <c r="OTU51" s="323"/>
      <c r="OTV51" s="323"/>
      <c r="OTW51" s="323"/>
      <c r="OTX51" s="323"/>
      <c r="OTY51" s="323"/>
      <c r="OTZ51" s="323"/>
      <c r="OUA51" s="323"/>
      <c r="OUB51" s="323"/>
      <c r="OUC51" s="323"/>
      <c r="OUD51" s="323"/>
      <c r="OUE51" s="323"/>
      <c r="OUF51" s="323"/>
      <c r="OUG51" s="323"/>
      <c r="OUH51" s="323"/>
      <c r="OUI51" s="323"/>
      <c r="OUJ51" s="323"/>
      <c r="OUK51" s="323"/>
      <c r="OUL51" s="323"/>
      <c r="OUM51" s="323"/>
      <c r="OUN51" s="323"/>
      <c r="OUO51" s="323"/>
      <c r="OUP51" s="323"/>
      <c r="OUQ51" s="323"/>
      <c r="OUR51" s="323"/>
      <c r="OUS51" s="323"/>
      <c r="OUT51" s="323"/>
      <c r="OUU51" s="323"/>
      <c r="OUV51" s="323"/>
      <c r="OUW51" s="323"/>
      <c r="OUX51" s="323"/>
      <c r="OUY51" s="323"/>
      <c r="OUZ51" s="323"/>
      <c r="OVA51" s="323"/>
      <c r="OVB51" s="323"/>
      <c r="OVC51" s="323"/>
      <c r="OVD51" s="323"/>
      <c r="OVE51" s="323"/>
      <c r="OVF51" s="323"/>
      <c r="OVG51" s="323"/>
      <c r="OVH51" s="323"/>
      <c r="OVI51" s="323"/>
      <c r="OVJ51" s="323"/>
      <c r="OVK51" s="323"/>
      <c r="OVL51" s="323"/>
      <c r="OVM51" s="323"/>
      <c r="OVN51" s="323"/>
      <c r="OVO51" s="323"/>
      <c r="OVP51" s="323"/>
      <c r="OVQ51" s="323"/>
      <c r="OVR51" s="323"/>
      <c r="OVS51" s="323"/>
      <c r="OVT51" s="323"/>
      <c r="OVU51" s="323"/>
      <c r="OVV51" s="323"/>
      <c r="OVW51" s="323"/>
      <c r="OVX51" s="323"/>
      <c r="OVY51" s="323"/>
      <c r="OVZ51" s="323"/>
      <c r="OWA51" s="323"/>
      <c r="OWB51" s="323"/>
      <c r="OWC51" s="323"/>
      <c r="OWD51" s="323"/>
      <c r="OWE51" s="323"/>
      <c r="OWF51" s="323"/>
      <c r="OWG51" s="323"/>
      <c r="OWH51" s="323"/>
      <c r="OWI51" s="323"/>
      <c r="OWJ51" s="323"/>
      <c r="OWK51" s="323"/>
      <c r="OWL51" s="323"/>
      <c r="OWM51" s="323"/>
      <c r="OWN51" s="323"/>
      <c r="OWO51" s="323"/>
      <c r="OWP51" s="323"/>
      <c r="OWQ51" s="323"/>
      <c r="OWR51" s="323"/>
      <c r="OWS51" s="323"/>
      <c r="OWT51" s="323"/>
      <c r="OWU51" s="323"/>
      <c r="OWV51" s="323"/>
      <c r="OWW51" s="323"/>
      <c r="OWX51" s="323"/>
      <c r="OWY51" s="323"/>
      <c r="OWZ51" s="323"/>
      <c r="OXA51" s="323"/>
      <c r="OXB51" s="323"/>
      <c r="OXC51" s="323"/>
      <c r="OXD51" s="323"/>
      <c r="OXE51" s="323"/>
      <c r="OXF51" s="323"/>
      <c r="OXG51" s="323"/>
      <c r="OXH51" s="323"/>
      <c r="OXI51" s="323"/>
      <c r="OXJ51" s="323"/>
      <c r="OXK51" s="323"/>
      <c r="OXL51" s="323"/>
      <c r="OXM51" s="323"/>
      <c r="OXN51" s="323"/>
      <c r="OXO51" s="323"/>
      <c r="OXP51" s="323"/>
      <c r="OXQ51" s="323"/>
      <c r="OXR51" s="323"/>
      <c r="OXS51" s="323"/>
      <c r="OXT51" s="323"/>
      <c r="OXU51" s="323"/>
      <c r="OXV51" s="323"/>
      <c r="OXW51" s="323"/>
      <c r="OXX51" s="323"/>
      <c r="OXY51" s="323"/>
      <c r="OXZ51" s="323"/>
      <c r="OYA51" s="323"/>
      <c r="OYB51" s="323"/>
      <c r="OYC51" s="323"/>
      <c r="OYD51" s="323"/>
      <c r="OYE51" s="323"/>
      <c r="OYF51" s="323"/>
      <c r="OYG51" s="323"/>
      <c r="OYH51" s="323"/>
      <c r="OYI51" s="323"/>
      <c r="OYJ51" s="323"/>
      <c r="OYK51" s="323"/>
      <c r="OYL51" s="323"/>
      <c r="OYM51" s="323"/>
      <c r="OYN51" s="323"/>
      <c r="OYO51" s="323"/>
      <c r="OYP51" s="323"/>
      <c r="OYQ51" s="323"/>
      <c r="OYR51" s="323"/>
      <c r="OYS51" s="323"/>
      <c r="OYT51" s="323"/>
      <c r="OYU51" s="323"/>
      <c r="OYV51" s="323"/>
      <c r="OYW51" s="323"/>
      <c r="OYX51" s="323"/>
      <c r="OYY51" s="323"/>
      <c r="OYZ51" s="323"/>
      <c r="OZA51" s="323"/>
      <c r="OZB51" s="323"/>
      <c r="OZC51" s="323"/>
      <c r="OZD51" s="323"/>
      <c r="OZE51" s="323"/>
      <c r="OZF51" s="323"/>
      <c r="OZG51" s="323"/>
      <c r="OZH51" s="323"/>
      <c r="OZI51" s="323"/>
      <c r="OZJ51" s="323"/>
      <c r="OZK51" s="323"/>
      <c r="OZL51" s="323"/>
      <c r="OZM51" s="323"/>
      <c r="OZN51" s="323"/>
      <c r="OZO51" s="323"/>
      <c r="OZP51" s="323"/>
      <c r="OZQ51" s="323"/>
      <c r="OZR51" s="323"/>
      <c r="OZS51" s="323"/>
      <c r="OZT51" s="323"/>
      <c r="OZU51" s="323"/>
      <c r="OZV51" s="323"/>
      <c r="OZW51" s="323"/>
      <c r="OZX51" s="323"/>
      <c r="OZY51" s="323"/>
      <c r="OZZ51" s="323"/>
      <c r="PAA51" s="323"/>
      <c r="PAB51" s="323"/>
      <c r="PAC51" s="323"/>
      <c r="PAD51" s="323"/>
      <c r="PAE51" s="323"/>
      <c r="PAF51" s="323"/>
      <c r="PAG51" s="323"/>
      <c r="PAH51" s="323"/>
      <c r="PAI51" s="323"/>
      <c r="PAJ51" s="323"/>
      <c r="PAK51" s="323"/>
      <c r="PAL51" s="323"/>
      <c r="PAM51" s="323"/>
      <c r="PAN51" s="323"/>
      <c r="PAO51" s="323"/>
      <c r="PAP51" s="323"/>
      <c r="PAQ51" s="323"/>
      <c r="PAR51" s="323"/>
      <c r="PAS51" s="323"/>
      <c r="PAT51" s="323"/>
      <c r="PAU51" s="323"/>
      <c r="PAV51" s="323"/>
      <c r="PAW51" s="323"/>
      <c r="PAX51" s="323"/>
      <c r="PAY51" s="323"/>
      <c r="PAZ51" s="323"/>
      <c r="PBA51" s="323"/>
      <c r="PBB51" s="323"/>
      <c r="PBC51" s="323"/>
      <c r="PBD51" s="323"/>
      <c r="PBE51" s="323"/>
      <c r="PBF51" s="323"/>
      <c r="PBG51" s="323"/>
      <c r="PBH51" s="323"/>
      <c r="PBI51" s="323"/>
      <c r="PBJ51" s="323"/>
      <c r="PBK51" s="323"/>
      <c r="PBL51" s="323"/>
      <c r="PBM51" s="323"/>
      <c r="PBN51" s="323"/>
      <c r="PBO51" s="323"/>
      <c r="PBP51" s="323"/>
      <c r="PBQ51" s="323"/>
      <c r="PBR51" s="323"/>
      <c r="PBS51" s="323"/>
      <c r="PBT51" s="323"/>
      <c r="PBU51" s="323"/>
      <c r="PBV51" s="323"/>
      <c r="PBW51" s="323"/>
      <c r="PBX51" s="323"/>
      <c r="PBY51" s="323"/>
      <c r="PBZ51" s="323"/>
      <c r="PCA51" s="323"/>
      <c r="PCB51" s="323"/>
      <c r="PCC51" s="323"/>
      <c r="PCD51" s="323"/>
      <c r="PCE51" s="323"/>
      <c r="PCF51" s="323"/>
      <c r="PCG51" s="323"/>
      <c r="PCH51" s="323"/>
      <c r="PCI51" s="323"/>
      <c r="PCJ51" s="323"/>
      <c r="PCK51" s="323"/>
      <c r="PCL51" s="323"/>
      <c r="PCM51" s="323"/>
      <c r="PCN51" s="323"/>
      <c r="PCO51" s="323"/>
      <c r="PCP51" s="323"/>
      <c r="PCQ51" s="323"/>
      <c r="PCR51" s="323"/>
      <c r="PCS51" s="323"/>
      <c r="PCT51" s="323"/>
      <c r="PCU51" s="323"/>
      <c r="PCV51" s="323"/>
      <c r="PCW51" s="323"/>
      <c r="PCX51" s="323"/>
      <c r="PCY51" s="323"/>
      <c r="PCZ51" s="323"/>
      <c r="PDA51" s="323"/>
      <c r="PDB51" s="323"/>
      <c r="PDC51" s="323"/>
      <c r="PDD51" s="323"/>
      <c r="PDE51" s="323"/>
      <c r="PDF51" s="323"/>
      <c r="PDG51" s="323"/>
      <c r="PDH51" s="323"/>
      <c r="PDI51" s="323"/>
      <c r="PDJ51" s="323"/>
      <c r="PDK51" s="323"/>
      <c r="PDL51" s="323"/>
      <c r="PDM51" s="323"/>
      <c r="PDN51" s="323"/>
      <c r="PDO51" s="323"/>
      <c r="PDP51" s="323"/>
      <c r="PDQ51" s="323"/>
      <c r="PDR51" s="323"/>
      <c r="PDS51" s="323"/>
      <c r="PDT51" s="323"/>
      <c r="PDU51" s="323"/>
      <c r="PDV51" s="323"/>
      <c r="PDW51" s="323"/>
      <c r="PDX51" s="323"/>
      <c r="PDY51" s="323"/>
      <c r="PDZ51" s="323"/>
      <c r="PEA51" s="323"/>
      <c r="PEB51" s="323"/>
      <c r="PEC51" s="323"/>
      <c r="PED51" s="323"/>
      <c r="PEE51" s="323"/>
      <c r="PEF51" s="323"/>
      <c r="PEG51" s="323"/>
      <c r="PEH51" s="323"/>
      <c r="PEI51" s="323"/>
      <c r="PEJ51" s="323"/>
      <c r="PEK51" s="323"/>
      <c r="PEL51" s="323"/>
      <c r="PEM51" s="323"/>
      <c r="PEN51" s="323"/>
      <c r="PEO51" s="323"/>
      <c r="PEP51" s="323"/>
      <c r="PEQ51" s="323"/>
      <c r="PER51" s="323"/>
      <c r="PES51" s="323"/>
      <c r="PET51" s="323"/>
      <c r="PEU51" s="323"/>
      <c r="PEV51" s="323"/>
      <c r="PEW51" s="323"/>
      <c r="PEX51" s="323"/>
      <c r="PEY51" s="323"/>
      <c r="PEZ51" s="323"/>
      <c r="PFA51" s="323"/>
      <c r="PFB51" s="323"/>
      <c r="PFC51" s="323"/>
      <c r="PFD51" s="323"/>
      <c r="PFE51" s="323"/>
      <c r="PFF51" s="323"/>
      <c r="PFG51" s="323"/>
      <c r="PFH51" s="323"/>
      <c r="PFI51" s="323"/>
      <c r="PFJ51" s="323"/>
      <c r="PFK51" s="323"/>
      <c r="PFL51" s="323"/>
      <c r="PFM51" s="323"/>
      <c r="PFN51" s="323"/>
      <c r="PFO51" s="323"/>
      <c r="PFP51" s="323"/>
      <c r="PFQ51" s="323"/>
      <c r="PFR51" s="323"/>
      <c r="PFS51" s="323"/>
      <c r="PFT51" s="323"/>
      <c r="PFU51" s="323"/>
      <c r="PFV51" s="323"/>
      <c r="PFW51" s="323"/>
      <c r="PFX51" s="323"/>
      <c r="PFY51" s="323"/>
      <c r="PFZ51" s="323"/>
      <c r="PGA51" s="323"/>
      <c r="PGB51" s="323"/>
      <c r="PGC51" s="323"/>
      <c r="PGD51" s="323"/>
      <c r="PGE51" s="323"/>
      <c r="PGF51" s="323"/>
      <c r="PGG51" s="323"/>
      <c r="PGH51" s="323"/>
      <c r="PGI51" s="323"/>
      <c r="PGJ51" s="323"/>
      <c r="PGK51" s="323"/>
      <c r="PGL51" s="323"/>
      <c r="PGM51" s="323"/>
      <c r="PGN51" s="323"/>
      <c r="PGO51" s="323"/>
      <c r="PGP51" s="323"/>
      <c r="PGQ51" s="323"/>
      <c r="PGR51" s="323"/>
      <c r="PGS51" s="323"/>
      <c r="PGT51" s="323"/>
      <c r="PGU51" s="323"/>
      <c r="PGV51" s="323"/>
      <c r="PGW51" s="323"/>
      <c r="PGX51" s="323"/>
      <c r="PGY51" s="323"/>
      <c r="PGZ51" s="323"/>
      <c r="PHA51" s="323"/>
      <c r="PHB51" s="323"/>
      <c r="PHC51" s="323"/>
      <c r="PHD51" s="323"/>
      <c r="PHE51" s="323"/>
      <c r="PHF51" s="323"/>
      <c r="PHG51" s="323"/>
      <c r="PHH51" s="323"/>
      <c r="PHI51" s="323"/>
      <c r="PHJ51" s="323"/>
      <c r="PHK51" s="323"/>
      <c r="PHL51" s="323"/>
      <c r="PHM51" s="323"/>
      <c r="PHN51" s="323"/>
      <c r="PHO51" s="323"/>
      <c r="PHP51" s="323"/>
      <c r="PHQ51" s="323"/>
      <c r="PHR51" s="323"/>
      <c r="PHS51" s="323"/>
      <c r="PHT51" s="323"/>
      <c r="PHU51" s="323"/>
      <c r="PHV51" s="323"/>
      <c r="PHW51" s="323"/>
      <c r="PHX51" s="323"/>
      <c r="PHY51" s="323"/>
      <c r="PHZ51" s="323"/>
      <c r="PIA51" s="323"/>
      <c r="PIB51" s="323"/>
      <c r="PIC51" s="323"/>
      <c r="PID51" s="323"/>
      <c r="PIE51" s="323"/>
      <c r="PIF51" s="323"/>
      <c r="PIG51" s="323"/>
      <c r="PIH51" s="323"/>
      <c r="PII51" s="323"/>
      <c r="PIJ51" s="323"/>
      <c r="PIK51" s="323"/>
      <c r="PIL51" s="323"/>
      <c r="PIM51" s="323"/>
      <c r="PIN51" s="323"/>
      <c r="PIO51" s="323"/>
      <c r="PIP51" s="323"/>
      <c r="PIQ51" s="323"/>
      <c r="PIR51" s="323"/>
      <c r="PIS51" s="323"/>
      <c r="PIT51" s="323"/>
      <c r="PIU51" s="323"/>
      <c r="PIV51" s="323"/>
      <c r="PIW51" s="323"/>
      <c r="PIX51" s="323"/>
      <c r="PIY51" s="323"/>
      <c r="PIZ51" s="323"/>
      <c r="PJA51" s="323"/>
      <c r="PJB51" s="323"/>
      <c r="PJC51" s="323"/>
      <c r="PJD51" s="323"/>
      <c r="PJE51" s="323"/>
      <c r="PJF51" s="323"/>
      <c r="PJG51" s="323"/>
      <c r="PJH51" s="323"/>
      <c r="PJI51" s="323"/>
      <c r="PJJ51" s="323"/>
      <c r="PJK51" s="323"/>
      <c r="PJL51" s="323"/>
      <c r="PJM51" s="323"/>
      <c r="PJN51" s="323"/>
      <c r="PJO51" s="323"/>
      <c r="PJP51" s="323"/>
      <c r="PJQ51" s="323"/>
      <c r="PJR51" s="323"/>
      <c r="PJS51" s="323"/>
      <c r="PJT51" s="323"/>
      <c r="PJU51" s="323"/>
      <c r="PJV51" s="323"/>
      <c r="PJW51" s="323"/>
      <c r="PJX51" s="323"/>
      <c r="PJY51" s="323"/>
      <c r="PJZ51" s="323"/>
      <c r="PKA51" s="323"/>
      <c r="PKB51" s="323"/>
      <c r="PKC51" s="323"/>
      <c r="PKD51" s="323"/>
      <c r="PKE51" s="323"/>
      <c r="PKF51" s="323"/>
      <c r="PKG51" s="323"/>
      <c r="PKH51" s="323"/>
      <c r="PKI51" s="323"/>
      <c r="PKJ51" s="323"/>
      <c r="PKK51" s="323"/>
      <c r="PKL51" s="323"/>
      <c r="PKM51" s="323"/>
      <c r="PKN51" s="323"/>
      <c r="PKO51" s="323"/>
      <c r="PKP51" s="323"/>
      <c r="PKQ51" s="323"/>
      <c r="PKR51" s="323"/>
      <c r="PKS51" s="323"/>
      <c r="PKT51" s="323"/>
      <c r="PKU51" s="323"/>
      <c r="PKV51" s="323"/>
      <c r="PKW51" s="323"/>
      <c r="PKX51" s="323"/>
      <c r="PKY51" s="323"/>
      <c r="PKZ51" s="323"/>
      <c r="PLA51" s="323"/>
      <c r="PLB51" s="323"/>
      <c r="PLC51" s="323"/>
      <c r="PLD51" s="323"/>
      <c r="PLE51" s="323"/>
      <c r="PLF51" s="323"/>
      <c r="PLG51" s="323"/>
      <c r="PLH51" s="323"/>
      <c r="PLI51" s="323"/>
      <c r="PLJ51" s="323"/>
      <c r="PLK51" s="323"/>
      <c r="PLL51" s="323"/>
      <c r="PLM51" s="323"/>
      <c r="PLN51" s="323"/>
      <c r="PLO51" s="323"/>
      <c r="PLP51" s="323"/>
      <c r="PLQ51" s="323"/>
      <c r="PLR51" s="323"/>
      <c r="PLS51" s="323"/>
      <c r="PLT51" s="323"/>
      <c r="PLU51" s="323"/>
      <c r="PLV51" s="323"/>
      <c r="PLW51" s="323"/>
      <c r="PLX51" s="323"/>
      <c r="PLY51" s="323"/>
      <c r="PLZ51" s="323"/>
      <c r="PMA51" s="323"/>
      <c r="PMB51" s="323"/>
      <c r="PMC51" s="323"/>
      <c r="PMD51" s="323"/>
      <c r="PME51" s="323"/>
      <c r="PMF51" s="323"/>
      <c r="PMG51" s="323"/>
      <c r="PMH51" s="323"/>
      <c r="PMI51" s="323"/>
      <c r="PMJ51" s="323"/>
      <c r="PMK51" s="323"/>
      <c r="PML51" s="323"/>
      <c r="PMM51" s="323"/>
      <c r="PMN51" s="323"/>
      <c r="PMO51" s="323"/>
      <c r="PMP51" s="323"/>
      <c r="PMQ51" s="323"/>
      <c r="PMR51" s="323"/>
      <c r="PMS51" s="323"/>
      <c r="PMT51" s="323"/>
      <c r="PMU51" s="323"/>
      <c r="PMV51" s="323"/>
      <c r="PMW51" s="323"/>
      <c r="PMX51" s="323"/>
      <c r="PMY51" s="323"/>
      <c r="PMZ51" s="323"/>
      <c r="PNA51" s="323"/>
      <c r="PNB51" s="323"/>
      <c r="PNC51" s="323"/>
      <c r="PND51" s="323"/>
      <c r="PNE51" s="323"/>
      <c r="PNF51" s="323"/>
      <c r="PNG51" s="323"/>
      <c r="PNH51" s="323"/>
      <c r="PNI51" s="323"/>
      <c r="PNJ51" s="323"/>
      <c r="PNK51" s="323"/>
      <c r="PNL51" s="323"/>
      <c r="PNM51" s="323"/>
      <c r="PNN51" s="323"/>
      <c r="PNO51" s="323"/>
      <c r="PNP51" s="323"/>
      <c r="PNQ51" s="323"/>
      <c r="PNR51" s="323"/>
      <c r="PNS51" s="323"/>
      <c r="PNT51" s="323"/>
      <c r="PNU51" s="323"/>
      <c r="PNV51" s="323"/>
      <c r="PNW51" s="323"/>
      <c r="PNX51" s="323"/>
      <c r="PNY51" s="323"/>
      <c r="PNZ51" s="323"/>
      <c r="POA51" s="323"/>
      <c r="POB51" s="323"/>
      <c r="POC51" s="323"/>
      <c r="POD51" s="323"/>
      <c r="POE51" s="323"/>
      <c r="POF51" s="323"/>
      <c r="POG51" s="323"/>
      <c r="POH51" s="323"/>
      <c r="POI51" s="323"/>
      <c r="POJ51" s="323"/>
      <c r="POK51" s="323"/>
      <c r="POL51" s="323"/>
      <c r="POM51" s="323"/>
      <c r="PON51" s="323"/>
      <c r="POO51" s="323"/>
      <c r="POP51" s="323"/>
      <c r="POQ51" s="323"/>
      <c r="POR51" s="323"/>
      <c r="POS51" s="323"/>
      <c r="POT51" s="323"/>
      <c r="POU51" s="323"/>
      <c r="POV51" s="323"/>
      <c r="POW51" s="323"/>
      <c r="POX51" s="323"/>
      <c r="POY51" s="323"/>
      <c r="POZ51" s="323"/>
      <c r="PPA51" s="323"/>
      <c r="PPB51" s="323"/>
      <c r="PPC51" s="323"/>
      <c r="PPD51" s="323"/>
      <c r="PPE51" s="323"/>
      <c r="PPF51" s="323"/>
      <c r="PPG51" s="323"/>
      <c r="PPH51" s="323"/>
      <c r="PPI51" s="323"/>
      <c r="PPJ51" s="323"/>
      <c r="PPK51" s="323"/>
      <c r="PPL51" s="323"/>
      <c r="PPM51" s="323"/>
      <c r="PPN51" s="323"/>
      <c r="PPO51" s="323"/>
      <c r="PPP51" s="323"/>
      <c r="PPQ51" s="323"/>
      <c r="PPR51" s="323"/>
      <c r="PPS51" s="323"/>
      <c r="PPT51" s="323"/>
      <c r="PPU51" s="323"/>
      <c r="PPV51" s="323"/>
      <c r="PPW51" s="323"/>
      <c r="PPX51" s="323"/>
      <c r="PPY51" s="323"/>
      <c r="PPZ51" s="323"/>
      <c r="PQA51" s="323"/>
      <c r="PQB51" s="323"/>
      <c r="PQC51" s="323"/>
      <c r="PQD51" s="323"/>
      <c r="PQE51" s="323"/>
      <c r="PQF51" s="323"/>
      <c r="PQG51" s="323"/>
      <c r="PQH51" s="323"/>
      <c r="PQI51" s="323"/>
      <c r="PQJ51" s="323"/>
      <c r="PQK51" s="323"/>
      <c r="PQL51" s="323"/>
      <c r="PQM51" s="323"/>
      <c r="PQN51" s="323"/>
      <c r="PQO51" s="323"/>
      <c r="PQP51" s="323"/>
      <c r="PQQ51" s="323"/>
      <c r="PQR51" s="323"/>
      <c r="PQS51" s="323"/>
      <c r="PQT51" s="323"/>
      <c r="PQU51" s="323"/>
      <c r="PQV51" s="323"/>
      <c r="PQW51" s="323"/>
      <c r="PQX51" s="323"/>
      <c r="PQY51" s="323"/>
      <c r="PQZ51" s="323"/>
      <c r="PRA51" s="323"/>
      <c r="PRB51" s="323"/>
      <c r="PRC51" s="323"/>
      <c r="PRD51" s="323"/>
      <c r="PRE51" s="323"/>
      <c r="PRF51" s="323"/>
      <c r="PRG51" s="323"/>
      <c r="PRH51" s="323"/>
      <c r="PRI51" s="323"/>
      <c r="PRJ51" s="323"/>
      <c r="PRK51" s="323"/>
      <c r="PRL51" s="323"/>
      <c r="PRM51" s="323"/>
      <c r="PRN51" s="323"/>
      <c r="PRO51" s="323"/>
      <c r="PRP51" s="323"/>
      <c r="PRQ51" s="323"/>
      <c r="PRR51" s="323"/>
      <c r="PRS51" s="323"/>
      <c r="PRT51" s="323"/>
      <c r="PRU51" s="323"/>
      <c r="PRV51" s="323"/>
      <c r="PRW51" s="323"/>
      <c r="PRX51" s="323"/>
      <c r="PRY51" s="323"/>
      <c r="PRZ51" s="323"/>
      <c r="PSA51" s="323"/>
      <c r="PSB51" s="323"/>
      <c r="PSC51" s="323"/>
      <c r="PSD51" s="323"/>
      <c r="PSE51" s="323"/>
      <c r="PSF51" s="323"/>
      <c r="PSG51" s="323"/>
      <c r="PSH51" s="323"/>
      <c r="PSI51" s="323"/>
      <c r="PSJ51" s="323"/>
      <c r="PSK51" s="323"/>
      <c r="PSL51" s="323"/>
      <c r="PSM51" s="323"/>
      <c r="PSN51" s="323"/>
      <c r="PSO51" s="323"/>
      <c r="PSP51" s="323"/>
      <c r="PSQ51" s="323"/>
      <c r="PSR51" s="323"/>
      <c r="PSS51" s="323"/>
      <c r="PST51" s="323"/>
      <c r="PSU51" s="323"/>
      <c r="PSV51" s="323"/>
      <c r="PSW51" s="323"/>
      <c r="PSX51" s="323"/>
      <c r="PSY51" s="323"/>
      <c r="PSZ51" s="323"/>
      <c r="PTA51" s="323"/>
      <c r="PTB51" s="323"/>
      <c r="PTC51" s="323"/>
      <c r="PTD51" s="323"/>
      <c r="PTE51" s="323"/>
      <c r="PTF51" s="323"/>
      <c r="PTG51" s="323"/>
      <c r="PTH51" s="323"/>
      <c r="PTI51" s="323"/>
      <c r="PTJ51" s="323"/>
      <c r="PTK51" s="323"/>
      <c r="PTL51" s="323"/>
      <c r="PTM51" s="323"/>
      <c r="PTN51" s="323"/>
      <c r="PTO51" s="323"/>
      <c r="PTP51" s="323"/>
      <c r="PTQ51" s="323"/>
      <c r="PTR51" s="323"/>
      <c r="PTS51" s="323"/>
      <c r="PTT51" s="323"/>
      <c r="PTU51" s="323"/>
      <c r="PTV51" s="323"/>
      <c r="PTW51" s="323"/>
      <c r="PTX51" s="323"/>
      <c r="PTY51" s="323"/>
      <c r="PTZ51" s="323"/>
      <c r="PUA51" s="323"/>
      <c r="PUB51" s="323"/>
      <c r="PUC51" s="323"/>
      <c r="PUD51" s="323"/>
      <c r="PUE51" s="323"/>
      <c r="PUF51" s="323"/>
      <c r="PUG51" s="323"/>
      <c r="PUH51" s="323"/>
      <c r="PUI51" s="323"/>
      <c r="PUJ51" s="323"/>
      <c r="PUK51" s="323"/>
      <c r="PUL51" s="323"/>
      <c r="PUM51" s="323"/>
      <c r="PUN51" s="323"/>
      <c r="PUO51" s="323"/>
      <c r="PUP51" s="323"/>
      <c r="PUQ51" s="323"/>
      <c r="PUR51" s="323"/>
      <c r="PUS51" s="323"/>
      <c r="PUT51" s="323"/>
      <c r="PUU51" s="323"/>
      <c r="PUV51" s="323"/>
      <c r="PUW51" s="323"/>
      <c r="PUX51" s="323"/>
      <c r="PUY51" s="323"/>
      <c r="PUZ51" s="323"/>
      <c r="PVA51" s="323"/>
      <c r="PVB51" s="323"/>
      <c r="PVC51" s="323"/>
      <c r="PVD51" s="323"/>
      <c r="PVE51" s="323"/>
      <c r="PVF51" s="323"/>
      <c r="PVG51" s="323"/>
      <c r="PVH51" s="323"/>
      <c r="PVI51" s="323"/>
      <c r="PVJ51" s="323"/>
      <c r="PVK51" s="323"/>
      <c r="PVL51" s="323"/>
      <c r="PVM51" s="323"/>
      <c r="PVN51" s="323"/>
      <c r="PVO51" s="323"/>
      <c r="PVP51" s="323"/>
      <c r="PVQ51" s="323"/>
      <c r="PVR51" s="323"/>
      <c r="PVS51" s="323"/>
      <c r="PVT51" s="323"/>
      <c r="PVU51" s="323"/>
      <c r="PVV51" s="323"/>
      <c r="PVW51" s="323"/>
      <c r="PVX51" s="323"/>
      <c r="PVY51" s="323"/>
      <c r="PVZ51" s="323"/>
      <c r="PWA51" s="323"/>
      <c r="PWB51" s="323"/>
      <c r="PWC51" s="323"/>
      <c r="PWD51" s="323"/>
      <c r="PWE51" s="323"/>
      <c r="PWF51" s="323"/>
      <c r="PWG51" s="323"/>
      <c r="PWH51" s="323"/>
      <c r="PWI51" s="323"/>
      <c r="PWJ51" s="323"/>
      <c r="PWK51" s="323"/>
      <c r="PWL51" s="323"/>
      <c r="PWM51" s="323"/>
      <c r="PWN51" s="323"/>
      <c r="PWO51" s="323"/>
      <c r="PWP51" s="323"/>
      <c r="PWQ51" s="323"/>
      <c r="PWR51" s="323"/>
      <c r="PWS51" s="323"/>
      <c r="PWT51" s="323"/>
      <c r="PWU51" s="323"/>
      <c r="PWV51" s="323"/>
      <c r="PWW51" s="323"/>
      <c r="PWX51" s="323"/>
      <c r="PWY51" s="323"/>
      <c r="PWZ51" s="323"/>
      <c r="PXA51" s="323"/>
      <c r="PXB51" s="323"/>
      <c r="PXC51" s="323"/>
      <c r="PXD51" s="323"/>
      <c r="PXE51" s="323"/>
      <c r="PXF51" s="323"/>
      <c r="PXG51" s="323"/>
      <c r="PXH51" s="323"/>
      <c r="PXI51" s="323"/>
      <c r="PXJ51" s="323"/>
      <c r="PXK51" s="323"/>
      <c r="PXL51" s="323"/>
      <c r="PXM51" s="323"/>
      <c r="PXN51" s="323"/>
      <c r="PXO51" s="323"/>
      <c r="PXP51" s="323"/>
      <c r="PXQ51" s="323"/>
      <c r="PXR51" s="323"/>
      <c r="PXS51" s="323"/>
      <c r="PXT51" s="323"/>
      <c r="PXU51" s="323"/>
      <c r="PXV51" s="323"/>
      <c r="PXW51" s="323"/>
      <c r="PXX51" s="323"/>
      <c r="PXY51" s="323"/>
      <c r="PXZ51" s="323"/>
      <c r="PYA51" s="323"/>
      <c r="PYB51" s="323"/>
      <c r="PYC51" s="323"/>
      <c r="PYD51" s="323"/>
      <c r="PYE51" s="323"/>
      <c r="PYF51" s="323"/>
      <c r="PYG51" s="323"/>
      <c r="PYH51" s="323"/>
      <c r="PYI51" s="323"/>
      <c r="PYJ51" s="323"/>
      <c r="PYK51" s="323"/>
      <c r="PYL51" s="323"/>
      <c r="PYM51" s="323"/>
      <c r="PYN51" s="323"/>
      <c r="PYO51" s="323"/>
      <c r="PYP51" s="323"/>
      <c r="PYQ51" s="323"/>
      <c r="PYR51" s="323"/>
      <c r="PYS51" s="323"/>
      <c r="PYT51" s="323"/>
      <c r="PYU51" s="323"/>
      <c r="PYV51" s="323"/>
      <c r="PYW51" s="323"/>
      <c r="PYX51" s="323"/>
      <c r="PYY51" s="323"/>
      <c r="PYZ51" s="323"/>
      <c r="PZA51" s="323"/>
      <c r="PZB51" s="323"/>
      <c r="PZC51" s="323"/>
      <c r="PZD51" s="323"/>
      <c r="PZE51" s="323"/>
      <c r="PZF51" s="323"/>
      <c r="PZG51" s="323"/>
      <c r="PZH51" s="323"/>
      <c r="PZI51" s="323"/>
      <c r="PZJ51" s="323"/>
      <c r="PZK51" s="323"/>
      <c r="PZL51" s="323"/>
      <c r="PZM51" s="323"/>
      <c r="PZN51" s="323"/>
      <c r="PZO51" s="323"/>
      <c r="PZP51" s="323"/>
      <c r="PZQ51" s="323"/>
      <c r="PZR51" s="323"/>
      <c r="PZS51" s="323"/>
      <c r="PZT51" s="323"/>
      <c r="PZU51" s="323"/>
      <c r="PZV51" s="323"/>
      <c r="PZW51" s="323"/>
      <c r="PZX51" s="323"/>
      <c r="PZY51" s="323"/>
      <c r="PZZ51" s="323"/>
      <c r="QAA51" s="323"/>
      <c r="QAB51" s="323"/>
      <c r="QAC51" s="323"/>
      <c r="QAD51" s="323"/>
      <c r="QAE51" s="323"/>
      <c r="QAF51" s="323"/>
      <c r="QAG51" s="323"/>
      <c r="QAH51" s="323"/>
      <c r="QAI51" s="323"/>
      <c r="QAJ51" s="323"/>
      <c r="QAK51" s="323"/>
      <c r="QAL51" s="323"/>
      <c r="QAM51" s="323"/>
      <c r="QAN51" s="323"/>
      <c r="QAO51" s="323"/>
      <c r="QAP51" s="323"/>
      <c r="QAQ51" s="323"/>
      <c r="QAR51" s="323"/>
      <c r="QAS51" s="323"/>
      <c r="QAT51" s="323"/>
      <c r="QAU51" s="323"/>
      <c r="QAV51" s="323"/>
      <c r="QAW51" s="323"/>
      <c r="QAX51" s="323"/>
      <c r="QAY51" s="323"/>
      <c r="QAZ51" s="323"/>
      <c r="QBA51" s="323"/>
      <c r="QBB51" s="323"/>
      <c r="QBC51" s="323"/>
      <c r="QBD51" s="323"/>
      <c r="QBE51" s="323"/>
      <c r="QBF51" s="323"/>
      <c r="QBG51" s="323"/>
      <c r="QBH51" s="323"/>
      <c r="QBI51" s="323"/>
      <c r="QBJ51" s="323"/>
      <c r="QBK51" s="323"/>
      <c r="QBL51" s="323"/>
      <c r="QBM51" s="323"/>
      <c r="QBN51" s="323"/>
      <c r="QBO51" s="323"/>
      <c r="QBP51" s="323"/>
      <c r="QBQ51" s="323"/>
      <c r="QBR51" s="323"/>
      <c r="QBS51" s="323"/>
      <c r="QBT51" s="323"/>
      <c r="QBU51" s="323"/>
      <c r="QBV51" s="323"/>
      <c r="QBW51" s="323"/>
      <c r="QBX51" s="323"/>
      <c r="QBY51" s="323"/>
      <c r="QBZ51" s="323"/>
      <c r="QCA51" s="323"/>
      <c r="QCB51" s="323"/>
      <c r="QCC51" s="323"/>
      <c r="QCD51" s="323"/>
      <c r="QCE51" s="323"/>
      <c r="QCF51" s="323"/>
      <c r="QCG51" s="323"/>
      <c r="QCH51" s="323"/>
      <c r="QCI51" s="323"/>
      <c r="QCJ51" s="323"/>
      <c r="QCK51" s="323"/>
      <c r="QCL51" s="323"/>
      <c r="QCM51" s="323"/>
      <c r="QCN51" s="323"/>
      <c r="QCO51" s="323"/>
      <c r="QCP51" s="323"/>
      <c r="QCQ51" s="323"/>
      <c r="QCR51" s="323"/>
      <c r="QCS51" s="323"/>
      <c r="QCT51" s="323"/>
      <c r="QCU51" s="323"/>
      <c r="QCV51" s="323"/>
      <c r="QCW51" s="323"/>
      <c r="QCX51" s="323"/>
      <c r="QCY51" s="323"/>
      <c r="QCZ51" s="323"/>
      <c r="QDA51" s="323"/>
      <c r="QDB51" s="323"/>
      <c r="QDC51" s="323"/>
      <c r="QDD51" s="323"/>
      <c r="QDE51" s="323"/>
      <c r="QDF51" s="323"/>
      <c r="QDG51" s="323"/>
      <c r="QDH51" s="323"/>
      <c r="QDI51" s="323"/>
      <c r="QDJ51" s="323"/>
      <c r="QDK51" s="323"/>
      <c r="QDL51" s="323"/>
      <c r="QDM51" s="323"/>
      <c r="QDN51" s="323"/>
      <c r="QDO51" s="323"/>
      <c r="QDP51" s="323"/>
      <c r="QDQ51" s="323"/>
      <c r="QDR51" s="323"/>
      <c r="QDS51" s="323"/>
      <c r="QDT51" s="323"/>
      <c r="QDU51" s="323"/>
      <c r="QDV51" s="323"/>
      <c r="QDW51" s="323"/>
      <c r="QDX51" s="323"/>
      <c r="QDY51" s="323"/>
      <c r="QDZ51" s="323"/>
      <c r="QEA51" s="323"/>
      <c r="QEB51" s="323"/>
      <c r="QEC51" s="323"/>
      <c r="QED51" s="323"/>
      <c r="QEE51" s="323"/>
      <c r="QEF51" s="323"/>
      <c r="QEG51" s="323"/>
      <c r="QEH51" s="323"/>
      <c r="QEI51" s="323"/>
      <c r="QEJ51" s="323"/>
      <c r="QEK51" s="323"/>
      <c r="QEL51" s="323"/>
      <c r="QEM51" s="323"/>
      <c r="QEN51" s="323"/>
      <c r="QEO51" s="323"/>
      <c r="QEP51" s="323"/>
      <c r="QEQ51" s="323"/>
      <c r="QER51" s="323"/>
      <c r="QES51" s="323"/>
      <c r="QET51" s="323"/>
      <c r="QEU51" s="323"/>
      <c r="QEV51" s="323"/>
      <c r="QEW51" s="323"/>
      <c r="QEX51" s="323"/>
      <c r="QEY51" s="323"/>
      <c r="QEZ51" s="323"/>
      <c r="QFA51" s="323"/>
      <c r="QFB51" s="323"/>
      <c r="QFC51" s="323"/>
      <c r="QFD51" s="323"/>
      <c r="QFE51" s="323"/>
      <c r="QFF51" s="323"/>
      <c r="QFG51" s="323"/>
      <c r="QFH51" s="323"/>
      <c r="QFI51" s="323"/>
      <c r="QFJ51" s="323"/>
      <c r="QFK51" s="323"/>
      <c r="QFL51" s="323"/>
      <c r="QFM51" s="323"/>
      <c r="QFN51" s="323"/>
      <c r="QFO51" s="323"/>
      <c r="QFP51" s="323"/>
      <c r="QFQ51" s="323"/>
      <c r="QFR51" s="323"/>
      <c r="QFS51" s="323"/>
      <c r="QFT51" s="323"/>
      <c r="QFU51" s="323"/>
      <c r="QFV51" s="323"/>
      <c r="QFW51" s="323"/>
      <c r="QFX51" s="323"/>
      <c r="QFY51" s="323"/>
      <c r="QFZ51" s="323"/>
      <c r="QGA51" s="323"/>
      <c r="QGB51" s="323"/>
      <c r="QGC51" s="323"/>
      <c r="QGD51" s="323"/>
      <c r="QGE51" s="323"/>
      <c r="QGF51" s="323"/>
      <c r="QGG51" s="323"/>
      <c r="QGH51" s="323"/>
      <c r="QGI51" s="323"/>
      <c r="QGJ51" s="323"/>
      <c r="QGK51" s="323"/>
      <c r="QGL51" s="323"/>
      <c r="QGM51" s="323"/>
      <c r="QGN51" s="323"/>
      <c r="QGO51" s="323"/>
      <c r="QGP51" s="323"/>
      <c r="QGQ51" s="323"/>
      <c r="QGR51" s="323"/>
      <c r="QGS51" s="323"/>
      <c r="QGT51" s="323"/>
      <c r="QGU51" s="323"/>
      <c r="QGV51" s="323"/>
      <c r="QGW51" s="323"/>
      <c r="QGX51" s="323"/>
      <c r="QGY51" s="323"/>
      <c r="QGZ51" s="323"/>
      <c r="QHA51" s="323"/>
      <c r="QHB51" s="323"/>
      <c r="QHC51" s="323"/>
      <c r="QHD51" s="323"/>
      <c r="QHE51" s="323"/>
      <c r="QHF51" s="323"/>
      <c r="QHG51" s="323"/>
      <c r="QHH51" s="323"/>
      <c r="QHI51" s="323"/>
      <c r="QHJ51" s="323"/>
      <c r="QHK51" s="323"/>
      <c r="QHL51" s="323"/>
      <c r="QHM51" s="323"/>
      <c r="QHN51" s="323"/>
      <c r="QHO51" s="323"/>
      <c r="QHP51" s="323"/>
      <c r="QHQ51" s="323"/>
      <c r="QHR51" s="323"/>
      <c r="QHS51" s="323"/>
      <c r="QHT51" s="323"/>
      <c r="QHU51" s="323"/>
      <c r="QHV51" s="323"/>
      <c r="QHW51" s="323"/>
      <c r="QHX51" s="323"/>
      <c r="QHY51" s="323"/>
      <c r="QHZ51" s="323"/>
      <c r="QIA51" s="323"/>
      <c r="QIB51" s="323"/>
      <c r="QIC51" s="323"/>
      <c r="QID51" s="323"/>
      <c r="QIE51" s="323"/>
      <c r="QIF51" s="323"/>
      <c r="QIG51" s="323"/>
      <c r="QIH51" s="323"/>
      <c r="QII51" s="323"/>
      <c r="QIJ51" s="323"/>
      <c r="QIK51" s="323"/>
      <c r="QIL51" s="323"/>
      <c r="QIM51" s="323"/>
      <c r="QIN51" s="323"/>
      <c r="QIO51" s="323"/>
      <c r="QIP51" s="323"/>
      <c r="QIQ51" s="323"/>
      <c r="QIR51" s="323"/>
      <c r="QIS51" s="323"/>
      <c r="QIT51" s="323"/>
      <c r="QIU51" s="323"/>
      <c r="QIV51" s="323"/>
      <c r="QIW51" s="323"/>
      <c r="QIX51" s="323"/>
      <c r="QIY51" s="323"/>
      <c r="QIZ51" s="323"/>
      <c r="QJA51" s="323"/>
      <c r="QJB51" s="323"/>
      <c r="QJC51" s="323"/>
      <c r="QJD51" s="323"/>
      <c r="QJE51" s="323"/>
      <c r="QJF51" s="323"/>
      <c r="QJG51" s="323"/>
      <c r="QJH51" s="323"/>
      <c r="QJI51" s="323"/>
      <c r="QJJ51" s="323"/>
      <c r="QJK51" s="323"/>
      <c r="QJL51" s="323"/>
      <c r="QJM51" s="323"/>
      <c r="QJN51" s="323"/>
      <c r="QJO51" s="323"/>
      <c r="QJP51" s="323"/>
      <c r="QJQ51" s="323"/>
      <c r="QJR51" s="323"/>
      <c r="QJS51" s="323"/>
      <c r="QJT51" s="323"/>
      <c r="QJU51" s="323"/>
      <c r="QJV51" s="323"/>
      <c r="QJW51" s="323"/>
      <c r="QJX51" s="323"/>
      <c r="QJY51" s="323"/>
      <c r="QJZ51" s="323"/>
      <c r="QKA51" s="323"/>
      <c r="QKB51" s="323"/>
      <c r="QKC51" s="323"/>
      <c r="QKD51" s="323"/>
      <c r="QKE51" s="323"/>
      <c r="QKF51" s="323"/>
      <c r="QKG51" s="323"/>
      <c r="QKH51" s="323"/>
      <c r="QKI51" s="323"/>
      <c r="QKJ51" s="323"/>
      <c r="QKK51" s="323"/>
      <c r="QKL51" s="323"/>
      <c r="QKM51" s="323"/>
      <c r="QKN51" s="323"/>
      <c r="QKO51" s="323"/>
      <c r="QKP51" s="323"/>
      <c r="QKQ51" s="323"/>
      <c r="QKR51" s="323"/>
      <c r="QKS51" s="323"/>
      <c r="QKT51" s="323"/>
      <c r="QKU51" s="323"/>
      <c r="QKV51" s="323"/>
      <c r="QKW51" s="323"/>
      <c r="QKX51" s="323"/>
      <c r="QKY51" s="323"/>
      <c r="QKZ51" s="323"/>
      <c r="QLA51" s="323"/>
      <c r="QLB51" s="323"/>
      <c r="QLC51" s="323"/>
      <c r="QLD51" s="323"/>
      <c r="QLE51" s="323"/>
      <c r="QLF51" s="323"/>
      <c r="QLG51" s="323"/>
      <c r="QLH51" s="323"/>
      <c r="QLI51" s="323"/>
      <c r="QLJ51" s="323"/>
      <c r="QLK51" s="323"/>
      <c r="QLL51" s="323"/>
      <c r="QLM51" s="323"/>
      <c r="QLN51" s="323"/>
      <c r="QLO51" s="323"/>
      <c r="QLP51" s="323"/>
      <c r="QLQ51" s="323"/>
      <c r="QLR51" s="323"/>
      <c r="QLS51" s="323"/>
      <c r="QLT51" s="323"/>
      <c r="QLU51" s="323"/>
      <c r="QLV51" s="323"/>
      <c r="QLW51" s="323"/>
      <c r="QLX51" s="323"/>
      <c r="QLY51" s="323"/>
      <c r="QLZ51" s="323"/>
      <c r="QMA51" s="323"/>
      <c r="QMB51" s="323"/>
      <c r="QMC51" s="323"/>
      <c r="QMD51" s="323"/>
      <c r="QME51" s="323"/>
      <c r="QMF51" s="323"/>
      <c r="QMG51" s="323"/>
      <c r="QMH51" s="323"/>
      <c r="QMI51" s="323"/>
      <c r="QMJ51" s="323"/>
      <c r="QMK51" s="323"/>
      <c r="QML51" s="323"/>
      <c r="QMM51" s="323"/>
      <c r="QMN51" s="323"/>
      <c r="QMO51" s="323"/>
      <c r="QMP51" s="323"/>
      <c r="QMQ51" s="323"/>
      <c r="QMR51" s="323"/>
      <c r="QMS51" s="323"/>
      <c r="QMT51" s="323"/>
      <c r="QMU51" s="323"/>
      <c r="QMV51" s="323"/>
      <c r="QMW51" s="323"/>
      <c r="QMX51" s="323"/>
      <c r="QMY51" s="323"/>
      <c r="QMZ51" s="323"/>
      <c r="QNA51" s="323"/>
      <c r="QNB51" s="323"/>
      <c r="QNC51" s="323"/>
      <c r="QND51" s="323"/>
      <c r="QNE51" s="323"/>
      <c r="QNF51" s="323"/>
      <c r="QNG51" s="323"/>
      <c r="QNH51" s="323"/>
      <c r="QNI51" s="323"/>
      <c r="QNJ51" s="323"/>
      <c r="QNK51" s="323"/>
      <c r="QNL51" s="323"/>
      <c r="QNM51" s="323"/>
      <c r="QNN51" s="323"/>
      <c r="QNO51" s="323"/>
      <c r="QNP51" s="323"/>
      <c r="QNQ51" s="323"/>
      <c r="QNR51" s="323"/>
      <c r="QNS51" s="323"/>
      <c r="QNT51" s="323"/>
      <c r="QNU51" s="323"/>
      <c r="QNV51" s="323"/>
      <c r="QNW51" s="323"/>
      <c r="QNX51" s="323"/>
      <c r="QNY51" s="323"/>
      <c r="QNZ51" s="323"/>
      <c r="QOA51" s="323"/>
      <c r="QOB51" s="323"/>
      <c r="QOC51" s="323"/>
      <c r="QOD51" s="323"/>
      <c r="QOE51" s="323"/>
      <c r="QOF51" s="323"/>
      <c r="QOG51" s="323"/>
      <c r="QOH51" s="323"/>
      <c r="QOI51" s="323"/>
      <c r="QOJ51" s="323"/>
      <c r="QOK51" s="323"/>
      <c r="QOL51" s="323"/>
      <c r="QOM51" s="323"/>
      <c r="QON51" s="323"/>
      <c r="QOO51" s="323"/>
      <c r="QOP51" s="323"/>
      <c r="QOQ51" s="323"/>
      <c r="QOR51" s="323"/>
      <c r="QOS51" s="323"/>
      <c r="QOT51" s="323"/>
      <c r="QOU51" s="323"/>
      <c r="QOV51" s="323"/>
      <c r="QOW51" s="323"/>
      <c r="QOX51" s="323"/>
      <c r="QOY51" s="323"/>
      <c r="QOZ51" s="323"/>
      <c r="QPA51" s="323"/>
      <c r="QPB51" s="323"/>
      <c r="QPC51" s="323"/>
      <c r="QPD51" s="323"/>
      <c r="QPE51" s="323"/>
      <c r="QPF51" s="323"/>
      <c r="QPG51" s="323"/>
      <c r="QPH51" s="323"/>
      <c r="QPI51" s="323"/>
      <c r="QPJ51" s="323"/>
      <c r="QPK51" s="323"/>
      <c r="QPL51" s="323"/>
      <c r="QPM51" s="323"/>
      <c r="QPN51" s="323"/>
      <c r="QPO51" s="323"/>
      <c r="QPP51" s="323"/>
      <c r="QPQ51" s="323"/>
      <c r="QPR51" s="323"/>
      <c r="QPS51" s="323"/>
      <c r="QPT51" s="323"/>
      <c r="QPU51" s="323"/>
      <c r="QPV51" s="323"/>
      <c r="QPW51" s="323"/>
      <c r="QPX51" s="323"/>
      <c r="QPY51" s="323"/>
      <c r="QPZ51" s="323"/>
      <c r="QQA51" s="323"/>
      <c r="QQB51" s="323"/>
      <c r="QQC51" s="323"/>
      <c r="QQD51" s="323"/>
      <c r="QQE51" s="323"/>
      <c r="QQF51" s="323"/>
      <c r="QQG51" s="323"/>
      <c r="QQH51" s="323"/>
      <c r="QQI51" s="323"/>
      <c r="QQJ51" s="323"/>
      <c r="QQK51" s="323"/>
      <c r="QQL51" s="323"/>
      <c r="QQM51" s="323"/>
      <c r="QQN51" s="323"/>
      <c r="QQO51" s="323"/>
      <c r="QQP51" s="323"/>
      <c r="QQQ51" s="323"/>
      <c r="QQR51" s="323"/>
      <c r="QQS51" s="323"/>
      <c r="QQT51" s="323"/>
      <c r="QQU51" s="323"/>
      <c r="QQV51" s="323"/>
      <c r="QQW51" s="323"/>
      <c r="QQX51" s="323"/>
      <c r="QQY51" s="323"/>
      <c r="QQZ51" s="323"/>
      <c r="QRA51" s="323"/>
      <c r="QRB51" s="323"/>
      <c r="QRC51" s="323"/>
      <c r="QRD51" s="323"/>
      <c r="QRE51" s="323"/>
      <c r="QRF51" s="323"/>
      <c r="QRG51" s="323"/>
      <c r="QRH51" s="323"/>
      <c r="QRI51" s="323"/>
      <c r="QRJ51" s="323"/>
      <c r="QRK51" s="323"/>
      <c r="QRL51" s="323"/>
      <c r="QRM51" s="323"/>
      <c r="QRN51" s="323"/>
      <c r="QRO51" s="323"/>
      <c r="QRP51" s="323"/>
      <c r="QRQ51" s="323"/>
      <c r="QRR51" s="323"/>
      <c r="QRS51" s="323"/>
      <c r="QRT51" s="323"/>
      <c r="QRU51" s="323"/>
      <c r="QRV51" s="323"/>
      <c r="QRW51" s="323"/>
      <c r="QRX51" s="323"/>
      <c r="QRY51" s="323"/>
      <c r="QRZ51" s="323"/>
      <c r="QSA51" s="323"/>
      <c r="QSB51" s="323"/>
      <c r="QSC51" s="323"/>
      <c r="QSD51" s="323"/>
      <c r="QSE51" s="323"/>
      <c r="QSF51" s="323"/>
      <c r="QSG51" s="323"/>
      <c r="QSH51" s="323"/>
      <c r="QSI51" s="323"/>
      <c r="QSJ51" s="323"/>
      <c r="QSK51" s="323"/>
      <c r="QSL51" s="323"/>
      <c r="QSM51" s="323"/>
      <c r="QSN51" s="323"/>
      <c r="QSO51" s="323"/>
      <c r="QSP51" s="323"/>
      <c r="QSQ51" s="323"/>
      <c r="QSR51" s="323"/>
      <c r="QSS51" s="323"/>
      <c r="QST51" s="323"/>
      <c r="QSU51" s="323"/>
      <c r="QSV51" s="323"/>
      <c r="QSW51" s="323"/>
      <c r="QSX51" s="323"/>
      <c r="QSY51" s="323"/>
      <c r="QSZ51" s="323"/>
      <c r="QTA51" s="323"/>
      <c r="QTB51" s="323"/>
      <c r="QTC51" s="323"/>
      <c r="QTD51" s="323"/>
      <c r="QTE51" s="323"/>
      <c r="QTF51" s="323"/>
      <c r="QTG51" s="323"/>
      <c r="QTH51" s="323"/>
      <c r="QTI51" s="323"/>
      <c r="QTJ51" s="323"/>
      <c r="QTK51" s="323"/>
      <c r="QTL51" s="323"/>
      <c r="QTM51" s="323"/>
      <c r="QTN51" s="323"/>
      <c r="QTO51" s="323"/>
      <c r="QTP51" s="323"/>
      <c r="QTQ51" s="323"/>
      <c r="QTR51" s="323"/>
      <c r="QTS51" s="323"/>
      <c r="QTT51" s="323"/>
      <c r="QTU51" s="323"/>
      <c r="QTV51" s="323"/>
      <c r="QTW51" s="323"/>
      <c r="QTX51" s="323"/>
      <c r="QTY51" s="323"/>
      <c r="QTZ51" s="323"/>
      <c r="QUA51" s="323"/>
      <c r="QUB51" s="323"/>
      <c r="QUC51" s="323"/>
      <c r="QUD51" s="323"/>
      <c r="QUE51" s="323"/>
      <c r="QUF51" s="323"/>
      <c r="QUG51" s="323"/>
      <c r="QUH51" s="323"/>
      <c r="QUI51" s="323"/>
      <c r="QUJ51" s="323"/>
      <c r="QUK51" s="323"/>
      <c r="QUL51" s="323"/>
      <c r="QUM51" s="323"/>
      <c r="QUN51" s="323"/>
      <c r="QUO51" s="323"/>
      <c r="QUP51" s="323"/>
      <c r="QUQ51" s="323"/>
      <c r="QUR51" s="323"/>
      <c r="QUS51" s="323"/>
      <c r="QUT51" s="323"/>
      <c r="QUU51" s="323"/>
      <c r="QUV51" s="323"/>
      <c r="QUW51" s="323"/>
      <c r="QUX51" s="323"/>
      <c r="QUY51" s="323"/>
      <c r="QUZ51" s="323"/>
      <c r="QVA51" s="323"/>
      <c r="QVB51" s="323"/>
      <c r="QVC51" s="323"/>
      <c r="QVD51" s="323"/>
      <c r="QVE51" s="323"/>
      <c r="QVF51" s="323"/>
      <c r="QVG51" s="323"/>
      <c r="QVH51" s="323"/>
      <c r="QVI51" s="323"/>
      <c r="QVJ51" s="323"/>
      <c r="QVK51" s="323"/>
      <c r="QVL51" s="323"/>
      <c r="QVM51" s="323"/>
      <c r="QVN51" s="323"/>
      <c r="QVO51" s="323"/>
      <c r="QVP51" s="323"/>
      <c r="QVQ51" s="323"/>
      <c r="QVR51" s="323"/>
      <c r="QVS51" s="323"/>
      <c r="QVT51" s="323"/>
      <c r="QVU51" s="323"/>
      <c r="QVV51" s="323"/>
      <c r="QVW51" s="323"/>
      <c r="QVX51" s="323"/>
      <c r="QVY51" s="323"/>
      <c r="QVZ51" s="323"/>
      <c r="QWA51" s="323"/>
      <c r="QWB51" s="323"/>
      <c r="QWC51" s="323"/>
      <c r="QWD51" s="323"/>
      <c r="QWE51" s="323"/>
      <c r="QWF51" s="323"/>
      <c r="QWG51" s="323"/>
      <c r="QWH51" s="323"/>
      <c r="QWI51" s="323"/>
      <c r="QWJ51" s="323"/>
      <c r="QWK51" s="323"/>
      <c r="QWL51" s="323"/>
      <c r="QWM51" s="323"/>
      <c r="QWN51" s="323"/>
      <c r="QWO51" s="323"/>
      <c r="QWP51" s="323"/>
      <c r="QWQ51" s="323"/>
      <c r="QWR51" s="323"/>
      <c r="QWS51" s="323"/>
      <c r="QWT51" s="323"/>
      <c r="QWU51" s="323"/>
      <c r="QWV51" s="323"/>
      <c r="QWW51" s="323"/>
      <c r="QWX51" s="323"/>
      <c r="QWY51" s="323"/>
      <c r="QWZ51" s="323"/>
      <c r="QXA51" s="323"/>
      <c r="QXB51" s="323"/>
      <c r="QXC51" s="323"/>
      <c r="QXD51" s="323"/>
      <c r="QXE51" s="323"/>
      <c r="QXF51" s="323"/>
      <c r="QXG51" s="323"/>
      <c r="QXH51" s="323"/>
      <c r="QXI51" s="323"/>
      <c r="QXJ51" s="323"/>
      <c r="QXK51" s="323"/>
      <c r="QXL51" s="323"/>
      <c r="QXM51" s="323"/>
      <c r="QXN51" s="323"/>
      <c r="QXO51" s="323"/>
      <c r="QXP51" s="323"/>
      <c r="QXQ51" s="323"/>
      <c r="QXR51" s="323"/>
      <c r="QXS51" s="323"/>
      <c r="QXT51" s="323"/>
      <c r="QXU51" s="323"/>
      <c r="QXV51" s="323"/>
      <c r="QXW51" s="323"/>
      <c r="QXX51" s="323"/>
      <c r="QXY51" s="323"/>
      <c r="QXZ51" s="323"/>
      <c r="QYA51" s="323"/>
      <c r="QYB51" s="323"/>
      <c r="QYC51" s="323"/>
      <c r="QYD51" s="323"/>
      <c r="QYE51" s="323"/>
      <c r="QYF51" s="323"/>
      <c r="QYG51" s="323"/>
      <c r="QYH51" s="323"/>
      <c r="QYI51" s="323"/>
      <c r="QYJ51" s="323"/>
      <c r="QYK51" s="323"/>
      <c r="QYL51" s="323"/>
      <c r="QYM51" s="323"/>
      <c r="QYN51" s="323"/>
      <c r="QYO51" s="323"/>
      <c r="QYP51" s="323"/>
      <c r="QYQ51" s="323"/>
      <c r="QYR51" s="323"/>
      <c r="QYS51" s="323"/>
      <c r="QYT51" s="323"/>
      <c r="QYU51" s="323"/>
      <c r="QYV51" s="323"/>
      <c r="QYW51" s="323"/>
      <c r="QYX51" s="323"/>
      <c r="QYY51" s="323"/>
      <c r="QYZ51" s="323"/>
      <c r="QZA51" s="323"/>
      <c r="QZB51" s="323"/>
      <c r="QZC51" s="323"/>
      <c r="QZD51" s="323"/>
      <c r="QZE51" s="323"/>
      <c r="QZF51" s="323"/>
      <c r="QZG51" s="323"/>
      <c r="QZH51" s="323"/>
      <c r="QZI51" s="323"/>
      <c r="QZJ51" s="323"/>
      <c r="QZK51" s="323"/>
      <c r="QZL51" s="323"/>
      <c r="QZM51" s="323"/>
      <c r="QZN51" s="323"/>
      <c r="QZO51" s="323"/>
      <c r="QZP51" s="323"/>
      <c r="QZQ51" s="323"/>
      <c r="QZR51" s="323"/>
      <c r="QZS51" s="323"/>
      <c r="QZT51" s="323"/>
      <c r="QZU51" s="323"/>
      <c r="QZV51" s="323"/>
      <c r="QZW51" s="323"/>
      <c r="QZX51" s="323"/>
      <c r="QZY51" s="323"/>
      <c r="QZZ51" s="323"/>
      <c r="RAA51" s="323"/>
      <c r="RAB51" s="323"/>
      <c r="RAC51" s="323"/>
      <c r="RAD51" s="323"/>
      <c r="RAE51" s="323"/>
      <c r="RAF51" s="323"/>
      <c r="RAG51" s="323"/>
      <c r="RAH51" s="323"/>
      <c r="RAI51" s="323"/>
      <c r="RAJ51" s="323"/>
      <c r="RAK51" s="323"/>
      <c r="RAL51" s="323"/>
      <c r="RAM51" s="323"/>
      <c r="RAN51" s="323"/>
      <c r="RAO51" s="323"/>
      <c r="RAP51" s="323"/>
      <c r="RAQ51" s="323"/>
      <c r="RAR51" s="323"/>
      <c r="RAS51" s="323"/>
      <c r="RAT51" s="323"/>
      <c r="RAU51" s="323"/>
      <c r="RAV51" s="323"/>
      <c r="RAW51" s="323"/>
      <c r="RAX51" s="323"/>
      <c r="RAY51" s="323"/>
      <c r="RAZ51" s="323"/>
      <c r="RBA51" s="323"/>
      <c r="RBB51" s="323"/>
      <c r="RBC51" s="323"/>
      <c r="RBD51" s="323"/>
      <c r="RBE51" s="323"/>
      <c r="RBF51" s="323"/>
      <c r="RBG51" s="323"/>
      <c r="RBH51" s="323"/>
      <c r="RBI51" s="323"/>
      <c r="RBJ51" s="323"/>
      <c r="RBK51" s="323"/>
      <c r="RBL51" s="323"/>
      <c r="RBM51" s="323"/>
      <c r="RBN51" s="323"/>
      <c r="RBO51" s="323"/>
      <c r="RBP51" s="323"/>
      <c r="RBQ51" s="323"/>
      <c r="RBR51" s="323"/>
      <c r="RBS51" s="323"/>
      <c r="RBT51" s="323"/>
      <c r="RBU51" s="323"/>
      <c r="RBV51" s="323"/>
      <c r="RBW51" s="323"/>
      <c r="RBX51" s="323"/>
      <c r="RBY51" s="323"/>
      <c r="RBZ51" s="323"/>
      <c r="RCA51" s="323"/>
      <c r="RCB51" s="323"/>
      <c r="RCC51" s="323"/>
      <c r="RCD51" s="323"/>
      <c r="RCE51" s="323"/>
      <c r="RCF51" s="323"/>
      <c r="RCG51" s="323"/>
      <c r="RCH51" s="323"/>
      <c r="RCI51" s="323"/>
      <c r="RCJ51" s="323"/>
      <c r="RCK51" s="323"/>
      <c r="RCL51" s="323"/>
      <c r="RCM51" s="323"/>
      <c r="RCN51" s="323"/>
      <c r="RCO51" s="323"/>
      <c r="RCP51" s="323"/>
      <c r="RCQ51" s="323"/>
      <c r="RCR51" s="323"/>
      <c r="RCS51" s="323"/>
      <c r="RCT51" s="323"/>
      <c r="RCU51" s="323"/>
      <c r="RCV51" s="323"/>
      <c r="RCW51" s="323"/>
      <c r="RCX51" s="323"/>
      <c r="RCY51" s="323"/>
      <c r="RCZ51" s="323"/>
      <c r="RDA51" s="323"/>
      <c r="RDB51" s="323"/>
      <c r="RDC51" s="323"/>
      <c r="RDD51" s="323"/>
      <c r="RDE51" s="323"/>
      <c r="RDF51" s="323"/>
      <c r="RDG51" s="323"/>
      <c r="RDH51" s="323"/>
      <c r="RDI51" s="323"/>
      <c r="RDJ51" s="323"/>
      <c r="RDK51" s="323"/>
      <c r="RDL51" s="323"/>
      <c r="RDM51" s="323"/>
      <c r="RDN51" s="323"/>
      <c r="RDO51" s="323"/>
      <c r="RDP51" s="323"/>
      <c r="RDQ51" s="323"/>
      <c r="RDR51" s="323"/>
      <c r="RDS51" s="323"/>
      <c r="RDT51" s="323"/>
      <c r="RDU51" s="323"/>
      <c r="RDV51" s="323"/>
      <c r="RDW51" s="323"/>
      <c r="RDX51" s="323"/>
      <c r="RDY51" s="323"/>
      <c r="RDZ51" s="323"/>
      <c r="REA51" s="323"/>
      <c r="REB51" s="323"/>
      <c r="REC51" s="323"/>
      <c r="RED51" s="323"/>
      <c r="REE51" s="323"/>
      <c r="REF51" s="323"/>
      <c r="REG51" s="323"/>
      <c r="REH51" s="323"/>
      <c r="REI51" s="323"/>
      <c r="REJ51" s="323"/>
      <c r="REK51" s="323"/>
      <c r="REL51" s="323"/>
      <c r="REM51" s="323"/>
      <c r="REN51" s="323"/>
      <c r="REO51" s="323"/>
      <c r="REP51" s="323"/>
      <c r="REQ51" s="323"/>
      <c r="RER51" s="323"/>
      <c r="RES51" s="323"/>
      <c r="RET51" s="323"/>
      <c r="REU51" s="323"/>
      <c r="REV51" s="323"/>
      <c r="REW51" s="323"/>
      <c r="REX51" s="323"/>
      <c r="REY51" s="323"/>
      <c r="REZ51" s="323"/>
      <c r="RFA51" s="323"/>
      <c r="RFB51" s="323"/>
      <c r="RFC51" s="323"/>
      <c r="RFD51" s="323"/>
      <c r="RFE51" s="323"/>
      <c r="RFF51" s="323"/>
      <c r="RFG51" s="323"/>
      <c r="RFH51" s="323"/>
      <c r="RFI51" s="323"/>
      <c r="RFJ51" s="323"/>
      <c r="RFK51" s="323"/>
      <c r="RFL51" s="323"/>
      <c r="RFM51" s="323"/>
      <c r="RFN51" s="323"/>
      <c r="RFO51" s="323"/>
      <c r="RFP51" s="323"/>
      <c r="RFQ51" s="323"/>
      <c r="RFR51" s="323"/>
      <c r="RFS51" s="323"/>
      <c r="RFT51" s="323"/>
      <c r="RFU51" s="323"/>
      <c r="RFV51" s="323"/>
      <c r="RFW51" s="323"/>
      <c r="RFX51" s="323"/>
      <c r="RFY51" s="323"/>
      <c r="RFZ51" s="323"/>
      <c r="RGA51" s="323"/>
      <c r="RGB51" s="323"/>
      <c r="RGC51" s="323"/>
      <c r="RGD51" s="323"/>
      <c r="RGE51" s="323"/>
      <c r="RGF51" s="323"/>
      <c r="RGG51" s="323"/>
      <c r="RGH51" s="323"/>
      <c r="RGI51" s="323"/>
      <c r="RGJ51" s="323"/>
      <c r="RGK51" s="323"/>
      <c r="RGL51" s="323"/>
      <c r="RGM51" s="323"/>
      <c r="RGN51" s="323"/>
      <c r="RGO51" s="323"/>
      <c r="RGP51" s="323"/>
      <c r="RGQ51" s="323"/>
      <c r="RGR51" s="323"/>
      <c r="RGS51" s="323"/>
      <c r="RGT51" s="323"/>
      <c r="RGU51" s="323"/>
      <c r="RGV51" s="323"/>
      <c r="RGW51" s="323"/>
      <c r="RGX51" s="323"/>
      <c r="RGY51" s="323"/>
      <c r="RGZ51" s="323"/>
      <c r="RHA51" s="323"/>
      <c r="RHB51" s="323"/>
      <c r="RHC51" s="323"/>
      <c r="RHD51" s="323"/>
      <c r="RHE51" s="323"/>
      <c r="RHF51" s="323"/>
      <c r="RHG51" s="323"/>
      <c r="RHH51" s="323"/>
      <c r="RHI51" s="323"/>
      <c r="RHJ51" s="323"/>
      <c r="RHK51" s="323"/>
      <c r="RHL51" s="323"/>
      <c r="RHM51" s="323"/>
      <c r="RHN51" s="323"/>
      <c r="RHO51" s="323"/>
      <c r="RHP51" s="323"/>
      <c r="RHQ51" s="323"/>
      <c r="RHR51" s="323"/>
      <c r="RHS51" s="323"/>
      <c r="RHT51" s="323"/>
      <c r="RHU51" s="323"/>
      <c r="RHV51" s="323"/>
      <c r="RHW51" s="323"/>
      <c r="RHX51" s="323"/>
      <c r="RHY51" s="323"/>
      <c r="RHZ51" s="323"/>
      <c r="RIA51" s="323"/>
      <c r="RIB51" s="323"/>
      <c r="RIC51" s="323"/>
      <c r="RID51" s="323"/>
      <c r="RIE51" s="323"/>
      <c r="RIF51" s="323"/>
      <c r="RIG51" s="323"/>
      <c r="RIH51" s="323"/>
      <c r="RII51" s="323"/>
      <c r="RIJ51" s="323"/>
      <c r="RIK51" s="323"/>
      <c r="RIL51" s="323"/>
      <c r="RIM51" s="323"/>
      <c r="RIN51" s="323"/>
      <c r="RIO51" s="323"/>
      <c r="RIP51" s="323"/>
      <c r="RIQ51" s="323"/>
      <c r="RIR51" s="323"/>
      <c r="RIS51" s="323"/>
      <c r="RIT51" s="323"/>
      <c r="RIU51" s="323"/>
      <c r="RIV51" s="323"/>
      <c r="RIW51" s="323"/>
      <c r="RIX51" s="323"/>
      <c r="RIY51" s="323"/>
      <c r="RIZ51" s="323"/>
      <c r="RJA51" s="323"/>
      <c r="RJB51" s="323"/>
      <c r="RJC51" s="323"/>
      <c r="RJD51" s="323"/>
      <c r="RJE51" s="323"/>
      <c r="RJF51" s="323"/>
      <c r="RJG51" s="323"/>
      <c r="RJH51" s="323"/>
      <c r="RJI51" s="323"/>
      <c r="RJJ51" s="323"/>
      <c r="RJK51" s="323"/>
      <c r="RJL51" s="323"/>
      <c r="RJM51" s="323"/>
      <c r="RJN51" s="323"/>
      <c r="RJO51" s="323"/>
      <c r="RJP51" s="323"/>
      <c r="RJQ51" s="323"/>
      <c r="RJR51" s="323"/>
      <c r="RJS51" s="323"/>
      <c r="RJT51" s="323"/>
      <c r="RJU51" s="323"/>
      <c r="RJV51" s="323"/>
      <c r="RJW51" s="323"/>
      <c r="RJX51" s="323"/>
      <c r="RJY51" s="323"/>
      <c r="RJZ51" s="323"/>
      <c r="RKA51" s="323"/>
      <c r="RKB51" s="323"/>
      <c r="RKC51" s="323"/>
      <c r="RKD51" s="323"/>
      <c r="RKE51" s="323"/>
      <c r="RKF51" s="323"/>
      <c r="RKG51" s="323"/>
      <c r="RKH51" s="323"/>
      <c r="RKI51" s="323"/>
      <c r="RKJ51" s="323"/>
      <c r="RKK51" s="323"/>
      <c r="RKL51" s="323"/>
      <c r="RKM51" s="323"/>
      <c r="RKN51" s="323"/>
      <c r="RKO51" s="323"/>
      <c r="RKP51" s="323"/>
      <c r="RKQ51" s="323"/>
      <c r="RKR51" s="323"/>
      <c r="RKS51" s="323"/>
      <c r="RKT51" s="323"/>
      <c r="RKU51" s="323"/>
      <c r="RKV51" s="323"/>
      <c r="RKW51" s="323"/>
      <c r="RKX51" s="323"/>
      <c r="RKY51" s="323"/>
      <c r="RKZ51" s="323"/>
      <c r="RLA51" s="323"/>
      <c r="RLB51" s="323"/>
      <c r="RLC51" s="323"/>
      <c r="RLD51" s="323"/>
      <c r="RLE51" s="323"/>
      <c r="RLF51" s="323"/>
      <c r="RLG51" s="323"/>
      <c r="RLH51" s="323"/>
      <c r="RLI51" s="323"/>
      <c r="RLJ51" s="323"/>
      <c r="RLK51" s="323"/>
      <c r="RLL51" s="323"/>
      <c r="RLM51" s="323"/>
      <c r="RLN51" s="323"/>
      <c r="RLO51" s="323"/>
      <c r="RLP51" s="323"/>
      <c r="RLQ51" s="323"/>
      <c r="RLR51" s="323"/>
      <c r="RLS51" s="323"/>
      <c r="RLT51" s="323"/>
      <c r="RLU51" s="323"/>
      <c r="RLV51" s="323"/>
      <c r="RLW51" s="323"/>
      <c r="RLX51" s="323"/>
      <c r="RLY51" s="323"/>
      <c r="RLZ51" s="323"/>
      <c r="RMA51" s="323"/>
      <c r="RMB51" s="323"/>
      <c r="RMC51" s="323"/>
      <c r="RMD51" s="323"/>
      <c r="RME51" s="323"/>
      <c r="RMF51" s="323"/>
      <c r="RMG51" s="323"/>
      <c r="RMH51" s="323"/>
      <c r="RMI51" s="323"/>
      <c r="RMJ51" s="323"/>
      <c r="RMK51" s="323"/>
      <c r="RML51" s="323"/>
      <c r="RMM51" s="323"/>
      <c r="RMN51" s="323"/>
      <c r="RMO51" s="323"/>
      <c r="RMP51" s="323"/>
      <c r="RMQ51" s="323"/>
      <c r="RMR51" s="323"/>
      <c r="RMS51" s="323"/>
      <c r="RMT51" s="323"/>
      <c r="RMU51" s="323"/>
      <c r="RMV51" s="323"/>
      <c r="RMW51" s="323"/>
      <c r="RMX51" s="323"/>
      <c r="RMY51" s="323"/>
      <c r="RMZ51" s="323"/>
      <c r="RNA51" s="323"/>
      <c r="RNB51" s="323"/>
      <c r="RNC51" s="323"/>
      <c r="RND51" s="323"/>
      <c r="RNE51" s="323"/>
      <c r="RNF51" s="323"/>
      <c r="RNG51" s="323"/>
      <c r="RNH51" s="323"/>
      <c r="RNI51" s="323"/>
      <c r="RNJ51" s="323"/>
      <c r="RNK51" s="323"/>
      <c r="RNL51" s="323"/>
      <c r="RNM51" s="323"/>
      <c r="RNN51" s="323"/>
      <c r="RNO51" s="323"/>
      <c r="RNP51" s="323"/>
      <c r="RNQ51" s="323"/>
      <c r="RNR51" s="323"/>
      <c r="RNS51" s="323"/>
      <c r="RNT51" s="323"/>
      <c r="RNU51" s="323"/>
      <c r="RNV51" s="323"/>
      <c r="RNW51" s="323"/>
      <c r="RNX51" s="323"/>
      <c r="RNY51" s="323"/>
      <c r="RNZ51" s="323"/>
      <c r="ROA51" s="323"/>
      <c r="ROB51" s="323"/>
      <c r="ROC51" s="323"/>
      <c r="ROD51" s="323"/>
      <c r="ROE51" s="323"/>
      <c r="ROF51" s="323"/>
      <c r="ROG51" s="323"/>
      <c r="ROH51" s="323"/>
      <c r="ROI51" s="323"/>
      <c r="ROJ51" s="323"/>
      <c r="ROK51" s="323"/>
      <c r="ROL51" s="323"/>
      <c r="ROM51" s="323"/>
      <c r="RON51" s="323"/>
      <c r="ROO51" s="323"/>
      <c r="ROP51" s="323"/>
      <c r="ROQ51" s="323"/>
      <c r="ROR51" s="323"/>
      <c r="ROS51" s="323"/>
      <c r="ROT51" s="323"/>
      <c r="ROU51" s="323"/>
      <c r="ROV51" s="323"/>
      <c r="ROW51" s="323"/>
      <c r="ROX51" s="323"/>
      <c r="ROY51" s="323"/>
      <c r="ROZ51" s="323"/>
      <c r="RPA51" s="323"/>
      <c r="RPB51" s="323"/>
      <c r="RPC51" s="323"/>
      <c r="RPD51" s="323"/>
      <c r="RPE51" s="323"/>
      <c r="RPF51" s="323"/>
      <c r="RPG51" s="323"/>
      <c r="RPH51" s="323"/>
      <c r="RPI51" s="323"/>
      <c r="RPJ51" s="323"/>
      <c r="RPK51" s="323"/>
      <c r="RPL51" s="323"/>
      <c r="RPM51" s="323"/>
      <c r="RPN51" s="323"/>
      <c r="RPO51" s="323"/>
      <c r="RPP51" s="323"/>
      <c r="RPQ51" s="323"/>
      <c r="RPR51" s="323"/>
      <c r="RPS51" s="323"/>
      <c r="RPT51" s="323"/>
      <c r="RPU51" s="323"/>
      <c r="RPV51" s="323"/>
      <c r="RPW51" s="323"/>
      <c r="RPX51" s="323"/>
      <c r="RPY51" s="323"/>
      <c r="RPZ51" s="323"/>
      <c r="RQA51" s="323"/>
      <c r="RQB51" s="323"/>
      <c r="RQC51" s="323"/>
      <c r="RQD51" s="323"/>
      <c r="RQE51" s="323"/>
      <c r="RQF51" s="323"/>
      <c r="RQG51" s="323"/>
      <c r="RQH51" s="323"/>
      <c r="RQI51" s="323"/>
      <c r="RQJ51" s="323"/>
      <c r="RQK51" s="323"/>
      <c r="RQL51" s="323"/>
      <c r="RQM51" s="323"/>
      <c r="RQN51" s="323"/>
      <c r="RQO51" s="323"/>
      <c r="RQP51" s="323"/>
      <c r="RQQ51" s="323"/>
      <c r="RQR51" s="323"/>
      <c r="RQS51" s="323"/>
      <c r="RQT51" s="323"/>
      <c r="RQU51" s="323"/>
      <c r="RQV51" s="323"/>
      <c r="RQW51" s="323"/>
      <c r="RQX51" s="323"/>
      <c r="RQY51" s="323"/>
      <c r="RQZ51" s="323"/>
      <c r="RRA51" s="323"/>
      <c r="RRB51" s="323"/>
      <c r="RRC51" s="323"/>
      <c r="RRD51" s="323"/>
      <c r="RRE51" s="323"/>
      <c r="RRF51" s="323"/>
      <c r="RRG51" s="323"/>
      <c r="RRH51" s="323"/>
      <c r="RRI51" s="323"/>
      <c r="RRJ51" s="323"/>
      <c r="RRK51" s="323"/>
      <c r="RRL51" s="323"/>
      <c r="RRM51" s="323"/>
      <c r="RRN51" s="323"/>
      <c r="RRO51" s="323"/>
      <c r="RRP51" s="323"/>
      <c r="RRQ51" s="323"/>
      <c r="RRR51" s="323"/>
      <c r="RRS51" s="323"/>
      <c r="RRT51" s="323"/>
      <c r="RRU51" s="323"/>
      <c r="RRV51" s="323"/>
      <c r="RRW51" s="323"/>
      <c r="RRX51" s="323"/>
      <c r="RRY51" s="323"/>
      <c r="RRZ51" s="323"/>
      <c r="RSA51" s="323"/>
      <c r="RSB51" s="323"/>
      <c r="RSC51" s="323"/>
      <c r="RSD51" s="323"/>
      <c r="RSE51" s="323"/>
      <c r="RSF51" s="323"/>
      <c r="RSG51" s="323"/>
      <c r="RSH51" s="323"/>
      <c r="RSI51" s="323"/>
      <c r="RSJ51" s="323"/>
      <c r="RSK51" s="323"/>
      <c r="RSL51" s="323"/>
      <c r="RSM51" s="323"/>
      <c r="RSN51" s="323"/>
      <c r="RSO51" s="323"/>
      <c r="RSP51" s="323"/>
      <c r="RSQ51" s="323"/>
      <c r="RSR51" s="323"/>
      <c r="RSS51" s="323"/>
      <c r="RST51" s="323"/>
      <c r="RSU51" s="323"/>
      <c r="RSV51" s="323"/>
      <c r="RSW51" s="323"/>
      <c r="RSX51" s="323"/>
      <c r="RSY51" s="323"/>
      <c r="RSZ51" s="323"/>
      <c r="RTA51" s="323"/>
      <c r="RTB51" s="323"/>
      <c r="RTC51" s="323"/>
      <c r="RTD51" s="323"/>
      <c r="RTE51" s="323"/>
      <c r="RTF51" s="323"/>
      <c r="RTG51" s="323"/>
      <c r="RTH51" s="323"/>
      <c r="RTI51" s="323"/>
      <c r="RTJ51" s="323"/>
      <c r="RTK51" s="323"/>
      <c r="RTL51" s="323"/>
      <c r="RTM51" s="323"/>
      <c r="RTN51" s="323"/>
      <c r="RTO51" s="323"/>
      <c r="RTP51" s="323"/>
      <c r="RTQ51" s="323"/>
      <c r="RTR51" s="323"/>
      <c r="RTS51" s="323"/>
      <c r="RTT51" s="323"/>
      <c r="RTU51" s="323"/>
      <c r="RTV51" s="323"/>
      <c r="RTW51" s="323"/>
      <c r="RTX51" s="323"/>
      <c r="RTY51" s="323"/>
      <c r="RTZ51" s="323"/>
      <c r="RUA51" s="323"/>
      <c r="RUB51" s="323"/>
      <c r="RUC51" s="323"/>
      <c r="RUD51" s="323"/>
      <c r="RUE51" s="323"/>
      <c r="RUF51" s="323"/>
      <c r="RUG51" s="323"/>
      <c r="RUH51" s="323"/>
      <c r="RUI51" s="323"/>
      <c r="RUJ51" s="323"/>
      <c r="RUK51" s="323"/>
      <c r="RUL51" s="323"/>
      <c r="RUM51" s="323"/>
      <c r="RUN51" s="323"/>
      <c r="RUO51" s="323"/>
      <c r="RUP51" s="323"/>
      <c r="RUQ51" s="323"/>
      <c r="RUR51" s="323"/>
      <c r="RUS51" s="323"/>
      <c r="RUT51" s="323"/>
      <c r="RUU51" s="323"/>
      <c r="RUV51" s="323"/>
      <c r="RUW51" s="323"/>
      <c r="RUX51" s="323"/>
      <c r="RUY51" s="323"/>
      <c r="RUZ51" s="323"/>
      <c r="RVA51" s="323"/>
      <c r="RVB51" s="323"/>
      <c r="RVC51" s="323"/>
      <c r="RVD51" s="323"/>
      <c r="RVE51" s="323"/>
      <c r="RVF51" s="323"/>
      <c r="RVG51" s="323"/>
      <c r="RVH51" s="323"/>
      <c r="RVI51" s="323"/>
      <c r="RVJ51" s="323"/>
      <c r="RVK51" s="323"/>
      <c r="RVL51" s="323"/>
      <c r="RVM51" s="323"/>
      <c r="RVN51" s="323"/>
      <c r="RVO51" s="323"/>
      <c r="RVP51" s="323"/>
      <c r="RVQ51" s="323"/>
      <c r="RVR51" s="323"/>
      <c r="RVS51" s="323"/>
      <c r="RVT51" s="323"/>
      <c r="RVU51" s="323"/>
      <c r="RVV51" s="323"/>
      <c r="RVW51" s="323"/>
      <c r="RVX51" s="323"/>
      <c r="RVY51" s="323"/>
      <c r="RVZ51" s="323"/>
      <c r="RWA51" s="323"/>
      <c r="RWB51" s="323"/>
      <c r="RWC51" s="323"/>
      <c r="RWD51" s="323"/>
      <c r="RWE51" s="323"/>
      <c r="RWF51" s="323"/>
      <c r="RWG51" s="323"/>
      <c r="RWH51" s="323"/>
      <c r="RWI51" s="323"/>
      <c r="RWJ51" s="323"/>
      <c r="RWK51" s="323"/>
      <c r="RWL51" s="323"/>
      <c r="RWM51" s="323"/>
      <c r="RWN51" s="323"/>
      <c r="RWO51" s="323"/>
      <c r="RWP51" s="323"/>
      <c r="RWQ51" s="323"/>
      <c r="RWR51" s="323"/>
      <c r="RWS51" s="323"/>
      <c r="RWT51" s="323"/>
      <c r="RWU51" s="323"/>
      <c r="RWV51" s="323"/>
      <c r="RWW51" s="323"/>
      <c r="RWX51" s="323"/>
      <c r="RWY51" s="323"/>
      <c r="RWZ51" s="323"/>
      <c r="RXA51" s="323"/>
      <c r="RXB51" s="323"/>
      <c r="RXC51" s="323"/>
      <c r="RXD51" s="323"/>
      <c r="RXE51" s="323"/>
      <c r="RXF51" s="323"/>
      <c r="RXG51" s="323"/>
      <c r="RXH51" s="323"/>
      <c r="RXI51" s="323"/>
      <c r="RXJ51" s="323"/>
      <c r="RXK51" s="323"/>
      <c r="RXL51" s="323"/>
      <c r="RXM51" s="323"/>
      <c r="RXN51" s="323"/>
      <c r="RXO51" s="323"/>
      <c r="RXP51" s="323"/>
      <c r="RXQ51" s="323"/>
      <c r="RXR51" s="323"/>
      <c r="RXS51" s="323"/>
      <c r="RXT51" s="323"/>
      <c r="RXU51" s="323"/>
      <c r="RXV51" s="323"/>
      <c r="RXW51" s="323"/>
      <c r="RXX51" s="323"/>
      <c r="RXY51" s="323"/>
      <c r="RXZ51" s="323"/>
      <c r="RYA51" s="323"/>
      <c r="RYB51" s="323"/>
      <c r="RYC51" s="323"/>
      <c r="RYD51" s="323"/>
      <c r="RYE51" s="323"/>
      <c r="RYF51" s="323"/>
      <c r="RYG51" s="323"/>
      <c r="RYH51" s="323"/>
      <c r="RYI51" s="323"/>
      <c r="RYJ51" s="323"/>
      <c r="RYK51" s="323"/>
      <c r="RYL51" s="323"/>
      <c r="RYM51" s="323"/>
      <c r="RYN51" s="323"/>
      <c r="RYO51" s="323"/>
      <c r="RYP51" s="323"/>
      <c r="RYQ51" s="323"/>
      <c r="RYR51" s="323"/>
      <c r="RYS51" s="323"/>
      <c r="RYT51" s="323"/>
      <c r="RYU51" s="323"/>
      <c r="RYV51" s="323"/>
      <c r="RYW51" s="323"/>
      <c r="RYX51" s="323"/>
      <c r="RYY51" s="323"/>
      <c r="RYZ51" s="323"/>
      <c r="RZA51" s="323"/>
      <c r="RZB51" s="323"/>
      <c r="RZC51" s="323"/>
      <c r="RZD51" s="323"/>
      <c r="RZE51" s="323"/>
      <c r="RZF51" s="323"/>
      <c r="RZG51" s="323"/>
      <c r="RZH51" s="323"/>
      <c r="RZI51" s="323"/>
      <c r="RZJ51" s="323"/>
      <c r="RZK51" s="323"/>
      <c r="RZL51" s="323"/>
      <c r="RZM51" s="323"/>
      <c r="RZN51" s="323"/>
      <c r="RZO51" s="323"/>
      <c r="RZP51" s="323"/>
      <c r="RZQ51" s="323"/>
      <c r="RZR51" s="323"/>
      <c r="RZS51" s="323"/>
      <c r="RZT51" s="323"/>
      <c r="RZU51" s="323"/>
      <c r="RZV51" s="323"/>
      <c r="RZW51" s="323"/>
      <c r="RZX51" s="323"/>
      <c r="RZY51" s="323"/>
      <c r="RZZ51" s="323"/>
      <c r="SAA51" s="323"/>
      <c r="SAB51" s="323"/>
      <c r="SAC51" s="323"/>
      <c r="SAD51" s="323"/>
      <c r="SAE51" s="323"/>
      <c r="SAF51" s="323"/>
      <c r="SAG51" s="323"/>
      <c r="SAH51" s="323"/>
      <c r="SAI51" s="323"/>
      <c r="SAJ51" s="323"/>
      <c r="SAK51" s="323"/>
      <c r="SAL51" s="323"/>
      <c r="SAM51" s="323"/>
      <c r="SAN51" s="323"/>
      <c r="SAO51" s="323"/>
      <c r="SAP51" s="323"/>
      <c r="SAQ51" s="323"/>
      <c r="SAR51" s="323"/>
      <c r="SAS51" s="323"/>
      <c r="SAT51" s="323"/>
      <c r="SAU51" s="323"/>
      <c r="SAV51" s="323"/>
      <c r="SAW51" s="323"/>
      <c r="SAX51" s="323"/>
      <c r="SAY51" s="323"/>
      <c r="SAZ51" s="323"/>
      <c r="SBA51" s="323"/>
      <c r="SBB51" s="323"/>
      <c r="SBC51" s="323"/>
      <c r="SBD51" s="323"/>
      <c r="SBE51" s="323"/>
      <c r="SBF51" s="323"/>
      <c r="SBG51" s="323"/>
      <c r="SBH51" s="323"/>
      <c r="SBI51" s="323"/>
      <c r="SBJ51" s="323"/>
      <c r="SBK51" s="323"/>
      <c r="SBL51" s="323"/>
      <c r="SBM51" s="323"/>
      <c r="SBN51" s="323"/>
      <c r="SBO51" s="323"/>
      <c r="SBP51" s="323"/>
      <c r="SBQ51" s="323"/>
      <c r="SBR51" s="323"/>
      <c r="SBS51" s="323"/>
      <c r="SBT51" s="323"/>
      <c r="SBU51" s="323"/>
      <c r="SBV51" s="323"/>
      <c r="SBW51" s="323"/>
      <c r="SBX51" s="323"/>
      <c r="SBY51" s="323"/>
      <c r="SBZ51" s="323"/>
      <c r="SCA51" s="323"/>
      <c r="SCB51" s="323"/>
      <c r="SCC51" s="323"/>
      <c r="SCD51" s="323"/>
      <c r="SCE51" s="323"/>
      <c r="SCF51" s="323"/>
      <c r="SCG51" s="323"/>
      <c r="SCH51" s="323"/>
      <c r="SCI51" s="323"/>
      <c r="SCJ51" s="323"/>
      <c r="SCK51" s="323"/>
      <c r="SCL51" s="323"/>
      <c r="SCM51" s="323"/>
      <c r="SCN51" s="323"/>
      <c r="SCO51" s="323"/>
      <c r="SCP51" s="323"/>
      <c r="SCQ51" s="323"/>
      <c r="SCR51" s="323"/>
      <c r="SCS51" s="323"/>
      <c r="SCT51" s="323"/>
      <c r="SCU51" s="323"/>
      <c r="SCV51" s="323"/>
      <c r="SCW51" s="323"/>
      <c r="SCX51" s="323"/>
      <c r="SCY51" s="323"/>
      <c r="SCZ51" s="323"/>
      <c r="SDA51" s="323"/>
      <c r="SDB51" s="323"/>
      <c r="SDC51" s="323"/>
      <c r="SDD51" s="323"/>
      <c r="SDE51" s="323"/>
      <c r="SDF51" s="323"/>
      <c r="SDG51" s="323"/>
      <c r="SDH51" s="323"/>
      <c r="SDI51" s="323"/>
      <c r="SDJ51" s="323"/>
      <c r="SDK51" s="323"/>
      <c r="SDL51" s="323"/>
      <c r="SDM51" s="323"/>
      <c r="SDN51" s="323"/>
      <c r="SDO51" s="323"/>
      <c r="SDP51" s="323"/>
      <c r="SDQ51" s="323"/>
      <c r="SDR51" s="323"/>
      <c r="SDS51" s="323"/>
      <c r="SDT51" s="323"/>
      <c r="SDU51" s="323"/>
      <c r="SDV51" s="323"/>
      <c r="SDW51" s="323"/>
      <c r="SDX51" s="323"/>
      <c r="SDY51" s="323"/>
      <c r="SDZ51" s="323"/>
      <c r="SEA51" s="323"/>
      <c r="SEB51" s="323"/>
      <c r="SEC51" s="323"/>
      <c r="SED51" s="323"/>
      <c r="SEE51" s="323"/>
      <c r="SEF51" s="323"/>
      <c r="SEG51" s="323"/>
      <c r="SEH51" s="323"/>
      <c r="SEI51" s="323"/>
      <c r="SEJ51" s="323"/>
      <c r="SEK51" s="323"/>
      <c r="SEL51" s="323"/>
      <c r="SEM51" s="323"/>
      <c r="SEN51" s="323"/>
      <c r="SEO51" s="323"/>
      <c r="SEP51" s="323"/>
      <c r="SEQ51" s="323"/>
      <c r="SER51" s="323"/>
      <c r="SES51" s="323"/>
      <c r="SET51" s="323"/>
      <c r="SEU51" s="323"/>
      <c r="SEV51" s="323"/>
      <c r="SEW51" s="323"/>
      <c r="SEX51" s="323"/>
      <c r="SEY51" s="323"/>
      <c r="SEZ51" s="323"/>
      <c r="SFA51" s="323"/>
      <c r="SFB51" s="323"/>
      <c r="SFC51" s="323"/>
      <c r="SFD51" s="323"/>
      <c r="SFE51" s="323"/>
      <c r="SFF51" s="323"/>
      <c r="SFG51" s="323"/>
      <c r="SFH51" s="323"/>
      <c r="SFI51" s="323"/>
      <c r="SFJ51" s="323"/>
      <c r="SFK51" s="323"/>
      <c r="SFL51" s="323"/>
      <c r="SFM51" s="323"/>
      <c r="SFN51" s="323"/>
      <c r="SFO51" s="323"/>
      <c r="SFP51" s="323"/>
      <c r="SFQ51" s="323"/>
      <c r="SFR51" s="323"/>
      <c r="SFS51" s="323"/>
      <c r="SFT51" s="323"/>
      <c r="SFU51" s="323"/>
      <c r="SFV51" s="323"/>
      <c r="SFW51" s="323"/>
      <c r="SFX51" s="323"/>
      <c r="SFY51" s="323"/>
      <c r="SFZ51" s="323"/>
      <c r="SGA51" s="323"/>
      <c r="SGB51" s="323"/>
      <c r="SGC51" s="323"/>
      <c r="SGD51" s="323"/>
      <c r="SGE51" s="323"/>
      <c r="SGF51" s="323"/>
      <c r="SGG51" s="323"/>
      <c r="SGH51" s="323"/>
      <c r="SGI51" s="323"/>
      <c r="SGJ51" s="323"/>
      <c r="SGK51" s="323"/>
      <c r="SGL51" s="323"/>
      <c r="SGM51" s="323"/>
      <c r="SGN51" s="323"/>
      <c r="SGO51" s="323"/>
      <c r="SGP51" s="323"/>
      <c r="SGQ51" s="323"/>
      <c r="SGR51" s="323"/>
      <c r="SGS51" s="323"/>
      <c r="SGT51" s="323"/>
      <c r="SGU51" s="323"/>
      <c r="SGV51" s="323"/>
      <c r="SGW51" s="323"/>
      <c r="SGX51" s="323"/>
      <c r="SGY51" s="323"/>
      <c r="SGZ51" s="323"/>
      <c r="SHA51" s="323"/>
      <c r="SHB51" s="323"/>
      <c r="SHC51" s="323"/>
      <c r="SHD51" s="323"/>
      <c r="SHE51" s="323"/>
      <c r="SHF51" s="323"/>
      <c r="SHG51" s="323"/>
      <c r="SHH51" s="323"/>
      <c r="SHI51" s="323"/>
      <c r="SHJ51" s="323"/>
      <c r="SHK51" s="323"/>
      <c r="SHL51" s="323"/>
      <c r="SHM51" s="323"/>
      <c r="SHN51" s="323"/>
      <c r="SHO51" s="323"/>
      <c r="SHP51" s="323"/>
      <c r="SHQ51" s="323"/>
      <c r="SHR51" s="323"/>
      <c r="SHS51" s="323"/>
      <c r="SHT51" s="323"/>
      <c r="SHU51" s="323"/>
      <c r="SHV51" s="323"/>
      <c r="SHW51" s="323"/>
      <c r="SHX51" s="323"/>
      <c r="SHY51" s="323"/>
      <c r="SHZ51" s="323"/>
      <c r="SIA51" s="323"/>
      <c r="SIB51" s="323"/>
      <c r="SIC51" s="323"/>
      <c r="SID51" s="323"/>
      <c r="SIE51" s="323"/>
      <c r="SIF51" s="323"/>
      <c r="SIG51" s="323"/>
      <c r="SIH51" s="323"/>
      <c r="SII51" s="323"/>
      <c r="SIJ51" s="323"/>
      <c r="SIK51" s="323"/>
      <c r="SIL51" s="323"/>
      <c r="SIM51" s="323"/>
      <c r="SIN51" s="323"/>
      <c r="SIO51" s="323"/>
      <c r="SIP51" s="323"/>
      <c r="SIQ51" s="323"/>
      <c r="SIR51" s="323"/>
      <c r="SIS51" s="323"/>
      <c r="SIT51" s="323"/>
      <c r="SIU51" s="323"/>
      <c r="SIV51" s="323"/>
      <c r="SIW51" s="323"/>
      <c r="SIX51" s="323"/>
      <c r="SIY51" s="323"/>
      <c r="SIZ51" s="323"/>
      <c r="SJA51" s="323"/>
      <c r="SJB51" s="323"/>
      <c r="SJC51" s="323"/>
      <c r="SJD51" s="323"/>
      <c r="SJE51" s="323"/>
      <c r="SJF51" s="323"/>
      <c r="SJG51" s="323"/>
      <c r="SJH51" s="323"/>
      <c r="SJI51" s="323"/>
      <c r="SJJ51" s="323"/>
      <c r="SJK51" s="323"/>
      <c r="SJL51" s="323"/>
      <c r="SJM51" s="323"/>
      <c r="SJN51" s="323"/>
      <c r="SJO51" s="323"/>
      <c r="SJP51" s="323"/>
      <c r="SJQ51" s="323"/>
      <c r="SJR51" s="323"/>
      <c r="SJS51" s="323"/>
      <c r="SJT51" s="323"/>
      <c r="SJU51" s="323"/>
      <c r="SJV51" s="323"/>
      <c r="SJW51" s="323"/>
      <c r="SJX51" s="323"/>
      <c r="SJY51" s="323"/>
      <c r="SJZ51" s="323"/>
      <c r="SKA51" s="323"/>
      <c r="SKB51" s="323"/>
      <c r="SKC51" s="323"/>
      <c r="SKD51" s="323"/>
      <c r="SKE51" s="323"/>
      <c r="SKF51" s="323"/>
      <c r="SKG51" s="323"/>
      <c r="SKH51" s="323"/>
      <c r="SKI51" s="323"/>
      <c r="SKJ51" s="323"/>
      <c r="SKK51" s="323"/>
      <c r="SKL51" s="323"/>
      <c r="SKM51" s="323"/>
      <c r="SKN51" s="323"/>
      <c r="SKO51" s="323"/>
      <c r="SKP51" s="323"/>
      <c r="SKQ51" s="323"/>
      <c r="SKR51" s="323"/>
      <c r="SKS51" s="323"/>
      <c r="SKT51" s="323"/>
      <c r="SKU51" s="323"/>
      <c r="SKV51" s="323"/>
      <c r="SKW51" s="323"/>
      <c r="SKX51" s="323"/>
      <c r="SKY51" s="323"/>
      <c r="SKZ51" s="323"/>
      <c r="SLA51" s="323"/>
      <c r="SLB51" s="323"/>
      <c r="SLC51" s="323"/>
      <c r="SLD51" s="323"/>
      <c r="SLE51" s="323"/>
      <c r="SLF51" s="323"/>
      <c r="SLG51" s="323"/>
      <c r="SLH51" s="323"/>
      <c r="SLI51" s="323"/>
      <c r="SLJ51" s="323"/>
      <c r="SLK51" s="323"/>
      <c r="SLL51" s="323"/>
      <c r="SLM51" s="323"/>
      <c r="SLN51" s="323"/>
      <c r="SLO51" s="323"/>
      <c r="SLP51" s="323"/>
      <c r="SLQ51" s="323"/>
      <c r="SLR51" s="323"/>
      <c r="SLS51" s="323"/>
      <c r="SLT51" s="323"/>
      <c r="SLU51" s="323"/>
      <c r="SLV51" s="323"/>
      <c r="SLW51" s="323"/>
      <c r="SLX51" s="323"/>
      <c r="SLY51" s="323"/>
      <c r="SLZ51" s="323"/>
      <c r="SMA51" s="323"/>
      <c r="SMB51" s="323"/>
      <c r="SMC51" s="323"/>
      <c r="SMD51" s="323"/>
      <c r="SME51" s="323"/>
      <c r="SMF51" s="323"/>
      <c r="SMG51" s="323"/>
      <c r="SMH51" s="323"/>
      <c r="SMI51" s="323"/>
      <c r="SMJ51" s="323"/>
      <c r="SMK51" s="323"/>
      <c r="SML51" s="323"/>
      <c r="SMM51" s="323"/>
      <c r="SMN51" s="323"/>
      <c r="SMO51" s="323"/>
      <c r="SMP51" s="323"/>
      <c r="SMQ51" s="323"/>
      <c r="SMR51" s="323"/>
      <c r="SMS51" s="323"/>
      <c r="SMT51" s="323"/>
      <c r="SMU51" s="323"/>
      <c r="SMV51" s="323"/>
      <c r="SMW51" s="323"/>
      <c r="SMX51" s="323"/>
      <c r="SMY51" s="323"/>
      <c r="SMZ51" s="323"/>
      <c r="SNA51" s="323"/>
      <c r="SNB51" s="323"/>
      <c r="SNC51" s="323"/>
      <c r="SND51" s="323"/>
      <c r="SNE51" s="323"/>
      <c r="SNF51" s="323"/>
      <c r="SNG51" s="323"/>
      <c r="SNH51" s="323"/>
      <c r="SNI51" s="323"/>
      <c r="SNJ51" s="323"/>
      <c r="SNK51" s="323"/>
      <c r="SNL51" s="323"/>
      <c r="SNM51" s="323"/>
      <c r="SNN51" s="323"/>
      <c r="SNO51" s="323"/>
      <c r="SNP51" s="323"/>
      <c r="SNQ51" s="323"/>
      <c r="SNR51" s="323"/>
      <c r="SNS51" s="323"/>
      <c r="SNT51" s="323"/>
      <c r="SNU51" s="323"/>
      <c r="SNV51" s="323"/>
      <c r="SNW51" s="323"/>
      <c r="SNX51" s="323"/>
      <c r="SNY51" s="323"/>
      <c r="SNZ51" s="323"/>
      <c r="SOA51" s="323"/>
      <c r="SOB51" s="323"/>
      <c r="SOC51" s="323"/>
      <c r="SOD51" s="323"/>
      <c r="SOE51" s="323"/>
      <c r="SOF51" s="323"/>
      <c r="SOG51" s="323"/>
      <c r="SOH51" s="323"/>
      <c r="SOI51" s="323"/>
      <c r="SOJ51" s="323"/>
      <c r="SOK51" s="323"/>
      <c r="SOL51" s="323"/>
      <c r="SOM51" s="323"/>
      <c r="SON51" s="323"/>
      <c r="SOO51" s="323"/>
      <c r="SOP51" s="323"/>
      <c r="SOQ51" s="323"/>
      <c r="SOR51" s="323"/>
      <c r="SOS51" s="323"/>
      <c r="SOT51" s="323"/>
      <c r="SOU51" s="323"/>
      <c r="SOV51" s="323"/>
      <c r="SOW51" s="323"/>
      <c r="SOX51" s="323"/>
      <c r="SOY51" s="323"/>
      <c r="SOZ51" s="323"/>
      <c r="SPA51" s="323"/>
      <c r="SPB51" s="323"/>
      <c r="SPC51" s="323"/>
      <c r="SPD51" s="323"/>
      <c r="SPE51" s="323"/>
      <c r="SPF51" s="323"/>
      <c r="SPG51" s="323"/>
      <c r="SPH51" s="323"/>
      <c r="SPI51" s="323"/>
      <c r="SPJ51" s="323"/>
      <c r="SPK51" s="323"/>
      <c r="SPL51" s="323"/>
      <c r="SPM51" s="323"/>
      <c r="SPN51" s="323"/>
      <c r="SPO51" s="323"/>
      <c r="SPP51" s="323"/>
      <c r="SPQ51" s="323"/>
      <c r="SPR51" s="323"/>
      <c r="SPS51" s="323"/>
      <c r="SPT51" s="323"/>
      <c r="SPU51" s="323"/>
      <c r="SPV51" s="323"/>
      <c r="SPW51" s="323"/>
      <c r="SPX51" s="323"/>
      <c r="SPY51" s="323"/>
      <c r="SPZ51" s="323"/>
      <c r="SQA51" s="323"/>
      <c r="SQB51" s="323"/>
      <c r="SQC51" s="323"/>
      <c r="SQD51" s="323"/>
      <c r="SQE51" s="323"/>
      <c r="SQF51" s="323"/>
      <c r="SQG51" s="323"/>
      <c r="SQH51" s="323"/>
      <c r="SQI51" s="323"/>
      <c r="SQJ51" s="323"/>
      <c r="SQK51" s="323"/>
      <c r="SQL51" s="323"/>
      <c r="SQM51" s="323"/>
      <c r="SQN51" s="323"/>
      <c r="SQO51" s="323"/>
      <c r="SQP51" s="323"/>
      <c r="SQQ51" s="323"/>
      <c r="SQR51" s="323"/>
      <c r="SQS51" s="323"/>
      <c r="SQT51" s="323"/>
      <c r="SQU51" s="323"/>
      <c r="SQV51" s="323"/>
      <c r="SQW51" s="323"/>
      <c r="SQX51" s="323"/>
      <c r="SQY51" s="323"/>
      <c r="SQZ51" s="323"/>
      <c r="SRA51" s="323"/>
      <c r="SRB51" s="323"/>
      <c r="SRC51" s="323"/>
      <c r="SRD51" s="323"/>
      <c r="SRE51" s="323"/>
      <c r="SRF51" s="323"/>
      <c r="SRG51" s="323"/>
      <c r="SRH51" s="323"/>
      <c r="SRI51" s="323"/>
      <c r="SRJ51" s="323"/>
      <c r="SRK51" s="323"/>
      <c r="SRL51" s="323"/>
      <c r="SRM51" s="323"/>
      <c r="SRN51" s="323"/>
      <c r="SRO51" s="323"/>
      <c r="SRP51" s="323"/>
      <c r="SRQ51" s="323"/>
      <c r="SRR51" s="323"/>
      <c r="SRS51" s="323"/>
      <c r="SRT51" s="323"/>
      <c r="SRU51" s="323"/>
      <c r="SRV51" s="323"/>
      <c r="SRW51" s="323"/>
      <c r="SRX51" s="323"/>
      <c r="SRY51" s="323"/>
      <c r="SRZ51" s="323"/>
      <c r="SSA51" s="323"/>
      <c r="SSB51" s="323"/>
      <c r="SSC51" s="323"/>
      <c r="SSD51" s="323"/>
      <c r="SSE51" s="323"/>
      <c r="SSF51" s="323"/>
      <c r="SSG51" s="323"/>
      <c r="SSH51" s="323"/>
      <c r="SSI51" s="323"/>
      <c r="SSJ51" s="323"/>
      <c r="SSK51" s="323"/>
      <c r="SSL51" s="323"/>
      <c r="SSM51" s="323"/>
      <c r="SSN51" s="323"/>
      <c r="SSO51" s="323"/>
      <c r="SSP51" s="323"/>
      <c r="SSQ51" s="323"/>
      <c r="SSR51" s="323"/>
      <c r="SSS51" s="323"/>
      <c r="SST51" s="323"/>
      <c r="SSU51" s="323"/>
      <c r="SSV51" s="323"/>
      <c r="SSW51" s="323"/>
      <c r="SSX51" s="323"/>
      <c r="SSY51" s="323"/>
      <c r="SSZ51" s="323"/>
      <c r="STA51" s="323"/>
      <c r="STB51" s="323"/>
      <c r="STC51" s="323"/>
      <c r="STD51" s="323"/>
      <c r="STE51" s="323"/>
      <c r="STF51" s="323"/>
      <c r="STG51" s="323"/>
      <c r="STH51" s="323"/>
      <c r="STI51" s="323"/>
      <c r="STJ51" s="323"/>
      <c r="STK51" s="323"/>
      <c r="STL51" s="323"/>
      <c r="STM51" s="323"/>
      <c r="STN51" s="323"/>
      <c r="STO51" s="323"/>
      <c r="STP51" s="323"/>
      <c r="STQ51" s="323"/>
      <c r="STR51" s="323"/>
      <c r="STS51" s="323"/>
      <c r="STT51" s="323"/>
      <c r="STU51" s="323"/>
      <c r="STV51" s="323"/>
      <c r="STW51" s="323"/>
      <c r="STX51" s="323"/>
      <c r="STY51" s="323"/>
      <c r="STZ51" s="323"/>
      <c r="SUA51" s="323"/>
      <c r="SUB51" s="323"/>
      <c r="SUC51" s="323"/>
      <c r="SUD51" s="323"/>
      <c r="SUE51" s="323"/>
      <c r="SUF51" s="323"/>
      <c r="SUG51" s="323"/>
      <c r="SUH51" s="323"/>
      <c r="SUI51" s="323"/>
      <c r="SUJ51" s="323"/>
      <c r="SUK51" s="323"/>
      <c r="SUL51" s="323"/>
      <c r="SUM51" s="323"/>
      <c r="SUN51" s="323"/>
      <c r="SUO51" s="323"/>
      <c r="SUP51" s="323"/>
      <c r="SUQ51" s="323"/>
      <c r="SUR51" s="323"/>
      <c r="SUS51" s="323"/>
      <c r="SUT51" s="323"/>
      <c r="SUU51" s="323"/>
      <c r="SUV51" s="323"/>
      <c r="SUW51" s="323"/>
      <c r="SUX51" s="323"/>
      <c r="SUY51" s="323"/>
      <c r="SUZ51" s="323"/>
      <c r="SVA51" s="323"/>
      <c r="SVB51" s="323"/>
      <c r="SVC51" s="323"/>
      <c r="SVD51" s="323"/>
      <c r="SVE51" s="323"/>
      <c r="SVF51" s="323"/>
      <c r="SVG51" s="323"/>
      <c r="SVH51" s="323"/>
      <c r="SVI51" s="323"/>
      <c r="SVJ51" s="323"/>
      <c r="SVK51" s="323"/>
      <c r="SVL51" s="323"/>
      <c r="SVM51" s="323"/>
      <c r="SVN51" s="323"/>
      <c r="SVO51" s="323"/>
      <c r="SVP51" s="323"/>
      <c r="SVQ51" s="323"/>
      <c r="SVR51" s="323"/>
      <c r="SVS51" s="323"/>
      <c r="SVT51" s="323"/>
      <c r="SVU51" s="323"/>
      <c r="SVV51" s="323"/>
      <c r="SVW51" s="323"/>
      <c r="SVX51" s="323"/>
      <c r="SVY51" s="323"/>
      <c r="SVZ51" s="323"/>
      <c r="SWA51" s="323"/>
      <c r="SWB51" s="323"/>
      <c r="SWC51" s="323"/>
      <c r="SWD51" s="323"/>
      <c r="SWE51" s="323"/>
      <c r="SWF51" s="323"/>
      <c r="SWG51" s="323"/>
      <c r="SWH51" s="323"/>
      <c r="SWI51" s="323"/>
      <c r="SWJ51" s="323"/>
      <c r="SWK51" s="323"/>
      <c r="SWL51" s="323"/>
      <c r="SWM51" s="323"/>
      <c r="SWN51" s="323"/>
      <c r="SWO51" s="323"/>
      <c r="SWP51" s="323"/>
      <c r="SWQ51" s="323"/>
      <c r="SWR51" s="323"/>
      <c r="SWS51" s="323"/>
      <c r="SWT51" s="323"/>
      <c r="SWU51" s="323"/>
      <c r="SWV51" s="323"/>
      <c r="SWW51" s="323"/>
      <c r="SWX51" s="323"/>
      <c r="SWY51" s="323"/>
      <c r="SWZ51" s="323"/>
      <c r="SXA51" s="323"/>
      <c r="SXB51" s="323"/>
      <c r="SXC51" s="323"/>
      <c r="SXD51" s="323"/>
      <c r="SXE51" s="323"/>
      <c r="SXF51" s="323"/>
      <c r="SXG51" s="323"/>
      <c r="SXH51" s="323"/>
      <c r="SXI51" s="323"/>
      <c r="SXJ51" s="323"/>
      <c r="SXK51" s="323"/>
      <c r="SXL51" s="323"/>
      <c r="SXM51" s="323"/>
      <c r="SXN51" s="323"/>
      <c r="SXO51" s="323"/>
      <c r="SXP51" s="323"/>
      <c r="SXQ51" s="323"/>
      <c r="SXR51" s="323"/>
      <c r="SXS51" s="323"/>
      <c r="SXT51" s="323"/>
      <c r="SXU51" s="323"/>
      <c r="SXV51" s="323"/>
      <c r="SXW51" s="323"/>
      <c r="SXX51" s="323"/>
      <c r="SXY51" s="323"/>
      <c r="SXZ51" s="323"/>
      <c r="SYA51" s="323"/>
      <c r="SYB51" s="323"/>
      <c r="SYC51" s="323"/>
      <c r="SYD51" s="323"/>
      <c r="SYE51" s="323"/>
      <c r="SYF51" s="323"/>
      <c r="SYG51" s="323"/>
      <c r="SYH51" s="323"/>
      <c r="SYI51" s="323"/>
      <c r="SYJ51" s="323"/>
      <c r="SYK51" s="323"/>
      <c r="SYL51" s="323"/>
      <c r="SYM51" s="323"/>
      <c r="SYN51" s="323"/>
      <c r="SYO51" s="323"/>
      <c r="SYP51" s="323"/>
      <c r="SYQ51" s="323"/>
      <c r="SYR51" s="323"/>
      <c r="SYS51" s="323"/>
      <c r="SYT51" s="323"/>
      <c r="SYU51" s="323"/>
      <c r="SYV51" s="323"/>
      <c r="SYW51" s="323"/>
      <c r="SYX51" s="323"/>
      <c r="SYY51" s="323"/>
      <c r="SYZ51" s="323"/>
      <c r="SZA51" s="323"/>
      <c r="SZB51" s="323"/>
      <c r="SZC51" s="323"/>
      <c r="SZD51" s="323"/>
      <c r="SZE51" s="323"/>
      <c r="SZF51" s="323"/>
      <c r="SZG51" s="323"/>
      <c r="SZH51" s="323"/>
      <c r="SZI51" s="323"/>
      <c r="SZJ51" s="323"/>
      <c r="SZK51" s="323"/>
      <c r="SZL51" s="323"/>
      <c r="SZM51" s="323"/>
      <c r="SZN51" s="323"/>
      <c r="SZO51" s="323"/>
      <c r="SZP51" s="323"/>
      <c r="SZQ51" s="323"/>
      <c r="SZR51" s="323"/>
      <c r="SZS51" s="323"/>
      <c r="SZT51" s="323"/>
      <c r="SZU51" s="323"/>
      <c r="SZV51" s="323"/>
      <c r="SZW51" s="323"/>
      <c r="SZX51" s="323"/>
      <c r="SZY51" s="323"/>
      <c r="SZZ51" s="323"/>
      <c r="TAA51" s="323"/>
      <c r="TAB51" s="323"/>
      <c r="TAC51" s="323"/>
      <c r="TAD51" s="323"/>
      <c r="TAE51" s="323"/>
      <c r="TAF51" s="323"/>
      <c r="TAG51" s="323"/>
      <c r="TAH51" s="323"/>
      <c r="TAI51" s="323"/>
      <c r="TAJ51" s="323"/>
      <c r="TAK51" s="323"/>
      <c r="TAL51" s="323"/>
      <c r="TAM51" s="323"/>
      <c r="TAN51" s="323"/>
      <c r="TAO51" s="323"/>
      <c r="TAP51" s="323"/>
      <c r="TAQ51" s="323"/>
      <c r="TAR51" s="323"/>
      <c r="TAS51" s="323"/>
      <c r="TAT51" s="323"/>
      <c r="TAU51" s="323"/>
      <c r="TAV51" s="323"/>
      <c r="TAW51" s="323"/>
      <c r="TAX51" s="323"/>
      <c r="TAY51" s="323"/>
      <c r="TAZ51" s="323"/>
      <c r="TBA51" s="323"/>
      <c r="TBB51" s="323"/>
      <c r="TBC51" s="323"/>
      <c r="TBD51" s="323"/>
      <c r="TBE51" s="323"/>
      <c r="TBF51" s="323"/>
      <c r="TBG51" s="323"/>
      <c r="TBH51" s="323"/>
      <c r="TBI51" s="323"/>
      <c r="TBJ51" s="323"/>
      <c r="TBK51" s="323"/>
      <c r="TBL51" s="323"/>
      <c r="TBM51" s="323"/>
      <c r="TBN51" s="323"/>
      <c r="TBO51" s="323"/>
      <c r="TBP51" s="323"/>
      <c r="TBQ51" s="323"/>
      <c r="TBR51" s="323"/>
      <c r="TBS51" s="323"/>
      <c r="TBT51" s="323"/>
      <c r="TBU51" s="323"/>
      <c r="TBV51" s="323"/>
      <c r="TBW51" s="323"/>
      <c r="TBX51" s="323"/>
      <c r="TBY51" s="323"/>
      <c r="TBZ51" s="323"/>
      <c r="TCA51" s="323"/>
      <c r="TCB51" s="323"/>
      <c r="TCC51" s="323"/>
      <c r="TCD51" s="323"/>
      <c r="TCE51" s="323"/>
      <c r="TCF51" s="323"/>
      <c r="TCG51" s="323"/>
      <c r="TCH51" s="323"/>
      <c r="TCI51" s="323"/>
      <c r="TCJ51" s="323"/>
      <c r="TCK51" s="323"/>
      <c r="TCL51" s="323"/>
      <c r="TCM51" s="323"/>
      <c r="TCN51" s="323"/>
      <c r="TCO51" s="323"/>
      <c r="TCP51" s="323"/>
      <c r="TCQ51" s="323"/>
      <c r="TCR51" s="323"/>
      <c r="TCS51" s="323"/>
      <c r="TCT51" s="323"/>
      <c r="TCU51" s="323"/>
      <c r="TCV51" s="323"/>
      <c r="TCW51" s="323"/>
      <c r="TCX51" s="323"/>
      <c r="TCY51" s="323"/>
      <c r="TCZ51" s="323"/>
      <c r="TDA51" s="323"/>
      <c r="TDB51" s="323"/>
      <c r="TDC51" s="323"/>
      <c r="TDD51" s="323"/>
      <c r="TDE51" s="323"/>
      <c r="TDF51" s="323"/>
      <c r="TDG51" s="323"/>
      <c r="TDH51" s="323"/>
      <c r="TDI51" s="323"/>
      <c r="TDJ51" s="323"/>
      <c r="TDK51" s="323"/>
      <c r="TDL51" s="323"/>
      <c r="TDM51" s="323"/>
      <c r="TDN51" s="323"/>
      <c r="TDO51" s="323"/>
      <c r="TDP51" s="323"/>
      <c r="TDQ51" s="323"/>
      <c r="TDR51" s="323"/>
      <c r="TDS51" s="323"/>
      <c r="TDT51" s="323"/>
      <c r="TDU51" s="323"/>
      <c r="TDV51" s="323"/>
      <c r="TDW51" s="323"/>
      <c r="TDX51" s="323"/>
      <c r="TDY51" s="323"/>
      <c r="TDZ51" s="323"/>
      <c r="TEA51" s="323"/>
      <c r="TEB51" s="323"/>
      <c r="TEC51" s="323"/>
      <c r="TED51" s="323"/>
      <c r="TEE51" s="323"/>
      <c r="TEF51" s="323"/>
      <c r="TEG51" s="323"/>
      <c r="TEH51" s="323"/>
      <c r="TEI51" s="323"/>
      <c r="TEJ51" s="323"/>
      <c r="TEK51" s="323"/>
      <c r="TEL51" s="323"/>
      <c r="TEM51" s="323"/>
      <c r="TEN51" s="323"/>
      <c r="TEO51" s="323"/>
      <c r="TEP51" s="323"/>
      <c r="TEQ51" s="323"/>
      <c r="TER51" s="323"/>
      <c r="TES51" s="323"/>
      <c r="TET51" s="323"/>
      <c r="TEU51" s="323"/>
      <c r="TEV51" s="323"/>
      <c r="TEW51" s="323"/>
      <c r="TEX51" s="323"/>
      <c r="TEY51" s="323"/>
      <c r="TEZ51" s="323"/>
      <c r="TFA51" s="323"/>
      <c r="TFB51" s="323"/>
      <c r="TFC51" s="323"/>
      <c r="TFD51" s="323"/>
      <c r="TFE51" s="323"/>
      <c r="TFF51" s="323"/>
      <c r="TFG51" s="323"/>
      <c r="TFH51" s="323"/>
      <c r="TFI51" s="323"/>
      <c r="TFJ51" s="323"/>
      <c r="TFK51" s="323"/>
      <c r="TFL51" s="323"/>
      <c r="TFM51" s="323"/>
      <c r="TFN51" s="323"/>
      <c r="TFO51" s="323"/>
      <c r="TFP51" s="323"/>
      <c r="TFQ51" s="323"/>
      <c r="TFR51" s="323"/>
      <c r="TFS51" s="323"/>
      <c r="TFT51" s="323"/>
      <c r="TFU51" s="323"/>
      <c r="TFV51" s="323"/>
      <c r="TFW51" s="323"/>
      <c r="TFX51" s="323"/>
      <c r="TFY51" s="323"/>
      <c r="TFZ51" s="323"/>
      <c r="TGA51" s="323"/>
      <c r="TGB51" s="323"/>
      <c r="TGC51" s="323"/>
      <c r="TGD51" s="323"/>
      <c r="TGE51" s="323"/>
      <c r="TGF51" s="323"/>
      <c r="TGG51" s="323"/>
      <c r="TGH51" s="323"/>
      <c r="TGI51" s="323"/>
      <c r="TGJ51" s="323"/>
      <c r="TGK51" s="323"/>
      <c r="TGL51" s="323"/>
      <c r="TGM51" s="323"/>
      <c r="TGN51" s="323"/>
      <c r="TGO51" s="323"/>
      <c r="TGP51" s="323"/>
      <c r="TGQ51" s="323"/>
      <c r="TGR51" s="323"/>
      <c r="TGS51" s="323"/>
      <c r="TGT51" s="323"/>
      <c r="TGU51" s="323"/>
      <c r="TGV51" s="323"/>
      <c r="TGW51" s="323"/>
      <c r="TGX51" s="323"/>
      <c r="TGY51" s="323"/>
      <c r="TGZ51" s="323"/>
      <c r="THA51" s="323"/>
      <c r="THB51" s="323"/>
      <c r="THC51" s="323"/>
      <c r="THD51" s="323"/>
      <c r="THE51" s="323"/>
      <c r="THF51" s="323"/>
      <c r="THG51" s="323"/>
      <c r="THH51" s="323"/>
      <c r="THI51" s="323"/>
      <c r="THJ51" s="323"/>
      <c r="THK51" s="323"/>
      <c r="THL51" s="323"/>
      <c r="THM51" s="323"/>
      <c r="THN51" s="323"/>
      <c r="THO51" s="323"/>
      <c r="THP51" s="323"/>
      <c r="THQ51" s="323"/>
      <c r="THR51" s="323"/>
      <c r="THS51" s="323"/>
      <c r="THT51" s="323"/>
      <c r="THU51" s="323"/>
      <c r="THV51" s="323"/>
      <c r="THW51" s="323"/>
      <c r="THX51" s="323"/>
      <c r="THY51" s="323"/>
      <c r="THZ51" s="323"/>
      <c r="TIA51" s="323"/>
      <c r="TIB51" s="323"/>
      <c r="TIC51" s="323"/>
      <c r="TID51" s="323"/>
      <c r="TIE51" s="323"/>
      <c r="TIF51" s="323"/>
      <c r="TIG51" s="323"/>
      <c r="TIH51" s="323"/>
      <c r="TII51" s="323"/>
      <c r="TIJ51" s="323"/>
      <c r="TIK51" s="323"/>
      <c r="TIL51" s="323"/>
      <c r="TIM51" s="323"/>
      <c r="TIN51" s="323"/>
      <c r="TIO51" s="323"/>
      <c r="TIP51" s="323"/>
      <c r="TIQ51" s="323"/>
      <c r="TIR51" s="323"/>
      <c r="TIS51" s="323"/>
      <c r="TIT51" s="323"/>
      <c r="TIU51" s="323"/>
      <c r="TIV51" s="323"/>
      <c r="TIW51" s="323"/>
      <c r="TIX51" s="323"/>
      <c r="TIY51" s="323"/>
      <c r="TIZ51" s="323"/>
      <c r="TJA51" s="323"/>
      <c r="TJB51" s="323"/>
      <c r="TJC51" s="323"/>
      <c r="TJD51" s="323"/>
      <c r="TJE51" s="323"/>
      <c r="TJF51" s="323"/>
      <c r="TJG51" s="323"/>
      <c r="TJH51" s="323"/>
      <c r="TJI51" s="323"/>
      <c r="TJJ51" s="323"/>
      <c r="TJK51" s="323"/>
      <c r="TJL51" s="323"/>
      <c r="TJM51" s="323"/>
      <c r="TJN51" s="323"/>
      <c r="TJO51" s="323"/>
      <c r="TJP51" s="323"/>
      <c r="TJQ51" s="323"/>
      <c r="TJR51" s="323"/>
      <c r="TJS51" s="323"/>
      <c r="TJT51" s="323"/>
      <c r="TJU51" s="323"/>
      <c r="TJV51" s="323"/>
      <c r="TJW51" s="323"/>
      <c r="TJX51" s="323"/>
      <c r="TJY51" s="323"/>
      <c r="TJZ51" s="323"/>
      <c r="TKA51" s="323"/>
      <c r="TKB51" s="323"/>
      <c r="TKC51" s="323"/>
      <c r="TKD51" s="323"/>
      <c r="TKE51" s="323"/>
      <c r="TKF51" s="323"/>
      <c r="TKG51" s="323"/>
      <c r="TKH51" s="323"/>
      <c r="TKI51" s="323"/>
      <c r="TKJ51" s="323"/>
      <c r="TKK51" s="323"/>
      <c r="TKL51" s="323"/>
      <c r="TKM51" s="323"/>
      <c r="TKN51" s="323"/>
      <c r="TKO51" s="323"/>
      <c r="TKP51" s="323"/>
      <c r="TKQ51" s="323"/>
      <c r="TKR51" s="323"/>
      <c r="TKS51" s="323"/>
      <c r="TKT51" s="323"/>
      <c r="TKU51" s="323"/>
      <c r="TKV51" s="323"/>
      <c r="TKW51" s="323"/>
      <c r="TKX51" s="323"/>
      <c r="TKY51" s="323"/>
      <c r="TKZ51" s="323"/>
      <c r="TLA51" s="323"/>
      <c r="TLB51" s="323"/>
      <c r="TLC51" s="323"/>
      <c r="TLD51" s="323"/>
      <c r="TLE51" s="323"/>
      <c r="TLF51" s="323"/>
      <c r="TLG51" s="323"/>
      <c r="TLH51" s="323"/>
      <c r="TLI51" s="323"/>
      <c r="TLJ51" s="323"/>
      <c r="TLK51" s="323"/>
      <c r="TLL51" s="323"/>
      <c r="TLM51" s="323"/>
      <c r="TLN51" s="323"/>
      <c r="TLO51" s="323"/>
      <c r="TLP51" s="323"/>
      <c r="TLQ51" s="323"/>
      <c r="TLR51" s="323"/>
      <c r="TLS51" s="323"/>
      <c r="TLT51" s="323"/>
      <c r="TLU51" s="323"/>
      <c r="TLV51" s="323"/>
      <c r="TLW51" s="323"/>
      <c r="TLX51" s="323"/>
      <c r="TLY51" s="323"/>
      <c r="TLZ51" s="323"/>
      <c r="TMA51" s="323"/>
      <c r="TMB51" s="323"/>
      <c r="TMC51" s="323"/>
      <c r="TMD51" s="323"/>
      <c r="TME51" s="323"/>
      <c r="TMF51" s="323"/>
      <c r="TMG51" s="323"/>
      <c r="TMH51" s="323"/>
      <c r="TMI51" s="323"/>
      <c r="TMJ51" s="323"/>
      <c r="TMK51" s="323"/>
      <c r="TML51" s="323"/>
      <c r="TMM51" s="323"/>
      <c r="TMN51" s="323"/>
      <c r="TMO51" s="323"/>
      <c r="TMP51" s="323"/>
      <c r="TMQ51" s="323"/>
      <c r="TMR51" s="323"/>
      <c r="TMS51" s="323"/>
      <c r="TMT51" s="323"/>
      <c r="TMU51" s="323"/>
      <c r="TMV51" s="323"/>
      <c r="TMW51" s="323"/>
      <c r="TMX51" s="323"/>
      <c r="TMY51" s="323"/>
      <c r="TMZ51" s="323"/>
      <c r="TNA51" s="323"/>
      <c r="TNB51" s="323"/>
      <c r="TNC51" s="323"/>
      <c r="TND51" s="323"/>
      <c r="TNE51" s="323"/>
      <c r="TNF51" s="323"/>
      <c r="TNG51" s="323"/>
      <c r="TNH51" s="323"/>
      <c r="TNI51" s="323"/>
      <c r="TNJ51" s="323"/>
      <c r="TNK51" s="323"/>
      <c r="TNL51" s="323"/>
      <c r="TNM51" s="323"/>
      <c r="TNN51" s="323"/>
      <c r="TNO51" s="323"/>
      <c r="TNP51" s="323"/>
      <c r="TNQ51" s="323"/>
      <c r="TNR51" s="323"/>
      <c r="TNS51" s="323"/>
      <c r="TNT51" s="323"/>
      <c r="TNU51" s="323"/>
      <c r="TNV51" s="323"/>
      <c r="TNW51" s="323"/>
      <c r="TNX51" s="323"/>
      <c r="TNY51" s="323"/>
      <c r="TNZ51" s="323"/>
      <c r="TOA51" s="323"/>
      <c r="TOB51" s="323"/>
      <c r="TOC51" s="323"/>
      <c r="TOD51" s="323"/>
      <c r="TOE51" s="323"/>
      <c r="TOF51" s="323"/>
      <c r="TOG51" s="323"/>
      <c r="TOH51" s="323"/>
      <c r="TOI51" s="323"/>
      <c r="TOJ51" s="323"/>
      <c r="TOK51" s="323"/>
      <c r="TOL51" s="323"/>
      <c r="TOM51" s="323"/>
      <c r="TON51" s="323"/>
      <c r="TOO51" s="323"/>
      <c r="TOP51" s="323"/>
      <c r="TOQ51" s="323"/>
      <c r="TOR51" s="323"/>
      <c r="TOS51" s="323"/>
      <c r="TOT51" s="323"/>
      <c r="TOU51" s="323"/>
      <c r="TOV51" s="323"/>
      <c r="TOW51" s="323"/>
      <c r="TOX51" s="323"/>
      <c r="TOY51" s="323"/>
      <c r="TOZ51" s="323"/>
      <c r="TPA51" s="323"/>
      <c r="TPB51" s="323"/>
      <c r="TPC51" s="323"/>
      <c r="TPD51" s="323"/>
      <c r="TPE51" s="323"/>
      <c r="TPF51" s="323"/>
      <c r="TPG51" s="323"/>
      <c r="TPH51" s="323"/>
      <c r="TPI51" s="323"/>
      <c r="TPJ51" s="323"/>
      <c r="TPK51" s="323"/>
      <c r="TPL51" s="323"/>
      <c r="TPM51" s="323"/>
      <c r="TPN51" s="323"/>
      <c r="TPO51" s="323"/>
      <c r="TPP51" s="323"/>
      <c r="TPQ51" s="323"/>
      <c r="TPR51" s="323"/>
      <c r="TPS51" s="323"/>
      <c r="TPT51" s="323"/>
      <c r="TPU51" s="323"/>
      <c r="TPV51" s="323"/>
      <c r="TPW51" s="323"/>
      <c r="TPX51" s="323"/>
      <c r="TPY51" s="323"/>
      <c r="TPZ51" s="323"/>
      <c r="TQA51" s="323"/>
      <c r="TQB51" s="323"/>
      <c r="TQC51" s="323"/>
      <c r="TQD51" s="323"/>
      <c r="TQE51" s="323"/>
      <c r="TQF51" s="323"/>
      <c r="TQG51" s="323"/>
      <c r="TQH51" s="323"/>
      <c r="TQI51" s="323"/>
      <c r="TQJ51" s="323"/>
      <c r="TQK51" s="323"/>
      <c r="TQL51" s="323"/>
      <c r="TQM51" s="323"/>
      <c r="TQN51" s="323"/>
      <c r="TQO51" s="323"/>
      <c r="TQP51" s="323"/>
      <c r="TQQ51" s="323"/>
      <c r="TQR51" s="323"/>
      <c r="TQS51" s="323"/>
      <c r="TQT51" s="323"/>
      <c r="TQU51" s="323"/>
      <c r="TQV51" s="323"/>
      <c r="TQW51" s="323"/>
      <c r="TQX51" s="323"/>
      <c r="TQY51" s="323"/>
      <c r="TQZ51" s="323"/>
      <c r="TRA51" s="323"/>
      <c r="TRB51" s="323"/>
      <c r="TRC51" s="323"/>
      <c r="TRD51" s="323"/>
      <c r="TRE51" s="323"/>
      <c r="TRF51" s="323"/>
      <c r="TRG51" s="323"/>
      <c r="TRH51" s="323"/>
      <c r="TRI51" s="323"/>
      <c r="TRJ51" s="323"/>
      <c r="TRK51" s="323"/>
      <c r="TRL51" s="323"/>
      <c r="TRM51" s="323"/>
      <c r="TRN51" s="323"/>
      <c r="TRO51" s="323"/>
      <c r="TRP51" s="323"/>
      <c r="TRQ51" s="323"/>
      <c r="TRR51" s="323"/>
      <c r="TRS51" s="323"/>
      <c r="TRT51" s="323"/>
      <c r="TRU51" s="323"/>
      <c r="TRV51" s="323"/>
      <c r="TRW51" s="323"/>
      <c r="TRX51" s="323"/>
      <c r="TRY51" s="323"/>
      <c r="TRZ51" s="323"/>
      <c r="TSA51" s="323"/>
      <c r="TSB51" s="323"/>
      <c r="TSC51" s="323"/>
      <c r="TSD51" s="323"/>
      <c r="TSE51" s="323"/>
      <c r="TSF51" s="323"/>
      <c r="TSG51" s="323"/>
      <c r="TSH51" s="323"/>
      <c r="TSI51" s="323"/>
      <c r="TSJ51" s="323"/>
      <c r="TSK51" s="323"/>
      <c r="TSL51" s="323"/>
      <c r="TSM51" s="323"/>
      <c r="TSN51" s="323"/>
      <c r="TSO51" s="323"/>
      <c r="TSP51" s="323"/>
      <c r="TSQ51" s="323"/>
      <c r="TSR51" s="323"/>
      <c r="TSS51" s="323"/>
      <c r="TST51" s="323"/>
      <c r="TSU51" s="323"/>
      <c r="TSV51" s="323"/>
      <c r="TSW51" s="323"/>
      <c r="TSX51" s="323"/>
      <c r="TSY51" s="323"/>
      <c r="TSZ51" s="323"/>
      <c r="TTA51" s="323"/>
      <c r="TTB51" s="323"/>
      <c r="TTC51" s="323"/>
      <c r="TTD51" s="323"/>
      <c r="TTE51" s="323"/>
      <c r="TTF51" s="323"/>
      <c r="TTG51" s="323"/>
      <c r="TTH51" s="323"/>
      <c r="TTI51" s="323"/>
      <c r="TTJ51" s="323"/>
      <c r="TTK51" s="323"/>
      <c r="TTL51" s="323"/>
      <c r="TTM51" s="323"/>
      <c r="TTN51" s="323"/>
      <c r="TTO51" s="323"/>
      <c r="TTP51" s="323"/>
      <c r="TTQ51" s="323"/>
      <c r="TTR51" s="323"/>
      <c r="TTS51" s="323"/>
      <c r="TTT51" s="323"/>
      <c r="TTU51" s="323"/>
      <c r="TTV51" s="323"/>
      <c r="TTW51" s="323"/>
      <c r="TTX51" s="323"/>
      <c r="TTY51" s="323"/>
      <c r="TTZ51" s="323"/>
      <c r="TUA51" s="323"/>
      <c r="TUB51" s="323"/>
      <c r="TUC51" s="323"/>
      <c r="TUD51" s="323"/>
      <c r="TUE51" s="323"/>
      <c r="TUF51" s="323"/>
      <c r="TUG51" s="323"/>
      <c r="TUH51" s="323"/>
      <c r="TUI51" s="323"/>
      <c r="TUJ51" s="323"/>
      <c r="TUK51" s="323"/>
      <c r="TUL51" s="323"/>
      <c r="TUM51" s="323"/>
      <c r="TUN51" s="323"/>
      <c r="TUO51" s="323"/>
      <c r="TUP51" s="323"/>
      <c r="TUQ51" s="323"/>
      <c r="TUR51" s="323"/>
      <c r="TUS51" s="323"/>
      <c r="TUT51" s="323"/>
      <c r="TUU51" s="323"/>
      <c r="TUV51" s="323"/>
      <c r="TUW51" s="323"/>
      <c r="TUX51" s="323"/>
      <c r="TUY51" s="323"/>
      <c r="TUZ51" s="323"/>
      <c r="TVA51" s="323"/>
      <c r="TVB51" s="323"/>
      <c r="TVC51" s="323"/>
      <c r="TVD51" s="323"/>
      <c r="TVE51" s="323"/>
      <c r="TVF51" s="323"/>
      <c r="TVG51" s="323"/>
      <c r="TVH51" s="323"/>
      <c r="TVI51" s="323"/>
      <c r="TVJ51" s="323"/>
      <c r="TVK51" s="323"/>
      <c r="TVL51" s="323"/>
      <c r="TVM51" s="323"/>
      <c r="TVN51" s="323"/>
      <c r="TVO51" s="323"/>
      <c r="TVP51" s="323"/>
      <c r="TVQ51" s="323"/>
      <c r="TVR51" s="323"/>
      <c r="TVS51" s="323"/>
      <c r="TVT51" s="323"/>
      <c r="TVU51" s="323"/>
      <c r="TVV51" s="323"/>
      <c r="TVW51" s="323"/>
      <c r="TVX51" s="323"/>
      <c r="TVY51" s="323"/>
      <c r="TVZ51" s="323"/>
      <c r="TWA51" s="323"/>
      <c r="TWB51" s="323"/>
      <c r="TWC51" s="323"/>
      <c r="TWD51" s="323"/>
      <c r="TWE51" s="323"/>
      <c r="TWF51" s="323"/>
      <c r="TWG51" s="323"/>
      <c r="TWH51" s="323"/>
      <c r="TWI51" s="323"/>
      <c r="TWJ51" s="323"/>
      <c r="TWK51" s="323"/>
      <c r="TWL51" s="323"/>
      <c r="TWM51" s="323"/>
      <c r="TWN51" s="323"/>
      <c r="TWO51" s="323"/>
      <c r="TWP51" s="323"/>
      <c r="TWQ51" s="323"/>
      <c r="TWR51" s="323"/>
      <c r="TWS51" s="323"/>
      <c r="TWT51" s="323"/>
      <c r="TWU51" s="323"/>
      <c r="TWV51" s="323"/>
      <c r="TWW51" s="323"/>
      <c r="TWX51" s="323"/>
      <c r="TWY51" s="323"/>
      <c r="TWZ51" s="323"/>
      <c r="TXA51" s="323"/>
      <c r="TXB51" s="323"/>
      <c r="TXC51" s="323"/>
      <c r="TXD51" s="323"/>
      <c r="TXE51" s="323"/>
      <c r="TXF51" s="323"/>
      <c r="TXG51" s="323"/>
      <c r="TXH51" s="323"/>
      <c r="TXI51" s="323"/>
      <c r="TXJ51" s="323"/>
      <c r="TXK51" s="323"/>
      <c r="TXL51" s="323"/>
      <c r="TXM51" s="323"/>
      <c r="TXN51" s="323"/>
      <c r="TXO51" s="323"/>
      <c r="TXP51" s="323"/>
      <c r="TXQ51" s="323"/>
      <c r="TXR51" s="323"/>
      <c r="TXS51" s="323"/>
      <c r="TXT51" s="323"/>
      <c r="TXU51" s="323"/>
      <c r="TXV51" s="323"/>
      <c r="TXW51" s="323"/>
      <c r="TXX51" s="323"/>
      <c r="TXY51" s="323"/>
      <c r="TXZ51" s="323"/>
      <c r="TYA51" s="323"/>
      <c r="TYB51" s="323"/>
      <c r="TYC51" s="323"/>
      <c r="TYD51" s="323"/>
      <c r="TYE51" s="323"/>
      <c r="TYF51" s="323"/>
      <c r="TYG51" s="323"/>
      <c r="TYH51" s="323"/>
      <c r="TYI51" s="323"/>
      <c r="TYJ51" s="323"/>
      <c r="TYK51" s="323"/>
      <c r="TYL51" s="323"/>
      <c r="TYM51" s="323"/>
      <c r="TYN51" s="323"/>
      <c r="TYO51" s="323"/>
      <c r="TYP51" s="323"/>
      <c r="TYQ51" s="323"/>
      <c r="TYR51" s="323"/>
      <c r="TYS51" s="323"/>
      <c r="TYT51" s="323"/>
      <c r="TYU51" s="323"/>
      <c r="TYV51" s="323"/>
      <c r="TYW51" s="323"/>
      <c r="TYX51" s="323"/>
      <c r="TYY51" s="323"/>
      <c r="TYZ51" s="323"/>
      <c r="TZA51" s="323"/>
      <c r="TZB51" s="323"/>
      <c r="TZC51" s="323"/>
      <c r="TZD51" s="323"/>
      <c r="TZE51" s="323"/>
      <c r="TZF51" s="323"/>
      <c r="TZG51" s="323"/>
      <c r="TZH51" s="323"/>
      <c r="TZI51" s="323"/>
      <c r="TZJ51" s="323"/>
      <c r="TZK51" s="323"/>
      <c r="TZL51" s="323"/>
      <c r="TZM51" s="323"/>
      <c r="TZN51" s="323"/>
      <c r="TZO51" s="323"/>
      <c r="TZP51" s="323"/>
      <c r="TZQ51" s="323"/>
      <c r="TZR51" s="323"/>
      <c r="TZS51" s="323"/>
      <c r="TZT51" s="323"/>
      <c r="TZU51" s="323"/>
      <c r="TZV51" s="323"/>
      <c r="TZW51" s="323"/>
      <c r="TZX51" s="323"/>
      <c r="TZY51" s="323"/>
      <c r="TZZ51" s="323"/>
      <c r="UAA51" s="323"/>
      <c r="UAB51" s="323"/>
      <c r="UAC51" s="323"/>
      <c r="UAD51" s="323"/>
      <c r="UAE51" s="323"/>
      <c r="UAF51" s="323"/>
      <c r="UAG51" s="323"/>
      <c r="UAH51" s="323"/>
      <c r="UAI51" s="323"/>
      <c r="UAJ51" s="323"/>
      <c r="UAK51" s="323"/>
      <c r="UAL51" s="323"/>
      <c r="UAM51" s="323"/>
      <c r="UAN51" s="323"/>
      <c r="UAO51" s="323"/>
      <c r="UAP51" s="323"/>
      <c r="UAQ51" s="323"/>
      <c r="UAR51" s="323"/>
      <c r="UAS51" s="323"/>
      <c r="UAT51" s="323"/>
      <c r="UAU51" s="323"/>
      <c r="UAV51" s="323"/>
      <c r="UAW51" s="323"/>
      <c r="UAX51" s="323"/>
      <c r="UAY51" s="323"/>
      <c r="UAZ51" s="323"/>
      <c r="UBA51" s="323"/>
      <c r="UBB51" s="323"/>
      <c r="UBC51" s="323"/>
      <c r="UBD51" s="323"/>
      <c r="UBE51" s="323"/>
      <c r="UBF51" s="323"/>
      <c r="UBG51" s="323"/>
      <c r="UBH51" s="323"/>
      <c r="UBI51" s="323"/>
      <c r="UBJ51" s="323"/>
      <c r="UBK51" s="323"/>
      <c r="UBL51" s="323"/>
      <c r="UBM51" s="323"/>
      <c r="UBN51" s="323"/>
      <c r="UBO51" s="323"/>
      <c r="UBP51" s="323"/>
      <c r="UBQ51" s="323"/>
      <c r="UBR51" s="323"/>
      <c r="UBS51" s="323"/>
      <c r="UBT51" s="323"/>
      <c r="UBU51" s="323"/>
      <c r="UBV51" s="323"/>
      <c r="UBW51" s="323"/>
      <c r="UBX51" s="323"/>
      <c r="UBY51" s="323"/>
      <c r="UBZ51" s="323"/>
      <c r="UCA51" s="323"/>
      <c r="UCB51" s="323"/>
      <c r="UCC51" s="323"/>
      <c r="UCD51" s="323"/>
      <c r="UCE51" s="323"/>
      <c r="UCF51" s="323"/>
      <c r="UCG51" s="323"/>
      <c r="UCH51" s="323"/>
      <c r="UCI51" s="323"/>
      <c r="UCJ51" s="323"/>
      <c r="UCK51" s="323"/>
      <c r="UCL51" s="323"/>
      <c r="UCM51" s="323"/>
      <c r="UCN51" s="323"/>
      <c r="UCO51" s="323"/>
      <c r="UCP51" s="323"/>
      <c r="UCQ51" s="323"/>
      <c r="UCR51" s="323"/>
      <c r="UCS51" s="323"/>
      <c r="UCT51" s="323"/>
      <c r="UCU51" s="323"/>
      <c r="UCV51" s="323"/>
      <c r="UCW51" s="323"/>
      <c r="UCX51" s="323"/>
      <c r="UCY51" s="323"/>
      <c r="UCZ51" s="323"/>
      <c r="UDA51" s="323"/>
      <c r="UDB51" s="323"/>
      <c r="UDC51" s="323"/>
      <c r="UDD51" s="323"/>
      <c r="UDE51" s="323"/>
      <c r="UDF51" s="323"/>
      <c r="UDG51" s="323"/>
      <c r="UDH51" s="323"/>
      <c r="UDI51" s="323"/>
      <c r="UDJ51" s="323"/>
      <c r="UDK51" s="323"/>
      <c r="UDL51" s="323"/>
      <c r="UDM51" s="323"/>
      <c r="UDN51" s="323"/>
      <c r="UDO51" s="323"/>
      <c r="UDP51" s="323"/>
      <c r="UDQ51" s="323"/>
      <c r="UDR51" s="323"/>
      <c r="UDS51" s="323"/>
      <c r="UDT51" s="323"/>
      <c r="UDU51" s="323"/>
      <c r="UDV51" s="323"/>
      <c r="UDW51" s="323"/>
      <c r="UDX51" s="323"/>
      <c r="UDY51" s="323"/>
      <c r="UDZ51" s="323"/>
      <c r="UEA51" s="323"/>
      <c r="UEB51" s="323"/>
      <c r="UEC51" s="323"/>
      <c r="UED51" s="323"/>
      <c r="UEE51" s="323"/>
      <c r="UEF51" s="323"/>
      <c r="UEG51" s="323"/>
      <c r="UEH51" s="323"/>
      <c r="UEI51" s="323"/>
      <c r="UEJ51" s="323"/>
      <c r="UEK51" s="323"/>
      <c r="UEL51" s="323"/>
      <c r="UEM51" s="323"/>
      <c r="UEN51" s="323"/>
      <c r="UEO51" s="323"/>
      <c r="UEP51" s="323"/>
      <c r="UEQ51" s="323"/>
      <c r="UER51" s="323"/>
      <c r="UES51" s="323"/>
      <c r="UET51" s="323"/>
      <c r="UEU51" s="323"/>
      <c r="UEV51" s="323"/>
      <c r="UEW51" s="323"/>
      <c r="UEX51" s="323"/>
      <c r="UEY51" s="323"/>
      <c r="UEZ51" s="323"/>
      <c r="UFA51" s="323"/>
      <c r="UFB51" s="323"/>
      <c r="UFC51" s="323"/>
      <c r="UFD51" s="323"/>
      <c r="UFE51" s="323"/>
      <c r="UFF51" s="323"/>
      <c r="UFG51" s="323"/>
      <c r="UFH51" s="323"/>
      <c r="UFI51" s="323"/>
      <c r="UFJ51" s="323"/>
      <c r="UFK51" s="323"/>
      <c r="UFL51" s="323"/>
      <c r="UFM51" s="323"/>
      <c r="UFN51" s="323"/>
      <c r="UFO51" s="323"/>
      <c r="UFP51" s="323"/>
      <c r="UFQ51" s="323"/>
      <c r="UFR51" s="323"/>
      <c r="UFS51" s="323"/>
      <c r="UFT51" s="323"/>
      <c r="UFU51" s="323"/>
      <c r="UFV51" s="323"/>
      <c r="UFW51" s="323"/>
      <c r="UFX51" s="323"/>
      <c r="UFY51" s="323"/>
      <c r="UFZ51" s="323"/>
      <c r="UGA51" s="323"/>
      <c r="UGB51" s="323"/>
      <c r="UGC51" s="323"/>
      <c r="UGD51" s="323"/>
      <c r="UGE51" s="323"/>
      <c r="UGF51" s="323"/>
      <c r="UGG51" s="323"/>
      <c r="UGH51" s="323"/>
      <c r="UGI51" s="323"/>
      <c r="UGJ51" s="323"/>
      <c r="UGK51" s="323"/>
      <c r="UGL51" s="323"/>
      <c r="UGM51" s="323"/>
      <c r="UGN51" s="323"/>
      <c r="UGO51" s="323"/>
      <c r="UGP51" s="323"/>
      <c r="UGQ51" s="323"/>
      <c r="UGR51" s="323"/>
      <c r="UGS51" s="323"/>
      <c r="UGT51" s="323"/>
      <c r="UGU51" s="323"/>
      <c r="UGV51" s="323"/>
      <c r="UGW51" s="323"/>
      <c r="UGX51" s="323"/>
      <c r="UGY51" s="323"/>
      <c r="UGZ51" s="323"/>
      <c r="UHA51" s="323"/>
      <c r="UHB51" s="323"/>
      <c r="UHC51" s="323"/>
      <c r="UHD51" s="323"/>
      <c r="UHE51" s="323"/>
      <c r="UHF51" s="323"/>
      <c r="UHG51" s="323"/>
      <c r="UHH51" s="323"/>
      <c r="UHI51" s="323"/>
      <c r="UHJ51" s="323"/>
      <c r="UHK51" s="323"/>
      <c r="UHL51" s="323"/>
      <c r="UHM51" s="323"/>
      <c r="UHN51" s="323"/>
      <c r="UHO51" s="323"/>
      <c r="UHP51" s="323"/>
      <c r="UHQ51" s="323"/>
      <c r="UHR51" s="323"/>
      <c r="UHS51" s="323"/>
      <c r="UHT51" s="323"/>
      <c r="UHU51" s="323"/>
      <c r="UHV51" s="323"/>
      <c r="UHW51" s="323"/>
      <c r="UHX51" s="323"/>
      <c r="UHY51" s="323"/>
      <c r="UHZ51" s="323"/>
      <c r="UIA51" s="323"/>
      <c r="UIB51" s="323"/>
      <c r="UIC51" s="323"/>
      <c r="UID51" s="323"/>
      <c r="UIE51" s="323"/>
      <c r="UIF51" s="323"/>
      <c r="UIG51" s="323"/>
      <c r="UIH51" s="323"/>
      <c r="UII51" s="323"/>
      <c r="UIJ51" s="323"/>
      <c r="UIK51" s="323"/>
      <c r="UIL51" s="323"/>
      <c r="UIM51" s="323"/>
      <c r="UIN51" s="323"/>
      <c r="UIO51" s="323"/>
      <c r="UIP51" s="323"/>
      <c r="UIQ51" s="323"/>
      <c r="UIR51" s="323"/>
      <c r="UIS51" s="323"/>
      <c r="UIT51" s="323"/>
      <c r="UIU51" s="323"/>
      <c r="UIV51" s="323"/>
      <c r="UIW51" s="323"/>
      <c r="UIX51" s="323"/>
      <c r="UIY51" s="323"/>
      <c r="UIZ51" s="323"/>
      <c r="UJA51" s="323"/>
      <c r="UJB51" s="323"/>
      <c r="UJC51" s="323"/>
      <c r="UJD51" s="323"/>
      <c r="UJE51" s="323"/>
      <c r="UJF51" s="323"/>
      <c r="UJG51" s="323"/>
      <c r="UJH51" s="323"/>
      <c r="UJI51" s="323"/>
      <c r="UJJ51" s="323"/>
      <c r="UJK51" s="323"/>
      <c r="UJL51" s="323"/>
      <c r="UJM51" s="323"/>
      <c r="UJN51" s="323"/>
      <c r="UJO51" s="323"/>
      <c r="UJP51" s="323"/>
      <c r="UJQ51" s="323"/>
      <c r="UJR51" s="323"/>
      <c r="UJS51" s="323"/>
      <c r="UJT51" s="323"/>
      <c r="UJU51" s="323"/>
      <c r="UJV51" s="323"/>
      <c r="UJW51" s="323"/>
      <c r="UJX51" s="323"/>
      <c r="UJY51" s="323"/>
      <c r="UJZ51" s="323"/>
      <c r="UKA51" s="323"/>
      <c r="UKB51" s="323"/>
      <c r="UKC51" s="323"/>
      <c r="UKD51" s="323"/>
      <c r="UKE51" s="323"/>
      <c r="UKF51" s="323"/>
      <c r="UKG51" s="323"/>
      <c r="UKH51" s="323"/>
      <c r="UKI51" s="323"/>
      <c r="UKJ51" s="323"/>
      <c r="UKK51" s="323"/>
      <c r="UKL51" s="323"/>
      <c r="UKM51" s="323"/>
      <c r="UKN51" s="323"/>
      <c r="UKO51" s="323"/>
      <c r="UKP51" s="323"/>
      <c r="UKQ51" s="323"/>
      <c r="UKR51" s="323"/>
      <c r="UKS51" s="323"/>
      <c r="UKT51" s="323"/>
      <c r="UKU51" s="323"/>
      <c r="UKV51" s="323"/>
      <c r="UKW51" s="323"/>
      <c r="UKX51" s="323"/>
      <c r="UKY51" s="323"/>
      <c r="UKZ51" s="323"/>
      <c r="ULA51" s="323"/>
      <c r="ULB51" s="323"/>
      <c r="ULC51" s="323"/>
      <c r="ULD51" s="323"/>
      <c r="ULE51" s="323"/>
      <c r="ULF51" s="323"/>
      <c r="ULG51" s="323"/>
      <c r="ULH51" s="323"/>
      <c r="ULI51" s="323"/>
      <c r="ULJ51" s="323"/>
      <c r="ULK51" s="323"/>
      <c r="ULL51" s="323"/>
      <c r="ULM51" s="323"/>
      <c r="ULN51" s="323"/>
      <c r="ULO51" s="323"/>
      <c r="ULP51" s="323"/>
      <c r="ULQ51" s="323"/>
      <c r="ULR51" s="323"/>
      <c r="ULS51" s="323"/>
      <c r="ULT51" s="323"/>
      <c r="ULU51" s="323"/>
      <c r="ULV51" s="323"/>
      <c r="ULW51" s="323"/>
      <c r="ULX51" s="323"/>
      <c r="ULY51" s="323"/>
      <c r="ULZ51" s="323"/>
      <c r="UMA51" s="323"/>
      <c r="UMB51" s="323"/>
      <c r="UMC51" s="323"/>
      <c r="UMD51" s="323"/>
      <c r="UME51" s="323"/>
      <c r="UMF51" s="323"/>
      <c r="UMG51" s="323"/>
      <c r="UMH51" s="323"/>
      <c r="UMI51" s="323"/>
      <c r="UMJ51" s="323"/>
      <c r="UMK51" s="323"/>
      <c r="UML51" s="323"/>
      <c r="UMM51" s="323"/>
      <c r="UMN51" s="323"/>
      <c r="UMO51" s="323"/>
      <c r="UMP51" s="323"/>
      <c r="UMQ51" s="323"/>
      <c r="UMR51" s="323"/>
      <c r="UMS51" s="323"/>
      <c r="UMT51" s="323"/>
      <c r="UMU51" s="323"/>
      <c r="UMV51" s="323"/>
      <c r="UMW51" s="323"/>
      <c r="UMX51" s="323"/>
      <c r="UMY51" s="323"/>
      <c r="UMZ51" s="323"/>
      <c r="UNA51" s="323"/>
      <c r="UNB51" s="323"/>
      <c r="UNC51" s="323"/>
      <c r="UND51" s="323"/>
      <c r="UNE51" s="323"/>
      <c r="UNF51" s="323"/>
      <c r="UNG51" s="323"/>
      <c r="UNH51" s="323"/>
      <c r="UNI51" s="323"/>
      <c r="UNJ51" s="323"/>
      <c r="UNK51" s="323"/>
      <c r="UNL51" s="323"/>
      <c r="UNM51" s="323"/>
      <c r="UNN51" s="323"/>
      <c r="UNO51" s="323"/>
      <c r="UNP51" s="323"/>
      <c r="UNQ51" s="323"/>
      <c r="UNR51" s="323"/>
      <c r="UNS51" s="323"/>
      <c r="UNT51" s="323"/>
      <c r="UNU51" s="323"/>
      <c r="UNV51" s="323"/>
      <c r="UNW51" s="323"/>
      <c r="UNX51" s="323"/>
      <c r="UNY51" s="323"/>
      <c r="UNZ51" s="323"/>
      <c r="UOA51" s="323"/>
      <c r="UOB51" s="323"/>
      <c r="UOC51" s="323"/>
      <c r="UOD51" s="323"/>
      <c r="UOE51" s="323"/>
      <c r="UOF51" s="323"/>
      <c r="UOG51" s="323"/>
      <c r="UOH51" s="323"/>
      <c r="UOI51" s="323"/>
      <c r="UOJ51" s="323"/>
      <c r="UOK51" s="323"/>
      <c r="UOL51" s="323"/>
      <c r="UOM51" s="323"/>
      <c r="UON51" s="323"/>
      <c r="UOO51" s="323"/>
      <c r="UOP51" s="323"/>
      <c r="UOQ51" s="323"/>
      <c r="UOR51" s="323"/>
      <c r="UOS51" s="323"/>
      <c r="UOT51" s="323"/>
      <c r="UOU51" s="323"/>
      <c r="UOV51" s="323"/>
      <c r="UOW51" s="323"/>
      <c r="UOX51" s="323"/>
      <c r="UOY51" s="323"/>
      <c r="UOZ51" s="323"/>
      <c r="UPA51" s="323"/>
      <c r="UPB51" s="323"/>
      <c r="UPC51" s="323"/>
      <c r="UPD51" s="323"/>
      <c r="UPE51" s="323"/>
      <c r="UPF51" s="323"/>
      <c r="UPG51" s="323"/>
      <c r="UPH51" s="323"/>
      <c r="UPI51" s="323"/>
      <c r="UPJ51" s="323"/>
      <c r="UPK51" s="323"/>
      <c r="UPL51" s="323"/>
      <c r="UPM51" s="323"/>
      <c r="UPN51" s="323"/>
      <c r="UPO51" s="323"/>
      <c r="UPP51" s="323"/>
      <c r="UPQ51" s="323"/>
      <c r="UPR51" s="323"/>
      <c r="UPS51" s="323"/>
      <c r="UPT51" s="323"/>
      <c r="UPU51" s="323"/>
      <c r="UPV51" s="323"/>
      <c r="UPW51" s="323"/>
      <c r="UPX51" s="323"/>
      <c r="UPY51" s="323"/>
      <c r="UPZ51" s="323"/>
      <c r="UQA51" s="323"/>
      <c r="UQB51" s="323"/>
      <c r="UQC51" s="323"/>
      <c r="UQD51" s="323"/>
      <c r="UQE51" s="323"/>
      <c r="UQF51" s="323"/>
      <c r="UQG51" s="323"/>
      <c r="UQH51" s="323"/>
      <c r="UQI51" s="323"/>
      <c r="UQJ51" s="323"/>
      <c r="UQK51" s="323"/>
      <c r="UQL51" s="323"/>
      <c r="UQM51" s="323"/>
      <c r="UQN51" s="323"/>
      <c r="UQO51" s="323"/>
      <c r="UQP51" s="323"/>
      <c r="UQQ51" s="323"/>
      <c r="UQR51" s="323"/>
      <c r="UQS51" s="323"/>
      <c r="UQT51" s="323"/>
      <c r="UQU51" s="323"/>
      <c r="UQV51" s="323"/>
      <c r="UQW51" s="323"/>
      <c r="UQX51" s="323"/>
      <c r="UQY51" s="323"/>
      <c r="UQZ51" s="323"/>
      <c r="URA51" s="323"/>
      <c r="URB51" s="323"/>
      <c r="URC51" s="323"/>
      <c r="URD51" s="323"/>
      <c r="URE51" s="323"/>
      <c r="URF51" s="323"/>
      <c r="URG51" s="323"/>
      <c r="URH51" s="323"/>
      <c r="URI51" s="323"/>
      <c r="URJ51" s="323"/>
      <c r="URK51" s="323"/>
      <c r="URL51" s="323"/>
      <c r="URM51" s="323"/>
      <c r="URN51" s="323"/>
      <c r="URO51" s="323"/>
      <c r="URP51" s="323"/>
      <c r="URQ51" s="323"/>
      <c r="URR51" s="323"/>
      <c r="URS51" s="323"/>
      <c r="URT51" s="323"/>
      <c r="URU51" s="323"/>
      <c r="URV51" s="323"/>
      <c r="URW51" s="323"/>
      <c r="URX51" s="323"/>
      <c r="URY51" s="323"/>
      <c r="URZ51" s="323"/>
      <c r="USA51" s="323"/>
      <c r="USB51" s="323"/>
      <c r="USC51" s="323"/>
      <c r="USD51" s="323"/>
      <c r="USE51" s="323"/>
      <c r="USF51" s="323"/>
      <c r="USG51" s="323"/>
      <c r="USH51" s="323"/>
      <c r="USI51" s="323"/>
      <c r="USJ51" s="323"/>
      <c r="USK51" s="323"/>
      <c r="USL51" s="323"/>
      <c r="USM51" s="323"/>
      <c r="USN51" s="323"/>
      <c r="USO51" s="323"/>
      <c r="USP51" s="323"/>
      <c r="USQ51" s="323"/>
      <c r="USR51" s="323"/>
      <c r="USS51" s="323"/>
      <c r="UST51" s="323"/>
      <c r="USU51" s="323"/>
      <c r="USV51" s="323"/>
      <c r="USW51" s="323"/>
      <c r="USX51" s="323"/>
      <c r="USY51" s="323"/>
      <c r="USZ51" s="323"/>
      <c r="UTA51" s="323"/>
      <c r="UTB51" s="323"/>
      <c r="UTC51" s="323"/>
      <c r="UTD51" s="323"/>
      <c r="UTE51" s="323"/>
      <c r="UTF51" s="323"/>
      <c r="UTG51" s="323"/>
      <c r="UTH51" s="323"/>
      <c r="UTI51" s="323"/>
      <c r="UTJ51" s="323"/>
      <c r="UTK51" s="323"/>
      <c r="UTL51" s="323"/>
      <c r="UTM51" s="323"/>
      <c r="UTN51" s="323"/>
      <c r="UTO51" s="323"/>
      <c r="UTP51" s="323"/>
      <c r="UTQ51" s="323"/>
      <c r="UTR51" s="323"/>
      <c r="UTS51" s="323"/>
      <c r="UTT51" s="323"/>
      <c r="UTU51" s="323"/>
      <c r="UTV51" s="323"/>
      <c r="UTW51" s="323"/>
      <c r="UTX51" s="323"/>
      <c r="UTY51" s="323"/>
      <c r="UTZ51" s="323"/>
      <c r="UUA51" s="323"/>
      <c r="UUB51" s="323"/>
      <c r="UUC51" s="323"/>
      <c r="UUD51" s="323"/>
      <c r="UUE51" s="323"/>
      <c r="UUF51" s="323"/>
      <c r="UUG51" s="323"/>
      <c r="UUH51" s="323"/>
      <c r="UUI51" s="323"/>
      <c r="UUJ51" s="323"/>
      <c r="UUK51" s="323"/>
      <c r="UUL51" s="323"/>
      <c r="UUM51" s="323"/>
      <c r="UUN51" s="323"/>
      <c r="UUO51" s="323"/>
      <c r="UUP51" s="323"/>
      <c r="UUQ51" s="323"/>
      <c r="UUR51" s="323"/>
      <c r="UUS51" s="323"/>
      <c r="UUT51" s="323"/>
      <c r="UUU51" s="323"/>
      <c r="UUV51" s="323"/>
      <c r="UUW51" s="323"/>
      <c r="UUX51" s="323"/>
      <c r="UUY51" s="323"/>
      <c r="UUZ51" s="323"/>
      <c r="UVA51" s="323"/>
      <c r="UVB51" s="323"/>
      <c r="UVC51" s="323"/>
      <c r="UVD51" s="323"/>
      <c r="UVE51" s="323"/>
      <c r="UVF51" s="323"/>
      <c r="UVG51" s="323"/>
      <c r="UVH51" s="323"/>
      <c r="UVI51" s="323"/>
      <c r="UVJ51" s="323"/>
      <c r="UVK51" s="323"/>
      <c r="UVL51" s="323"/>
      <c r="UVM51" s="323"/>
      <c r="UVN51" s="323"/>
      <c r="UVO51" s="323"/>
      <c r="UVP51" s="323"/>
      <c r="UVQ51" s="323"/>
      <c r="UVR51" s="323"/>
      <c r="UVS51" s="323"/>
      <c r="UVT51" s="323"/>
      <c r="UVU51" s="323"/>
      <c r="UVV51" s="323"/>
      <c r="UVW51" s="323"/>
      <c r="UVX51" s="323"/>
      <c r="UVY51" s="323"/>
      <c r="UVZ51" s="323"/>
      <c r="UWA51" s="323"/>
      <c r="UWB51" s="323"/>
      <c r="UWC51" s="323"/>
      <c r="UWD51" s="323"/>
      <c r="UWE51" s="323"/>
      <c r="UWF51" s="323"/>
      <c r="UWG51" s="323"/>
      <c r="UWH51" s="323"/>
      <c r="UWI51" s="323"/>
      <c r="UWJ51" s="323"/>
      <c r="UWK51" s="323"/>
      <c r="UWL51" s="323"/>
      <c r="UWM51" s="323"/>
      <c r="UWN51" s="323"/>
      <c r="UWO51" s="323"/>
      <c r="UWP51" s="323"/>
      <c r="UWQ51" s="323"/>
      <c r="UWR51" s="323"/>
      <c r="UWS51" s="323"/>
      <c r="UWT51" s="323"/>
      <c r="UWU51" s="323"/>
      <c r="UWV51" s="323"/>
      <c r="UWW51" s="323"/>
      <c r="UWX51" s="323"/>
      <c r="UWY51" s="323"/>
      <c r="UWZ51" s="323"/>
      <c r="UXA51" s="323"/>
      <c r="UXB51" s="323"/>
      <c r="UXC51" s="323"/>
      <c r="UXD51" s="323"/>
      <c r="UXE51" s="323"/>
      <c r="UXF51" s="323"/>
      <c r="UXG51" s="323"/>
      <c r="UXH51" s="323"/>
      <c r="UXI51" s="323"/>
      <c r="UXJ51" s="323"/>
      <c r="UXK51" s="323"/>
      <c r="UXL51" s="323"/>
      <c r="UXM51" s="323"/>
      <c r="UXN51" s="323"/>
      <c r="UXO51" s="323"/>
      <c r="UXP51" s="323"/>
      <c r="UXQ51" s="323"/>
      <c r="UXR51" s="323"/>
      <c r="UXS51" s="323"/>
      <c r="UXT51" s="323"/>
      <c r="UXU51" s="323"/>
      <c r="UXV51" s="323"/>
      <c r="UXW51" s="323"/>
      <c r="UXX51" s="323"/>
      <c r="UXY51" s="323"/>
      <c r="UXZ51" s="323"/>
      <c r="UYA51" s="323"/>
      <c r="UYB51" s="323"/>
      <c r="UYC51" s="323"/>
      <c r="UYD51" s="323"/>
      <c r="UYE51" s="323"/>
      <c r="UYF51" s="323"/>
      <c r="UYG51" s="323"/>
      <c r="UYH51" s="323"/>
      <c r="UYI51" s="323"/>
      <c r="UYJ51" s="323"/>
      <c r="UYK51" s="323"/>
      <c r="UYL51" s="323"/>
      <c r="UYM51" s="323"/>
      <c r="UYN51" s="323"/>
      <c r="UYO51" s="323"/>
      <c r="UYP51" s="323"/>
      <c r="UYQ51" s="323"/>
      <c r="UYR51" s="323"/>
      <c r="UYS51" s="323"/>
      <c r="UYT51" s="323"/>
      <c r="UYU51" s="323"/>
      <c r="UYV51" s="323"/>
      <c r="UYW51" s="323"/>
      <c r="UYX51" s="323"/>
      <c r="UYY51" s="323"/>
      <c r="UYZ51" s="323"/>
      <c r="UZA51" s="323"/>
      <c r="UZB51" s="323"/>
      <c r="UZC51" s="323"/>
      <c r="UZD51" s="323"/>
      <c r="UZE51" s="323"/>
      <c r="UZF51" s="323"/>
      <c r="UZG51" s="323"/>
      <c r="UZH51" s="323"/>
      <c r="UZI51" s="323"/>
      <c r="UZJ51" s="323"/>
      <c r="UZK51" s="323"/>
      <c r="UZL51" s="323"/>
      <c r="UZM51" s="323"/>
      <c r="UZN51" s="323"/>
      <c r="UZO51" s="323"/>
      <c r="UZP51" s="323"/>
      <c r="UZQ51" s="323"/>
      <c r="UZR51" s="323"/>
      <c r="UZS51" s="323"/>
      <c r="UZT51" s="323"/>
      <c r="UZU51" s="323"/>
      <c r="UZV51" s="323"/>
      <c r="UZW51" s="323"/>
      <c r="UZX51" s="323"/>
      <c r="UZY51" s="323"/>
      <c r="UZZ51" s="323"/>
      <c r="VAA51" s="323"/>
      <c r="VAB51" s="323"/>
      <c r="VAC51" s="323"/>
      <c r="VAD51" s="323"/>
      <c r="VAE51" s="323"/>
      <c r="VAF51" s="323"/>
      <c r="VAG51" s="323"/>
      <c r="VAH51" s="323"/>
      <c r="VAI51" s="323"/>
      <c r="VAJ51" s="323"/>
      <c r="VAK51" s="323"/>
      <c r="VAL51" s="323"/>
      <c r="VAM51" s="323"/>
      <c r="VAN51" s="323"/>
      <c r="VAO51" s="323"/>
      <c r="VAP51" s="323"/>
      <c r="VAQ51" s="323"/>
      <c r="VAR51" s="323"/>
      <c r="VAS51" s="323"/>
      <c r="VAT51" s="323"/>
      <c r="VAU51" s="323"/>
      <c r="VAV51" s="323"/>
      <c r="VAW51" s="323"/>
      <c r="VAX51" s="323"/>
      <c r="VAY51" s="323"/>
      <c r="VAZ51" s="323"/>
      <c r="VBA51" s="323"/>
      <c r="VBB51" s="323"/>
      <c r="VBC51" s="323"/>
      <c r="VBD51" s="323"/>
      <c r="VBE51" s="323"/>
      <c r="VBF51" s="323"/>
      <c r="VBG51" s="323"/>
      <c r="VBH51" s="323"/>
      <c r="VBI51" s="323"/>
      <c r="VBJ51" s="323"/>
      <c r="VBK51" s="323"/>
      <c r="VBL51" s="323"/>
      <c r="VBM51" s="323"/>
      <c r="VBN51" s="323"/>
      <c r="VBO51" s="323"/>
      <c r="VBP51" s="323"/>
      <c r="VBQ51" s="323"/>
      <c r="VBR51" s="323"/>
      <c r="VBS51" s="323"/>
      <c r="VBT51" s="323"/>
      <c r="VBU51" s="323"/>
      <c r="VBV51" s="323"/>
      <c r="VBW51" s="323"/>
      <c r="VBX51" s="323"/>
      <c r="VBY51" s="323"/>
      <c r="VBZ51" s="323"/>
      <c r="VCA51" s="323"/>
      <c r="VCB51" s="323"/>
      <c r="VCC51" s="323"/>
      <c r="VCD51" s="323"/>
      <c r="VCE51" s="323"/>
      <c r="VCF51" s="323"/>
      <c r="VCG51" s="323"/>
      <c r="VCH51" s="323"/>
      <c r="VCI51" s="323"/>
      <c r="VCJ51" s="323"/>
      <c r="VCK51" s="323"/>
      <c r="VCL51" s="323"/>
      <c r="VCM51" s="323"/>
      <c r="VCN51" s="323"/>
      <c r="VCO51" s="323"/>
      <c r="VCP51" s="323"/>
      <c r="VCQ51" s="323"/>
      <c r="VCR51" s="323"/>
      <c r="VCS51" s="323"/>
      <c r="VCT51" s="323"/>
      <c r="VCU51" s="323"/>
      <c r="VCV51" s="323"/>
      <c r="VCW51" s="323"/>
      <c r="VCX51" s="323"/>
      <c r="VCY51" s="323"/>
      <c r="VCZ51" s="323"/>
      <c r="VDA51" s="323"/>
      <c r="VDB51" s="323"/>
      <c r="VDC51" s="323"/>
      <c r="VDD51" s="323"/>
      <c r="VDE51" s="323"/>
      <c r="VDF51" s="323"/>
      <c r="VDG51" s="323"/>
      <c r="VDH51" s="323"/>
      <c r="VDI51" s="323"/>
      <c r="VDJ51" s="323"/>
      <c r="VDK51" s="323"/>
      <c r="VDL51" s="323"/>
      <c r="VDM51" s="323"/>
      <c r="VDN51" s="323"/>
      <c r="VDO51" s="323"/>
      <c r="VDP51" s="323"/>
      <c r="VDQ51" s="323"/>
      <c r="VDR51" s="323"/>
      <c r="VDS51" s="323"/>
      <c r="VDT51" s="323"/>
      <c r="VDU51" s="323"/>
      <c r="VDV51" s="323"/>
      <c r="VDW51" s="323"/>
      <c r="VDX51" s="323"/>
      <c r="VDY51" s="323"/>
      <c r="VDZ51" s="323"/>
      <c r="VEA51" s="323"/>
      <c r="VEB51" s="323"/>
      <c r="VEC51" s="323"/>
      <c r="VED51" s="323"/>
      <c r="VEE51" s="323"/>
      <c r="VEF51" s="323"/>
      <c r="VEG51" s="323"/>
      <c r="VEH51" s="323"/>
      <c r="VEI51" s="323"/>
      <c r="VEJ51" s="323"/>
      <c r="VEK51" s="323"/>
      <c r="VEL51" s="323"/>
      <c r="VEM51" s="323"/>
      <c r="VEN51" s="323"/>
      <c r="VEO51" s="323"/>
      <c r="VEP51" s="323"/>
      <c r="VEQ51" s="323"/>
      <c r="VER51" s="323"/>
      <c r="VES51" s="323"/>
      <c r="VET51" s="323"/>
      <c r="VEU51" s="323"/>
      <c r="VEV51" s="323"/>
      <c r="VEW51" s="323"/>
      <c r="VEX51" s="323"/>
      <c r="VEY51" s="323"/>
      <c r="VEZ51" s="323"/>
      <c r="VFA51" s="323"/>
      <c r="VFB51" s="323"/>
      <c r="VFC51" s="323"/>
      <c r="VFD51" s="323"/>
      <c r="VFE51" s="323"/>
      <c r="VFF51" s="323"/>
      <c r="VFG51" s="323"/>
      <c r="VFH51" s="323"/>
      <c r="VFI51" s="323"/>
      <c r="VFJ51" s="323"/>
      <c r="VFK51" s="323"/>
      <c r="VFL51" s="323"/>
      <c r="VFM51" s="323"/>
      <c r="VFN51" s="323"/>
      <c r="VFO51" s="323"/>
      <c r="VFP51" s="323"/>
      <c r="VFQ51" s="323"/>
      <c r="VFR51" s="323"/>
      <c r="VFS51" s="323"/>
      <c r="VFT51" s="323"/>
      <c r="VFU51" s="323"/>
      <c r="VFV51" s="323"/>
      <c r="VFW51" s="323"/>
      <c r="VFX51" s="323"/>
      <c r="VFY51" s="323"/>
      <c r="VFZ51" s="323"/>
      <c r="VGA51" s="323"/>
      <c r="VGB51" s="323"/>
      <c r="VGC51" s="323"/>
      <c r="VGD51" s="323"/>
      <c r="VGE51" s="323"/>
      <c r="VGF51" s="323"/>
      <c r="VGG51" s="323"/>
      <c r="VGH51" s="323"/>
      <c r="VGI51" s="323"/>
      <c r="VGJ51" s="323"/>
      <c r="VGK51" s="323"/>
      <c r="VGL51" s="323"/>
      <c r="VGM51" s="323"/>
      <c r="VGN51" s="323"/>
      <c r="VGO51" s="323"/>
      <c r="VGP51" s="323"/>
      <c r="VGQ51" s="323"/>
      <c r="VGR51" s="323"/>
      <c r="VGS51" s="323"/>
      <c r="VGT51" s="323"/>
      <c r="VGU51" s="323"/>
      <c r="VGV51" s="323"/>
      <c r="VGW51" s="323"/>
      <c r="VGX51" s="323"/>
      <c r="VGY51" s="323"/>
      <c r="VGZ51" s="323"/>
      <c r="VHA51" s="323"/>
      <c r="VHB51" s="323"/>
      <c r="VHC51" s="323"/>
      <c r="VHD51" s="323"/>
      <c r="VHE51" s="323"/>
      <c r="VHF51" s="323"/>
      <c r="VHG51" s="323"/>
      <c r="VHH51" s="323"/>
      <c r="VHI51" s="323"/>
      <c r="VHJ51" s="323"/>
      <c r="VHK51" s="323"/>
      <c r="VHL51" s="323"/>
      <c r="VHM51" s="323"/>
      <c r="VHN51" s="323"/>
      <c r="VHO51" s="323"/>
      <c r="VHP51" s="323"/>
      <c r="VHQ51" s="323"/>
      <c r="VHR51" s="323"/>
      <c r="VHS51" s="323"/>
      <c r="VHT51" s="323"/>
      <c r="VHU51" s="323"/>
      <c r="VHV51" s="323"/>
      <c r="VHW51" s="323"/>
      <c r="VHX51" s="323"/>
      <c r="VHY51" s="323"/>
      <c r="VHZ51" s="323"/>
      <c r="VIA51" s="323"/>
      <c r="VIB51" s="323"/>
      <c r="VIC51" s="323"/>
      <c r="VID51" s="323"/>
      <c r="VIE51" s="323"/>
      <c r="VIF51" s="323"/>
      <c r="VIG51" s="323"/>
      <c r="VIH51" s="323"/>
      <c r="VII51" s="323"/>
      <c r="VIJ51" s="323"/>
      <c r="VIK51" s="323"/>
      <c r="VIL51" s="323"/>
      <c r="VIM51" s="323"/>
      <c r="VIN51" s="323"/>
      <c r="VIO51" s="323"/>
      <c r="VIP51" s="323"/>
      <c r="VIQ51" s="323"/>
      <c r="VIR51" s="323"/>
      <c r="VIS51" s="323"/>
      <c r="VIT51" s="323"/>
      <c r="VIU51" s="323"/>
      <c r="VIV51" s="323"/>
      <c r="VIW51" s="323"/>
      <c r="VIX51" s="323"/>
      <c r="VIY51" s="323"/>
      <c r="VIZ51" s="323"/>
      <c r="VJA51" s="323"/>
      <c r="VJB51" s="323"/>
      <c r="VJC51" s="323"/>
      <c r="VJD51" s="323"/>
      <c r="VJE51" s="323"/>
      <c r="VJF51" s="323"/>
      <c r="VJG51" s="323"/>
      <c r="VJH51" s="323"/>
      <c r="VJI51" s="323"/>
      <c r="VJJ51" s="323"/>
      <c r="VJK51" s="323"/>
      <c r="VJL51" s="323"/>
      <c r="VJM51" s="323"/>
      <c r="VJN51" s="323"/>
      <c r="VJO51" s="323"/>
      <c r="VJP51" s="323"/>
      <c r="VJQ51" s="323"/>
      <c r="VJR51" s="323"/>
      <c r="VJS51" s="323"/>
      <c r="VJT51" s="323"/>
      <c r="VJU51" s="323"/>
      <c r="VJV51" s="323"/>
      <c r="VJW51" s="323"/>
      <c r="VJX51" s="323"/>
      <c r="VJY51" s="323"/>
      <c r="VJZ51" s="323"/>
      <c r="VKA51" s="323"/>
      <c r="VKB51" s="323"/>
      <c r="VKC51" s="323"/>
      <c r="VKD51" s="323"/>
      <c r="VKE51" s="323"/>
      <c r="VKF51" s="323"/>
      <c r="VKG51" s="323"/>
      <c r="VKH51" s="323"/>
      <c r="VKI51" s="323"/>
      <c r="VKJ51" s="323"/>
      <c r="VKK51" s="323"/>
      <c r="VKL51" s="323"/>
      <c r="VKM51" s="323"/>
      <c r="VKN51" s="323"/>
      <c r="VKO51" s="323"/>
      <c r="VKP51" s="323"/>
      <c r="VKQ51" s="323"/>
      <c r="VKR51" s="323"/>
      <c r="VKS51" s="323"/>
      <c r="VKT51" s="323"/>
      <c r="VKU51" s="323"/>
      <c r="VKV51" s="323"/>
      <c r="VKW51" s="323"/>
      <c r="VKX51" s="323"/>
      <c r="VKY51" s="323"/>
      <c r="VKZ51" s="323"/>
      <c r="VLA51" s="323"/>
      <c r="VLB51" s="323"/>
      <c r="VLC51" s="323"/>
      <c r="VLD51" s="323"/>
      <c r="VLE51" s="323"/>
      <c r="VLF51" s="323"/>
      <c r="VLG51" s="323"/>
      <c r="VLH51" s="323"/>
      <c r="VLI51" s="323"/>
      <c r="VLJ51" s="323"/>
      <c r="VLK51" s="323"/>
      <c r="VLL51" s="323"/>
      <c r="VLM51" s="323"/>
      <c r="VLN51" s="323"/>
      <c r="VLO51" s="323"/>
      <c r="VLP51" s="323"/>
      <c r="VLQ51" s="323"/>
      <c r="VLR51" s="323"/>
      <c r="VLS51" s="323"/>
      <c r="VLT51" s="323"/>
      <c r="VLU51" s="323"/>
      <c r="VLV51" s="323"/>
      <c r="VLW51" s="323"/>
      <c r="VLX51" s="323"/>
      <c r="VLY51" s="323"/>
      <c r="VLZ51" s="323"/>
      <c r="VMA51" s="323"/>
      <c r="VMB51" s="323"/>
      <c r="VMC51" s="323"/>
      <c r="VMD51" s="323"/>
      <c r="VME51" s="323"/>
      <c r="VMF51" s="323"/>
      <c r="VMG51" s="323"/>
      <c r="VMH51" s="323"/>
      <c r="VMI51" s="323"/>
      <c r="VMJ51" s="323"/>
      <c r="VMK51" s="323"/>
      <c r="VML51" s="323"/>
      <c r="VMM51" s="323"/>
      <c r="VMN51" s="323"/>
      <c r="VMO51" s="323"/>
      <c r="VMP51" s="323"/>
      <c r="VMQ51" s="323"/>
      <c r="VMR51" s="323"/>
      <c r="VMS51" s="323"/>
      <c r="VMT51" s="323"/>
      <c r="VMU51" s="323"/>
      <c r="VMV51" s="323"/>
      <c r="VMW51" s="323"/>
      <c r="VMX51" s="323"/>
      <c r="VMY51" s="323"/>
      <c r="VMZ51" s="323"/>
      <c r="VNA51" s="323"/>
      <c r="VNB51" s="323"/>
      <c r="VNC51" s="323"/>
      <c r="VND51" s="323"/>
      <c r="VNE51" s="323"/>
      <c r="VNF51" s="323"/>
      <c r="VNG51" s="323"/>
      <c r="VNH51" s="323"/>
      <c r="VNI51" s="323"/>
      <c r="VNJ51" s="323"/>
      <c r="VNK51" s="323"/>
      <c r="VNL51" s="323"/>
      <c r="VNM51" s="323"/>
      <c r="VNN51" s="323"/>
      <c r="VNO51" s="323"/>
      <c r="VNP51" s="323"/>
      <c r="VNQ51" s="323"/>
      <c r="VNR51" s="323"/>
      <c r="VNS51" s="323"/>
      <c r="VNT51" s="323"/>
      <c r="VNU51" s="323"/>
      <c r="VNV51" s="323"/>
      <c r="VNW51" s="323"/>
      <c r="VNX51" s="323"/>
      <c r="VNY51" s="323"/>
      <c r="VNZ51" s="323"/>
      <c r="VOA51" s="323"/>
      <c r="VOB51" s="323"/>
      <c r="VOC51" s="323"/>
      <c r="VOD51" s="323"/>
      <c r="VOE51" s="323"/>
      <c r="VOF51" s="323"/>
      <c r="VOG51" s="323"/>
      <c r="VOH51" s="323"/>
      <c r="VOI51" s="323"/>
      <c r="VOJ51" s="323"/>
      <c r="VOK51" s="323"/>
      <c r="VOL51" s="323"/>
      <c r="VOM51" s="323"/>
      <c r="VON51" s="323"/>
      <c r="VOO51" s="323"/>
      <c r="VOP51" s="323"/>
      <c r="VOQ51" s="323"/>
      <c r="VOR51" s="323"/>
      <c r="VOS51" s="323"/>
      <c r="VOT51" s="323"/>
      <c r="VOU51" s="323"/>
      <c r="VOV51" s="323"/>
      <c r="VOW51" s="323"/>
      <c r="VOX51" s="323"/>
      <c r="VOY51" s="323"/>
      <c r="VOZ51" s="323"/>
      <c r="VPA51" s="323"/>
      <c r="VPB51" s="323"/>
      <c r="VPC51" s="323"/>
      <c r="VPD51" s="323"/>
      <c r="VPE51" s="323"/>
      <c r="VPF51" s="323"/>
      <c r="VPG51" s="323"/>
      <c r="VPH51" s="323"/>
      <c r="VPI51" s="323"/>
      <c r="VPJ51" s="323"/>
      <c r="VPK51" s="323"/>
      <c r="VPL51" s="323"/>
      <c r="VPM51" s="323"/>
      <c r="VPN51" s="323"/>
      <c r="VPO51" s="323"/>
      <c r="VPP51" s="323"/>
      <c r="VPQ51" s="323"/>
      <c r="VPR51" s="323"/>
      <c r="VPS51" s="323"/>
      <c r="VPT51" s="323"/>
      <c r="VPU51" s="323"/>
      <c r="VPV51" s="323"/>
      <c r="VPW51" s="323"/>
      <c r="VPX51" s="323"/>
      <c r="VPY51" s="323"/>
      <c r="VPZ51" s="323"/>
      <c r="VQA51" s="323"/>
      <c r="VQB51" s="323"/>
      <c r="VQC51" s="323"/>
      <c r="VQD51" s="323"/>
      <c r="VQE51" s="323"/>
      <c r="VQF51" s="323"/>
      <c r="VQG51" s="323"/>
      <c r="VQH51" s="323"/>
      <c r="VQI51" s="323"/>
      <c r="VQJ51" s="323"/>
      <c r="VQK51" s="323"/>
      <c r="VQL51" s="323"/>
      <c r="VQM51" s="323"/>
      <c r="VQN51" s="323"/>
      <c r="VQO51" s="323"/>
      <c r="VQP51" s="323"/>
      <c r="VQQ51" s="323"/>
      <c r="VQR51" s="323"/>
      <c r="VQS51" s="323"/>
      <c r="VQT51" s="323"/>
      <c r="VQU51" s="323"/>
      <c r="VQV51" s="323"/>
      <c r="VQW51" s="323"/>
      <c r="VQX51" s="323"/>
      <c r="VQY51" s="323"/>
      <c r="VQZ51" s="323"/>
      <c r="VRA51" s="323"/>
      <c r="VRB51" s="323"/>
      <c r="VRC51" s="323"/>
      <c r="VRD51" s="323"/>
      <c r="VRE51" s="323"/>
      <c r="VRF51" s="323"/>
      <c r="VRG51" s="323"/>
      <c r="VRH51" s="323"/>
      <c r="VRI51" s="323"/>
      <c r="VRJ51" s="323"/>
      <c r="VRK51" s="323"/>
      <c r="VRL51" s="323"/>
      <c r="VRM51" s="323"/>
      <c r="VRN51" s="323"/>
      <c r="VRO51" s="323"/>
      <c r="VRP51" s="323"/>
      <c r="VRQ51" s="323"/>
      <c r="VRR51" s="323"/>
      <c r="VRS51" s="323"/>
      <c r="VRT51" s="323"/>
      <c r="VRU51" s="323"/>
      <c r="VRV51" s="323"/>
      <c r="VRW51" s="323"/>
      <c r="VRX51" s="323"/>
      <c r="VRY51" s="323"/>
      <c r="VRZ51" s="323"/>
      <c r="VSA51" s="323"/>
      <c r="VSB51" s="323"/>
      <c r="VSC51" s="323"/>
      <c r="VSD51" s="323"/>
      <c r="VSE51" s="323"/>
      <c r="VSF51" s="323"/>
      <c r="VSG51" s="323"/>
      <c r="VSH51" s="323"/>
      <c r="VSI51" s="323"/>
      <c r="VSJ51" s="323"/>
      <c r="VSK51" s="323"/>
      <c r="VSL51" s="323"/>
      <c r="VSM51" s="323"/>
      <c r="VSN51" s="323"/>
      <c r="VSO51" s="323"/>
      <c r="VSP51" s="323"/>
      <c r="VSQ51" s="323"/>
      <c r="VSR51" s="323"/>
      <c r="VSS51" s="323"/>
      <c r="VST51" s="323"/>
      <c r="VSU51" s="323"/>
      <c r="VSV51" s="323"/>
      <c r="VSW51" s="323"/>
      <c r="VSX51" s="323"/>
      <c r="VSY51" s="323"/>
      <c r="VSZ51" s="323"/>
      <c r="VTA51" s="323"/>
      <c r="VTB51" s="323"/>
      <c r="VTC51" s="323"/>
      <c r="VTD51" s="323"/>
      <c r="VTE51" s="323"/>
      <c r="VTF51" s="323"/>
      <c r="VTG51" s="323"/>
      <c r="VTH51" s="323"/>
      <c r="VTI51" s="323"/>
      <c r="VTJ51" s="323"/>
      <c r="VTK51" s="323"/>
      <c r="VTL51" s="323"/>
      <c r="VTM51" s="323"/>
      <c r="VTN51" s="323"/>
      <c r="VTO51" s="323"/>
      <c r="VTP51" s="323"/>
      <c r="VTQ51" s="323"/>
      <c r="VTR51" s="323"/>
      <c r="VTS51" s="323"/>
      <c r="VTT51" s="323"/>
      <c r="VTU51" s="323"/>
      <c r="VTV51" s="323"/>
      <c r="VTW51" s="323"/>
      <c r="VTX51" s="323"/>
      <c r="VTY51" s="323"/>
      <c r="VTZ51" s="323"/>
      <c r="VUA51" s="323"/>
      <c r="VUB51" s="323"/>
      <c r="VUC51" s="323"/>
      <c r="VUD51" s="323"/>
      <c r="VUE51" s="323"/>
      <c r="VUF51" s="323"/>
      <c r="VUG51" s="323"/>
      <c r="VUH51" s="323"/>
      <c r="VUI51" s="323"/>
      <c r="VUJ51" s="323"/>
      <c r="VUK51" s="323"/>
      <c r="VUL51" s="323"/>
      <c r="VUM51" s="323"/>
      <c r="VUN51" s="323"/>
      <c r="VUO51" s="323"/>
      <c r="VUP51" s="323"/>
      <c r="VUQ51" s="323"/>
      <c r="VUR51" s="323"/>
      <c r="VUS51" s="323"/>
      <c r="VUT51" s="323"/>
      <c r="VUU51" s="323"/>
      <c r="VUV51" s="323"/>
      <c r="VUW51" s="323"/>
      <c r="VUX51" s="323"/>
      <c r="VUY51" s="323"/>
      <c r="VUZ51" s="323"/>
      <c r="VVA51" s="323"/>
      <c r="VVB51" s="323"/>
      <c r="VVC51" s="323"/>
      <c r="VVD51" s="323"/>
      <c r="VVE51" s="323"/>
      <c r="VVF51" s="323"/>
      <c r="VVG51" s="323"/>
      <c r="VVH51" s="323"/>
      <c r="VVI51" s="323"/>
      <c r="VVJ51" s="323"/>
      <c r="VVK51" s="323"/>
      <c r="VVL51" s="323"/>
      <c r="VVM51" s="323"/>
      <c r="VVN51" s="323"/>
      <c r="VVO51" s="323"/>
      <c r="VVP51" s="323"/>
      <c r="VVQ51" s="323"/>
      <c r="VVR51" s="323"/>
      <c r="VVS51" s="323"/>
      <c r="VVT51" s="323"/>
      <c r="VVU51" s="323"/>
      <c r="VVV51" s="323"/>
      <c r="VVW51" s="323"/>
      <c r="VVX51" s="323"/>
      <c r="VVY51" s="323"/>
      <c r="VVZ51" s="323"/>
      <c r="VWA51" s="323"/>
      <c r="VWB51" s="323"/>
      <c r="VWC51" s="323"/>
      <c r="VWD51" s="323"/>
      <c r="VWE51" s="323"/>
      <c r="VWF51" s="323"/>
      <c r="VWG51" s="323"/>
      <c r="VWH51" s="323"/>
      <c r="VWI51" s="323"/>
      <c r="VWJ51" s="323"/>
      <c r="VWK51" s="323"/>
      <c r="VWL51" s="323"/>
      <c r="VWM51" s="323"/>
      <c r="VWN51" s="323"/>
      <c r="VWO51" s="323"/>
      <c r="VWP51" s="323"/>
      <c r="VWQ51" s="323"/>
      <c r="VWR51" s="323"/>
      <c r="VWS51" s="323"/>
      <c r="VWT51" s="323"/>
      <c r="VWU51" s="323"/>
      <c r="VWV51" s="323"/>
      <c r="VWW51" s="323"/>
      <c r="VWX51" s="323"/>
      <c r="VWY51" s="323"/>
      <c r="VWZ51" s="323"/>
      <c r="VXA51" s="323"/>
      <c r="VXB51" s="323"/>
      <c r="VXC51" s="323"/>
      <c r="VXD51" s="323"/>
      <c r="VXE51" s="323"/>
      <c r="VXF51" s="323"/>
      <c r="VXG51" s="323"/>
      <c r="VXH51" s="323"/>
      <c r="VXI51" s="323"/>
      <c r="VXJ51" s="323"/>
      <c r="VXK51" s="323"/>
      <c r="VXL51" s="323"/>
      <c r="VXM51" s="323"/>
      <c r="VXN51" s="323"/>
      <c r="VXO51" s="323"/>
      <c r="VXP51" s="323"/>
      <c r="VXQ51" s="323"/>
      <c r="VXR51" s="323"/>
      <c r="VXS51" s="323"/>
      <c r="VXT51" s="323"/>
      <c r="VXU51" s="323"/>
      <c r="VXV51" s="323"/>
      <c r="VXW51" s="323"/>
      <c r="VXX51" s="323"/>
      <c r="VXY51" s="323"/>
      <c r="VXZ51" s="323"/>
      <c r="VYA51" s="323"/>
      <c r="VYB51" s="323"/>
      <c r="VYC51" s="323"/>
      <c r="VYD51" s="323"/>
      <c r="VYE51" s="323"/>
      <c r="VYF51" s="323"/>
      <c r="VYG51" s="323"/>
      <c r="VYH51" s="323"/>
      <c r="VYI51" s="323"/>
      <c r="VYJ51" s="323"/>
      <c r="VYK51" s="323"/>
      <c r="VYL51" s="323"/>
      <c r="VYM51" s="323"/>
      <c r="VYN51" s="323"/>
      <c r="VYO51" s="323"/>
      <c r="VYP51" s="323"/>
      <c r="VYQ51" s="323"/>
      <c r="VYR51" s="323"/>
      <c r="VYS51" s="323"/>
      <c r="VYT51" s="323"/>
      <c r="VYU51" s="323"/>
      <c r="VYV51" s="323"/>
      <c r="VYW51" s="323"/>
      <c r="VYX51" s="323"/>
      <c r="VYY51" s="323"/>
      <c r="VYZ51" s="323"/>
      <c r="VZA51" s="323"/>
      <c r="VZB51" s="323"/>
      <c r="VZC51" s="323"/>
      <c r="VZD51" s="323"/>
      <c r="VZE51" s="323"/>
      <c r="VZF51" s="323"/>
      <c r="VZG51" s="323"/>
      <c r="VZH51" s="323"/>
      <c r="VZI51" s="323"/>
      <c r="VZJ51" s="323"/>
      <c r="VZK51" s="323"/>
      <c r="VZL51" s="323"/>
      <c r="VZM51" s="323"/>
      <c r="VZN51" s="323"/>
      <c r="VZO51" s="323"/>
      <c r="VZP51" s="323"/>
      <c r="VZQ51" s="323"/>
      <c r="VZR51" s="323"/>
      <c r="VZS51" s="323"/>
      <c r="VZT51" s="323"/>
      <c r="VZU51" s="323"/>
      <c r="VZV51" s="323"/>
      <c r="VZW51" s="323"/>
      <c r="VZX51" s="323"/>
      <c r="VZY51" s="323"/>
      <c r="VZZ51" s="323"/>
      <c r="WAA51" s="323"/>
      <c r="WAB51" s="323"/>
      <c r="WAC51" s="323"/>
      <c r="WAD51" s="323"/>
      <c r="WAE51" s="323"/>
      <c r="WAF51" s="323"/>
      <c r="WAG51" s="323"/>
      <c r="WAH51" s="323"/>
      <c r="WAI51" s="323"/>
      <c r="WAJ51" s="323"/>
      <c r="WAK51" s="323"/>
      <c r="WAL51" s="323"/>
      <c r="WAM51" s="323"/>
      <c r="WAN51" s="323"/>
      <c r="WAO51" s="323"/>
      <c r="WAP51" s="323"/>
      <c r="WAQ51" s="323"/>
      <c r="WAR51" s="323"/>
      <c r="WAS51" s="323"/>
      <c r="WAT51" s="323"/>
      <c r="WAU51" s="323"/>
      <c r="WAV51" s="323"/>
      <c r="WAW51" s="323"/>
      <c r="WAX51" s="323"/>
      <c r="WAY51" s="323"/>
      <c r="WAZ51" s="323"/>
      <c r="WBA51" s="323"/>
      <c r="WBB51" s="323"/>
      <c r="WBC51" s="323"/>
      <c r="WBD51" s="323"/>
      <c r="WBE51" s="323"/>
      <c r="WBF51" s="323"/>
      <c r="WBG51" s="323"/>
      <c r="WBH51" s="323"/>
      <c r="WBI51" s="323"/>
      <c r="WBJ51" s="323"/>
      <c r="WBK51" s="323"/>
      <c r="WBL51" s="323"/>
      <c r="WBM51" s="323"/>
      <c r="WBN51" s="323"/>
      <c r="WBO51" s="323"/>
      <c r="WBP51" s="323"/>
      <c r="WBQ51" s="323"/>
      <c r="WBR51" s="323"/>
      <c r="WBS51" s="323"/>
      <c r="WBT51" s="323"/>
      <c r="WBU51" s="323"/>
      <c r="WBV51" s="323"/>
      <c r="WBW51" s="323"/>
      <c r="WBX51" s="323"/>
      <c r="WBY51" s="323"/>
      <c r="WBZ51" s="323"/>
      <c r="WCA51" s="323"/>
      <c r="WCB51" s="323"/>
      <c r="WCC51" s="323"/>
      <c r="WCD51" s="323"/>
      <c r="WCE51" s="323"/>
      <c r="WCF51" s="323"/>
      <c r="WCG51" s="323"/>
      <c r="WCH51" s="323"/>
      <c r="WCI51" s="323"/>
      <c r="WCJ51" s="323"/>
      <c r="WCK51" s="323"/>
      <c r="WCL51" s="323"/>
      <c r="WCM51" s="323"/>
      <c r="WCN51" s="323"/>
      <c r="WCO51" s="323"/>
      <c r="WCP51" s="323"/>
      <c r="WCQ51" s="323"/>
      <c r="WCR51" s="323"/>
      <c r="WCS51" s="323"/>
      <c r="WCT51" s="323"/>
      <c r="WCU51" s="323"/>
      <c r="WCV51" s="323"/>
      <c r="WCW51" s="323"/>
      <c r="WCX51" s="323"/>
      <c r="WCY51" s="323"/>
      <c r="WCZ51" s="323"/>
      <c r="WDA51" s="323"/>
      <c r="WDB51" s="323"/>
      <c r="WDC51" s="323"/>
      <c r="WDD51" s="323"/>
      <c r="WDE51" s="323"/>
      <c r="WDF51" s="323"/>
      <c r="WDG51" s="323"/>
      <c r="WDH51" s="323"/>
      <c r="WDI51" s="323"/>
      <c r="WDJ51" s="323"/>
      <c r="WDK51" s="323"/>
      <c r="WDL51" s="323"/>
      <c r="WDM51" s="323"/>
      <c r="WDN51" s="323"/>
      <c r="WDO51" s="323"/>
      <c r="WDP51" s="323"/>
      <c r="WDQ51" s="323"/>
      <c r="WDR51" s="323"/>
      <c r="WDS51" s="323"/>
      <c r="WDT51" s="323"/>
      <c r="WDU51" s="323"/>
      <c r="WDV51" s="323"/>
      <c r="WDW51" s="323"/>
      <c r="WDX51" s="323"/>
      <c r="WDY51" s="323"/>
      <c r="WDZ51" s="323"/>
      <c r="WEA51" s="323"/>
      <c r="WEB51" s="323"/>
      <c r="WEC51" s="323"/>
      <c r="WED51" s="323"/>
      <c r="WEE51" s="323"/>
      <c r="WEF51" s="323"/>
      <c r="WEG51" s="323"/>
      <c r="WEH51" s="323"/>
      <c r="WEI51" s="323"/>
      <c r="WEJ51" s="323"/>
      <c r="WEK51" s="323"/>
      <c r="WEL51" s="323"/>
      <c r="WEM51" s="323"/>
      <c r="WEN51" s="323"/>
      <c r="WEO51" s="323"/>
      <c r="WEP51" s="323"/>
      <c r="WEQ51" s="323"/>
      <c r="WER51" s="323"/>
      <c r="WES51" s="323"/>
      <c r="WET51" s="323"/>
      <c r="WEU51" s="323"/>
      <c r="WEV51" s="323"/>
      <c r="WEW51" s="323"/>
      <c r="WEX51" s="323"/>
      <c r="WEY51" s="323"/>
      <c r="WEZ51" s="323"/>
      <c r="WFA51" s="323"/>
      <c r="WFB51" s="323"/>
      <c r="WFC51" s="323"/>
      <c r="WFD51" s="323"/>
      <c r="WFE51" s="323"/>
      <c r="WFF51" s="323"/>
      <c r="WFG51" s="323"/>
      <c r="WFH51" s="323"/>
      <c r="WFI51" s="323"/>
      <c r="WFJ51" s="323"/>
      <c r="WFK51" s="323"/>
      <c r="WFL51" s="323"/>
      <c r="WFM51" s="323"/>
      <c r="WFN51" s="323"/>
      <c r="WFO51" s="323"/>
      <c r="WFP51" s="323"/>
      <c r="WFQ51" s="323"/>
      <c r="WFR51" s="323"/>
      <c r="WFS51" s="323"/>
      <c r="WFT51" s="323"/>
      <c r="WFU51" s="323"/>
      <c r="WFV51" s="323"/>
      <c r="WFW51" s="323"/>
      <c r="WFX51" s="323"/>
      <c r="WFY51" s="323"/>
      <c r="WFZ51" s="323"/>
      <c r="WGA51" s="323"/>
      <c r="WGB51" s="323"/>
      <c r="WGC51" s="323"/>
      <c r="WGD51" s="323"/>
      <c r="WGE51" s="323"/>
      <c r="WGF51" s="323"/>
      <c r="WGG51" s="323"/>
      <c r="WGH51" s="323"/>
      <c r="WGI51" s="323"/>
      <c r="WGJ51" s="323"/>
      <c r="WGK51" s="323"/>
      <c r="WGL51" s="323"/>
      <c r="WGM51" s="323"/>
      <c r="WGN51" s="323"/>
      <c r="WGO51" s="323"/>
      <c r="WGP51" s="323"/>
      <c r="WGQ51" s="323"/>
      <c r="WGR51" s="323"/>
      <c r="WGS51" s="323"/>
      <c r="WGT51" s="323"/>
      <c r="WGU51" s="323"/>
      <c r="WGV51" s="323"/>
      <c r="WGW51" s="323"/>
      <c r="WGX51" s="323"/>
      <c r="WGY51" s="323"/>
      <c r="WGZ51" s="323"/>
      <c r="WHA51" s="323"/>
      <c r="WHB51" s="323"/>
      <c r="WHC51" s="323"/>
      <c r="WHD51" s="323"/>
      <c r="WHE51" s="323"/>
      <c r="WHF51" s="323"/>
      <c r="WHG51" s="323"/>
      <c r="WHH51" s="323"/>
      <c r="WHI51" s="323"/>
      <c r="WHJ51" s="323"/>
      <c r="WHK51" s="323"/>
      <c r="WHL51" s="323"/>
      <c r="WHM51" s="323"/>
      <c r="WHN51" s="323"/>
      <c r="WHO51" s="323"/>
      <c r="WHP51" s="323"/>
      <c r="WHQ51" s="323"/>
      <c r="WHR51" s="323"/>
      <c r="WHS51" s="323"/>
      <c r="WHT51" s="323"/>
      <c r="WHU51" s="323"/>
      <c r="WHV51" s="323"/>
      <c r="WHW51" s="323"/>
      <c r="WHX51" s="323"/>
      <c r="WHY51" s="323"/>
      <c r="WHZ51" s="323"/>
      <c r="WIA51" s="323"/>
      <c r="WIB51" s="323"/>
      <c r="WIC51" s="323"/>
      <c r="WID51" s="323"/>
      <c r="WIE51" s="323"/>
      <c r="WIF51" s="323"/>
      <c r="WIG51" s="323"/>
      <c r="WIH51" s="323"/>
      <c r="WII51" s="323"/>
      <c r="WIJ51" s="323"/>
      <c r="WIK51" s="323"/>
      <c r="WIL51" s="323"/>
      <c r="WIM51" s="323"/>
      <c r="WIN51" s="323"/>
      <c r="WIO51" s="323"/>
      <c r="WIP51" s="323"/>
      <c r="WIQ51" s="323"/>
      <c r="WIR51" s="323"/>
      <c r="WIS51" s="323"/>
      <c r="WIT51" s="323"/>
      <c r="WIU51" s="323"/>
      <c r="WIV51" s="323"/>
      <c r="WIW51" s="323"/>
      <c r="WIX51" s="323"/>
      <c r="WIY51" s="323"/>
      <c r="WIZ51" s="323"/>
      <c r="WJA51" s="323"/>
      <c r="WJB51" s="323"/>
      <c r="WJC51" s="323"/>
      <c r="WJD51" s="323"/>
      <c r="WJE51" s="323"/>
      <c r="WJF51" s="323"/>
      <c r="WJG51" s="323"/>
      <c r="WJH51" s="323"/>
      <c r="WJI51" s="323"/>
      <c r="WJJ51" s="323"/>
      <c r="WJK51" s="323"/>
      <c r="WJL51" s="323"/>
      <c r="WJM51" s="323"/>
      <c r="WJN51" s="323"/>
      <c r="WJO51" s="323"/>
      <c r="WJP51" s="323"/>
      <c r="WJQ51" s="323"/>
      <c r="WJR51" s="323"/>
      <c r="WJS51" s="323"/>
      <c r="WJT51" s="323"/>
      <c r="WJU51" s="323"/>
      <c r="WJV51" s="323"/>
      <c r="WJW51" s="323"/>
      <c r="WJX51" s="323"/>
      <c r="WJY51" s="323"/>
      <c r="WJZ51" s="323"/>
      <c r="WKA51" s="323"/>
      <c r="WKB51" s="323"/>
      <c r="WKC51" s="323"/>
      <c r="WKD51" s="323"/>
      <c r="WKE51" s="323"/>
      <c r="WKF51" s="323"/>
      <c r="WKG51" s="323"/>
      <c r="WKH51" s="323"/>
      <c r="WKI51" s="323"/>
      <c r="WKJ51" s="323"/>
      <c r="WKK51" s="323"/>
      <c r="WKL51" s="323"/>
      <c r="WKM51" s="323"/>
      <c r="WKN51" s="323"/>
      <c r="WKO51" s="323"/>
      <c r="WKP51" s="323"/>
      <c r="WKQ51" s="323"/>
      <c r="WKR51" s="323"/>
      <c r="WKS51" s="323"/>
      <c r="WKT51" s="323"/>
      <c r="WKU51" s="323"/>
      <c r="WKV51" s="323"/>
      <c r="WKW51" s="323"/>
      <c r="WKX51" s="323"/>
      <c r="WKY51" s="323"/>
      <c r="WKZ51" s="323"/>
      <c r="WLA51" s="323"/>
      <c r="WLB51" s="323"/>
      <c r="WLC51" s="323"/>
      <c r="WLD51" s="323"/>
      <c r="WLE51" s="323"/>
      <c r="WLF51" s="323"/>
      <c r="WLG51" s="323"/>
      <c r="WLH51" s="323"/>
      <c r="WLI51" s="323"/>
      <c r="WLJ51" s="323"/>
      <c r="WLK51" s="323"/>
      <c r="WLL51" s="323"/>
      <c r="WLM51" s="323"/>
      <c r="WLN51" s="323"/>
      <c r="WLO51" s="323"/>
      <c r="WLP51" s="323"/>
      <c r="WLQ51" s="323"/>
      <c r="WLR51" s="323"/>
      <c r="WLS51" s="323"/>
      <c r="WLT51" s="323"/>
      <c r="WLU51" s="323"/>
      <c r="WLV51" s="323"/>
      <c r="WLW51" s="323"/>
      <c r="WLX51" s="323"/>
      <c r="WLY51" s="323"/>
      <c r="WLZ51" s="323"/>
      <c r="WMA51" s="323"/>
      <c r="WMB51" s="323"/>
      <c r="WMC51" s="323"/>
      <c r="WMD51" s="323"/>
      <c r="WME51" s="323"/>
      <c r="WMF51" s="323"/>
      <c r="WMG51" s="323"/>
      <c r="WMH51" s="323"/>
      <c r="WMI51" s="323"/>
      <c r="WMJ51" s="323"/>
      <c r="WMK51" s="323"/>
      <c r="WML51" s="323"/>
      <c r="WMM51" s="323"/>
      <c r="WMN51" s="323"/>
      <c r="WMO51" s="323"/>
      <c r="WMP51" s="323"/>
      <c r="WMQ51" s="323"/>
      <c r="WMR51" s="323"/>
      <c r="WMS51" s="323"/>
      <c r="WMT51" s="323"/>
      <c r="WMU51" s="323"/>
      <c r="WMV51" s="323"/>
      <c r="WMW51" s="323"/>
      <c r="WMX51" s="323"/>
      <c r="WMY51" s="323"/>
      <c r="WMZ51" s="323"/>
      <c r="WNA51" s="323"/>
      <c r="WNB51" s="323"/>
      <c r="WNC51" s="323"/>
      <c r="WND51" s="323"/>
      <c r="WNE51" s="323"/>
      <c r="WNF51" s="323"/>
      <c r="WNG51" s="323"/>
      <c r="WNH51" s="323"/>
      <c r="WNI51" s="323"/>
      <c r="WNJ51" s="323"/>
      <c r="WNK51" s="323"/>
      <c r="WNL51" s="323"/>
      <c r="WNM51" s="323"/>
      <c r="WNN51" s="323"/>
      <c r="WNO51" s="323"/>
      <c r="WNP51" s="323"/>
      <c r="WNQ51" s="323"/>
      <c r="WNR51" s="323"/>
      <c r="WNS51" s="323"/>
      <c r="WNT51" s="323"/>
      <c r="WNU51" s="323"/>
      <c r="WNV51" s="323"/>
      <c r="WNW51" s="323"/>
      <c r="WNX51" s="323"/>
      <c r="WNY51" s="323"/>
      <c r="WNZ51" s="323"/>
      <c r="WOA51" s="323"/>
      <c r="WOB51" s="323"/>
      <c r="WOC51" s="323"/>
      <c r="WOD51" s="323"/>
      <c r="WOE51" s="323"/>
      <c r="WOF51" s="323"/>
      <c r="WOG51" s="323"/>
      <c r="WOH51" s="323"/>
      <c r="WOI51" s="323"/>
      <c r="WOJ51" s="323"/>
      <c r="WOK51" s="323"/>
      <c r="WOL51" s="323"/>
      <c r="WOM51" s="323"/>
      <c r="WON51" s="323"/>
      <c r="WOO51" s="323"/>
      <c r="WOP51" s="323"/>
      <c r="WOQ51" s="323"/>
      <c r="WOR51" s="323"/>
      <c r="WOS51" s="323"/>
      <c r="WOT51" s="323"/>
      <c r="WOU51" s="323"/>
      <c r="WOV51" s="323"/>
      <c r="WOW51" s="323"/>
      <c r="WOX51" s="323"/>
      <c r="WOY51" s="323"/>
      <c r="WOZ51" s="323"/>
      <c r="WPA51" s="323"/>
      <c r="WPB51" s="323"/>
      <c r="WPC51" s="323"/>
      <c r="WPD51" s="323"/>
      <c r="WPE51" s="323"/>
      <c r="WPF51" s="323"/>
      <c r="WPG51" s="323"/>
      <c r="WPH51" s="323"/>
      <c r="WPI51" s="323"/>
      <c r="WPJ51" s="323"/>
      <c r="WPK51" s="323"/>
      <c r="WPL51" s="323"/>
      <c r="WPM51" s="323"/>
      <c r="WPN51" s="323"/>
      <c r="WPO51" s="323"/>
      <c r="WPP51" s="323"/>
      <c r="WPQ51" s="323"/>
      <c r="WPR51" s="323"/>
      <c r="WPS51" s="323"/>
      <c r="WPT51" s="323"/>
      <c r="WPU51" s="323"/>
      <c r="WPV51" s="323"/>
      <c r="WPW51" s="323"/>
      <c r="WPX51" s="323"/>
      <c r="WPY51" s="323"/>
      <c r="WPZ51" s="323"/>
      <c r="WQA51" s="323"/>
      <c r="WQB51" s="323"/>
      <c r="WQC51" s="323"/>
      <c r="WQD51" s="323"/>
      <c r="WQE51" s="323"/>
      <c r="WQF51" s="323"/>
      <c r="WQG51" s="323"/>
      <c r="WQH51" s="323"/>
      <c r="WQI51" s="323"/>
      <c r="WQJ51" s="323"/>
      <c r="WQK51" s="323"/>
      <c r="WQL51" s="323"/>
      <c r="WQM51" s="323"/>
      <c r="WQN51" s="323"/>
      <c r="WQO51" s="323"/>
      <c r="WQP51" s="323"/>
      <c r="WQQ51" s="323"/>
      <c r="WQR51" s="323"/>
      <c r="WQS51" s="323"/>
      <c r="WQT51" s="323"/>
      <c r="WQU51" s="323"/>
      <c r="WQV51" s="323"/>
      <c r="WQW51" s="323"/>
      <c r="WQX51" s="323"/>
      <c r="WQY51" s="323"/>
      <c r="WQZ51" s="323"/>
      <c r="WRA51" s="323"/>
      <c r="WRB51" s="323"/>
      <c r="WRC51" s="323"/>
      <c r="WRD51" s="323"/>
      <c r="WRE51" s="323"/>
      <c r="WRF51" s="323"/>
      <c r="WRG51" s="323"/>
      <c r="WRH51" s="323"/>
      <c r="WRI51" s="323"/>
      <c r="WRJ51" s="323"/>
      <c r="WRK51" s="323"/>
      <c r="WRL51" s="323"/>
      <c r="WRM51" s="323"/>
      <c r="WRN51" s="323"/>
      <c r="WRO51" s="323"/>
      <c r="WRP51" s="323"/>
      <c r="WRQ51" s="323"/>
      <c r="WRR51" s="323"/>
      <c r="WRS51" s="323"/>
      <c r="WRT51" s="323"/>
      <c r="WRU51" s="323"/>
      <c r="WRV51" s="323"/>
      <c r="WRW51" s="323"/>
      <c r="WRX51" s="323"/>
      <c r="WRY51" s="323"/>
      <c r="WRZ51" s="323"/>
      <c r="WSA51" s="323"/>
      <c r="WSB51" s="323"/>
      <c r="WSC51" s="323"/>
      <c r="WSD51" s="323"/>
      <c r="WSE51" s="323"/>
      <c r="WSF51" s="323"/>
      <c r="WSG51" s="323"/>
      <c r="WSH51" s="323"/>
      <c r="WSI51" s="323"/>
      <c r="WSJ51" s="323"/>
      <c r="WSK51" s="323"/>
      <c r="WSL51" s="323"/>
      <c r="WSM51" s="323"/>
      <c r="WSN51" s="323"/>
      <c r="WSO51" s="323"/>
      <c r="WSP51" s="323"/>
      <c r="WSQ51" s="323"/>
      <c r="WSR51" s="323"/>
      <c r="WSS51" s="323"/>
      <c r="WST51" s="323"/>
      <c r="WSU51" s="323"/>
      <c r="WSV51" s="323"/>
      <c r="WSW51" s="323"/>
      <c r="WSX51" s="323"/>
      <c r="WSY51" s="323"/>
      <c r="WSZ51" s="323"/>
      <c r="WTA51" s="323"/>
      <c r="WTB51" s="323"/>
      <c r="WTC51" s="323"/>
      <c r="WTD51" s="323"/>
      <c r="WTE51" s="323"/>
      <c r="WTF51" s="323"/>
      <c r="WTG51" s="323"/>
      <c r="WTH51" s="323"/>
      <c r="WTI51" s="323"/>
      <c r="WTJ51" s="323"/>
      <c r="WTK51" s="323"/>
      <c r="WTL51" s="323"/>
      <c r="WTM51" s="323"/>
      <c r="WTN51" s="323"/>
      <c r="WTO51" s="323"/>
      <c r="WTP51" s="323"/>
      <c r="WTQ51" s="323"/>
      <c r="WTR51" s="323"/>
      <c r="WTS51" s="323"/>
      <c r="WTT51" s="323"/>
      <c r="WTU51" s="323"/>
      <c r="WTV51" s="323"/>
      <c r="WTW51" s="323"/>
      <c r="WTX51" s="323"/>
      <c r="WTY51" s="323"/>
      <c r="WTZ51" s="323"/>
      <c r="WUA51" s="323"/>
      <c r="WUB51" s="323"/>
      <c r="WUC51" s="323"/>
      <c r="WUD51" s="323"/>
      <c r="WUE51" s="323"/>
      <c r="WUF51" s="323"/>
      <c r="WUG51" s="323"/>
      <c r="WUH51" s="323"/>
      <c r="WUI51" s="323"/>
      <c r="WUJ51" s="323"/>
      <c r="WUK51" s="323"/>
      <c r="WUL51" s="323"/>
      <c r="WUM51" s="323"/>
      <c r="WUN51" s="323"/>
      <c r="WUO51" s="323"/>
      <c r="WUP51" s="323"/>
      <c r="WUQ51" s="323"/>
      <c r="WUR51" s="323"/>
      <c r="WUS51" s="323"/>
      <c r="WUT51" s="323"/>
      <c r="WUU51" s="323"/>
      <c r="WUV51" s="323"/>
      <c r="WUW51" s="323"/>
      <c r="WUX51" s="323"/>
      <c r="WUY51" s="323"/>
      <c r="WUZ51" s="323"/>
      <c r="WVA51" s="323"/>
      <c r="WVB51" s="323"/>
      <c r="WVC51" s="323"/>
      <c r="WVD51" s="323"/>
      <c r="WVE51" s="323"/>
      <c r="WVF51" s="323"/>
      <c r="WVG51" s="323"/>
      <c r="WVH51" s="323"/>
      <c r="WVI51" s="323"/>
      <c r="WVJ51" s="323"/>
      <c r="WVK51" s="323"/>
      <c r="WVL51" s="323"/>
      <c r="WVM51" s="323"/>
      <c r="WVN51" s="323"/>
      <c r="WVO51" s="323"/>
      <c r="WVP51" s="323"/>
      <c r="WVQ51" s="323"/>
      <c r="WVR51" s="323"/>
      <c r="WVS51" s="323"/>
      <c r="WVT51" s="323"/>
      <c r="WVU51" s="323"/>
      <c r="WVV51" s="323"/>
      <c r="WVW51" s="323"/>
      <c r="WVX51" s="323"/>
      <c r="WVY51" s="323"/>
      <c r="WVZ51" s="323"/>
      <c r="WWA51" s="323"/>
      <c r="WWB51" s="323"/>
      <c r="WWC51" s="323"/>
      <c r="WWD51" s="323"/>
      <c r="WWE51" s="323"/>
      <c r="WWF51" s="323"/>
      <c r="WWG51" s="323"/>
      <c r="WWH51" s="323"/>
      <c r="WWI51" s="323"/>
      <c r="WWJ51" s="323"/>
      <c r="WWK51" s="323"/>
      <c r="WWL51" s="323"/>
      <c r="WWM51" s="323"/>
      <c r="WWN51" s="323"/>
      <c r="WWO51" s="323"/>
      <c r="WWP51" s="323"/>
      <c r="WWQ51" s="323"/>
      <c r="WWR51" s="323"/>
      <c r="WWS51" s="323"/>
      <c r="WWT51" s="323"/>
      <c r="WWU51" s="323"/>
      <c r="WWV51" s="323"/>
      <c r="WWW51" s="323"/>
      <c r="WWX51" s="323"/>
      <c r="WWY51" s="323"/>
      <c r="WWZ51" s="323"/>
      <c r="WXA51" s="323"/>
      <c r="WXB51" s="323"/>
      <c r="WXC51" s="323"/>
      <c r="WXD51" s="323"/>
      <c r="WXE51" s="323"/>
      <c r="WXF51" s="323"/>
      <c r="WXG51" s="323"/>
      <c r="WXH51" s="323"/>
      <c r="WXI51" s="323"/>
      <c r="WXJ51" s="323"/>
      <c r="WXK51" s="323"/>
      <c r="WXL51" s="323"/>
      <c r="WXM51" s="323"/>
      <c r="WXN51" s="323"/>
      <c r="WXO51" s="323"/>
      <c r="WXP51" s="323"/>
      <c r="WXQ51" s="323"/>
      <c r="WXR51" s="323"/>
      <c r="WXS51" s="323"/>
      <c r="WXT51" s="323"/>
      <c r="WXU51" s="323"/>
      <c r="WXV51" s="323"/>
      <c r="WXW51" s="323"/>
      <c r="WXX51" s="323"/>
      <c r="WXY51" s="323"/>
      <c r="WXZ51" s="323"/>
      <c r="WYA51" s="323"/>
      <c r="WYB51" s="323"/>
      <c r="WYC51" s="323"/>
      <c r="WYD51" s="323"/>
      <c r="WYE51" s="323"/>
      <c r="WYF51" s="323"/>
      <c r="WYG51" s="323"/>
      <c r="WYH51" s="323"/>
      <c r="WYI51" s="323"/>
      <c r="WYJ51" s="323"/>
      <c r="WYK51" s="323"/>
      <c r="WYL51" s="323"/>
      <c r="WYM51" s="323"/>
      <c r="WYN51" s="323"/>
      <c r="WYO51" s="323"/>
      <c r="WYP51" s="323"/>
      <c r="WYQ51" s="323"/>
      <c r="WYR51" s="323"/>
      <c r="WYS51" s="323"/>
      <c r="WYT51" s="323"/>
      <c r="WYU51" s="323"/>
      <c r="WYV51" s="323"/>
      <c r="WYW51" s="323"/>
      <c r="WYX51" s="323"/>
      <c r="WYY51" s="323"/>
      <c r="WYZ51" s="323"/>
      <c r="WZA51" s="323"/>
      <c r="WZB51" s="323"/>
      <c r="WZC51" s="323"/>
      <c r="WZD51" s="323"/>
      <c r="WZE51" s="323"/>
      <c r="WZF51" s="323"/>
      <c r="WZG51" s="323"/>
      <c r="WZH51" s="323"/>
      <c r="WZI51" s="323"/>
      <c r="WZJ51" s="323"/>
      <c r="WZK51" s="323"/>
      <c r="WZL51" s="323"/>
      <c r="WZM51" s="323"/>
      <c r="WZN51" s="323"/>
      <c r="WZO51" s="323"/>
      <c r="WZP51" s="323"/>
      <c r="WZQ51" s="323"/>
      <c r="WZR51" s="323"/>
      <c r="WZS51" s="323"/>
      <c r="WZT51" s="323"/>
      <c r="WZU51" s="323"/>
      <c r="WZV51" s="323"/>
      <c r="WZW51" s="323"/>
      <c r="WZX51" s="323"/>
      <c r="WZY51" s="323"/>
      <c r="WZZ51" s="323"/>
      <c r="XAA51" s="323"/>
      <c r="XAB51" s="323"/>
      <c r="XAC51" s="323"/>
      <c r="XAD51" s="323"/>
      <c r="XAE51" s="323"/>
      <c r="XAF51" s="323"/>
      <c r="XAG51" s="323"/>
      <c r="XAH51" s="323"/>
      <c r="XAI51" s="323"/>
      <c r="XAJ51" s="323"/>
      <c r="XAK51" s="323"/>
      <c r="XAL51" s="323"/>
      <c r="XAM51" s="323"/>
      <c r="XAN51" s="323"/>
      <c r="XAO51" s="323"/>
      <c r="XAP51" s="323"/>
      <c r="XAQ51" s="323"/>
      <c r="XAR51" s="323"/>
      <c r="XAS51" s="323"/>
      <c r="XAT51" s="323"/>
      <c r="XAU51" s="323"/>
      <c r="XAV51" s="323"/>
      <c r="XAW51" s="323"/>
      <c r="XAX51" s="323"/>
      <c r="XAY51" s="323"/>
      <c r="XAZ51" s="323"/>
      <c r="XBA51" s="323"/>
      <c r="XBB51" s="323"/>
      <c r="XBC51" s="323"/>
      <c r="XBD51" s="323"/>
      <c r="XBE51" s="323"/>
      <c r="XBF51" s="323"/>
      <c r="XBG51" s="323"/>
      <c r="XBH51" s="323"/>
      <c r="XBI51" s="323"/>
      <c r="XBJ51" s="323"/>
      <c r="XBK51" s="323"/>
      <c r="XBL51" s="323"/>
      <c r="XBM51" s="323"/>
      <c r="XBN51" s="323"/>
      <c r="XBO51" s="323"/>
      <c r="XBP51" s="323"/>
      <c r="XBQ51" s="323"/>
      <c r="XBR51" s="323"/>
      <c r="XBS51" s="323"/>
      <c r="XBT51" s="323"/>
      <c r="XBU51" s="323"/>
      <c r="XBV51" s="323"/>
      <c r="XBW51" s="323"/>
      <c r="XBX51" s="323"/>
      <c r="XBY51" s="323"/>
      <c r="XBZ51" s="323"/>
      <c r="XCA51" s="323"/>
      <c r="XCB51" s="323"/>
      <c r="XCC51" s="323"/>
      <c r="XCD51" s="323"/>
      <c r="XCE51" s="323"/>
      <c r="XCF51" s="323"/>
      <c r="XCG51" s="323"/>
      <c r="XCH51" s="323"/>
      <c r="XCI51" s="323"/>
      <c r="XCJ51" s="323"/>
      <c r="XCK51" s="323"/>
      <c r="XCL51" s="323"/>
      <c r="XCM51" s="323"/>
      <c r="XCN51" s="323"/>
      <c r="XCO51" s="323"/>
      <c r="XCP51" s="323"/>
      <c r="XCQ51" s="323"/>
      <c r="XCR51" s="323"/>
      <c r="XCS51" s="323"/>
      <c r="XCT51" s="323"/>
      <c r="XCU51" s="323"/>
      <c r="XCV51" s="323"/>
      <c r="XCW51" s="323"/>
      <c r="XCX51" s="323"/>
      <c r="XCY51" s="323"/>
      <c r="XCZ51" s="323"/>
      <c r="XDA51" s="323"/>
      <c r="XDB51" s="323"/>
      <c r="XDC51" s="323"/>
      <c r="XDD51" s="323"/>
      <c r="XDE51" s="323"/>
      <c r="XDF51" s="323"/>
      <c r="XDG51" s="323"/>
      <c r="XDH51" s="323"/>
      <c r="XDI51" s="323"/>
      <c r="XDJ51" s="323"/>
      <c r="XDK51" s="323"/>
      <c r="XDL51" s="323"/>
      <c r="XDM51" s="323"/>
      <c r="XDN51" s="323"/>
      <c r="XDO51" s="323"/>
      <c r="XDP51" s="323"/>
      <c r="XDQ51" s="323"/>
      <c r="XDR51" s="323"/>
      <c r="XDS51" s="323"/>
      <c r="XDT51" s="323"/>
      <c r="XDU51" s="323"/>
      <c r="XDV51" s="323"/>
      <c r="XDW51" s="323"/>
      <c r="XDX51" s="323"/>
      <c r="XDY51" s="323"/>
      <c r="XDZ51" s="323"/>
      <c r="XEA51" s="323"/>
      <c r="XEB51" s="323"/>
      <c r="XEC51" s="323"/>
      <c r="XED51" s="323"/>
      <c r="XEE51" s="323"/>
      <c r="XEF51" s="323"/>
      <c r="XEG51" s="323"/>
      <c r="XEH51" s="323"/>
      <c r="XEI51" s="323"/>
      <c r="XEJ51" s="323"/>
      <c r="XEK51" s="323"/>
      <c r="XEL51" s="323"/>
      <c r="XEM51" s="323"/>
      <c r="XEN51" s="323"/>
      <c r="XEO51" s="323"/>
      <c r="XEP51" s="323"/>
      <c r="XEQ51" s="323"/>
      <c r="XER51" s="323"/>
      <c r="XES51" s="323"/>
      <c r="XET51" s="323"/>
      <c r="XEU51" s="323"/>
      <c r="XEV51" s="323"/>
      <c r="XEW51" s="323"/>
      <c r="XEX51" s="323"/>
      <c r="XEY51" s="323"/>
      <c r="XEZ51" s="323"/>
      <c r="XFA51" s="323"/>
      <c r="XFB51" s="323"/>
      <c r="XFC51" s="323"/>
      <c r="XFD51" s="323"/>
    </row>
    <row r="52" spans="1:16384" x14ac:dyDescent="0.25">
      <c r="A52" s="18" t="s">
        <v>63</v>
      </c>
      <c r="B52" s="18" t="s">
        <v>64</v>
      </c>
      <c r="C52" s="455"/>
      <c r="D52" s="456"/>
      <c r="E52" s="455"/>
      <c r="F52" s="457"/>
      <c r="G52" s="37">
        <f>+SUM(F53:F53)</f>
        <v>100.02</v>
      </c>
      <c r="H52" s="25">
        <f>+G52/1.16*0.16</f>
        <v>13.795862068965519</v>
      </c>
      <c r="I52" s="48"/>
      <c r="J52" s="68"/>
      <c r="K52" s="8"/>
      <c r="L52" s="67"/>
    </row>
    <row r="53" spans="1:16384" outlineLevel="1" x14ac:dyDescent="0.25">
      <c r="A53" s="53"/>
      <c r="B53" s="53"/>
      <c r="C53" s="116" t="s">
        <v>1069</v>
      </c>
      <c r="D53" s="117">
        <v>42795</v>
      </c>
      <c r="E53" s="116">
        <v>147542</v>
      </c>
      <c r="F53" s="116">
        <v>100.02</v>
      </c>
      <c r="G53" s="47"/>
      <c r="H53" s="47"/>
      <c r="I53" s="311" t="s">
        <v>1070</v>
      </c>
      <c r="J53" s="41" t="s">
        <v>3187</v>
      </c>
      <c r="K53" s="8"/>
      <c r="L53" s="67"/>
    </row>
    <row r="54" spans="1:16384" outlineLevel="1" x14ac:dyDescent="0.25">
      <c r="A54" s="18" t="s">
        <v>1318</v>
      </c>
      <c r="B54" s="18" t="s">
        <v>1986</v>
      </c>
      <c r="C54" s="318"/>
      <c r="D54" s="319"/>
      <c r="E54" s="318"/>
      <c r="F54" s="320"/>
      <c r="G54" s="37">
        <v>0</v>
      </c>
      <c r="H54" s="25">
        <f>+G54/1.16*0.16</f>
        <v>0</v>
      </c>
      <c r="I54" s="311"/>
      <c r="J54" s="68"/>
      <c r="K54" s="8"/>
      <c r="L54" s="67"/>
    </row>
    <row r="55" spans="1:16384" outlineLevel="1" x14ac:dyDescent="0.25">
      <c r="A55" s="18" t="s">
        <v>67</v>
      </c>
      <c r="B55" s="18" t="s">
        <v>3634</v>
      </c>
      <c r="C55" s="411"/>
      <c r="D55" s="412"/>
      <c r="E55" s="413"/>
      <c r="F55" s="414"/>
      <c r="G55" s="37">
        <f>+SUM(F56:F63)</f>
        <v>107301.15999999999</v>
      </c>
      <c r="H55" s="25">
        <f>+G55/1.16*0.16</f>
        <v>14800.16</v>
      </c>
      <c r="I55" s="311"/>
      <c r="J55" s="68"/>
      <c r="K55" s="8"/>
      <c r="L55" s="67"/>
    </row>
    <row r="56" spans="1:16384" outlineLevel="1" x14ac:dyDescent="0.25">
      <c r="A56" s="3"/>
      <c r="B56" s="3"/>
      <c r="C56" s="119" t="s">
        <v>3632</v>
      </c>
      <c r="D56" s="121">
        <v>42824</v>
      </c>
      <c r="E56" s="119" t="s">
        <v>3633</v>
      </c>
      <c r="F56" s="119">
        <v>9788.08</v>
      </c>
      <c r="G56" s="50"/>
      <c r="H56" s="25"/>
      <c r="I56" s="311" t="s">
        <v>3700</v>
      </c>
      <c r="J56" s="68"/>
      <c r="K56" s="8"/>
      <c r="L56" s="67"/>
    </row>
    <row r="57" spans="1:16384" outlineLevel="1" x14ac:dyDescent="0.25">
      <c r="A57" s="241"/>
      <c r="B57" s="241"/>
      <c r="C57" s="119" t="s">
        <v>3635</v>
      </c>
      <c r="D57" s="121">
        <v>42824</v>
      </c>
      <c r="E57" s="119" t="s">
        <v>3636</v>
      </c>
      <c r="F57" s="122">
        <v>21175.8</v>
      </c>
      <c r="G57" s="241"/>
      <c r="H57" s="241"/>
      <c r="I57" s="312" t="s">
        <v>3701</v>
      </c>
      <c r="J57" s="68"/>
      <c r="K57" s="8"/>
      <c r="L57" s="67"/>
    </row>
    <row r="58" spans="1:16384" outlineLevel="1" x14ac:dyDescent="0.25">
      <c r="A58" s="241"/>
      <c r="B58" s="241"/>
      <c r="C58" s="119" t="s">
        <v>3637</v>
      </c>
      <c r="D58" s="121">
        <v>42871</v>
      </c>
      <c r="E58" s="119" t="s">
        <v>3638</v>
      </c>
      <c r="F58" s="122">
        <v>23732.44</v>
      </c>
      <c r="G58" s="241"/>
      <c r="H58" s="241"/>
      <c r="I58" s="312" t="s">
        <v>3702</v>
      </c>
      <c r="J58" s="68"/>
      <c r="K58" s="8"/>
      <c r="L58" s="67"/>
    </row>
    <row r="59" spans="1:16384" outlineLevel="1" x14ac:dyDescent="0.25">
      <c r="A59" s="241"/>
      <c r="B59" s="241"/>
      <c r="C59" s="119" t="s">
        <v>3370</v>
      </c>
      <c r="D59" s="121">
        <v>42927</v>
      </c>
      <c r="E59" s="119" t="s">
        <v>3639</v>
      </c>
      <c r="F59" s="122">
        <v>15758.6</v>
      </c>
      <c r="G59" s="241"/>
      <c r="H59" s="241"/>
      <c r="I59" s="312" t="s">
        <v>3703</v>
      </c>
      <c r="J59" s="68"/>
      <c r="K59" s="8"/>
      <c r="L59" s="67"/>
    </row>
    <row r="60" spans="1:16384" outlineLevel="1" x14ac:dyDescent="0.25">
      <c r="A60" s="241"/>
      <c r="B60" s="241"/>
      <c r="C60" s="119" t="s">
        <v>3640</v>
      </c>
      <c r="D60" s="121">
        <v>42964</v>
      </c>
      <c r="E60" s="119" t="s">
        <v>3641</v>
      </c>
      <c r="F60" s="122">
        <v>7795.04</v>
      </c>
      <c r="G60" s="241"/>
      <c r="H60" s="241"/>
      <c r="I60" s="311" t="s">
        <v>3704</v>
      </c>
      <c r="J60" s="68"/>
      <c r="K60" s="8"/>
      <c r="L60" s="67"/>
    </row>
    <row r="61" spans="1:16384" outlineLevel="1" x14ac:dyDescent="0.25">
      <c r="A61" s="53"/>
      <c r="B61" s="53"/>
      <c r="C61" s="119" t="s">
        <v>3642</v>
      </c>
      <c r="D61" s="121">
        <v>42990</v>
      </c>
      <c r="E61" s="119" t="s">
        <v>3643</v>
      </c>
      <c r="F61" s="119">
        <v>4894.04</v>
      </c>
      <c r="G61" s="47"/>
      <c r="H61" s="47"/>
      <c r="I61" s="311" t="s">
        <v>3705</v>
      </c>
      <c r="J61" s="68"/>
      <c r="K61" s="8"/>
      <c r="L61" s="67"/>
    </row>
    <row r="62" spans="1:16384" outlineLevel="1" x14ac:dyDescent="0.25">
      <c r="A62" s="53"/>
      <c r="B62" s="53"/>
      <c r="C62" s="119" t="s">
        <v>3644</v>
      </c>
      <c r="D62" s="121">
        <v>43019</v>
      </c>
      <c r="E62" s="119" t="s">
        <v>3645</v>
      </c>
      <c r="F62" s="119">
        <v>6495</v>
      </c>
      <c r="G62" s="47"/>
      <c r="H62" s="47"/>
      <c r="I62" s="250" t="s">
        <v>3706</v>
      </c>
      <c r="J62" s="68"/>
      <c r="K62" s="8"/>
      <c r="L62" s="67"/>
    </row>
    <row r="63" spans="1:16384" outlineLevel="1" x14ac:dyDescent="0.25">
      <c r="A63" s="53"/>
      <c r="B63" s="53"/>
      <c r="C63" s="318" t="s">
        <v>3698</v>
      </c>
      <c r="D63" s="319">
        <v>43055</v>
      </c>
      <c r="E63" s="318" t="s">
        <v>3699</v>
      </c>
      <c r="F63" s="320">
        <v>17662.16</v>
      </c>
      <c r="G63" s="37"/>
      <c r="H63" s="25"/>
      <c r="I63" s="323" t="s">
        <v>3707</v>
      </c>
      <c r="J63" s="68"/>
      <c r="K63" s="8"/>
      <c r="L63" s="67"/>
    </row>
    <row r="64" spans="1:16384" ht="18" customHeight="1" outlineLevel="1" x14ac:dyDescent="0.25">
      <c r="A64" s="18" t="s">
        <v>71</v>
      </c>
      <c r="B64" s="18" t="s">
        <v>3230</v>
      </c>
      <c r="C64" s="318"/>
      <c r="D64" s="319"/>
      <c r="E64" s="318"/>
      <c r="F64" s="320"/>
      <c r="G64" s="37">
        <f>+SUM(F65:F65)</f>
        <v>200</v>
      </c>
      <c r="H64" s="25">
        <f>+G64/1.16*0.16</f>
        <v>27.586206896551726</v>
      </c>
      <c r="I64" s="311"/>
      <c r="J64" s="68"/>
      <c r="K64" s="8"/>
      <c r="L64" s="67"/>
    </row>
    <row r="65" spans="1:13" ht="18" customHeight="1" outlineLevel="1" x14ac:dyDescent="0.25">
      <c r="A65" s="53"/>
      <c r="B65" s="53"/>
      <c r="C65" s="58" t="s">
        <v>3708</v>
      </c>
      <c r="D65" s="70">
        <v>43069</v>
      </c>
      <c r="E65" s="58">
        <v>729</v>
      </c>
      <c r="F65" s="58">
        <v>200</v>
      </c>
      <c r="G65" s="47"/>
      <c r="H65" s="47"/>
      <c r="I65" s="323" t="s">
        <v>3709</v>
      </c>
      <c r="J65" s="68"/>
      <c r="K65" s="8"/>
      <c r="L65" s="67"/>
    </row>
    <row r="66" spans="1:13" ht="18" customHeight="1" outlineLevel="1" x14ac:dyDescent="0.25">
      <c r="A66" s="18" t="s">
        <v>1074</v>
      </c>
      <c r="B66" s="18" t="s">
        <v>1075</v>
      </c>
      <c r="C66" s="318"/>
      <c r="D66" s="319"/>
      <c r="E66" s="318"/>
      <c r="F66" s="320"/>
      <c r="G66" s="37">
        <f>+SUM(F67:F68)</f>
        <v>101714.36</v>
      </c>
      <c r="H66" s="25">
        <f>+G66/1.16*0.16</f>
        <v>14029.566896551725</v>
      </c>
      <c r="I66" s="311"/>
      <c r="J66" s="68"/>
      <c r="K66" s="8"/>
      <c r="L66" s="67"/>
    </row>
    <row r="67" spans="1:13" ht="18" customHeight="1" outlineLevel="1" x14ac:dyDescent="0.25">
      <c r="A67" s="53"/>
      <c r="B67" s="53"/>
      <c r="C67" s="58" t="s">
        <v>3646</v>
      </c>
      <c r="D67" s="70">
        <v>43038</v>
      </c>
      <c r="E67" s="58">
        <v>655</v>
      </c>
      <c r="F67" s="58">
        <v>50857.18</v>
      </c>
      <c r="G67" s="47"/>
      <c r="H67" s="47"/>
      <c r="I67" s="323" t="s">
        <v>3712</v>
      </c>
      <c r="J67" s="68"/>
      <c r="K67" s="8"/>
      <c r="L67" s="67"/>
    </row>
    <row r="68" spans="1:13" ht="18" customHeight="1" outlineLevel="1" x14ac:dyDescent="0.25">
      <c r="A68" s="53"/>
      <c r="B68" s="53"/>
      <c r="C68" s="58" t="s">
        <v>3710</v>
      </c>
      <c r="D68" s="70">
        <v>43069</v>
      </c>
      <c r="E68" s="58" t="s">
        <v>3711</v>
      </c>
      <c r="F68" s="58">
        <v>50857.18</v>
      </c>
      <c r="G68" s="47"/>
      <c r="H68" s="47"/>
      <c r="I68" s="323" t="s">
        <v>3713</v>
      </c>
      <c r="J68" s="68"/>
      <c r="K68" s="8"/>
      <c r="L68" s="67"/>
    </row>
    <row r="69" spans="1:13" x14ac:dyDescent="0.25">
      <c r="A69" s="18" t="s">
        <v>76</v>
      </c>
      <c r="B69" s="18" t="s">
        <v>77</v>
      </c>
      <c r="C69" s="51"/>
      <c r="D69" s="29"/>
      <c r="E69" s="52"/>
      <c r="F69" s="31"/>
      <c r="G69" s="37">
        <f>+SUM(F70:F71)</f>
        <v>1000</v>
      </c>
      <c r="H69" s="25">
        <f>+G69/1.16*0.16</f>
        <v>137.93103448275863</v>
      </c>
      <c r="I69" s="25"/>
      <c r="J69" s="241"/>
      <c r="K69" s="8"/>
      <c r="L69" s="27"/>
    </row>
    <row r="70" spans="1:13" outlineLevel="1" x14ac:dyDescent="0.25">
      <c r="A70" s="3"/>
      <c r="B70" s="11"/>
      <c r="C70" s="58" t="s">
        <v>3235</v>
      </c>
      <c r="D70" s="70">
        <v>43014</v>
      </c>
      <c r="E70" s="58" t="s">
        <v>3236</v>
      </c>
      <c r="F70" s="58">
        <v>500</v>
      </c>
      <c r="G70" s="37"/>
      <c r="H70" s="25"/>
      <c r="I70" s="312" t="s">
        <v>3237</v>
      </c>
      <c r="J70" s="241"/>
      <c r="K70" s="8"/>
      <c r="L70" s="27"/>
    </row>
    <row r="71" spans="1:13" outlineLevel="1" x14ac:dyDescent="0.25">
      <c r="A71" s="3"/>
      <c r="B71" s="11"/>
      <c r="C71" s="58" t="s">
        <v>3714</v>
      </c>
      <c r="D71" s="70">
        <v>43047</v>
      </c>
      <c r="E71" s="58" t="s">
        <v>3715</v>
      </c>
      <c r="F71" s="58">
        <v>500</v>
      </c>
      <c r="G71" s="37"/>
      <c r="H71" s="25"/>
      <c r="I71" s="323" t="s">
        <v>3716</v>
      </c>
      <c r="J71" s="241"/>
      <c r="K71" s="8"/>
      <c r="L71" s="27"/>
    </row>
    <row r="72" spans="1:13" outlineLevel="1" x14ac:dyDescent="0.25">
      <c r="A72" s="18" t="s">
        <v>1587</v>
      </c>
      <c r="B72" s="18" t="s">
        <v>2888</v>
      </c>
      <c r="C72" s="51"/>
      <c r="D72" s="29"/>
      <c r="E72" s="52"/>
      <c r="F72" s="31"/>
      <c r="G72" s="37">
        <f>+SUM(F73:F73)</f>
        <v>15716.13</v>
      </c>
      <c r="H72" s="25">
        <f>+G72/1.16*0.16</f>
        <v>2167.7420689655173</v>
      </c>
      <c r="I72" s="25"/>
      <c r="J72" s="241"/>
      <c r="K72" s="8"/>
      <c r="L72" s="27"/>
    </row>
    <row r="73" spans="1:13" outlineLevel="1" x14ac:dyDescent="0.25">
      <c r="A73" s="3"/>
      <c r="B73" s="11"/>
      <c r="C73" s="58" t="s">
        <v>3717</v>
      </c>
      <c r="D73" s="70">
        <v>43069</v>
      </c>
      <c r="E73" s="58" t="s">
        <v>3718</v>
      </c>
      <c r="F73" s="58">
        <v>15716.13</v>
      </c>
      <c r="G73" s="37"/>
      <c r="H73" s="25"/>
      <c r="I73" s="323" t="s">
        <v>3719</v>
      </c>
      <c r="J73" s="241"/>
      <c r="K73" s="8"/>
      <c r="L73" s="27"/>
    </row>
    <row r="74" spans="1:13" outlineLevel="1" x14ac:dyDescent="0.25">
      <c r="A74" s="18" t="s">
        <v>3720</v>
      </c>
      <c r="B74" s="18" t="s">
        <v>3721</v>
      </c>
      <c r="C74" s="318"/>
      <c r="D74" s="319"/>
      <c r="E74" s="318"/>
      <c r="F74" s="320"/>
      <c r="G74" s="37">
        <f>+SUM(F75:F75)</f>
        <v>4236.54</v>
      </c>
      <c r="H74" s="25">
        <f>+G74/1.16*0.16</f>
        <v>584.35034482758624</v>
      </c>
      <c r="I74" s="250"/>
      <c r="J74" s="241"/>
      <c r="K74" s="8" t="s">
        <v>3240</v>
      </c>
      <c r="L74" s="27"/>
    </row>
    <row r="75" spans="1:13" outlineLevel="1" x14ac:dyDescent="0.25">
      <c r="A75" s="53"/>
      <c r="B75" s="53"/>
      <c r="C75" s="58" t="s">
        <v>3722</v>
      </c>
      <c r="D75" s="70">
        <v>43069</v>
      </c>
      <c r="E75" s="58" t="s">
        <v>3723</v>
      </c>
      <c r="F75" s="58">
        <v>4236.54</v>
      </c>
      <c r="G75" s="47"/>
      <c r="H75" s="47"/>
      <c r="I75" s="469" t="s">
        <v>788</v>
      </c>
      <c r="J75" s="241"/>
      <c r="K75" s="8"/>
      <c r="L75" s="27"/>
    </row>
    <row r="76" spans="1:13" x14ac:dyDescent="0.25">
      <c r="A76" s="18" t="s">
        <v>82</v>
      </c>
      <c r="B76" s="18" t="s">
        <v>83</v>
      </c>
      <c r="C76" s="241"/>
      <c r="D76" s="242"/>
      <c r="E76" s="241"/>
      <c r="F76" s="26"/>
      <c r="G76" s="20">
        <f>+SUM(F77:F78)</f>
        <v>5797.4400000000005</v>
      </c>
      <c r="H76" s="25">
        <f>+G76/1.16*0.16</f>
        <v>799.64689655172424</v>
      </c>
      <c r="I76" s="25"/>
      <c r="J76" s="26"/>
      <c r="K76" s="22"/>
      <c r="L76" s="23"/>
      <c r="M76" s="22"/>
    </row>
    <row r="77" spans="1:13" outlineLevel="1" x14ac:dyDescent="0.25">
      <c r="A77" s="53"/>
      <c r="B77" s="53"/>
      <c r="C77" s="394" t="s">
        <v>3725</v>
      </c>
      <c r="D77" s="392">
        <v>43069</v>
      </c>
      <c r="E77" s="394">
        <v>2384</v>
      </c>
      <c r="F77" s="394">
        <v>2744.77</v>
      </c>
      <c r="G77" s="20"/>
      <c r="H77" s="25"/>
      <c r="I77" s="250" t="s">
        <v>3726</v>
      </c>
      <c r="J77" s="26"/>
      <c r="K77" s="22"/>
      <c r="L77" s="23"/>
      <c r="M77" s="22"/>
    </row>
    <row r="78" spans="1:13" outlineLevel="1" x14ac:dyDescent="0.25">
      <c r="A78" s="53"/>
      <c r="B78" s="53"/>
      <c r="C78" s="394" t="s">
        <v>3724</v>
      </c>
      <c r="D78" s="392">
        <v>43069</v>
      </c>
      <c r="E78" s="394">
        <v>2407</v>
      </c>
      <c r="F78" s="397">
        <v>3052.67</v>
      </c>
      <c r="G78" s="20"/>
      <c r="H78" s="25"/>
      <c r="I78" s="437" t="s">
        <v>3727</v>
      </c>
      <c r="J78" s="26"/>
      <c r="K78" s="22"/>
      <c r="L78" s="23"/>
      <c r="M78" s="22"/>
    </row>
    <row r="79" spans="1:13" x14ac:dyDescent="0.25">
      <c r="A79" s="54" t="s">
        <v>84</v>
      </c>
      <c r="B79" s="18" t="s">
        <v>85</v>
      </c>
      <c r="C79" s="28"/>
      <c r="D79" s="29"/>
      <c r="E79" s="30"/>
      <c r="F79" s="31"/>
      <c r="G79" s="49">
        <v>237588.72</v>
      </c>
      <c r="H79" s="25">
        <f>+G79/1.16*0.16</f>
        <v>32770.857931034487</v>
      </c>
      <c r="I79" s="94"/>
      <c r="J79" s="26"/>
      <c r="K79" s="8"/>
      <c r="L79" s="27"/>
      <c r="M79" s="241"/>
    </row>
    <row r="80" spans="1:13" outlineLevel="1" x14ac:dyDescent="0.25">
      <c r="A80" s="55"/>
      <c r="B80" s="3"/>
      <c r="C80" s="58" t="s">
        <v>86</v>
      </c>
      <c r="D80" s="70">
        <v>42412</v>
      </c>
      <c r="E80" s="58" t="s">
        <v>87</v>
      </c>
      <c r="F80" s="61">
        <v>241933.04</v>
      </c>
      <c r="G80" s="49"/>
      <c r="H80" s="25"/>
      <c r="I80" s="25"/>
      <c r="J80" s="26"/>
      <c r="K80" s="8"/>
      <c r="L80" s="27"/>
      <c r="M80" s="241"/>
    </row>
    <row r="81" spans="1:13" outlineLevel="1" x14ac:dyDescent="0.25">
      <c r="A81" s="55"/>
      <c r="B81" s="3"/>
      <c r="C81" s="58" t="s">
        <v>88</v>
      </c>
      <c r="D81" s="70">
        <v>42426</v>
      </c>
      <c r="E81" s="58" t="s">
        <v>20</v>
      </c>
      <c r="F81" s="61">
        <v>-4344.32</v>
      </c>
      <c r="G81" s="49"/>
      <c r="H81" s="25"/>
      <c r="I81" s="25"/>
      <c r="J81" s="26"/>
      <c r="K81" s="8"/>
      <c r="L81" s="27"/>
      <c r="M81" s="241"/>
    </row>
    <row r="82" spans="1:13" outlineLevel="1" x14ac:dyDescent="0.25">
      <c r="A82" s="54" t="s">
        <v>90</v>
      </c>
      <c r="B82" s="18" t="s">
        <v>2016</v>
      </c>
      <c r="C82" s="28"/>
      <c r="D82" s="29"/>
      <c r="E82" s="30"/>
      <c r="F82" s="31"/>
      <c r="G82" s="49">
        <f>+F83</f>
        <v>7513.74</v>
      </c>
      <c r="H82" s="25">
        <f>+G82/1.16*0.16</f>
        <v>1036.3779310344828</v>
      </c>
      <c r="I82" s="25"/>
      <c r="J82" s="26"/>
      <c r="K82" s="8"/>
      <c r="L82" s="27"/>
      <c r="M82" s="241"/>
    </row>
    <row r="83" spans="1:13" outlineLevel="1" x14ac:dyDescent="0.25">
      <c r="A83" s="55"/>
      <c r="B83" s="3"/>
      <c r="C83" s="58" t="s">
        <v>3728</v>
      </c>
      <c r="D83" s="70">
        <v>43069</v>
      </c>
      <c r="E83" s="58" t="s">
        <v>3729</v>
      </c>
      <c r="F83" s="61">
        <v>7513.74</v>
      </c>
      <c r="G83" s="49"/>
      <c r="H83" s="25"/>
      <c r="I83" s="323" t="s">
        <v>3730</v>
      </c>
      <c r="J83" s="26"/>
      <c r="K83" s="8"/>
      <c r="L83" s="27"/>
      <c r="M83" s="241"/>
    </row>
    <row r="84" spans="1:13" ht="17.25" customHeight="1" x14ac:dyDescent="0.25">
      <c r="A84" s="18" t="s">
        <v>1339</v>
      </c>
      <c r="B84" s="18" t="s">
        <v>1340</v>
      </c>
      <c r="C84" s="411"/>
      <c r="D84" s="412"/>
      <c r="E84" s="119"/>
      <c r="F84" s="119"/>
      <c r="G84" s="20">
        <f>+F85</f>
        <v>8842.5499999999993</v>
      </c>
      <c r="H84" s="25">
        <f>+G84/1.16*0.16</f>
        <v>1219.6620689655172</v>
      </c>
      <c r="I84" s="71"/>
      <c r="J84" s="26"/>
      <c r="K84" s="8"/>
      <c r="L84" s="27"/>
      <c r="M84" s="241"/>
    </row>
    <row r="85" spans="1:13" ht="17.25" customHeight="1" outlineLevel="1" x14ac:dyDescent="0.25">
      <c r="A85" s="11"/>
      <c r="B85" s="11"/>
      <c r="C85" s="458" t="s">
        <v>1341</v>
      </c>
      <c r="D85" s="454">
        <v>42855</v>
      </c>
      <c r="E85" s="468">
        <v>3443760</v>
      </c>
      <c r="F85" s="413">
        <v>8842.5499999999993</v>
      </c>
      <c r="G85" s="40"/>
      <c r="H85" s="57"/>
      <c r="I85" s="323" t="s">
        <v>1342</v>
      </c>
      <c r="J85" s="26"/>
      <c r="K85" s="8"/>
      <c r="L85" s="27"/>
      <c r="M85" s="241"/>
    </row>
    <row r="86" spans="1:13" ht="17.25" customHeight="1" outlineLevel="1" x14ac:dyDescent="0.25">
      <c r="A86" s="18" t="s">
        <v>92</v>
      </c>
      <c r="B86" s="18" t="s">
        <v>93</v>
      </c>
      <c r="C86" s="318"/>
      <c r="D86" s="319"/>
      <c r="E86" s="318"/>
      <c r="F86" s="320"/>
      <c r="G86" s="37">
        <f>+SUM(F87:F374)</f>
        <v>134869.94</v>
      </c>
      <c r="H86" s="25">
        <f>+G86/1.16*0.16</f>
        <v>18602.750344827589</v>
      </c>
      <c r="I86" s="48"/>
      <c r="J86" s="26"/>
      <c r="K86" s="8"/>
      <c r="L86" s="27"/>
      <c r="M86" s="241"/>
    </row>
    <row r="87" spans="1:13" ht="17.25" customHeight="1" outlineLevel="1" x14ac:dyDescent="0.25">
      <c r="A87" s="53"/>
      <c r="B87" s="53"/>
      <c r="C87" s="394" t="s">
        <v>608</v>
      </c>
      <c r="D87" s="392">
        <v>42997</v>
      </c>
      <c r="E87" s="394">
        <v>58251</v>
      </c>
      <c r="F87" s="394">
        <v>491.84</v>
      </c>
      <c r="G87" s="37"/>
      <c r="H87" s="25"/>
      <c r="I87" s="48"/>
      <c r="J87" s="26"/>
      <c r="K87" s="8"/>
      <c r="L87" s="27"/>
      <c r="M87" s="241"/>
    </row>
    <row r="88" spans="1:13" ht="17.25" customHeight="1" outlineLevel="1" x14ac:dyDescent="0.25">
      <c r="A88" s="53"/>
      <c r="B88" s="53"/>
      <c r="C88" s="394" t="s">
        <v>614</v>
      </c>
      <c r="D88" s="392">
        <v>42997</v>
      </c>
      <c r="E88" s="394">
        <v>58301</v>
      </c>
      <c r="F88" s="394">
        <v>491.84</v>
      </c>
      <c r="G88" s="37"/>
      <c r="H88" s="25"/>
      <c r="I88" s="48"/>
      <c r="J88" s="26"/>
      <c r="K88" s="8"/>
      <c r="L88" s="27"/>
      <c r="M88" s="241"/>
    </row>
    <row r="89" spans="1:13" ht="17.25" customHeight="1" outlineLevel="1" x14ac:dyDescent="0.25">
      <c r="A89" s="53"/>
      <c r="B89" s="53"/>
      <c r="C89" s="394" t="s">
        <v>2903</v>
      </c>
      <c r="D89" s="392">
        <v>42997</v>
      </c>
      <c r="E89" s="394">
        <v>58351</v>
      </c>
      <c r="F89" s="394">
        <v>491.84</v>
      </c>
      <c r="G89" s="37"/>
      <c r="H89" s="25"/>
      <c r="I89" s="48"/>
      <c r="J89" s="26"/>
      <c r="K89" s="8"/>
      <c r="L89" s="27"/>
      <c r="M89" s="241"/>
    </row>
    <row r="90" spans="1:13" ht="17.25" customHeight="1" outlineLevel="1" x14ac:dyDescent="0.25">
      <c r="A90" s="53"/>
      <c r="B90" s="53"/>
      <c r="C90" s="394" t="s">
        <v>1818</v>
      </c>
      <c r="D90" s="392">
        <v>42997</v>
      </c>
      <c r="E90" s="394">
        <v>58252</v>
      </c>
      <c r="F90" s="394">
        <v>491.84</v>
      </c>
      <c r="G90" s="37"/>
      <c r="H90" s="25"/>
      <c r="I90" s="48"/>
      <c r="J90" s="26"/>
      <c r="K90" s="8"/>
      <c r="L90" s="27"/>
      <c r="M90" s="241"/>
    </row>
    <row r="91" spans="1:13" ht="17.25" customHeight="1" outlineLevel="1" x14ac:dyDescent="0.25">
      <c r="A91" s="53"/>
      <c r="B91" s="53"/>
      <c r="C91" s="394" t="s">
        <v>1043</v>
      </c>
      <c r="D91" s="392">
        <v>42998</v>
      </c>
      <c r="E91" s="394">
        <v>58302</v>
      </c>
      <c r="F91" s="394">
        <v>491.84</v>
      </c>
      <c r="G91" s="37"/>
      <c r="H91" s="25"/>
      <c r="I91" s="48"/>
      <c r="J91" s="26"/>
      <c r="K91" s="8"/>
      <c r="L91" s="27"/>
      <c r="M91" s="241"/>
    </row>
    <row r="92" spans="1:13" ht="17.25" customHeight="1" outlineLevel="1" x14ac:dyDescent="0.25">
      <c r="A92" s="53"/>
      <c r="B92" s="53"/>
      <c r="C92" s="394" t="s">
        <v>371</v>
      </c>
      <c r="D92" s="392">
        <v>42998</v>
      </c>
      <c r="E92" s="394">
        <v>58352</v>
      </c>
      <c r="F92" s="394">
        <v>540.55999999999995</v>
      </c>
      <c r="G92" s="37"/>
      <c r="H92" s="25"/>
      <c r="I92" s="48"/>
      <c r="J92" s="26"/>
      <c r="K92" s="8"/>
      <c r="L92" s="27"/>
      <c r="M92" s="241"/>
    </row>
    <row r="93" spans="1:13" ht="17.25" customHeight="1" outlineLevel="1" x14ac:dyDescent="0.25">
      <c r="A93" s="53"/>
      <c r="B93" s="53"/>
      <c r="C93" s="394" t="s">
        <v>2906</v>
      </c>
      <c r="D93" s="392">
        <v>42998</v>
      </c>
      <c r="E93" s="394">
        <v>58353</v>
      </c>
      <c r="F93" s="394">
        <v>491.84</v>
      </c>
      <c r="G93" s="37"/>
      <c r="H93" s="25"/>
      <c r="I93" s="48"/>
      <c r="J93" s="26"/>
      <c r="K93" s="8"/>
      <c r="L93" s="27"/>
      <c r="M93" s="241"/>
    </row>
    <row r="94" spans="1:13" ht="17.25" customHeight="1" outlineLevel="1" x14ac:dyDescent="0.25">
      <c r="A94" s="53"/>
      <c r="B94" s="53"/>
      <c r="C94" s="394" t="s">
        <v>1560</v>
      </c>
      <c r="D94" s="392">
        <v>42998</v>
      </c>
      <c r="E94" s="394">
        <v>58355</v>
      </c>
      <c r="F94" s="394">
        <v>491.84</v>
      </c>
      <c r="G94" s="37"/>
      <c r="H94" s="25"/>
      <c r="I94" s="48"/>
      <c r="J94" s="26"/>
      <c r="K94" s="8"/>
      <c r="L94" s="27"/>
      <c r="M94" s="241"/>
    </row>
    <row r="95" spans="1:13" ht="17.25" customHeight="1" outlineLevel="1" x14ac:dyDescent="0.25">
      <c r="A95" s="53"/>
      <c r="B95" s="53"/>
      <c r="C95" s="394" t="s">
        <v>576</v>
      </c>
      <c r="D95" s="392">
        <v>42998</v>
      </c>
      <c r="E95" s="394">
        <v>58253</v>
      </c>
      <c r="F95" s="394">
        <v>491.84</v>
      </c>
      <c r="G95" s="37"/>
      <c r="H95" s="25"/>
      <c r="I95" s="48"/>
      <c r="J95" s="26"/>
      <c r="K95" s="8"/>
      <c r="L95" s="27"/>
      <c r="M95" s="241"/>
    </row>
    <row r="96" spans="1:13" ht="17.25" customHeight="1" outlineLevel="1" x14ac:dyDescent="0.25">
      <c r="A96" s="53"/>
      <c r="B96" s="53"/>
      <c r="C96" s="394" t="s">
        <v>2907</v>
      </c>
      <c r="D96" s="392">
        <v>42998</v>
      </c>
      <c r="E96" s="394">
        <v>58254</v>
      </c>
      <c r="F96" s="394">
        <v>491.84</v>
      </c>
      <c r="G96" s="37"/>
      <c r="H96" s="25"/>
      <c r="I96" s="48"/>
      <c r="J96" s="26"/>
      <c r="K96" s="8"/>
      <c r="L96" s="27"/>
      <c r="M96" s="241"/>
    </row>
    <row r="97" spans="1:13" ht="17.25" customHeight="1" outlineLevel="1" x14ac:dyDescent="0.25">
      <c r="A97" s="53"/>
      <c r="B97" s="53"/>
      <c r="C97" s="394" t="s">
        <v>1895</v>
      </c>
      <c r="D97" s="392">
        <v>42998</v>
      </c>
      <c r="E97" s="394">
        <v>58354</v>
      </c>
      <c r="F97" s="394">
        <v>491.84</v>
      </c>
      <c r="G97" s="37"/>
      <c r="H97" s="25"/>
      <c r="I97" s="48"/>
      <c r="J97" s="26"/>
      <c r="K97" s="8"/>
      <c r="L97" s="27"/>
      <c r="M97" s="241"/>
    </row>
    <row r="98" spans="1:13" ht="17.25" customHeight="1" outlineLevel="1" x14ac:dyDescent="0.25">
      <c r="A98" s="53"/>
      <c r="B98" s="53"/>
      <c r="C98" s="394" t="s">
        <v>2908</v>
      </c>
      <c r="D98" s="392">
        <v>42999</v>
      </c>
      <c r="E98" s="394">
        <v>58303</v>
      </c>
      <c r="F98" s="394">
        <v>491.84</v>
      </c>
      <c r="G98" s="37"/>
      <c r="H98" s="25"/>
      <c r="I98" s="48"/>
      <c r="J98" s="26"/>
      <c r="K98" s="8"/>
      <c r="L98" s="27"/>
      <c r="M98" s="241"/>
    </row>
    <row r="99" spans="1:13" ht="17.25" customHeight="1" outlineLevel="1" x14ac:dyDescent="0.25">
      <c r="A99" s="53"/>
      <c r="B99" s="53"/>
      <c r="C99" s="394" t="s">
        <v>1857</v>
      </c>
      <c r="D99" s="392">
        <v>42999</v>
      </c>
      <c r="E99" s="394">
        <v>58255</v>
      </c>
      <c r="F99" s="394">
        <v>491.84</v>
      </c>
      <c r="G99" s="37"/>
      <c r="H99" s="25"/>
      <c r="I99" s="48"/>
      <c r="J99" s="26"/>
      <c r="K99" s="8"/>
      <c r="L99" s="27"/>
      <c r="M99" s="241"/>
    </row>
    <row r="100" spans="1:13" ht="17.25" customHeight="1" outlineLevel="1" x14ac:dyDescent="0.25">
      <c r="A100" s="53"/>
      <c r="B100" s="53"/>
      <c r="C100" s="394" t="s">
        <v>2909</v>
      </c>
      <c r="D100" s="392">
        <v>43000</v>
      </c>
      <c r="E100" s="394">
        <v>58356</v>
      </c>
      <c r="F100" s="394">
        <v>541.02</v>
      </c>
      <c r="G100" s="37"/>
      <c r="H100" s="25"/>
      <c r="I100" s="48"/>
      <c r="J100" s="26"/>
      <c r="K100" s="8"/>
      <c r="L100" s="27"/>
      <c r="M100" s="241"/>
    </row>
    <row r="101" spans="1:13" ht="17.25" customHeight="1" outlineLevel="1" x14ac:dyDescent="0.25">
      <c r="A101" s="53"/>
      <c r="B101" s="53"/>
      <c r="C101" s="394" t="s">
        <v>2910</v>
      </c>
      <c r="D101" s="392">
        <v>43000</v>
      </c>
      <c r="E101" s="394">
        <v>58304</v>
      </c>
      <c r="F101" s="394">
        <v>491.84</v>
      </c>
      <c r="G101" s="37"/>
      <c r="H101" s="25"/>
      <c r="I101" s="48"/>
      <c r="J101" s="26"/>
      <c r="K101" s="8"/>
      <c r="L101" s="27"/>
      <c r="M101" s="241"/>
    </row>
    <row r="102" spans="1:13" ht="17.25" customHeight="1" outlineLevel="1" x14ac:dyDescent="0.25">
      <c r="A102" s="53"/>
      <c r="B102" s="53"/>
      <c r="C102" s="394" t="s">
        <v>2911</v>
      </c>
      <c r="D102" s="392">
        <v>43000</v>
      </c>
      <c r="E102" s="394">
        <v>58305</v>
      </c>
      <c r="F102" s="394">
        <v>491.84</v>
      </c>
      <c r="G102" s="37"/>
      <c r="H102" s="25"/>
      <c r="I102" s="48"/>
      <c r="J102" s="26"/>
      <c r="K102" s="8"/>
      <c r="L102" s="27"/>
      <c r="M102" s="241"/>
    </row>
    <row r="103" spans="1:13" ht="17.25" customHeight="1" outlineLevel="1" x14ac:dyDescent="0.25">
      <c r="A103" s="53"/>
      <c r="B103" s="53"/>
      <c r="C103" s="394" t="s">
        <v>2912</v>
      </c>
      <c r="D103" s="392">
        <v>43000</v>
      </c>
      <c r="E103" s="394">
        <v>58357</v>
      </c>
      <c r="F103" s="394">
        <v>491.84</v>
      </c>
      <c r="G103" s="37"/>
      <c r="H103" s="25"/>
      <c r="I103" s="48"/>
      <c r="J103" s="26"/>
      <c r="K103" s="8"/>
      <c r="L103" s="27"/>
      <c r="M103" s="241"/>
    </row>
    <row r="104" spans="1:13" ht="17.25" customHeight="1" outlineLevel="1" x14ac:dyDescent="0.25">
      <c r="A104" s="53"/>
      <c r="B104" s="53"/>
      <c r="C104" s="394" t="s">
        <v>1819</v>
      </c>
      <c r="D104" s="392">
        <v>43000</v>
      </c>
      <c r="E104" s="394">
        <v>58256</v>
      </c>
      <c r="F104" s="394">
        <v>491.84</v>
      </c>
      <c r="G104" s="37"/>
      <c r="H104" s="25"/>
      <c r="I104" s="48"/>
      <c r="J104" s="26"/>
      <c r="K104" s="8"/>
      <c r="L104" s="27"/>
      <c r="M104" s="241"/>
    </row>
    <row r="105" spans="1:13" ht="17.25" customHeight="1" outlineLevel="1" x14ac:dyDescent="0.25">
      <c r="A105" s="53"/>
      <c r="B105" s="53"/>
      <c r="C105" s="394" t="s">
        <v>2915</v>
      </c>
      <c r="D105" s="392">
        <v>43000</v>
      </c>
      <c r="E105" s="394">
        <v>58257</v>
      </c>
      <c r="F105" s="394">
        <v>491.84</v>
      </c>
      <c r="G105" s="37"/>
      <c r="H105" s="25"/>
      <c r="I105" s="48"/>
      <c r="J105" s="26"/>
      <c r="K105" s="8"/>
      <c r="L105" s="27"/>
      <c r="M105" s="241"/>
    </row>
    <row r="106" spans="1:13" ht="17.25" customHeight="1" outlineLevel="1" x14ac:dyDescent="0.25">
      <c r="A106" s="53"/>
      <c r="B106" s="53"/>
      <c r="C106" s="394" t="s">
        <v>2916</v>
      </c>
      <c r="D106" s="392">
        <v>43000</v>
      </c>
      <c r="E106" s="394">
        <v>58258</v>
      </c>
      <c r="F106" s="394">
        <v>491.84</v>
      </c>
      <c r="G106" s="37"/>
      <c r="H106" s="25"/>
      <c r="I106" s="48"/>
      <c r="J106" s="26"/>
      <c r="K106" s="8"/>
      <c r="L106" s="27"/>
      <c r="M106" s="241"/>
    </row>
    <row r="107" spans="1:13" ht="17.25" customHeight="1" outlineLevel="1" x14ac:dyDescent="0.25">
      <c r="A107" s="53"/>
      <c r="B107" s="53"/>
      <c r="C107" s="394" t="s">
        <v>2917</v>
      </c>
      <c r="D107" s="392">
        <v>43000</v>
      </c>
      <c r="E107" s="394">
        <v>58306</v>
      </c>
      <c r="F107" s="394">
        <v>491.84</v>
      </c>
      <c r="G107" s="37"/>
      <c r="H107" s="25"/>
      <c r="I107" s="48"/>
      <c r="J107" s="26"/>
      <c r="K107" s="8"/>
      <c r="L107" s="27"/>
      <c r="M107" s="241"/>
    </row>
    <row r="108" spans="1:13" ht="17.25" customHeight="1" outlineLevel="1" x14ac:dyDescent="0.25">
      <c r="A108" s="53"/>
      <c r="B108" s="53"/>
      <c r="C108" s="394" t="s">
        <v>2918</v>
      </c>
      <c r="D108" s="392">
        <v>43000</v>
      </c>
      <c r="E108" s="394">
        <v>58358</v>
      </c>
      <c r="F108" s="394">
        <v>541.02</v>
      </c>
      <c r="G108" s="37"/>
      <c r="H108" s="25"/>
      <c r="I108" s="48"/>
      <c r="J108" s="26"/>
      <c r="K108" s="8"/>
      <c r="L108" s="27"/>
      <c r="M108" s="241"/>
    </row>
    <row r="109" spans="1:13" ht="17.25" customHeight="1" outlineLevel="1" x14ac:dyDescent="0.25">
      <c r="A109" s="53"/>
      <c r="B109" s="53"/>
      <c r="C109" s="394" t="s">
        <v>1823</v>
      </c>
      <c r="D109" s="392">
        <v>43000</v>
      </c>
      <c r="E109" s="394">
        <v>58359</v>
      </c>
      <c r="F109" s="394">
        <v>538.24</v>
      </c>
      <c r="G109" s="37"/>
      <c r="H109" s="25"/>
      <c r="I109" s="48"/>
      <c r="J109" s="26"/>
      <c r="K109" s="8"/>
      <c r="L109" s="27"/>
      <c r="M109" s="241"/>
    </row>
    <row r="110" spans="1:13" ht="17.25" customHeight="1" outlineLevel="1" x14ac:dyDescent="0.25">
      <c r="A110" s="53"/>
      <c r="B110" s="53"/>
      <c r="C110" s="394" t="s">
        <v>2919</v>
      </c>
      <c r="D110" s="392">
        <v>43001</v>
      </c>
      <c r="E110" s="394">
        <v>58307</v>
      </c>
      <c r="F110" s="394">
        <v>491.84</v>
      </c>
      <c r="G110" s="37"/>
      <c r="H110" s="25"/>
      <c r="I110" s="48"/>
      <c r="J110" s="26"/>
      <c r="K110" s="8"/>
      <c r="L110" s="27"/>
      <c r="M110" s="241"/>
    </row>
    <row r="111" spans="1:13" ht="17.25" customHeight="1" outlineLevel="1" x14ac:dyDescent="0.25">
      <c r="A111" s="53"/>
      <c r="B111" s="53"/>
      <c r="C111" s="394" t="s">
        <v>2920</v>
      </c>
      <c r="D111" s="392">
        <v>43001</v>
      </c>
      <c r="E111" s="394">
        <v>58259</v>
      </c>
      <c r="F111" s="394">
        <v>491.84</v>
      </c>
      <c r="G111" s="37"/>
      <c r="H111" s="25"/>
      <c r="I111" s="48"/>
      <c r="J111" s="26"/>
      <c r="K111" s="8"/>
      <c r="L111" s="27"/>
      <c r="M111" s="241"/>
    </row>
    <row r="112" spans="1:13" ht="17.25" customHeight="1" outlineLevel="1" x14ac:dyDescent="0.25">
      <c r="A112" s="53"/>
      <c r="B112" s="53"/>
      <c r="C112" s="394" t="s">
        <v>1482</v>
      </c>
      <c r="D112" s="392">
        <v>43003</v>
      </c>
      <c r="E112" s="394">
        <v>58308</v>
      </c>
      <c r="F112" s="394">
        <v>491.84</v>
      </c>
      <c r="G112" s="37"/>
      <c r="H112" s="25"/>
      <c r="I112" s="48"/>
      <c r="J112" s="26"/>
      <c r="K112" s="8"/>
      <c r="L112" s="27"/>
      <c r="M112" s="241"/>
    </row>
    <row r="113" spans="1:13" ht="17.25" customHeight="1" outlineLevel="1" x14ac:dyDescent="0.25">
      <c r="A113" s="53"/>
      <c r="B113" s="53"/>
      <c r="C113" s="394" t="s">
        <v>2921</v>
      </c>
      <c r="D113" s="392">
        <v>43003</v>
      </c>
      <c r="E113" s="394">
        <v>58309</v>
      </c>
      <c r="F113" s="394">
        <v>491.84</v>
      </c>
      <c r="G113" s="37"/>
      <c r="H113" s="25"/>
      <c r="I113" s="48"/>
      <c r="J113" s="26"/>
      <c r="K113" s="8"/>
      <c r="L113" s="27"/>
      <c r="M113" s="241"/>
    </row>
    <row r="114" spans="1:13" ht="17.25" customHeight="1" outlineLevel="1" x14ac:dyDescent="0.25">
      <c r="A114" s="53"/>
      <c r="B114" s="53"/>
      <c r="C114" s="394" t="s">
        <v>2922</v>
      </c>
      <c r="D114" s="392">
        <v>43003</v>
      </c>
      <c r="E114" s="394">
        <v>59360</v>
      </c>
      <c r="F114" s="394">
        <v>491.84</v>
      </c>
      <c r="G114" s="37"/>
      <c r="H114" s="25"/>
      <c r="I114" s="48"/>
      <c r="J114" s="26"/>
      <c r="K114" s="8"/>
      <c r="L114" s="27"/>
      <c r="M114" s="241"/>
    </row>
    <row r="115" spans="1:13" ht="17.25" customHeight="1" outlineLevel="1" x14ac:dyDescent="0.25">
      <c r="A115" s="53"/>
      <c r="B115" s="53"/>
      <c r="C115" s="394" t="s">
        <v>487</v>
      </c>
      <c r="D115" s="392">
        <v>43003</v>
      </c>
      <c r="E115" s="394">
        <v>58311</v>
      </c>
      <c r="F115" s="394">
        <v>491.84</v>
      </c>
      <c r="G115" s="37"/>
      <c r="H115" s="25"/>
      <c r="I115" s="48"/>
      <c r="J115" s="26"/>
      <c r="K115" s="8"/>
      <c r="L115" s="27"/>
      <c r="M115" s="241"/>
    </row>
    <row r="116" spans="1:13" ht="17.25" customHeight="1" outlineLevel="1" x14ac:dyDescent="0.25">
      <c r="A116" s="53"/>
      <c r="B116" s="53"/>
      <c r="C116" s="394" t="s">
        <v>2923</v>
      </c>
      <c r="D116" s="392">
        <v>43003</v>
      </c>
      <c r="E116" s="394">
        <v>58310</v>
      </c>
      <c r="F116" s="394">
        <v>491.84</v>
      </c>
      <c r="G116" s="37"/>
      <c r="H116" s="25"/>
      <c r="I116" s="48"/>
      <c r="J116" s="26"/>
      <c r="K116" s="8"/>
      <c r="L116" s="27"/>
      <c r="M116" s="241"/>
    </row>
    <row r="117" spans="1:13" ht="17.25" customHeight="1" outlineLevel="1" x14ac:dyDescent="0.25">
      <c r="A117" s="53"/>
      <c r="B117" s="53"/>
      <c r="C117" s="394" t="s">
        <v>2924</v>
      </c>
      <c r="D117" s="392">
        <v>43003</v>
      </c>
      <c r="E117" s="394">
        <v>58361</v>
      </c>
      <c r="F117" s="394">
        <v>491.84</v>
      </c>
      <c r="G117" s="37"/>
      <c r="H117" s="25"/>
      <c r="I117" s="48"/>
      <c r="J117" s="26"/>
      <c r="K117" s="8"/>
      <c r="L117" s="27"/>
      <c r="M117" s="241"/>
    </row>
    <row r="118" spans="1:13" ht="17.25" customHeight="1" outlineLevel="1" x14ac:dyDescent="0.25">
      <c r="A118" s="53"/>
      <c r="B118" s="53"/>
      <c r="C118" s="394" t="s">
        <v>626</v>
      </c>
      <c r="D118" s="392">
        <v>43003</v>
      </c>
      <c r="E118" s="394">
        <v>58312</v>
      </c>
      <c r="F118" s="394">
        <v>491.84</v>
      </c>
      <c r="G118" s="37"/>
      <c r="H118" s="25"/>
      <c r="I118" s="48"/>
      <c r="J118" s="26"/>
      <c r="K118" s="8"/>
      <c r="L118" s="27"/>
      <c r="M118" s="241"/>
    </row>
    <row r="119" spans="1:13" ht="17.25" customHeight="1" outlineLevel="1" x14ac:dyDescent="0.25">
      <c r="A119" s="53"/>
      <c r="B119" s="53"/>
      <c r="C119" s="394" t="s">
        <v>2925</v>
      </c>
      <c r="D119" s="392">
        <v>43004</v>
      </c>
      <c r="E119" s="394">
        <v>58362</v>
      </c>
      <c r="F119" s="394">
        <v>541.02</v>
      </c>
      <c r="G119" s="37"/>
      <c r="H119" s="25"/>
      <c r="I119" s="48"/>
      <c r="J119" s="26"/>
      <c r="K119" s="8"/>
      <c r="L119" s="27"/>
      <c r="M119" s="241"/>
    </row>
    <row r="120" spans="1:13" ht="17.25" customHeight="1" outlineLevel="1" x14ac:dyDescent="0.25">
      <c r="A120" s="53"/>
      <c r="B120" s="53"/>
      <c r="C120" s="394" t="s">
        <v>2926</v>
      </c>
      <c r="D120" s="392">
        <v>43004</v>
      </c>
      <c r="E120" s="394">
        <v>58363</v>
      </c>
      <c r="F120" s="394">
        <v>491.84</v>
      </c>
      <c r="G120" s="37"/>
      <c r="H120" s="25"/>
      <c r="I120" s="48"/>
      <c r="J120" s="26"/>
      <c r="K120" s="8"/>
      <c r="L120" s="27"/>
      <c r="M120" s="241"/>
    </row>
    <row r="121" spans="1:13" ht="17.25" customHeight="1" outlineLevel="1" x14ac:dyDescent="0.25">
      <c r="A121" s="53"/>
      <c r="B121" s="53"/>
      <c r="C121" s="394" t="s">
        <v>2927</v>
      </c>
      <c r="D121" s="392">
        <v>43004</v>
      </c>
      <c r="E121" s="394">
        <v>58364</v>
      </c>
      <c r="F121" s="394">
        <v>491.84</v>
      </c>
      <c r="G121" s="37"/>
      <c r="H121" s="25"/>
      <c r="I121" s="48"/>
      <c r="J121" s="26"/>
      <c r="K121" s="8"/>
      <c r="L121" s="27"/>
      <c r="M121" s="241"/>
    </row>
    <row r="122" spans="1:13" ht="17.25" customHeight="1" outlineLevel="1" x14ac:dyDescent="0.25">
      <c r="A122" s="53"/>
      <c r="B122" s="53"/>
      <c r="C122" s="394" t="s">
        <v>2928</v>
      </c>
      <c r="D122" s="392">
        <v>43005</v>
      </c>
      <c r="E122" s="394">
        <v>58365</v>
      </c>
      <c r="F122" s="394">
        <v>489.52</v>
      </c>
      <c r="G122" s="37"/>
      <c r="H122" s="25"/>
      <c r="I122" s="48"/>
      <c r="J122" s="26"/>
      <c r="K122" s="8"/>
      <c r="L122" s="27"/>
      <c r="M122" s="241"/>
    </row>
    <row r="123" spans="1:13" ht="17.25" customHeight="1" outlineLevel="1" x14ac:dyDescent="0.25">
      <c r="A123" s="53"/>
      <c r="B123" s="53"/>
      <c r="C123" s="394" t="s">
        <v>2929</v>
      </c>
      <c r="D123" s="392">
        <v>43005</v>
      </c>
      <c r="E123" s="394">
        <v>58260</v>
      </c>
      <c r="F123" s="394">
        <v>491.84</v>
      </c>
      <c r="G123" s="37"/>
      <c r="H123" s="25"/>
      <c r="I123" s="48"/>
      <c r="J123" s="26"/>
      <c r="K123" s="8"/>
      <c r="L123" s="27"/>
      <c r="M123" s="241"/>
    </row>
    <row r="124" spans="1:13" ht="17.25" customHeight="1" outlineLevel="1" x14ac:dyDescent="0.25">
      <c r="A124" s="53"/>
      <c r="B124" s="53"/>
      <c r="C124" s="394" t="s">
        <v>2930</v>
      </c>
      <c r="D124" s="392">
        <v>43006</v>
      </c>
      <c r="E124" s="394">
        <v>58366</v>
      </c>
      <c r="F124" s="394">
        <v>489.52</v>
      </c>
      <c r="G124" s="37"/>
      <c r="H124" s="25"/>
      <c r="I124" s="48"/>
      <c r="J124" s="26"/>
      <c r="K124" s="8"/>
      <c r="L124" s="27"/>
      <c r="M124" s="241"/>
    </row>
    <row r="125" spans="1:13" ht="17.25" customHeight="1" outlineLevel="1" x14ac:dyDescent="0.25">
      <c r="A125" s="53"/>
      <c r="B125" s="53"/>
      <c r="C125" s="394" t="s">
        <v>2931</v>
      </c>
      <c r="D125" s="392">
        <v>43006</v>
      </c>
      <c r="E125" s="394">
        <v>58261</v>
      </c>
      <c r="F125" s="394">
        <v>464</v>
      </c>
      <c r="G125" s="37"/>
      <c r="H125" s="25"/>
      <c r="I125" s="48"/>
      <c r="J125" s="26"/>
      <c r="K125" s="8"/>
      <c r="L125" s="27"/>
      <c r="M125" s="241"/>
    </row>
    <row r="126" spans="1:13" ht="17.25" customHeight="1" outlineLevel="1" x14ac:dyDescent="0.25">
      <c r="A126" s="53"/>
      <c r="B126" s="53"/>
      <c r="C126" s="394" t="s">
        <v>2932</v>
      </c>
      <c r="D126" s="392">
        <v>43006</v>
      </c>
      <c r="E126" s="394">
        <v>58262</v>
      </c>
      <c r="F126" s="394">
        <v>464</v>
      </c>
      <c r="G126" s="37"/>
      <c r="H126" s="25"/>
      <c r="I126" s="48"/>
      <c r="J126" s="26"/>
      <c r="K126" s="8"/>
      <c r="L126" s="27"/>
      <c r="M126" s="241"/>
    </row>
    <row r="127" spans="1:13" ht="17.25" customHeight="1" outlineLevel="1" x14ac:dyDescent="0.25">
      <c r="A127" s="53"/>
      <c r="B127" s="53"/>
      <c r="C127" s="394" t="s">
        <v>2933</v>
      </c>
      <c r="D127" s="392">
        <v>43006</v>
      </c>
      <c r="E127" s="394">
        <v>58263</v>
      </c>
      <c r="F127" s="394">
        <v>464</v>
      </c>
      <c r="G127" s="37"/>
      <c r="H127" s="25"/>
      <c r="I127" s="48"/>
      <c r="J127" s="26"/>
      <c r="K127" s="8"/>
      <c r="L127" s="27"/>
      <c r="M127" s="241"/>
    </row>
    <row r="128" spans="1:13" ht="17.25" customHeight="1" outlineLevel="1" x14ac:dyDescent="0.25">
      <c r="A128" s="53"/>
      <c r="B128" s="53"/>
      <c r="C128" s="394" t="s">
        <v>2934</v>
      </c>
      <c r="D128" s="392">
        <v>43006</v>
      </c>
      <c r="E128" s="394">
        <v>58367</v>
      </c>
      <c r="F128" s="394">
        <v>464</v>
      </c>
      <c r="G128" s="37"/>
      <c r="H128" s="25"/>
      <c r="I128" s="48"/>
      <c r="J128" s="26"/>
      <c r="K128" s="8"/>
      <c r="L128" s="27"/>
      <c r="M128" s="241"/>
    </row>
    <row r="129" spans="1:13" ht="17.25" customHeight="1" outlineLevel="1" x14ac:dyDescent="0.25">
      <c r="A129" s="53"/>
      <c r="B129" s="53"/>
      <c r="C129" s="394" t="s">
        <v>2935</v>
      </c>
      <c r="D129" s="392">
        <v>43007</v>
      </c>
      <c r="E129" s="394">
        <v>58313</v>
      </c>
      <c r="F129" s="394">
        <v>464</v>
      </c>
      <c r="G129" s="37"/>
      <c r="H129" s="25"/>
      <c r="I129" s="48"/>
      <c r="J129" s="26"/>
      <c r="K129" s="8"/>
      <c r="L129" s="27"/>
      <c r="M129" s="241"/>
    </row>
    <row r="130" spans="1:13" ht="17.25" customHeight="1" outlineLevel="1" x14ac:dyDescent="0.25">
      <c r="A130" s="53"/>
      <c r="B130" s="53"/>
      <c r="C130" s="394" t="s">
        <v>2936</v>
      </c>
      <c r="D130" s="392">
        <v>43007</v>
      </c>
      <c r="E130" s="394">
        <v>58368</v>
      </c>
      <c r="F130" s="394">
        <v>464</v>
      </c>
      <c r="G130" s="37"/>
      <c r="H130" s="25"/>
      <c r="I130" s="48"/>
      <c r="J130" s="26"/>
      <c r="K130" s="8"/>
      <c r="L130" s="27"/>
      <c r="M130" s="241"/>
    </row>
    <row r="131" spans="1:13" ht="17.25" customHeight="1" outlineLevel="1" x14ac:dyDescent="0.25">
      <c r="A131" s="53"/>
      <c r="B131" s="53"/>
      <c r="C131" s="394" t="s">
        <v>325</v>
      </c>
      <c r="D131" s="392">
        <v>43007</v>
      </c>
      <c r="E131" s="394">
        <v>58264</v>
      </c>
      <c r="F131" s="394">
        <v>464</v>
      </c>
      <c r="G131" s="37"/>
      <c r="H131" s="25"/>
      <c r="I131" s="48"/>
      <c r="J131" s="26"/>
      <c r="K131" s="8"/>
      <c r="L131" s="27"/>
      <c r="M131" s="241"/>
    </row>
    <row r="132" spans="1:13" ht="17.25" customHeight="1" outlineLevel="1" x14ac:dyDescent="0.25">
      <c r="A132" s="53"/>
      <c r="B132" s="53"/>
      <c r="C132" s="394" t="s">
        <v>2937</v>
      </c>
      <c r="D132" s="392">
        <v>43007</v>
      </c>
      <c r="E132" s="394">
        <v>58370</v>
      </c>
      <c r="F132" s="394">
        <v>464</v>
      </c>
      <c r="G132" s="37"/>
      <c r="H132" s="25"/>
      <c r="I132" s="48"/>
      <c r="J132" s="26"/>
      <c r="K132" s="8"/>
      <c r="L132" s="27"/>
      <c r="M132" s="241"/>
    </row>
    <row r="133" spans="1:13" ht="17.25" customHeight="1" outlineLevel="1" x14ac:dyDescent="0.25">
      <c r="A133" s="53"/>
      <c r="B133" s="53"/>
      <c r="C133" s="394" t="s">
        <v>2938</v>
      </c>
      <c r="D133" s="392">
        <v>43007</v>
      </c>
      <c r="E133" s="394">
        <v>58371</v>
      </c>
      <c r="F133" s="394">
        <v>464</v>
      </c>
      <c r="G133" s="37"/>
      <c r="H133" s="25"/>
      <c r="I133" s="48"/>
      <c r="J133" s="26"/>
      <c r="K133" s="8"/>
      <c r="L133" s="27"/>
      <c r="M133" s="241"/>
    </row>
    <row r="134" spans="1:13" ht="17.25" customHeight="1" outlineLevel="1" x14ac:dyDescent="0.25">
      <c r="A134" s="53"/>
      <c r="B134" s="53"/>
      <c r="C134" s="394" t="s">
        <v>2939</v>
      </c>
      <c r="D134" s="392">
        <v>43008</v>
      </c>
      <c r="E134" s="394">
        <v>58265</v>
      </c>
      <c r="F134" s="394">
        <v>464</v>
      </c>
      <c r="G134" s="37"/>
      <c r="H134" s="25"/>
      <c r="I134" s="48"/>
      <c r="J134" s="26"/>
      <c r="K134" s="8"/>
      <c r="L134" s="27"/>
      <c r="M134" s="241"/>
    </row>
    <row r="135" spans="1:13" ht="17.25" customHeight="1" outlineLevel="1" x14ac:dyDescent="0.25">
      <c r="A135" s="53"/>
      <c r="B135" s="53"/>
      <c r="C135" s="394" t="s">
        <v>2940</v>
      </c>
      <c r="D135" s="392">
        <v>43008</v>
      </c>
      <c r="E135" s="394">
        <v>58314</v>
      </c>
      <c r="F135" s="394">
        <v>464</v>
      </c>
      <c r="G135" s="37"/>
      <c r="H135" s="25"/>
      <c r="I135" s="48"/>
      <c r="J135" s="26"/>
      <c r="K135" s="8"/>
      <c r="L135" s="27"/>
      <c r="M135" s="241"/>
    </row>
    <row r="136" spans="1:13" ht="17.25" customHeight="1" outlineLevel="1" x14ac:dyDescent="0.25">
      <c r="A136" s="53"/>
      <c r="B136" s="53"/>
      <c r="C136" s="394" t="s">
        <v>3250</v>
      </c>
      <c r="D136" s="392">
        <v>43010</v>
      </c>
      <c r="E136" s="394">
        <v>58315</v>
      </c>
      <c r="F136" s="394">
        <v>464</v>
      </c>
      <c r="G136" s="37"/>
      <c r="H136" s="25"/>
      <c r="I136" s="48"/>
      <c r="J136" s="26"/>
      <c r="K136" s="8"/>
      <c r="L136" s="27"/>
      <c r="M136" s="241"/>
    </row>
    <row r="137" spans="1:13" ht="17.25" customHeight="1" outlineLevel="1" x14ac:dyDescent="0.25">
      <c r="A137" s="53"/>
      <c r="B137" s="53"/>
      <c r="C137" s="394" t="s">
        <v>3251</v>
      </c>
      <c r="D137" s="392">
        <v>43010</v>
      </c>
      <c r="E137" s="394">
        <v>58266</v>
      </c>
      <c r="F137" s="394">
        <v>464</v>
      </c>
      <c r="G137" s="37"/>
      <c r="H137" s="25"/>
      <c r="I137" s="48"/>
      <c r="J137" s="26"/>
      <c r="K137" s="8"/>
      <c r="L137" s="27"/>
      <c r="M137" s="241"/>
    </row>
    <row r="138" spans="1:13" ht="17.25" customHeight="1" outlineLevel="1" x14ac:dyDescent="0.25">
      <c r="A138" s="53"/>
      <c r="B138" s="53"/>
      <c r="C138" s="394" t="s">
        <v>3252</v>
      </c>
      <c r="D138" s="392">
        <v>43010</v>
      </c>
      <c r="E138" s="394">
        <v>58267</v>
      </c>
      <c r="F138" s="394">
        <v>464</v>
      </c>
      <c r="G138" s="37"/>
      <c r="H138" s="25"/>
      <c r="I138" s="48"/>
      <c r="J138" s="26"/>
      <c r="K138" s="8"/>
      <c r="L138" s="27"/>
      <c r="M138" s="241"/>
    </row>
    <row r="139" spans="1:13" ht="17.25" customHeight="1" outlineLevel="1" x14ac:dyDescent="0.25">
      <c r="A139" s="53"/>
      <c r="B139" s="53"/>
      <c r="C139" s="394" t="s">
        <v>1391</v>
      </c>
      <c r="D139" s="392">
        <v>43010</v>
      </c>
      <c r="E139" s="394">
        <v>58316</v>
      </c>
      <c r="F139" s="394">
        <v>464</v>
      </c>
      <c r="G139" s="37"/>
      <c r="H139" s="25"/>
      <c r="I139" s="48"/>
      <c r="J139" s="26"/>
      <c r="K139" s="8"/>
      <c r="L139" s="27"/>
      <c r="M139" s="241"/>
    </row>
    <row r="140" spans="1:13" ht="17.25" customHeight="1" outlineLevel="1" x14ac:dyDescent="0.25">
      <c r="A140" s="53"/>
      <c r="B140" s="53"/>
      <c r="C140" s="394" t="s">
        <v>3253</v>
      </c>
      <c r="D140" s="392">
        <v>43011</v>
      </c>
      <c r="E140" s="394">
        <v>58317</v>
      </c>
      <c r="F140" s="394">
        <v>464</v>
      </c>
      <c r="G140" s="37"/>
      <c r="H140" s="25"/>
      <c r="I140" s="48"/>
      <c r="J140" s="26"/>
      <c r="K140" s="8"/>
      <c r="L140" s="27"/>
      <c r="M140" s="241"/>
    </row>
    <row r="141" spans="1:13" ht="17.25" customHeight="1" outlineLevel="1" x14ac:dyDescent="0.25">
      <c r="A141" s="53"/>
      <c r="B141" s="53"/>
      <c r="C141" s="394" t="s">
        <v>3254</v>
      </c>
      <c r="D141" s="392">
        <v>43011</v>
      </c>
      <c r="E141" s="394">
        <v>58318</v>
      </c>
      <c r="F141" s="394">
        <v>464</v>
      </c>
      <c r="G141" s="37"/>
      <c r="H141" s="25"/>
      <c r="I141" s="48"/>
      <c r="J141" s="26"/>
      <c r="K141" s="8"/>
      <c r="L141" s="27"/>
      <c r="M141" s="241"/>
    </row>
    <row r="142" spans="1:13" ht="17.25" customHeight="1" outlineLevel="1" x14ac:dyDescent="0.25">
      <c r="A142" s="53"/>
      <c r="B142" s="53"/>
      <c r="C142" s="394" t="s">
        <v>3255</v>
      </c>
      <c r="D142" s="392">
        <v>43011</v>
      </c>
      <c r="E142" s="394">
        <v>58268</v>
      </c>
      <c r="F142" s="394">
        <v>464</v>
      </c>
      <c r="G142" s="37"/>
      <c r="H142" s="25"/>
      <c r="I142" s="48"/>
      <c r="J142" s="26"/>
      <c r="K142" s="8"/>
      <c r="L142" s="27"/>
      <c r="M142" s="241"/>
    </row>
    <row r="143" spans="1:13" ht="17.25" customHeight="1" outlineLevel="1" x14ac:dyDescent="0.25">
      <c r="A143" s="53"/>
      <c r="B143" s="53"/>
      <c r="C143" s="394" t="s">
        <v>3256</v>
      </c>
      <c r="D143" s="392">
        <v>43011</v>
      </c>
      <c r="E143" s="394">
        <v>58372</v>
      </c>
      <c r="F143" s="394">
        <v>464</v>
      </c>
      <c r="G143" s="37"/>
      <c r="H143" s="25"/>
      <c r="I143" s="48"/>
      <c r="J143" s="26"/>
      <c r="K143" s="8"/>
      <c r="L143" s="27"/>
      <c r="M143" s="241"/>
    </row>
    <row r="144" spans="1:13" ht="17.25" customHeight="1" outlineLevel="1" x14ac:dyDescent="0.25">
      <c r="A144" s="53"/>
      <c r="B144" s="53"/>
      <c r="C144" s="394" t="s">
        <v>3257</v>
      </c>
      <c r="D144" s="392">
        <v>43012</v>
      </c>
      <c r="E144" s="394">
        <v>58378</v>
      </c>
      <c r="F144" s="394">
        <v>464</v>
      </c>
      <c r="G144" s="37"/>
      <c r="H144" s="25"/>
      <c r="I144" s="48"/>
      <c r="J144" s="26"/>
      <c r="K144" s="8"/>
      <c r="L144" s="27"/>
      <c r="M144" s="241"/>
    </row>
    <row r="145" spans="1:13" ht="17.25" customHeight="1" outlineLevel="1" x14ac:dyDescent="0.25">
      <c r="A145" s="53"/>
      <c r="B145" s="53"/>
      <c r="C145" s="394" t="s">
        <v>3258</v>
      </c>
      <c r="D145" s="392">
        <v>43012</v>
      </c>
      <c r="E145" s="394">
        <v>58269</v>
      </c>
      <c r="F145" s="394">
        <v>464</v>
      </c>
      <c r="G145" s="37"/>
      <c r="H145" s="25"/>
      <c r="I145" s="48"/>
      <c r="J145" s="26"/>
      <c r="K145" s="8"/>
      <c r="L145" s="27"/>
      <c r="M145" s="241"/>
    </row>
    <row r="146" spans="1:13" ht="17.25" customHeight="1" outlineLevel="1" x14ac:dyDescent="0.25">
      <c r="A146" s="53"/>
      <c r="B146" s="53"/>
      <c r="C146" s="394" t="s">
        <v>3259</v>
      </c>
      <c r="D146" s="392">
        <v>43012</v>
      </c>
      <c r="E146" s="394">
        <v>58319</v>
      </c>
      <c r="F146" s="394">
        <v>464</v>
      </c>
      <c r="G146" s="37"/>
      <c r="H146" s="25"/>
      <c r="I146" s="48"/>
      <c r="J146" s="26"/>
      <c r="K146" s="8"/>
      <c r="L146" s="27"/>
      <c r="M146" s="241"/>
    </row>
    <row r="147" spans="1:13" ht="17.25" customHeight="1" outlineLevel="1" x14ac:dyDescent="0.25">
      <c r="A147" s="53"/>
      <c r="B147" s="53"/>
      <c r="C147" s="394" t="s">
        <v>3260</v>
      </c>
      <c r="D147" s="392">
        <v>43013</v>
      </c>
      <c r="E147" s="394">
        <v>58270</v>
      </c>
      <c r="F147" s="394">
        <v>464</v>
      </c>
      <c r="G147" s="37"/>
      <c r="H147" s="25"/>
      <c r="I147" s="48"/>
      <c r="J147" s="26"/>
      <c r="K147" s="8"/>
      <c r="L147" s="27"/>
      <c r="M147" s="241"/>
    </row>
    <row r="148" spans="1:13" ht="17.25" customHeight="1" outlineLevel="1" x14ac:dyDescent="0.25">
      <c r="A148" s="53"/>
      <c r="B148" s="53"/>
      <c r="C148" s="394" t="s">
        <v>2323</v>
      </c>
      <c r="D148" s="392">
        <v>43013</v>
      </c>
      <c r="E148" s="394">
        <v>58374</v>
      </c>
      <c r="F148" s="394">
        <v>464</v>
      </c>
      <c r="G148" s="37"/>
      <c r="H148" s="25"/>
      <c r="I148" s="48"/>
      <c r="J148" s="26"/>
      <c r="K148" s="8"/>
      <c r="L148" s="27"/>
      <c r="M148" s="241"/>
    </row>
    <row r="149" spans="1:13" ht="17.25" customHeight="1" outlineLevel="1" x14ac:dyDescent="0.25">
      <c r="A149" s="53"/>
      <c r="B149" s="53"/>
      <c r="C149" s="394" t="s">
        <v>2975</v>
      </c>
      <c r="D149" s="392">
        <v>43014</v>
      </c>
      <c r="E149" s="394">
        <v>58320</v>
      </c>
      <c r="F149" s="394">
        <v>464</v>
      </c>
      <c r="G149" s="37"/>
      <c r="H149" s="25"/>
      <c r="I149" s="48"/>
      <c r="J149" s="26"/>
      <c r="K149" s="8"/>
      <c r="L149" s="27"/>
      <c r="M149" s="241"/>
    </row>
    <row r="150" spans="1:13" ht="17.25" customHeight="1" outlineLevel="1" x14ac:dyDescent="0.25">
      <c r="A150" s="53"/>
      <c r="B150" s="53"/>
      <c r="C150" s="394" t="s">
        <v>3261</v>
      </c>
      <c r="D150" s="392">
        <v>43014</v>
      </c>
      <c r="E150" s="394">
        <v>58375</v>
      </c>
      <c r="F150" s="394">
        <v>464</v>
      </c>
      <c r="G150" s="37"/>
      <c r="H150" s="25"/>
      <c r="I150" s="48"/>
      <c r="J150" s="26"/>
      <c r="K150" s="8"/>
      <c r="L150" s="27"/>
      <c r="M150" s="241"/>
    </row>
    <row r="151" spans="1:13" ht="17.25" customHeight="1" outlineLevel="1" x14ac:dyDescent="0.25">
      <c r="A151" s="53"/>
      <c r="B151" s="53"/>
      <c r="C151" s="394" t="s">
        <v>572</v>
      </c>
      <c r="D151" s="392">
        <v>43015</v>
      </c>
      <c r="E151" s="394">
        <v>58376</v>
      </c>
      <c r="F151" s="394">
        <v>464</v>
      </c>
      <c r="G151" s="37"/>
      <c r="H151" s="25"/>
      <c r="I151" s="48"/>
      <c r="J151" s="26"/>
      <c r="K151" s="8"/>
      <c r="L151" s="27"/>
      <c r="M151" s="241"/>
    </row>
    <row r="152" spans="1:13" ht="17.25" customHeight="1" outlineLevel="1" x14ac:dyDescent="0.25">
      <c r="A152" s="53"/>
      <c r="B152" s="53"/>
      <c r="C152" s="394" t="s">
        <v>3262</v>
      </c>
      <c r="D152" s="392">
        <v>43015</v>
      </c>
      <c r="E152" s="394">
        <v>58379</v>
      </c>
      <c r="F152" s="394">
        <v>464</v>
      </c>
      <c r="G152" s="37"/>
      <c r="H152" s="25"/>
      <c r="I152" s="48"/>
      <c r="J152" s="26"/>
      <c r="K152" s="8"/>
      <c r="L152" s="27"/>
      <c r="M152" s="241"/>
    </row>
    <row r="153" spans="1:13" ht="17.25" customHeight="1" outlineLevel="1" x14ac:dyDescent="0.25">
      <c r="A153" s="53"/>
      <c r="B153" s="53"/>
      <c r="C153" s="394" t="s">
        <v>3263</v>
      </c>
      <c r="D153" s="392">
        <v>43015</v>
      </c>
      <c r="E153" s="394">
        <v>58380</v>
      </c>
      <c r="F153" s="394">
        <v>464</v>
      </c>
      <c r="G153" s="37"/>
      <c r="H153" s="25"/>
      <c r="I153" s="48"/>
      <c r="J153" s="26"/>
      <c r="K153" s="8"/>
      <c r="L153" s="27"/>
      <c r="M153" s="241"/>
    </row>
    <row r="154" spans="1:13" ht="17.25" customHeight="1" outlineLevel="1" x14ac:dyDescent="0.25">
      <c r="A154" s="53"/>
      <c r="B154" s="53"/>
      <c r="C154" s="394" t="s">
        <v>3264</v>
      </c>
      <c r="D154" s="392">
        <v>43017</v>
      </c>
      <c r="E154" s="394">
        <v>58381</v>
      </c>
      <c r="F154" s="394">
        <v>464</v>
      </c>
      <c r="G154" s="37"/>
      <c r="H154" s="25"/>
      <c r="I154" s="48"/>
      <c r="J154" s="26"/>
      <c r="K154" s="8"/>
      <c r="L154" s="27"/>
      <c r="M154" s="241"/>
    </row>
    <row r="155" spans="1:13" ht="17.25" customHeight="1" outlineLevel="1" x14ac:dyDescent="0.25">
      <c r="A155" s="53"/>
      <c r="B155" s="53"/>
      <c r="C155" s="394" t="s">
        <v>3265</v>
      </c>
      <c r="D155" s="392">
        <v>43017</v>
      </c>
      <c r="E155" s="394">
        <v>58382</v>
      </c>
      <c r="F155" s="394">
        <v>464</v>
      </c>
      <c r="G155" s="37"/>
      <c r="H155" s="25"/>
      <c r="I155" s="48"/>
      <c r="J155" s="26"/>
      <c r="K155" s="8"/>
      <c r="L155" s="27"/>
      <c r="M155" s="241"/>
    </row>
    <row r="156" spans="1:13" ht="17.25" customHeight="1" outlineLevel="1" x14ac:dyDescent="0.25">
      <c r="A156" s="53"/>
      <c r="B156" s="53"/>
      <c r="C156" s="394" t="s">
        <v>3266</v>
      </c>
      <c r="D156" s="392">
        <v>43017</v>
      </c>
      <c r="E156" s="394">
        <v>58321</v>
      </c>
      <c r="F156" s="394">
        <v>464</v>
      </c>
      <c r="G156" s="37"/>
      <c r="H156" s="25"/>
      <c r="I156" s="48"/>
      <c r="J156" s="26"/>
      <c r="K156" s="8"/>
      <c r="L156" s="27"/>
      <c r="M156" s="241"/>
    </row>
    <row r="157" spans="1:13" ht="17.25" customHeight="1" outlineLevel="1" x14ac:dyDescent="0.25">
      <c r="A157" s="53"/>
      <c r="B157" s="53"/>
      <c r="C157" s="394" t="s">
        <v>1786</v>
      </c>
      <c r="D157" s="392">
        <v>43017</v>
      </c>
      <c r="E157" s="394">
        <v>58383</v>
      </c>
      <c r="F157" s="394">
        <v>464</v>
      </c>
      <c r="G157" s="37"/>
      <c r="H157" s="25"/>
      <c r="I157" s="48"/>
      <c r="J157" s="26"/>
      <c r="K157" s="8"/>
      <c r="L157" s="27"/>
      <c r="M157" s="241"/>
    </row>
    <row r="158" spans="1:13" ht="17.25" customHeight="1" outlineLevel="1" x14ac:dyDescent="0.25">
      <c r="A158" s="53"/>
      <c r="B158" s="53"/>
      <c r="C158" s="394" t="s">
        <v>3267</v>
      </c>
      <c r="D158" s="392">
        <v>43017</v>
      </c>
      <c r="E158" s="394">
        <v>58322</v>
      </c>
      <c r="F158" s="394">
        <v>464</v>
      </c>
      <c r="G158" s="37"/>
      <c r="H158" s="25"/>
      <c r="I158" s="48"/>
      <c r="J158" s="26"/>
      <c r="K158" s="8"/>
      <c r="L158" s="27"/>
      <c r="M158" s="241"/>
    </row>
    <row r="159" spans="1:13" ht="17.25" customHeight="1" outlineLevel="1" x14ac:dyDescent="0.25">
      <c r="A159" s="53"/>
      <c r="B159" s="53"/>
      <c r="C159" s="394" t="s">
        <v>3268</v>
      </c>
      <c r="D159" s="392">
        <v>43018</v>
      </c>
      <c r="E159" s="394">
        <v>58323</v>
      </c>
      <c r="F159" s="394">
        <v>464</v>
      </c>
      <c r="G159" s="37"/>
      <c r="H159" s="25"/>
      <c r="I159" s="48"/>
      <c r="J159" s="26"/>
      <c r="K159" s="8"/>
      <c r="L159" s="27"/>
      <c r="M159" s="241"/>
    </row>
    <row r="160" spans="1:13" ht="17.25" customHeight="1" outlineLevel="1" x14ac:dyDescent="0.25">
      <c r="A160" s="53"/>
      <c r="B160" s="53"/>
      <c r="C160" s="394" t="s">
        <v>2743</v>
      </c>
      <c r="D160" s="392">
        <v>43018</v>
      </c>
      <c r="E160" s="394">
        <v>58324</v>
      </c>
      <c r="F160" s="394">
        <v>464</v>
      </c>
      <c r="G160" s="37"/>
      <c r="H160" s="25"/>
      <c r="I160" s="48"/>
      <c r="J160" s="26"/>
      <c r="K160" s="8"/>
      <c r="L160" s="27"/>
      <c r="M160" s="241"/>
    </row>
    <row r="161" spans="1:13" ht="17.25" customHeight="1" outlineLevel="1" x14ac:dyDescent="0.25">
      <c r="A161" s="53"/>
      <c r="B161" s="53"/>
      <c r="C161" s="394" t="s">
        <v>3269</v>
      </c>
      <c r="D161" s="392">
        <v>43018</v>
      </c>
      <c r="E161" s="394">
        <v>58271</v>
      </c>
      <c r="F161" s="394">
        <v>464</v>
      </c>
      <c r="G161" s="37"/>
      <c r="H161" s="25"/>
      <c r="I161" s="48"/>
      <c r="J161" s="26"/>
      <c r="K161" s="8"/>
      <c r="L161" s="27"/>
      <c r="M161" s="241"/>
    </row>
    <row r="162" spans="1:13" ht="17.25" customHeight="1" outlineLevel="1" x14ac:dyDescent="0.25">
      <c r="A162" s="53"/>
      <c r="B162" s="53"/>
      <c r="C162" s="394" t="s">
        <v>3270</v>
      </c>
      <c r="D162" s="392">
        <v>43019</v>
      </c>
      <c r="E162" s="394">
        <v>58325</v>
      </c>
      <c r="F162" s="394">
        <v>464</v>
      </c>
      <c r="G162" s="37"/>
      <c r="H162" s="25"/>
      <c r="I162" s="48"/>
      <c r="J162" s="26"/>
      <c r="K162" s="8"/>
      <c r="L162" s="27"/>
      <c r="M162" s="241"/>
    </row>
    <row r="163" spans="1:13" ht="17.25" customHeight="1" outlineLevel="1" x14ac:dyDescent="0.25">
      <c r="A163" s="53"/>
      <c r="B163" s="53"/>
      <c r="C163" s="394" t="s">
        <v>3271</v>
      </c>
      <c r="D163" s="392">
        <v>43019</v>
      </c>
      <c r="E163" s="394">
        <v>58272</v>
      </c>
      <c r="F163" s="394">
        <v>464</v>
      </c>
      <c r="G163" s="37"/>
      <c r="H163" s="25"/>
      <c r="I163" s="48"/>
      <c r="J163" s="26"/>
      <c r="K163" s="8"/>
      <c r="L163" s="27"/>
      <c r="M163" s="241"/>
    </row>
    <row r="164" spans="1:13" ht="17.25" customHeight="1" outlineLevel="1" x14ac:dyDescent="0.25">
      <c r="A164" s="53"/>
      <c r="B164" s="53"/>
      <c r="C164" s="394" t="s">
        <v>3272</v>
      </c>
      <c r="D164" s="392">
        <v>43019</v>
      </c>
      <c r="E164" s="394">
        <v>58273</v>
      </c>
      <c r="F164" s="394">
        <v>464</v>
      </c>
      <c r="G164" s="37"/>
      <c r="H164" s="25"/>
      <c r="I164" s="48"/>
      <c r="J164" s="26"/>
      <c r="K164" s="8"/>
      <c r="L164" s="27"/>
      <c r="M164" s="241"/>
    </row>
    <row r="165" spans="1:13" ht="17.25" customHeight="1" outlineLevel="1" x14ac:dyDescent="0.25">
      <c r="A165" s="53"/>
      <c r="B165" s="53"/>
      <c r="C165" s="394" t="s">
        <v>3273</v>
      </c>
      <c r="D165" s="392">
        <v>43020</v>
      </c>
      <c r="E165" s="394">
        <v>58274</v>
      </c>
      <c r="F165" s="394">
        <v>464</v>
      </c>
      <c r="G165" s="37"/>
      <c r="H165" s="25"/>
      <c r="I165" s="48"/>
      <c r="J165" s="26"/>
      <c r="K165" s="8"/>
      <c r="L165" s="27"/>
      <c r="M165" s="241"/>
    </row>
    <row r="166" spans="1:13" ht="17.25" customHeight="1" outlineLevel="1" x14ac:dyDescent="0.25">
      <c r="A166" s="53"/>
      <c r="B166" s="53"/>
      <c r="C166" s="394" t="s">
        <v>3274</v>
      </c>
      <c r="D166" s="392">
        <v>43020</v>
      </c>
      <c r="E166" s="394">
        <v>58384</v>
      </c>
      <c r="F166" s="394">
        <v>464</v>
      </c>
      <c r="G166" s="37"/>
      <c r="H166" s="25"/>
      <c r="I166" s="48"/>
      <c r="J166" s="26"/>
      <c r="K166" s="8"/>
      <c r="L166" s="27"/>
      <c r="M166" s="241"/>
    </row>
    <row r="167" spans="1:13" ht="17.25" customHeight="1" outlineLevel="1" x14ac:dyDescent="0.25">
      <c r="A167" s="53"/>
      <c r="B167" s="53"/>
      <c r="C167" s="394" t="s">
        <v>3275</v>
      </c>
      <c r="D167" s="392">
        <v>43020</v>
      </c>
      <c r="E167" s="394">
        <v>58385</v>
      </c>
      <c r="F167" s="394">
        <v>464</v>
      </c>
      <c r="G167" s="37"/>
      <c r="H167" s="25"/>
      <c r="I167" s="48"/>
      <c r="J167" s="26"/>
      <c r="K167" s="8"/>
      <c r="L167" s="27"/>
      <c r="M167" s="241"/>
    </row>
    <row r="168" spans="1:13" ht="17.25" customHeight="1" outlineLevel="1" x14ac:dyDescent="0.25">
      <c r="A168" s="53"/>
      <c r="B168" s="53"/>
      <c r="C168" s="394" t="s">
        <v>3276</v>
      </c>
      <c r="D168" s="392">
        <v>43020</v>
      </c>
      <c r="E168" s="394">
        <v>58386</v>
      </c>
      <c r="F168" s="394">
        <v>464</v>
      </c>
      <c r="G168" s="37"/>
      <c r="H168" s="25"/>
      <c r="I168" s="48"/>
      <c r="J168" s="26"/>
      <c r="K168" s="8"/>
      <c r="L168" s="27"/>
      <c r="M168" s="241"/>
    </row>
    <row r="169" spans="1:13" ht="17.25" customHeight="1" outlineLevel="1" x14ac:dyDescent="0.25">
      <c r="A169" s="53"/>
      <c r="B169" s="53"/>
      <c r="C169" s="394" t="s">
        <v>3277</v>
      </c>
      <c r="D169" s="392">
        <v>43020</v>
      </c>
      <c r="E169" s="394">
        <v>58387</v>
      </c>
      <c r="F169" s="394">
        <v>464</v>
      </c>
      <c r="G169" s="37"/>
      <c r="H169" s="25"/>
      <c r="I169" s="48"/>
      <c r="J169" s="26"/>
      <c r="K169" s="8"/>
      <c r="L169" s="27"/>
      <c r="M169" s="241"/>
    </row>
    <row r="170" spans="1:13" ht="17.25" customHeight="1" outlineLevel="1" x14ac:dyDescent="0.25">
      <c r="A170" s="53"/>
      <c r="B170" s="53"/>
      <c r="C170" s="394" t="s">
        <v>3278</v>
      </c>
      <c r="D170" s="392">
        <v>43021</v>
      </c>
      <c r="E170" s="394">
        <v>58326</v>
      </c>
      <c r="F170" s="394">
        <v>464</v>
      </c>
      <c r="G170" s="37"/>
      <c r="H170" s="25"/>
      <c r="I170" s="48"/>
      <c r="J170" s="26"/>
      <c r="K170" s="8"/>
      <c r="L170" s="27"/>
      <c r="M170" s="241"/>
    </row>
    <row r="171" spans="1:13" ht="17.25" customHeight="1" outlineLevel="1" x14ac:dyDescent="0.25">
      <c r="A171" s="53"/>
      <c r="B171" s="53"/>
      <c r="C171" s="394" t="s">
        <v>3279</v>
      </c>
      <c r="D171" s="392">
        <v>43021</v>
      </c>
      <c r="E171" s="394">
        <v>58327</v>
      </c>
      <c r="F171" s="394">
        <v>464</v>
      </c>
      <c r="G171" s="37"/>
      <c r="H171" s="25"/>
      <c r="I171" s="48"/>
      <c r="J171" s="26"/>
      <c r="K171" s="8"/>
      <c r="L171" s="27"/>
      <c r="M171" s="241"/>
    </row>
    <row r="172" spans="1:13" ht="17.25" customHeight="1" outlineLevel="1" x14ac:dyDescent="0.25">
      <c r="A172" s="53"/>
      <c r="B172" s="53"/>
      <c r="C172" s="394" t="s">
        <v>3280</v>
      </c>
      <c r="D172" s="392">
        <v>43021</v>
      </c>
      <c r="E172" s="394">
        <v>58388</v>
      </c>
      <c r="F172" s="394">
        <v>464</v>
      </c>
      <c r="G172" s="37"/>
      <c r="H172" s="25"/>
      <c r="I172" s="48"/>
      <c r="J172" s="26"/>
      <c r="K172" s="8"/>
      <c r="L172" s="27"/>
      <c r="M172" s="241"/>
    </row>
    <row r="173" spans="1:13" ht="17.25" customHeight="1" outlineLevel="1" x14ac:dyDescent="0.25">
      <c r="A173" s="53"/>
      <c r="B173" s="53"/>
      <c r="C173" s="394" t="s">
        <v>3281</v>
      </c>
      <c r="D173" s="392">
        <v>43021</v>
      </c>
      <c r="E173" s="394">
        <v>58328</v>
      </c>
      <c r="F173" s="394">
        <v>464</v>
      </c>
      <c r="G173" s="37"/>
      <c r="H173" s="25"/>
      <c r="I173" s="48"/>
      <c r="J173" s="26"/>
      <c r="K173" s="8"/>
      <c r="L173" s="27"/>
      <c r="M173" s="241"/>
    </row>
    <row r="174" spans="1:13" ht="17.25" customHeight="1" outlineLevel="1" x14ac:dyDescent="0.25">
      <c r="A174" s="53"/>
      <c r="B174" s="53"/>
      <c r="C174" s="394" t="s">
        <v>3282</v>
      </c>
      <c r="D174" s="392">
        <v>43021</v>
      </c>
      <c r="E174" s="394">
        <v>58389</v>
      </c>
      <c r="F174" s="394">
        <v>464</v>
      </c>
      <c r="G174" s="37"/>
      <c r="H174" s="25"/>
      <c r="I174" s="48"/>
      <c r="J174" s="26"/>
      <c r="K174" s="8"/>
      <c r="L174" s="27"/>
      <c r="M174" s="241"/>
    </row>
    <row r="175" spans="1:13" ht="17.25" customHeight="1" outlineLevel="1" x14ac:dyDescent="0.25">
      <c r="A175" s="53"/>
      <c r="B175" s="53"/>
      <c r="C175" s="394" t="s">
        <v>3283</v>
      </c>
      <c r="D175" s="392">
        <v>43021</v>
      </c>
      <c r="E175" s="394">
        <v>58390</v>
      </c>
      <c r="F175" s="394">
        <v>464</v>
      </c>
      <c r="G175" s="37"/>
      <c r="H175" s="25"/>
      <c r="I175" s="48"/>
      <c r="J175" s="26"/>
      <c r="K175" s="8"/>
      <c r="L175" s="27"/>
      <c r="M175" s="241"/>
    </row>
    <row r="176" spans="1:13" ht="17.25" customHeight="1" outlineLevel="1" x14ac:dyDescent="0.25">
      <c r="A176" s="53"/>
      <c r="B176" s="53"/>
      <c r="C176" s="394" t="s">
        <v>3284</v>
      </c>
      <c r="D176" s="392">
        <v>43022</v>
      </c>
      <c r="E176" s="394">
        <v>58329</v>
      </c>
      <c r="F176" s="394">
        <v>464</v>
      </c>
      <c r="G176" s="37"/>
      <c r="H176" s="25"/>
      <c r="I176" s="48"/>
      <c r="J176" s="26"/>
      <c r="K176" s="8"/>
      <c r="L176" s="27"/>
      <c r="M176" s="241"/>
    </row>
    <row r="177" spans="1:13" ht="17.25" customHeight="1" outlineLevel="1" x14ac:dyDescent="0.25">
      <c r="A177" s="53"/>
      <c r="B177" s="53"/>
      <c r="C177" s="394" t="s">
        <v>3285</v>
      </c>
      <c r="D177" s="392">
        <v>43024</v>
      </c>
      <c r="E177" s="394">
        <v>58330</v>
      </c>
      <c r="F177" s="394">
        <v>464</v>
      </c>
      <c r="G177" s="37"/>
      <c r="H177" s="25"/>
      <c r="I177" s="48"/>
      <c r="J177" s="26"/>
      <c r="K177" s="8"/>
      <c r="L177" s="27"/>
      <c r="M177" s="241"/>
    </row>
    <row r="178" spans="1:13" ht="17.25" customHeight="1" outlineLevel="1" x14ac:dyDescent="0.25">
      <c r="A178" s="53"/>
      <c r="B178" s="53"/>
      <c r="C178" s="394" t="s">
        <v>3286</v>
      </c>
      <c r="D178" s="392">
        <v>43024</v>
      </c>
      <c r="E178" s="394">
        <v>58331</v>
      </c>
      <c r="F178" s="394">
        <v>464</v>
      </c>
      <c r="G178" s="37"/>
      <c r="H178" s="25"/>
      <c r="I178" s="48"/>
      <c r="J178" s="26"/>
      <c r="K178" s="8"/>
      <c r="L178" s="27"/>
      <c r="M178" s="241"/>
    </row>
    <row r="179" spans="1:13" ht="17.25" customHeight="1" outlineLevel="1" x14ac:dyDescent="0.25">
      <c r="A179" s="53"/>
      <c r="B179" s="53"/>
      <c r="C179" s="394" t="s">
        <v>3287</v>
      </c>
      <c r="D179" s="392">
        <v>43024</v>
      </c>
      <c r="E179" s="394">
        <v>58333</v>
      </c>
      <c r="F179" s="394">
        <v>464</v>
      </c>
      <c r="G179" s="37"/>
      <c r="H179" s="25"/>
      <c r="I179" s="48"/>
      <c r="J179" s="26"/>
      <c r="K179" s="8"/>
      <c r="L179" s="27"/>
      <c r="M179" s="241"/>
    </row>
    <row r="180" spans="1:13" ht="17.25" customHeight="1" outlineLevel="1" x14ac:dyDescent="0.25">
      <c r="A180" s="53"/>
      <c r="B180" s="53"/>
      <c r="C180" s="394" t="s">
        <v>3288</v>
      </c>
      <c r="D180" s="392">
        <v>43024</v>
      </c>
      <c r="E180" s="394">
        <v>58332</v>
      </c>
      <c r="F180" s="394">
        <v>464</v>
      </c>
      <c r="G180" s="37"/>
      <c r="H180" s="25"/>
      <c r="I180" s="48"/>
      <c r="J180" s="26"/>
      <c r="K180" s="8"/>
      <c r="L180" s="27"/>
      <c r="M180" s="241"/>
    </row>
    <row r="181" spans="1:13" ht="17.25" customHeight="1" outlineLevel="1" x14ac:dyDescent="0.25">
      <c r="A181" s="53"/>
      <c r="B181" s="53"/>
      <c r="C181" s="394" t="s">
        <v>3289</v>
      </c>
      <c r="D181" s="392">
        <v>43025</v>
      </c>
      <c r="E181" s="394">
        <v>58334</v>
      </c>
      <c r="F181" s="394">
        <v>464</v>
      </c>
      <c r="G181" s="37"/>
      <c r="H181" s="25"/>
      <c r="I181" s="48"/>
      <c r="J181" s="26"/>
      <c r="K181" s="8"/>
      <c r="L181" s="27"/>
      <c r="M181" s="241"/>
    </row>
    <row r="182" spans="1:13" ht="17.25" customHeight="1" outlineLevel="1" x14ac:dyDescent="0.25">
      <c r="A182" s="53"/>
      <c r="B182" s="53"/>
      <c r="C182" s="394" t="s">
        <v>3290</v>
      </c>
      <c r="D182" s="392">
        <v>43025</v>
      </c>
      <c r="E182" s="394">
        <v>58335</v>
      </c>
      <c r="F182" s="394">
        <v>464</v>
      </c>
      <c r="G182" s="37"/>
      <c r="H182" s="25"/>
      <c r="I182" s="48"/>
      <c r="J182" s="26"/>
      <c r="K182" s="8"/>
      <c r="L182" s="27"/>
      <c r="M182" s="241"/>
    </row>
    <row r="183" spans="1:13" ht="17.25" customHeight="1" outlineLevel="1" x14ac:dyDescent="0.25">
      <c r="A183" s="53"/>
      <c r="B183" s="53"/>
      <c r="C183" s="394" t="s">
        <v>3291</v>
      </c>
      <c r="D183" s="392">
        <v>43025</v>
      </c>
      <c r="E183" s="394">
        <v>58391</v>
      </c>
      <c r="F183" s="394">
        <v>464</v>
      </c>
      <c r="G183" s="37"/>
      <c r="H183" s="25"/>
      <c r="I183" s="48"/>
      <c r="J183" s="26"/>
      <c r="K183" s="8"/>
      <c r="L183" s="27"/>
      <c r="M183" s="241"/>
    </row>
    <row r="184" spans="1:13" ht="17.25" customHeight="1" outlineLevel="1" x14ac:dyDescent="0.25">
      <c r="A184" s="53"/>
      <c r="B184" s="53"/>
      <c r="C184" s="394" t="s">
        <v>2875</v>
      </c>
      <c r="D184" s="392">
        <v>43025</v>
      </c>
      <c r="E184" s="394">
        <v>58275</v>
      </c>
      <c r="F184" s="394">
        <v>464</v>
      </c>
      <c r="G184" s="37"/>
      <c r="H184" s="25"/>
      <c r="I184" s="48"/>
      <c r="J184" s="26"/>
      <c r="K184" s="8"/>
      <c r="L184" s="27"/>
      <c r="M184" s="241"/>
    </row>
    <row r="185" spans="1:13" ht="17.25" customHeight="1" outlineLevel="1" x14ac:dyDescent="0.25">
      <c r="A185" s="53"/>
      <c r="B185" s="53"/>
      <c r="C185" s="394" t="s">
        <v>151</v>
      </c>
      <c r="D185" s="392">
        <v>43025</v>
      </c>
      <c r="E185" s="394">
        <v>58392</v>
      </c>
      <c r="F185" s="394">
        <v>464</v>
      </c>
      <c r="G185" s="37"/>
      <c r="H185" s="25"/>
      <c r="I185" s="48"/>
      <c r="J185" s="26"/>
      <c r="K185" s="8"/>
      <c r="L185" s="27"/>
      <c r="M185" s="241"/>
    </row>
    <row r="186" spans="1:13" ht="17.25" customHeight="1" outlineLevel="1" x14ac:dyDescent="0.25">
      <c r="A186" s="53"/>
      <c r="B186" s="53"/>
      <c r="C186" s="394" t="s">
        <v>3292</v>
      </c>
      <c r="D186" s="392">
        <v>43025</v>
      </c>
      <c r="E186" s="394">
        <v>58393</v>
      </c>
      <c r="F186" s="394">
        <v>464</v>
      </c>
      <c r="G186" s="37"/>
      <c r="H186" s="25"/>
      <c r="I186" s="48"/>
      <c r="J186" s="26"/>
      <c r="K186" s="8"/>
      <c r="L186" s="27"/>
      <c r="M186" s="241"/>
    </row>
    <row r="187" spans="1:13" ht="17.25" customHeight="1" outlineLevel="1" x14ac:dyDescent="0.25">
      <c r="A187" s="53"/>
      <c r="B187" s="53"/>
      <c r="C187" s="394" t="s">
        <v>3293</v>
      </c>
      <c r="D187" s="392">
        <v>43026</v>
      </c>
      <c r="E187" s="394">
        <v>58394</v>
      </c>
      <c r="F187" s="394">
        <v>464</v>
      </c>
      <c r="G187" s="37"/>
      <c r="H187" s="25"/>
      <c r="I187" s="48"/>
      <c r="J187" s="26"/>
      <c r="K187" s="8"/>
      <c r="L187" s="27"/>
      <c r="M187" s="241"/>
    </row>
    <row r="188" spans="1:13" ht="17.25" customHeight="1" outlineLevel="1" x14ac:dyDescent="0.25">
      <c r="A188" s="53"/>
      <c r="B188" s="53"/>
      <c r="C188" s="394" t="s">
        <v>3294</v>
      </c>
      <c r="D188" s="392">
        <v>43026</v>
      </c>
      <c r="E188" s="394">
        <v>58395</v>
      </c>
      <c r="F188" s="394">
        <v>464</v>
      </c>
      <c r="G188" s="37"/>
      <c r="H188" s="25"/>
      <c r="I188" s="48"/>
      <c r="J188" s="26"/>
      <c r="K188" s="8"/>
      <c r="L188" s="27"/>
      <c r="M188" s="241"/>
    </row>
    <row r="189" spans="1:13" ht="17.25" customHeight="1" outlineLevel="1" x14ac:dyDescent="0.25">
      <c r="A189" s="53"/>
      <c r="B189" s="53"/>
      <c r="C189" s="394" t="s">
        <v>3295</v>
      </c>
      <c r="D189" s="392">
        <v>43027</v>
      </c>
      <c r="E189" s="394">
        <v>58336</v>
      </c>
      <c r="F189" s="394">
        <v>464</v>
      </c>
      <c r="G189" s="37"/>
      <c r="H189" s="25"/>
      <c r="I189" s="48"/>
      <c r="J189" s="26"/>
      <c r="K189" s="8"/>
      <c r="L189" s="27"/>
      <c r="M189" s="241"/>
    </row>
    <row r="190" spans="1:13" ht="17.25" customHeight="1" outlineLevel="1" x14ac:dyDescent="0.25">
      <c r="A190" s="53"/>
      <c r="B190" s="53"/>
      <c r="C190" s="394" t="s">
        <v>3296</v>
      </c>
      <c r="D190" s="392">
        <v>43027</v>
      </c>
      <c r="E190" s="394">
        <v>58337</v>
      </c>
      <c r="F190" s="394">
        <v>464</v>
      </c>
      <c r="G190" s="37"/>
      <c r="H190" s="25"/>
      <c r="I190" s="48"/>
      <c r="J190" s="26"/>
      <c r="K190" s="8"/>
      <c r="L190" s="27"/>
      <c r="M190" s="241"/>
    </row>
    <row r="191" spans="1:13" ht="17.25" customHeight="1" outlineLevel="1" x14ac:dyDescent="0.25">
      <c r="A191" s="53"/>
      <c r="B191" s="53"/>
      <c r="C191" s="394" t="s">
        <v>1179</v>
      </c>
      <c r="D191" s="392">
        <v>43027</v>
      </c>
      <c r="E191" s="394">
        <v>58396</v>
      </c>
      <c r="F191" s="394">
        <v>464</v>
      </c>
      <c r="G191" s="37"/>
      <c r="H191" s="25"/>
      <c r="I191" s="48"/>
      <c r="J191" s="26"/>
      <c r="K191" s="8"/>
      <c r="L191" s="27"/>
      <c r="M191" s="241"/>
    </row>
    <row r="192" spans="1:13" ht="17.25" customHeight="1" outlineLevel="1" x14ac:dyDescent="0.25">
      <c r="A192" s="53"/>
      <c r="B192" s="53"/>
      <c r="C192" s="394" t="s">
        <v>2109</v>
      </c>
      <c r="D192" s="392">
        <v>43027</v>
      </c>
      <c r="E192" s="394">
        <v>58276</v>
      </c>
      <c r="F192" s="394">
        <v>464</v>
      </c>
      <c r="G192" s="37"/>
      <c r="H192" s="25"/>
      <c r="I192" s="48"/>
      <c r="J192" s="26"/>
      <c r="K192" s="8"/>
      <c r="L192" s="27"/>
      <c r="M192" s="241"/>
    </row>
    <row r="193" spans="1:13" ht="17.25" customHeight="1" outlineLevel="1" x14ac:dyDescent="0.25">
      <c r="A193" s="53"/>
      <c r="B193" s="53"/>
      <c r="C193" s="394" t="s">
        <v>3297</v>
      </c>
      <c r="D193" s="392">
        <v>43027</v>
      </c>
      <c r="E193" s="394">
        <v>58277</v>
      </c>
      <c r="F193" s="394">
        <v>464</v>
      </c>
      <c r="G193" s="37"/>
      <c r="H193" s="25"/>
      <c r="I193" s="48"/>
      <c r="J193" s="26"/>
      <c r="K193" s="8"/>
      <c r="L193" s="27"/>
      <c r="M193" s="241"/>
    </row>
    <row r="194" spans="1:13" ht="17.25" customHeight="1" outlineLevel="1" x14ac:dyDescent="0.25">
      <c r="A194" s="53"/>
      <c r="B194" s="53"/>
      <c r="C194" s="394" t="s">
        <v>3298</v>
      </c>
      <c r="D194" s="392">
        <v>43027</v>
      </c>
      <c r="E194" s="394">
        <v>58397</v>
      </c>
      <c r="F194" s="394">
        <v>464</v>
      </c>
      <c r="G194" s="37"/>
      <c r="H194" s="25"/>
      <c r="I194" s="48"/>
      <c r="J194" s="26"/>
      <c r="K194" s="8"/>
      <c r="L194" s="27"/>
      <c r="M194" s="241"/>
    </row>
    <row r="195" spans="1:13" ht="17.25" customHeight="1" outlineLevel="1" x14ac:dyDescent="0.25">
      <c r="A195" s="53"/>
      <c r="B195" s="53"/>
      <c r="C195" s="394" t="s">
        <v>3299</v>
      </c>
      <c r="D195" s="392">
        <v>43027</v>
      </c>
      <c r="E195" s="394">
        <v>58278</v>
      </c>
      <c r="F195" s="394">
        <v>464</v>
      </c>
      <c r="G195" s="37"/>
      <c r="H195" s="25"/>
      <c r="I195" s="48"/>
      <c r="J195" s="26"/>
      <c r="K195" s="8"/>
      <c r="L195" s="27"/>
      <c r="M195" s="241"/>
    </row>
    <row r="196" spans="1:13" ht="17.25" customHeight="1" outlineLevel="1" x14ac:dyDescent="0.25">
      <c r="A196" s="53"/>
      <c r="B196" s="53"/>
      <c r="C196" s="394" t="s">
        <v>3300</v>
      </c>
      <c r="D196" s="392">
        <v>43028</v>
      </c>
      <c r="E196" s="394">
        <v>58338</v>
      </c>
      <c r="F196" s="394">
        <v>464</v>
      </c>
      <c r="G196" s="37"/>
      <c r="H196" s="25"/>
      <c r="I196" s="48"/>
      <c r="J196" s="26"/>
      <c r="K196" s="8"/>
      <c r="L196" s="27"/>
      <c r="M196" s="241"/>
    </row>
    <row r="197" spans="1:13" ht="17.25" customHeight="1" outlineLevel="1" x14ac:dyDescent="0.25">
      <c r="A197" s="53"/>
      <c r="B197" s="53"/>
      <c r="C197" s="394" t="s">
        <v>108</v>
      </c>
      <c r="D197" s="392">
        <v>43028</v>
      </c>
      <c r="E197" s="394">
        <v>58339</v>
      </c>
      <c r="F197" s="394">
        <v>464</v>
      </c>
      <c r="G197" s="37"/>
      <c r="H197" s="25"/>
      <c r="I197" s="48"/>
      <c r="J197" s="26"/>
      <c r="K197" s="8"/>
      <c r="L197" s="27"/>
      <c r="M197" s="241"/>
    </row>
    <row r="198" spans="1:13" ht="17.25" customHeight="1" outlineLevel="1" x14ac:dyDescent="0.25">
      <c r="A198" s="53"/>
      <c r="B198" s="53"/>
      <c r="C198" s="394" t="s">
        <v>3301</v>
      </c>
      <c r="D198" s="392">
        <v>43028</v>
      </c>
      <c r="E198" s="394">
        <v>58398</v>
      </c>
      <c r="F198" s="394">
        <v>464</v>
      </c>
      <c r="G198" s="37"/>
      <c r="H198" s="25"/>
      <c r="I198" s="48"/>
      <c r="J198" s="26"/>
      <c r="K198" s="8"/>
      <c r="L198" s="27"/>
      <c r="M198" s="241"/>
    </row>
    <row r="199" spans="1:13" ht="17.25" customHeight="1" outlineLevel="1" x14ac:dyDescent="0.25">
      <c r="A199" s="53"/>
      <c r="B199" s="53"/>
      <c r="C199" s="394" t="s">
        <v>511</v>
      </c>
      <c r="D199" s="392">
        <v>43029</v>
      </c>
      <c r="E199" s="394">
        <v>58399</v>
      </c>
      <c r="F199" s="394">
        <v>464</v>
      </c>
      <c r="G199" s="37"/>
      <c r="H199" s="25"/>
      <c r="I199" s="48"/>
      <c r="J199" s="26"/>
      <c r="K199" s="8"/>
      <c r="L199" s="27"/>
      <c r="M199" s="241"/>
    </row>
    <row r="200" spans="1:13" ht="17.25" customHeight="1" outlineLevel="1" x14ac:dyDescent="0.25">
      <c r="A200" s="53"/>
      <c r="B200" s="53"/>
      <c r="C200" s="394" t="s">
        <v>3302</v>
      </c>
      <c r="D200" s="392">
        <v>43031</v>
      </c>
      <c r="E200" s="394">
        <v>58340</v>
      </c>
      <c r="F200" s="394">
        <v>464</v>
      </c>
      <c r="G200" s="37"/>
      <c r="H200" s="25"/>
      <c r="I200" s="48"/>
      <c r="J200" s="26"/>
      <c r="K200" s="8"/>
      <c r="L200" s="27"/>
      <c r="M200" s="241"/>
    </row>
    <row r="201" spans="1:13" ht="17.25" customHeight="1" outlineLevel="1" x14ac:dyDescent="0.25">
      <c r="A201" s="53"/>
      <c r="B201" s="53"/>
      <c r="C201" s="394" t="s">
        <v>3303</v>
      </c>
      <c r="D201" s="392">
        <v>43031</v>
      </c>
      <c r="E201" s="394">
        <v>58400</v>
      </c>
      <c r="F201" s="394">
        <v>464</v>
      </c>
      <c r="G201" s="37"/>
      <c r="H201" s="25"/>
      <c r="I201" s="48"/>
      <c r="J201" s="26"/>
      <c r="K201" s="8"/>
      <c r="L201" s="27"/>
      <c r="M201" s="241"/>
    </row>
    <row r="202" spans="1:13" ht="17.25" customHeight="1" outlineLevel="1" x14ac:dyDescent="0.25">
      <c r="A202" s="53"/>
      <c r="B202" s="53"/>
      <c r="C202" s="394" t="s">
        <v>1207</v>
      </c>
      <c r="D202" s="392">
        <v>43031</v>
      </c>
      <c r="E202" s="394">
        <v>58341</v>
      </c>
      <c r="F202" s="394">
        <v>464</v>
      </c>
      <c r="G202" s="37"/>
      <c r="H202" s="25"/>
      <c r="I202" s="48"/>
      <c r="J202" s="26"/>
      <c r="K202" s="8"/>
      <c r="L202" s="27"/>
      <c r="M202" s="241"/>
    </row>
    <row r="203" spans="1:13" ht="17.25" customHeight="1" outlineLevel="1" x14ac:dyDescent="0.25">
      <c r="A203" s="53"/>
      <c r="B203" s="53"/>
      <c r="C203" s="394" t="s">
        <v>3304</v>
      </c>
      <c r="D203" s="392">
        <v>43031</v>
      </c>
      <c r="E203" s="394">
        <v>58279</v>
      </c>
      <c r="F203" s="394">
        <v>464</v>
      </c>
      <c r="G203" s="37"/>
      <c r="H203" s="25"/>
      <c r="I203" s="48"/>
      <c r="J203" s="26"/>
      <c r="K203" s="8"/>
      <c r="L203" s="27"/>
      <c r="M203" s="241"/>
    </row>
    <row r="204" spans="1:13" ht="17.25" customHeight="1" outlineLevel="1" x14ac:dyDescent="0.25">
      <c r="A204" s="53"/>
      <c r="B204" s="53"/>
      <c r="C204" s="394" t="s">
        <v>3305</v>
      </c>
      <c r="D204" s="392">
        <v>43031</v>
      </c>
      <c r="E204" s="394">
        <v>58342</v>
      </c>
      <c r="F204" s="394">
        <v>464</v>
      </c>
      <c r="G204" s="37"/>
      <c r="H204" s="25"/>
      <c r="I204" s="48"/>
      <c r="J204" s="26"/>
      <c r="K204" s="8"/>
      <c r="L204" s="27"/>
      <c r="M204" s="241"/>
    </row>
    <row r="205" spans="1:13" ht="17.25" customHeight="1" outlineLevel="1" x14ac:dyDescent="0.25">
      <c r="A205" s="53"/>
      <c r="B205" s="53"/>
      <c r="C205" s="394" t="s">
        <v>3306</v>
      </c>
      <c r="D205" s="392">
        <v>43032</v>
      </c>
      <c r="E205" s="394">
        <v>58343</v>
      </c>
      <c r="F205" s="394">
        <v>464</v>
      </c>
      <c r="G205" s="37"/>
      <c r="H205" s="25"/>
      <c r="I205" s="48"/>
      <c r="J205" s="26"/>
      <c r="K205" s="8"/>
      <c r="L205" s="27"/>
      <c r="M205" s="241"/>
    </row>
    <row r="206" spans="1:13" ht="17.25" customHeight="1" outlineLevel="1" x14ac:dyDescent="0.25">
      <c r="A206" s="53"/>
      <c r="B206" s="53"/>
      <c r="C206" s="394" t="s">
        <v>3307</v>
      </c>
      <c r="D206" s="392">
        <v>43032</v>
      </c>
      <c r="E206" s="394">
        <v>58344</v>
      </c>
      <c r="F206" s="394">
        <v>464</v>
      </c>
      <c r="G206" s="37"/>
      <c r="H206" s="25"/>
      <c r="I206" s="48"/>
      <c r="J206" s="26"/>
      <c r="K206" s="8"/>
      <c r="L206" s="27"/>
      <c r="M206" s="241"/>
    </row>
    <row r="207" spans="1:13" ht="17.25" customHeight="1" outlineLevel="1" x14ac:dyDescent="0.25">
      <c r="A207" s="53"/>
      <c r="B207" s="53"/>
      <c r="C207" s="394" t="s">
        <v>3308</v>
      </c>
      <c r="D207" s="392">
        <v>43032</v>
      </c>
      <c r="E207" s="394">
        <v>58401</v>
      </c>
      <c r="F207" s="394">
        <v>464</v>
      </c>
      <c r="G207" s="37"/>
      <c r="H207" s="25"/>
      <c r="I207" s="48"/>
      <c r="J207" s="26"/>
      <c r="K207" s="8"/>
      <c r="L207" s="27"/>
      <c r="M207" s="241"/>
    </row>
    <row r="208" spans="1:13" ht="17.25" customHeight="1" outlineLevel="1" x14ac:dyDescent="0.25">
      <c r="A208" s="53"/>
      <c r="B208" s="53"/>
      <c r="C208" s="394" t="s">
        <v>3309</v>
      </c>
      <c r="D208" s="392">
        <v>43032</v>
      </c>
      <c r="E208" s="394">
        <v>58280</v>
      </c>
      <c r="F208" s="394">
        <v>464</v>
      </c>
      <c r="G208" s="37"/>
      <c r="H208" s="25"/>
      <c r="I208" s="48"/>
      <c r="J208" s="26"/>
      <c r="K208" s="8"/>
      <c r="L208" s="27"/>
      <c r="M208" s="241"/>
    </row>
    <row r="209" spans="1:13" ht="17.25" customHeight="1" outlineLevel="1" x14ac:dyDescent="0.25">
      <c r="A209" s="53"/>
      <c r="B209" s="53"/>
      <c r="C209" s="394" t="s">
        <v>3310</v>
      </c>
      <c r="D209" s="392">
        <v>43032</v>
      </c>
      <c r="E209" s="394">
        <v>58345</v>
      </c>
      <c r="F209" s="394">
        <v>464</v>
      </c>
      <c r="G209" s="37"/>
      <c r="H209" s="25"/>
      <c r="I209" s="48"/>
      <c r="J209" s="26"/>
      <c r="K209" s="8"/>
      <c r="L209" s="27"/>
      <c r="M209" s="241"/>
    </row>
    <row r="210" spans="1:13" ht="17.25" customHeight="1" outlineLevel="1" x14ac:dyDescent="0.25">
      <c r="A210" s="53"/>
      <c r="B210" s="53"/>
      <c r="C210" s="394" t="s">
        <v>3311</v>
      </c>
      <c r="D210" s="392">
        <v>43032</v>
      </c>
      <c r="E210" s="394">
        <v>58346</v>
      </c>
      <c r="F210" s="394">
        <v>464</v>
      </c>
      <c r="G210" s="37"/>
      <c r="H210" s="25"/>
      <c r="I210" s="48"/>
      <c r="J210" s="26"/>
      <c r="K210" s="8"/>
      <c r="L210" s="27"/>
      <c r="M210" s="241"/>
    </row>
    <row r="211" spans="1:13" ht="17.25" customHeight="1" outlineLevel="1" x14ac:dyDescent="0.25">
      <c r="A211" s="53"/>
      <c r="B211" s="53"/>
      <c r="C211" s="394" t="s">
        <v>3312</v>
      </c>
      <c r="D211" s="392">
        <v>43033</v>
      </c>
      <c r="E211" s="394">
        <v>58281</v>
      </c>
      <c r="F211" s="394">
        <v>464</v>
      </c>
      <c r="G211" s="37"/>
      <c r="H211" s="25"/>
      <c r="I211" s="48"/>
      <c r="J211" s="26"/>
      <c r="K211" s="8"/>
      <c r="L211" s="27"/>
      <c r="M211" s="241"/>
    </row>
    <row r="212" spans="1:13" ht="17.25" customHeight="1" outlineLevel="1" x14ac:dyDescent="0.25">
      <c r="A212" s="53"/>
      <c r="B212" s="53"/>
      <c r="C212" s="394" t="s">
        <v>3313</v>
      </c>
      <c r="D212" s="392">
        <v>43033</v>
      </c>
      <c r="E212" s="394">
        <v>58283</v>
      </c>
      <c r="F212" s="394">
        <v>406</v>
      </c>
      <c r="G212" s="37"/>
      <c r="H212" s="25"/>
      <c r="I212" s="48"/>
      <c r="J212" s="26"/>
      <c r="K212" s="8"/>
      <c r="L212" s="27"/>
      <c r="M212" s="241"/>
    </row>
    <row r="213" spans="1:13" ht="17.25" customHeight="1" outlineLevel="1" x14ac:dyDescent="0.25">
      <c r="A213" s="53"/>
      <c r="B213" s="53"/>
      <c r="C213" s="394" t="s">
        <v>3314</v>
      </c>
      <c r="D213" s="392">
        <v>43033</v>
      </c>
      <c r="E213" s="394">
        <v>58347</v>
      </c>
      <c r="F213" s="394">
        <v>464</v>
      </c>
      <c r="G213" s="37"/>
      <c r="H213" s="25"/>
      <c r="I213" s="48"/>
      <c r="J213" s="26"/>
      <c r="K213" s="8"/>
      <c r="L213" s="27"/>
      <c r="M213" s="241"/>
    </row>
    <row r="214" spans="1:13" ht="17.25" customHeight="1" outlineLevel="1" x14ac:dyDescent="0.25">
      <c r="A214" s="53"/>
      <c r="B214" s="53"/>
      <c r="C214" s="394" t="s">
        <v>2067</v>
      </c>
      <c r="D214" s="392">
        <v>43034</v>
      </c>
      <c r="E214" s="394">
        <v>58348</v>
      </c>
      <c r="F214" s="394">
        <v>464</v>
      </c>
      <c r="G214" s="37"/>
      <c r="H214" s="25"/>
      <c r="I214" s="48"/>
      <c r="J214" s="26"/>
      <c r="K214" s="8"/>
      <c r="L214" s="27"/>
      <c r="M214" s="241"/>
    </row>
    <row r="215" spans="1:13" ht="17.25" customHeight="1" outlineLevel="1" x14ac:dyDescent="0.25">
      <c r="A215" s="53"/>
      <c r="B215" s="53"/>
      <c r="C215" s="394" t="s">
        <v>1705</v>
      </c>
      <c r="D215" s="392">
        <v>43034</v>
      </c>
      <c r="E215" s="394">
        <v>58404</v>
      </c>
      <c r="F215" s="394">
        <v>464</v>
      </c>
      <c r="G215" s="37"/>
      <c r="H215" s="25"/>
      <c r="I215" s="48"/>
      <c r="J215" s="26"/>
      <c r="K215" s="8"/>
      <c r="L215" s="27"/>
      <c r="M215" s="241"/>
    </row>
    <row r="216" spans="1:13" ht="17.25" customHeight="1" outlineLevel="1" x14ac:dyDescent="0.25">
      <c r="A216" s="53"/>
      <c r="B216" s="53"/>
      <c r="C216" s="394" t="s">
        <v>3315</v>
      </c>
      <c r="D216" s="392">
        <v>43034</v>
      </c>
      <c r="E216" s="394">
        <v>58405</v>
      </c>
      <c r="F216" s="394">
        <v>464</v>
      </c>
      <c r="G216" s="37"/>
      <c r="H216" s="25"/>
      <c r="I216" s="48"/>
      <c r="J216" s="26"/>
      <c r="K216" s="8"/>
      <c r="L216" s="27"/>
      <c r="M216" s="241"/>
    </row>
    <row r="217" spans="1:13" ht="17.25" customHeight="1" outlineLevel="1" x14ac:dyDescent="0.25">
      <c r="A217" s="53"/>
      <c r="B217" s="53"/>
      <c r="C217" s="394" t="s">
        <v>3316</v>
      </c>
      <c r="D217" s="392">
        <v>43034</v>
      </c>
      <c r="E217" s="394">
        <v>58349</v>
      </c>
      <c r="F217" s="394">
        <v>464</v>
      </c>
      <c r="G217" s="37"/>
      <c r="H217" s="25"/>
      <c r="I217" s="48"/>
      <c r="J217" s="26"/>
      <c r="K217" s="8"/>
      <c r="L217" s="27"/>
      <c r="M217" s="241"/>
    </row>
    <row r="218" spans="1:13" ht="17.25" customHeight="1" outlineLevel="1" x14ac:dyDescent="0.25">
      <c r="A218" s="53"/>
      <c r="B218" s="53"/>
      <c r="C218" s="394" t="s">
        <v>3317</v>
      </c>
      <c r="D218" s="392">
        <v>43034</v>
      </c>
      <c r="E218" s="394">
        <v>58350</v>
      </c>
      <c r="F218" s="394">
        <v>464</v>
      </c>
      <c r="G218" s="37"/>
      <c r="H218" s="25"/>
      <c r="I218" s="48"/>
      <c r="J218" s="26"/>
      <c r="K218" s="8"/>
      <c r="L218" s="27"/>
      <c r="M218" s="241"/>
    </row>
    <row r="219" spans="1:13" ht="17.25" customHeight="1" outlineLevel="1" x14ac:dyDescent="0.25">
      <c r="A219" s="53"/>
      <c r="B219" s="53"/>
      <c r="C219" s="394" t="s">
        <v>1726</v>
      </c>
      <c r="D219" s="392">
        <v>43034</v>
      </c>
      <c r="E219" s="394">
        <v>58406</v>
      </c>
      <c r="F219" s="394">
        <v>464</v>
      </c>
      <c r="G219" s="37"/>
      <c r="H219" s="25"/>
      <c r="I219" s="48"/>
      <c r="J219" s="26"/>
      <c r="K219" s="8"/>
      <c r="L219" s="27"/>
      <c r="M219" s="241"/>
    </row>
    <row r="220" spans="1:13" ht="17.25" customHeight="1" outlineLevel="1" x14ac:dyDescent="0.25">
      <c r="A220" s="53"/>
      <c r="B220" s="53"/>
      <c r="C220" s="394" t="s">
        <v>2932</v>
      </c>
      <c r="D220" s="392">
        <v>43034</v>
      </c>
      <c r="E220" s="394">
        <v>58407</v>
      </c>
      <c r="F220" s="394">
        <v>464</v>
      </c>
      <c r="G220" s="37"/>
      <c r="H220" s="25"/>
      <c r="I220" s="48"/>
      <c r="J220" s="26"/>
      <c r="K220" s="8"/>
      <c r="L220" s="27"/>
      <c r="M220" s="241"/>
    </row>
    <row r="221" spans="1:13" ht="17.25" customHeight="1" outlineLevel="1" x14ac:dyDescent="0.25">
      <c r="A221" s="53"/>
      <c r="B221" s="53"/>
      <c r="C221" s="394" t="s">
        <v>3318</v>
      </c>
      <c r="D221" s="392">
        <v>43034</v>
      </c>
      <c r="E221" s="394">
        <v>48751</v>
      </c>
      <c r="F221" s="394">
        <v>464</v>
      </c>
      <c r="G221" s="37"/>
      <c r="H221" s="25"/>
      <c r="I221" s="48"/>
      <c r="J221" s="26"/>
      <c r="K221" s="8"/>
      <c r="L221" s="27"/>
      <c r="M221" s="241"/>
    </row>
    <row r="222" spans="1:13" ht="17.25" customHeight="1" outlineLevel="1" x14ac:dyDescent="0.25">
      <c r="A222" s="53"/>
      <c r="B222" s="53"/>
      <c r="C222" s="394" t="s">
        <v>3319</v>
      </c>
      <c r="D222" s="392">
        <v>43034</v>
      </c>
      <c r="E222" s="394">
        <v>58408</v>
      </c>
      <c r="F222" s="394">
        <v>464</v>
      </c>
      <c r="G222" s="37"/>
      <c r="H222" s="25"/>
      <c r="I222" s="48"/>
      <c r="J222" s="26"/>
      <c r="K222" s="8"/>
      <c r="L222" s="27"/>
      <c r="M222" s="241"/>
    </row>
    <row r="223" spans="1:13" ht="17.25" customHeight="1" outlineLevel="1" x14ac:dyDescent="0.25">
      <c r="A223" s="53"/>
      <c r="B223" s="53"/>
      <c r="C223" s="394" t="s">
        <v>3320</v>
      </c>
      <c r="D223" s="392">
        <v>43035</v>
      </c>
      <c r="E223" s="394">
        <v>58284</v>
      </c>
      <c r="F223" s="394">
        <v>464</v>
      </c>
      <c r="G223" s="37"/>
      <c r="H223" s="25"/>
      <c r="I223" s="48"/>
      <c r="J223" s="26"/>
      <c r="K223" s="8"/>
      <c r="L223" s="27"/>
      <c r="M223" s="241"/>
    </row>
    <row r="224" spans="1:13" ht="17.25" customHeight="1" outlineLevel="1" x14ac:dyDescent="0.25">
      <c r="A224" s="53"/>
      <c r="B224" s="53"/>
      <c r="C224" s="394" t="s">
        <v>3321</v>
      </c>
      <c r="D224" s="392">
        <v>43035</v>
      </c>
      <c r="E224" s="394">
        <v>58409</v>
      </c>
      <c r="F224" s="394">
        <v>464</v>
      </c>
      <c r="G224" s="37"/>
      <c r="H224" s="25"/>
      <c r="I224" s="48"/>
      <c r="J224" s="26"/>
      <c r="K224" s="8"/>
      <c r="L224" s="27"/>
      <c r="M224" s="241"/>
    </row>
    <row r="225" spans="1:13" ht="17.25" customHeight="1" outlineLevel="1" x14ac:dyDescent="0.25">
      <c r="A225" s="53"/>
      <c r="B225" s="53"/>
      <c r="C225" s="394" t="s">
        <v>3322</v>
      </c>
      <c r="D225" s="392">
        <v>43035</v>
      </c>
      <c r="E225" s="394">
        <v>58410</v>
      </c>
      <c r="F225" s="394">
        <v>464</v>
      </c>
      <c r="G225" s="37"/>
      <c r="H225" s="25"/>
      <c r="I225" s="48"/>
      <c r="J225" s="26"/>
      <c r="K225" s="8"/>
      <c r="L225" s="27"/>
      <c r="M225" s="241"/>
    </row>
    <row r="226" spans="1:13" ht="17.25" customHeight="1" outlineLevel="1" x14ac:dyDescent="0.25">
      <c r="A226" s="53"/>
      <c r="B226" s="53"/>
      <c r="C226" s="394" t="s">
        <v>3323</v>
      </c>
      <c r="D226" s="392">
        <v>43035</v>
      </c>
      <c r="E226" s="394">
        <v>58285</v>
      </c>
      <c r="F226" s="394">
        <v>464</v>
      </c>
      <c r="G226" s="37"/>
      <c r="H226" s="25"/>
      <c r="I226" s="48"/>
      <c r="J226" s="26"/>
      <c r="K226" s="8"/>
      <c r="L226" s="27"/>
      <c r="M226" s="241"/>
    </row>
    <row r="227" spans="1:13" ht="17.25" customHeight="1" outlineLevel="1" x14ac:dyDescent="0.25">
      <c r="A227" s="53"/>
      <c r="B227" s="53"/>
      <c r="C227" s="394" t="s">
        <v>2936</v>
      </c>
      <c r="D227" s="392">
        <v>43035</v>
      </c>
      <c r="E227" s="394">
        <v>58286</v>
      </c>
      <c r="F227" s="394">
        <v>464</v>
      </c>
      <c r="G227" s="37"/>
      <c r="H227" s="25"/>
      <c r="I227" s="48"/>
      <c r="J227" s="26"/>
      <c r="K227" s="8"/>
      <c r="L227" s="27"/>
      <c r="M227" s="241"/>
    </row>
    <row r="228" spans="1:13" ht="17.25" customHeight="1" outlineLevel="1" x14ac:dyDescent="0.25">
      <c r="A228" s="53"/>
      <c r="B228" s="53"/>
      <c r="C228" s="394" t="s">
        <v>3324</v>
      </c>
      <c r="D228" s="392">
        <v>43035</v>
      </c>
      <c r="E228" s="394">
        <v>48752</v>
      </c>
      <c r="F228" s="394">
        <v>464</v>
      </c>
      <c r="G228" s="37"/>
      <c r="H228" s="25"/>
      <c r="I228" s="48"/>
      <c r="J228" s="26"/>
      <c r="K228" s="8"/>
      <c r="L228" s="27"/>
      <c r="M228" s="241"/>
    </row>
    <row r="229" spans="1:13" ht="17.25" customHeight="1" outlineLevel="1" x14ac:dyDescent="0.25">
      <c r="A229" s="53"/>
      <c r="B229" s="53"/>
      <c r="C229" s="394" t="s">
        <v>3325</v>
      </c>
      <c r="D229" s="392">
        <v>43035</v>
      </c>
      <c r="E229" s="394">
        <v>48753</v>
      </c>
      <c r="F229" s="394">
        <v>464</v>
      </c>
      <c r="G229" s="37"/>
      <c r="H229" s="25"/>
      <c r="I229" s="48"/>
      <c r="J229" s="26"/>
      <c r="K229" s="8"/>
      <c r="L229" s="27"/>
      <c r="M229" s="241"/>
    </row>
    <row r="230" spans="1:13" ht="17.25" customHeight="1" outlineLevel="1" x14ac:dyDescent="0.25">
      <c r="A230" s="53"/>
      <c r="B230" s="53"/>
      <c r="C230" s="394" t="s">
        <v>3326</v>
      </c>
      <c r="D230" s="392">
        <v>43035</v>
      </c>
      <c r="E230" s="394">
        <v>58411</v>
      </c>
      <c r="F230" s="394">
        <v>464</v>
      </c>
      <c r="G230" s="37"/>
      <c r="H230" s="25"/>
      <c r="I230" s="48"/>
      <c r="J230" s="26"/>
      <c r="K230" s="8"/>
      <c r="L230" s="27"/>
      <c r="M230" s="241"/>
    </row>
    <row r="231" spans="1:13" ht="17.25" customHeight="1" outlineLevel="1" x14ac:dyDescent="0.25">
      <c r="A231" s="53"/>
      <c r="B231" s="53"/>
      <c r="C231" s="394" t="s">
        <v>3327</v>
      </c>
      <c r="D231" s="392">
        <v>43035</v>
      </c>
      <c r="E231" s="394">
        <v>48754</v>
      </c>
      <c r="F231" s="394">
        <v>464</v>
      </c>
      <c r="G231" s="37"/>
      <c r="H231" s="25"/>
      <c r="I231" s="48"/>
      <c r="J231" s="26"/>
      <c r="K231" s="8"/>
      <c r="L231" s="27"/>
      <c r="M231" s="241"/>
    </row>
    <row r="232" spans="1:13" ht="17.25" customHeight="1" outlineLevel="1" x14ac:dyDescent="0.25">
      <c r="A232" s="53"/>
      <c r="B232" s="53"/>
      <c r="C232" s="394" t="s">
        <v>3328</v>
      </c>
      <c r="D232" s="392">
        <v>43035</v>
      </c>
      <c r="E232" s="394">
        <v>48755</v>
      </c>
      <c r="F232" s="394">
        <v>464</v>
      </c>
      <c r="G232" s="37"/>
      <c r="H232" s="25"/>
      <c r="I232" s="48"/>
      <c r="J232" s="26"/>
      <c r="K232" s="8"/>
      <c r="L232" s="27"/>
      <c r="M232" s="241"/>
    </row>
    <row r="233" spans="1:13" ht="17.25" customHeight="1" outlineLevel="1" x14ac:dyDescent="0.25">
      <c r="A233" s="53"/>
      <c r="B233" s="53"/>
      <c r="C233" s="394" t="s">
        <v>3329</v>
      </c>
      <c r="D233" s="392">
        <v>43036</v>
      </c>
      <c r="E233" s="394">
        <v>48756</v>
      </c>
      <c r="F233" s="394">
        <v>464</v>
      </c>
      <c r="G233" s="37"/>
      <c r="H233" s="25"/>
      <c r="I233" s="48"/>
      <c r="J233" s="26"/>
      <c r="K233" s="8"/>
      <c r="L233" s="27"/>
      <c r="M233" s="241"/>
    </row>
    <row r="234" spans="1:13" ht="17.25" customHeight="1" outlineLevel="1" x14ac:dyDescent="0.25">
      <c r="A234" s="53"/>
      <c r="B234" s="53"/>
      <c r="C234" s="394" t="s">
        <v>3330</v>
      </c>
      <c r="D234" s="392">
        <v>43036</v>
      </c>
      <c r="E234" s="394">
        <v>58412</v>
      </c>
      <c r="F234" s="394">
        <v>464</v>
      </c>
      <c r="G234" s="37"/>
      <c r="H234" s="25"/>
      <c r="I234" s="48"/>
      <c r="J234" s="26"/>
      <c r="K234" s="8"/>
      <c r="L234" s="27"/>
      <c r="M234" s="241"/>
    </row>
    <row r="235" spans="1:13" ht="17.25" customHeight="1" outlineLevel="1" x14ac:dyDescent="0.25">
      <c r="A235" s="53"/>
      <c r="B235" s="53"/>
      <c r="C235" s="394" t="s">
        <v>2938</v>
      </c>
      <c r="D235" s="392">
        <v>43036</v>
      </c>
      <c r="E235" s="394">
        <v>58413</v>
      </c>
      <c r="F235" s="394">
        <v>464</v>
      </c>
      <c r="G235" s="37"/>
      <c r="H235" s="25"/>
      <c r="I235" s="48"/>
      <c r="J235" s="26"/>
      <c r="K235" s="8"/>
      <c r="L235" s="27"/>
      <c r="M235" s="241"/>
    </row>
    <row r="236" spans="1:13" ht="17.25" customHeight="1" outlineLevel="1" x14ac:dyDescent="0.25">
      <c r="A236" s="53"/>
      <c r="B236" s="53"/>
      <c r="C236" s="394" t="s">
        <v>3332</v>
      </c>
      <c r="D236" s="392">
        <v>43038</v>
      </c>
      <c r="E236" s="394">
        <v>48757</v>
      </c>
      <c r="F236" s="394">
        <v>464</v>
      </c>
      <c r="G236" s="37"/>
      <c r="H236" s="25"/>
      <c r="I236" s="48"/>
      <c r="J236" s="26"/>
      <c r="K236" s="8"/>
      <c r="L236" s="27"/>
      <c r="M236" s="241"/>
    </row>
    <row r="237" spans="1:13" ht="17.25" customHeight="1" outlineLevel="1" x14ac:dyDescent="0.25">
      <c r="A237" s="53"/>
      <c r="B237" s="53"/>
      <c r="C237" s="394" t="s">
        <v>231</v>
      </c>
      <c r="D237" s="392">
        <v>43038</v>
      </c>
      <c r="E237" s="394">
        <v>58287</v>
      </c>
      <c r="F237" s="394">
        <v>464</v>
      </c>
      <c r="G237" s="37"/>
      <c r="H237" s="25"/>
      <c r="I237" s="48"/>
      <c r="J237" s="26"/>
      <c r="K237" s="8"/>
      <c r="L237" s="27"/>
      <c r="M237" s="241"/>
    </row>
    <row r="238" spans="1:13" ht="17.25" customHeight="1" outlineLevel="1" x14ac:dyDescent="0.25">
      <c r="A238" s="53"/>
      <c r="B238" s="53"/>
      <c r="C238" s="394" t="s">
        <v>2679</v>
      </c>
      <c r="D238" s="392">
        <v>43038</v>
      </c>
      <c r="E238" s="394">
        <v>58414</v>
      </c>
      <c r="F238" s="394">
        <v>464</v>
      </c>
      <c r="G238" s="37"/>
      <c r="H238" s="25"/>
      <c r="I238" s="48"/>
      <c r="J238" s="26"/>
      <c r="K238" s="8"/>
      <c r="L238" s="27"/>
      <c r="M238" s="241"/>
    </row>
    <row r="239" spans="1:13" ht="17.25" customHeight="1" outlineLevel="1" x14ac:dyDescent="0.25">
      <c r="A239" s="53"/>
      <c r="B239" s="53"/>
      <c r="C239" s="394" t="s">
        <v>3333</v>
      </c>
      <c r="D239" s="392">
        <v>43038</v>
      </c>
      <c r="E239" s="394">
        <v>58288</v>
      </c>
      <c r="F239" s="394">
        <v>464</v>
      </c>
      <c r="G239" s="37"/>
      <c r="H239" s="25"/>
      <c r="I239" s="48"/>
      <c r="J239" s="26"/>
      <c r="K239" s="8"/>
      <c r="L239" s="27"/>
      <c r="M239" s="241"/>
    </row>
    <row r="240" spans="1:13" ht="17.25" customHeight="1" outlineLevel="1" x14ac:dyDescent="0.25">
      <c r="A240" s="53"/>
      <c r="B240" s="53"/>
      <c r="C240" s="394" t="s">
        <v>3334</v>
      </c>
      <c r="D240" s="392">
        <v>43038</v>
      </c>
      <c r="E240" s="394">
        <v>58415</v>
      </c>
      <c r="F240" s="394">
        <v>464</v>
      </c>
      <c r="G240" s="37"/>
      <c r="H240" s="25"/>
      <c r="I240" s="48"/>
      <c r="J240" s="26"/>
      <c r="K240" s="8"/>
      <c r="L240" s="27"/>
      <c r="M240" s="241"/>
    </row>
    <row r="241" spans="1:13" ht="17.25" customHeight="1" outlineLevel="1" x14ac:dyDescent="0.25">
      <c r="A241" s="53"/>
      <c r="B241" s="53"/>
      <c r="C241" s="394" t="s">
        <v>3335</v>
      </c>
      <c r="D241" s="392">
        <v>43038</v>
      </c>
      <c r="E241" s="394">
        <v>48758</v>
      </c>
      <c r="F241" s="394">
        <v>464</v>
      </c>
      <c r="G241" s="37"/>
      <c r="H241" s="25"/>
      <c r="I241" s="48"/>
      <c r="J241" s="26"/>
      <c r="K241" s="8"/>
      <c r="L241" s="27"/>
      <c r="M241" s="241"/>
    </row>
    <row r="242" spans="1:13" ht="17.25" customHeight="1" outlineLevel="1" x14ac:dyDescent="0.25">
      <c r="A242" s="53"/>
      <c r="B242" s="53"/>
      <c r="C242" s="394" t="s">
        <v>3337</v>
      </c>
      <c r="D242" s="392">
        <v>43039</v>
      </c>
      <c r="E242" s="394">
        <v>58290</v>
      </c>
      <c r="F242" s="394">
        <v>464</v>
      </c>
      <c r="G242" s="37"/>
      <c r="H242" s="25"/>
      <c r="I242" s="48"/>
      <c r="J242" s="26"/>
      <c r="K242" s="8"/>
      <c r="L242" s="27"/>
      <c r="M242" s="241"/>
    </row>
    <row r="243" spans="1:13" ht="17.25" customHeight="1" outlineLevel="1" x14ac:dyDescent="0.25">
      <c r="A243" s="53"/>
      <c r="B243" s="53"/>
      <c r="C243" s="394" t="s">
        <v>3338</v>
      </c>
      <c r="D243" s="392">
        <v>43039</v>
      </c>
      <c r="E243" s="394">
        <v>48759</v>
      </c>
      <c r="F243" s="394">
        <v>464</v>
      </c>
      <c r="G243" s="37"/>
      <c r="H243" s="25"/>
      <c r="I243" s="48"/>
      <c r="J243" s="26"/>
      <c r="K243" s="8"/>
      <c r="L243" s="27"/>
      <c r="M243" s="241"/>
    </row>
    <row r="244" spans="1:13" ht="17.25" customHeight="1" outlineLevel="1" x14ac:dyDescent="0.25">
      <c r="A244" s="53"/>
      <c r="B244" s="53"/>
      <c r="C244" s="394" t="s">
        <v>3339</v>
      </c>
      <c r="D244" s="392">
        <v>43039</v>
      </c>
      <c r="E244" s="394">
        <v>48760</v>
      </c>
      <c r="F244" s="394">
        <v>464</v>
      </c>
      <c r="G244" s="37"/>
      <c r="H244" s="25"/>
      <c r="I244" s="48"/>
      <c r="J244" s="26"/>
      <c r="K244" s="8"/>
      <c r="L244" s="27"/>
      <c r="M244" s="241"/>
    </row>
    <row r="245" spans="1:13" ht="17.25" customHeight="1" outlineLevel="1" x14ac:dyDescent="0.25">
      <c r="A245" s="53"/>
      <c r="B245" s="53"/>
      <c r="C245" s="394" t="s">
        <v>3340</v>
      </c>
      <c r="D245" s="392">
        <v>43039</v>
      </c>
      <c r="E245" s="394">
        <v>58291</v>
      </c>
      <c r="F245" s="394">
        <v>464</v>
      </c>
      <c r="G245" s="37"/>
      <c r="H245" s="25"/>
      <c r="I245" s="48"/>
      <c r="J245" s="26"/>
      <c r="K245" s="8"/>
      <c r="L245" s="27"/>
      <c r="M245" s="241"/>
    </row>
    <row r="246" spans="1:13" ht="17.25" customHeight="1" outlineLevel="1" x14ac:dyDescent="0.25">
      <c r="A246" s="53"/>
      <c r="B246" s="53"/>
      <c r="C246" s="394" t="s">
        <v>3341</v>
      </c>
      <c r="D246" s="392">
        <v>43039</v>
      </c>
      <c r="E246" s="394">
        <v>48761</v>
      </c>
      <c r="F246" s="394">
        <v>464</v>
      </c>
      <c r="G246" s="37"/>
      <c r="H246" s="25"/>
      <c r="I246" s="48"/>
      <c r="J246" s="26"/>
      <c r="K246" s="8"/>
      <c r="L246" s="27"/>
      <c r="M246" s="241"/>
    </row>
    <row r="247" spans="1:13" ht="17.25" customHeight="1" outlineLevel="1" x14ac:dyDescent="0.25">
      <c r="A247" s="53"/>
      <c r="B247" s="53"/>
      <c r="C247" s="394" t="s">
        <v>3342</v>
      </c>
      <c r="D247" s="392">
        <v>43039</v>
      </c>
      <c r="E247" s="394">
        <v>58292</v>
      </c>
      <c r="F247" s="394">
        <v>464</v>
      </c>
      <c r="G247" s="37"/>
      <c r="H247" s="25"/>
      <c r="I247" s="48"/>
      <c r="J247" s="26"/>
      <c r="K247" s="8"/>
      <c r="L247" s="27"/>
      <c r="M247" s="241"/>
    </row>
    <row r="248" spans="1:13" ht="17.25" customHeight="1" outlineLevel="1" x14ac:dyDescent="0.25">
      <c r="A248" s="53"/>
      <c r="B248" s="53"/>
      <c r="C248" s="394" t="s">
        <v>3343</v>
      </c>
      <c r="D248" s="392">
        <v>43039</v>
      </c>
      <c r="E248" s="394">
        <v>58293</v>
      </c>
      <c r="F248" s="394">
        <v>464</v>
      </c>
      <c r="G248" s="37"/>
      <c r="H248" s="25"/>
      <c r="I248" s="48"/>
      <c r="J248" s="26"/>
      <c r="K248" s="8"/>
      <c r="L248" s="27"/>
      <c r="M248" s="241"/>
    </row>
    <row r="249" spans="1:13" ht="17.25" customHeight="1" outlineLevel="1" x14ac:dyDescent="0.25">
      <c r="A249" s="53"/>
      <c r="B249" s="53"/>
      <c r="C249" s="394" t="s">
        <v>139</v>
      </c>
      <c r="D249" s="392">
        <v>43039</v>
      </c>
      <c r="E249" s="394">
        <v>58294</v>
      </c>
      <c r="F249" s="394">
        <v>464</v>
      </c>
      <c r="G249" s="37"/>
      <c r="H249" s="25"/>
      <c r="I249" s="48"/>
      <c r="J249" s="26"/>
      <c r="K249" s="8"/>
      <c r="L249" s="27"/>
      <c r="M249" s="241"/>
    </row>
    <row r="250" spans="1:13" ht="17.25" customHeight="1" outlineLevel="1" x14ac:dyDescent="0.25">
      <c r="A250" s="53"/>
      <c r="B250" s="53"/>
      <c r="C250" s="394" t="s">
        <v>327</v>
      </c>
      <c r="D250" s="392">
        <v>43039</v>
      </c>
      <c r="E250" s="394">
        <v>58295</v>
      </c>
      <c r="F250" s="394">
        <v>464</v>
      </c>
      <c r="G250" s="37"/>
      <c r="H250" s="25"/>
      <c r="I250" s="48"/>
      <c r="J250" s="26"/>
      <c r="K250" s="8"/>
      <c r="L250" s="27"/>
      <c r="M250" s="241"/>
    </row>
    <row r="251" spans="1:13" ht="17.25" customHeight="1" outlineLevel="1" x14ac:dyDescent="0.25">
      <c r="A251" s="53"/>
      <c r="B251" s="53"/>
      <c r="C251" s="394" t="s">
        <v>3731</v>
      </c>
      <c r="D251" s="392">
        <v>43040</v>
      </c>
      <c r="E251" s="394">
        <v>58296</v>
      </c>
      <c r="F251" s="394">
        <v>464</v>
      </c>
      <c r="G251" s="37"/>
      <c r="H251" s="25"/>
      <c r="I251" s="48"/>
      <c r="J251" s="26"/>
      <c r="K251" s="8"/>
      <c r="L251" s="27"/>
      <c r="M251" s="241"/>
    </row>
    <row r="252" spans="1:13" ht="17.25" customHeight="1" outlineLevel="1" x14ac:dyDescent="0.25">
      <c r="A252" s="53"/>
      <c r="B252" s="53"/>
      <c r="C252" s="394" t="s">
        <v>3732</v>
      </c>
      <c r="D252" s="392">
        <v>43040</v>
      </c>
      <c r="E252" s="394">
        <v>58416</v>
      </c>
      <c r="F252" s="394">
        <v>464</v>
      </c>
      <c r="G252" s="37"/>
      <c r="H252" s="25"/>
      <c r="I252" s="48"/>
      <c r="J252" s="26"/>
      <c r="K252" s="8"/>
      <c r="L252" s="27"/>
      <c r="M252" s="241"/>
    </row>
    <row r="253" spans="1:13" ht="17.25" customHeight="1" outlineLevel="1" x14ac:dyDescent="0.25">
      <c r="A253" s="53"/>
      <c r="B253" s="53"/>
      <c r="C253" s="394" t="s">
        <v>1391</v>
      </c>
      <c r="D253" s="392">
        <v>43040</v>
      </c>
      <c r="E253" s="394">
        <v>58417</v>
      </c>
      <c r="F253" s="394">
        <v>464</v>
      </c>
      <c r="G253" s="37"/>
      <c r="H253" s="25"/>
      <c r="I253" s="48"/>
      <c r="J253" s="26"/>
      <c r="K253" s="8"/>
      <c r="L253" s="27"/>
      <c r="M253" s="241"/>
    </row>
    <row r="254" spans="1:13" ht="17.25" customHeight="1" outlineLevel="1" x14ac:dyDescent="0.25">
      <c r="A254" s="53"/>
      <c r="B254" s="53"/>
      <c r="C254" s="394" t="s">
        <v>3733</v>
      </c>
      <c r="D254" s="392">
        <v>43040</v>
      </c>
      <c r="E254" s="394">
        <v>58419</v>
      </c>
      <c r="F254" s="394">
        <v>464</v>
      </c>
      <c r="G254" s="37"/>
      <c r="H254" s="25"/>
      <c r="I254" s="48"/>
      <c r="J254" s="26"/>
      <c r="K254" s="8"/>
      <c r="L254" s="27"/>
      <c r="M254" s="241"/>
    </row>
    <row r="255" spans="1:13" ht="17.25" customHeight="1" outlineLevel="1" x14ac:dyDescent="0.25">
      <c r="A255" s="53"/>
      <c r="B255" s="53"/>
      <c r="C255" s="394" t="s">
        <v>677</v>
      </c>
      <c r="D255" s="392">
        <v>43040</v>
      </c>
      <c r="E255" s="394">
        <v>48762</v>
      </c>
      <c r="F255" s="394">
        <v>464</v>
      </c>
      <c r="G255" s="37"/>
      <c r="H255" s="25"/>
      <c r="I255" s="48"/>
      <c r="J255" s="26"/>
      <c r="K255" s="8"/>
      <c r="L255" s="27"/>
      <c r="M255" s="241"/>
    </row>
    <row r="256" spans="1:13" ht="17.25" customHeight="1" outlineLevel="1" x14ac:dyDescent="0.25">
      <c r="A256" s="53"/>
      <c r="B256" s="53"/>
      <c r="C256" s="394" t="s">
        <v>3734</v>
      </c>
      <c r="D256" s="392">
        <v>43041</v>
      </c>
      <c r="E256" s="394">
        <v>58297</v>
      </c>
      <c r="F256" s="394">
        <v>464</v>
      </c>
      <c r="G256" s="37"/>
      <c r="H256" s="25"/>
      <c r="I256" s="48"/>
      <c r="J256" s="26"/>
      <c r="K256" s="8"/>
      <c r="L256" s="27"/>
      <c r="M256" s="241"/>
    </row>
    <row r="257" spans="1:13" ht="17.25" customHeight="1" outlineLevel="1" x14ac:dyDescent="0.25">
      <c r="A257" s="53"/>
      <c r="B257" s="53"/>
      <c r="C257" s="394" t="s">
        <v>3735</v>
      </c>
      <c r="D257" s="392">
        <v>43041</v>
      </c>
      <c r="E257" s="394">
        <v>58298</v>
      </c>
      <c r="F257" s="394">
        <v>464</v>
      </c>
      <c r="G257" s="37"/>
      <c r="H257" s="25"/>
      <c r="I257" s="48"/>
      <c r="J257" s="26"/>
      <c r="K257" s="8"/>
      <c r="L257" s="27"/>
      <c r="M257" s="241"/>
    </row>
    <row r="258" spans="1:13" ht="17.25" customHeight="1" outlineLevel="1" x14ac:dyDescent="0.25">
      <c r="A258" s="53"/>
      <c r="B258" s="53"/>
      <c r="C258" s="394" t="s">
        <v>3736</v>
      </c>
      <c r="D258" s="392">
        <v>43041</v>
      </c>
      <c r="E258" s="394">
        <v>48763</v>
      </c>
      <c r="F258" s="394">
        <v>464</v>
      </c>
      <c r="G258" s="37"/>
      <c r="H258" s="25"/>
      <c r="I258" s="48"/>
      <c r="J258" s="26"/>
      <c r="K258" s="8"/>
      <c r="L258" s="27"/>
      <c r="M258" s="241"/>
    </row>
    <row r="259" spans="1:13" ht="17.25" customHeight="1" outlineLevel="1" x14ac:dyDescent="0.25">
      <c r="A259" s="53"/>
      <c r="B259" s="53"/>
      <c r="C259" s="394" t="s">
        <v>3737</v>
      </c>
      <c r="D259" s="392">
        <v>43041</v>
      </c>
      <c r="E259" s="394">
        <v>58420</v>
      </c>
      <c r="F259" s="394">
        <v>464</v>
      </c>
      <c r="G259" s="37"/>
      <c r="H259" s="25"/>
      <c r="I259" s="48"/>
      <c r="J259" s="26"/>
      <c r="K259" s="8"/>
      <c r="L259" s="27"/>
      <c r="M259" s="241"/>
    </row>
    <row r="260" spans="1:13" ht="17.25" customHeight="1" outlineLevel="1" x14ac:dyDescent="0.25">
      <c r="A260" s="53"/>
      <c r="B260" s="53"/>
      <c r="C260" s="394" t="s">
        <v>3738</v>
      </c>
      <c r="D260" s="392">
        <v>43042</v>
      </c>
      <c r="E260" s="394">
        <v>48764</v>
      </c>
      <c r="F260" s="394">
        <v>464</v>
      </c>
      <c r="G260" s="37"/>
      <c r="H260" s="25"/>
      <c r="I260" s="48"/>
      <c r="J260" s="26"/>
      <c r="K260" s="8"/>
      <c r="L260" s="27"/>
      <c r="M260" s="241"/>
    </row>
    <row r="261" spans="1:13" ht="17.25" customHeight="1" outlineLevel="1" x14ac:dyDescent="0.25">
      <c r="A261" s="53"/>
      <c r="B261" s="53"/>
      <c r="C261" s="394" t="s">
        <v>3739</v>
      </c>
      <c r="D261" s="392">
        <v>43042</v>
      </c>
      <c r="E261" s="394">
        <v>58421</v>
      </c>
      <c r="F261" s="394">
        <v>464</v>
      </c>
      <c r="G261" s="37"/>
      <c r="H261" s="25"/>
      <c r="I261" s="48"/>
      <c r="J261" s="26"/>
      <c r="K261" s="8"/>
      <c r="L261" s="27"/>
      <c r="M261" s="241"/>
    </row>
    <row r="262" spans="1:13" ht="17.25" customHeight="1" outlineLevel="1" x14ac:dyDescent="0.25">
      <c r="A262" s="53"/>
      <c r="B262" s="53"/>
      <c r="C262" s="394" t="s">
        <v>3740</v>
      </c>
      <c r="D262" s="392">
        <v>43042</v>
      </c>
      <c r="E262" s="394">
        <v>58422</v>
      </c>
      <c r="F262" s="394">
        <v>464</v>
      </c>
      <c r="G262" s="37"/>
      <c r="H262" s="25"/>
      <c r="I262" s="48"/>
      <c r="J262" s="26"/>
      <c r="K262" s="8"/>
      <c r="L262" s="27"/>
      <c r="M262" s="241"/>
    </row>
    <row r="263" spans="1:13" ht="17.25" customHeight="1" outlineLevel="1" x14ac:dyDescent="0.25">
      <c r="A263" s="53"/>
      <c r="B263" s="53"/>
      <c r="C263" s="394" t="s">
        <v>3741</v>
      </c>
      <c r="D263" s="392">
        <v>43042</v>
      </c>
      <c r="E263" s="394">
        <v>58299</v>
      </c>
      <c r="F263" s="394">
        <v>464</v>
      </c>
      <c r="G263" s="37"/>
      <c r="H263" s="25"/>
      <c r="I263" s="48"/>
      <c r="J263" s="26"/>
      <c r="K263" s="8"/>
      <c r="L263" s="27"/>
      <c r="M263" s="241"/>
    </row>
    <row r="264" spans="1:13" ht="17.25" customHeight="1" outlineLevel="1" x14ac:dyDescent="0.25">
      <c r="A264" s="53"/>
      <c r="B264" s="53"/>
      <c r="C264" s="394" t="s">
        <v>3742</v>
      </c>
      <c r="D264" s="392">
        <v>43043</v>
      </c>
      <c r="E264" s="394">
        <v>58300</v>
      </c>
      <c r="F264" s="394">
        <v>464</v>
      </c>
      <c r="G264" s="37"/>
      <c r="H264" s="25"/>
      <c r="I264" s="48"/>
      <c r="J264" s="26"/>
      <c r="K264" s="8"/>
      <c r="L264" s="27"/>
      <c r="M264" s="241"/>
    </row>
    <row r="265" spans="1:13" ht="17.25" customHeight="1" outlineLevel="1" x14ac:dyDescent="0.25">
      <c r="A265" s="53"/>
      <c r="B265" s="53"/>
      <c r="C265" s="394" t="s">
        <v>3743</v>
      </c>
      <c r="D265" s="392">
        <v>43043</v>
      </c>
      <c r="E265" s="394">
        <v>58423</v>
      </c>
      <c r="F265" s="394">
        <v>464</v>
      </c>
      <c r="G265" s="37"/>
      <c r="H265" s="25"/>
      <c r="I265" s="48"/>
      <c r="J265" s="26"/>
      <c r="K265" s="8"/>
      <c r="L265" s="27"/>
      <c r="M265" s="241"/>
    </row>
    <row r="266" spans="1:13" ht="17.25" customHeight="1" outlineLevel="1" x14ac:dyDescent="0.25">
      <c r="A266" s="53"/>
      <c r="B266" s="53"/>
      <c r="C266" s="394" t="s">
        <v>3744</v>
      </c>
      <c r="D266" s="392">
        <v>43043</v>
      </c>
      <c r="E266" s="394">
        <v>58424</v>
      </c>
      <c r="F266" s="394">
        <v>464</v>
      </c>
      <c r="G266" s="37"/>
      <c r="H266" s="25"/>
      <c r="I266" s="48"/>
      <c r="J266" s="26"/>
      <c r="K266" s="8"/>
      <c r="L266" s="27"/>
      <c r="M266" s="241"/>
    </row>
    <row r="267" spans="1:13" ht="17.25" customHeight="1" outlineLevel="1" x14ac:dyDescent="0.25">
      <c r="A267" s="53"/>
      <c r="B267" s="53"/>
      <c r="C267" s="394" t="s">
        <v>3745</v>
      </c>
      <c r="D267" s="392">
        <v>43045</v>
      </c>
      <c r="E267" s="394">
        <v>48765</v>
      </c>
      <c r="F267" s="394">
        <v>464</v>
      </c>
      <c r="G267" s="37"/>
      <c r="H267" s="25"/>
      <c r="I267" s="48"/>
      <c r="J267" s="26"/>
      <c r="K267" s="8"/>
      <c r="L267" s="27"/>
      <c r="M267" s="241"/>
    </row>
    <row r="268" spans="1:13" ht="17.25" customHeight="1" outlineLevel="1" x14ac:dyDescent="0.25">
      <c r="A268" s="53"/>
      <c r="B268" s="53"/>
      <c r="C268" s="394" t="s">
        <v>3215</v>
      </c>
      <c r="D268" s="392">
        <v>43045</v>
      </c>
      <c r="E268" s="394">
        <v>58426</v>
      </c>
      <c r="F268" s="394">
        <v>464</v>
      </c>
      <c r="G268" s="37"/>
      <c r="H268" s="25"/>
      <c r="I268" s="48"/>
      <c r="J268" s="26"/>
      <c r="K268" s="8"/>
      <c r="L268" s="27"/>
      <c r="M268" s="241"/>
    </row>
    <row r="269" spans="1:13" ht="17.25" customHeight="1" outlineLevel="1" x14ac:dyDescent="0.25">
      <c r="A269" s="53"/>
      <c r="B269" s="53"/>
      <c r="C269" s="394" t="s">
        <v>3746</v>
      </c>
      <c r="D269" s="392">
        <v>43045</v>
      </c>
      <c r="E269" s="394">
        <v>48766</v>
      </c>
      <c r="F269" s="394">
        <v>464</v>
      </c>
      <c r="G269" s="37"/>
      <c r="H269" s="25"/>
      <c r="I269" s="48"/>
      <c r="J269" s="26"/>
      <c r="K269" s="8"/>
      <c r="L269" s="27"/>
      <c r="M269" s="241"/>
    </row>
    <row r="270" spans="1:13" ht="17.25" customHeight="1" outlineLevel="1" x14ac:dyDescent="0.25">
      <c r="A270" s="53"/>
      <c r="B270" s="53"/>
      <c r="C270" s="394" t="s">
        <v>3747</v>
      </c>
      <c r="D270" s="392">
        <v>43045</v>
      </c>
      <c r="E270" s="394">
        <v>47751</v>
      </c>
      <c r="F270" s="394">
        <v>464</v>
      </c>
      <c r="G270" s="37"/>
      <c r="H270" s="25"/>
      <c r="I270" s="48"/>
      <c r="J270" s="26"/>
      <c r="K270" s="8"/>
      <c r="L270" s="27"/>
      <c r="M270" s="241"/>
    </row>
    <row r="271" spans="1:13" ht="17.25" customHeight="1" outlineLevel="1" x14ac:dyDescent="0.25">
      <c r="A271" s="53"/>
      <c r="B271" s="53"/>
      <c r="C271" s="394" t="s">
        <v>3748</v>
      </c>
      <c r="D271" s="392">
        <v>43046</v>
      </c>
      <c r="E271" s="394">
        <v>58425</v>
      </c>
      <c r="F271" s="394">
        <v>464</v>
      </c>
      <c r="G271" s="37"/>
      <c r="H271" s="25"/>
      <c r="I271" s="48"/>
      <c r="J271" s="26"/>
      <c r="K271" s="8"/>
      <c r="L271" s="27"/>
      <c r="M271" s="241"/>
    </row>
    <row r="272" spans="1:13" ht="17.25" customHeight="1" outlineLevel="1" x14ac:dyDescent="0.25">
      <c r="A272" s="53"/>
      <c r="B272" s="53"/>
      <c r="C272" s="394" t="s">
        <v>3749</v>
      </c>
      <c r="D272" s="392">
        <v>43046</v>
      </c>
      <c r="E272" s="394">
        <v>48767</v>
      </c>
      <c r="F272" s="394">
        <v>464</v>
      </c>
      <c r="G272" s="37"/>
      <c r="H272" s="25"/>
      <c r="I272" s="48"/>
      <c r="J272" s="26"/>
      <c r="K272" s="8"/>
      <c r="L272" s="27"/>
      <c r="M272" s="241"/>
    </row>
    <row r="273" spans="1:13" ht="17.25" customHeight="1" outlineLevel="1" x14ac:dyDescent="0.25">
      <c r="A273" s="53"/>
      <c r="B273" s="53"/>
      <c r="C273" s="394" t="s">
        <v>3750</v>
      </c>
      <c r="D273" s="392">
        <v>43046</v>
      </c>
      <c r="E273" s="394">
        <v>58427</v>
      </c>
      <c r="F273" s="394">
        <v>464</v>
      </c>
      <c r="G273" s="37"/>
      <c r="H273" s="25"/>
      <c r="I273" s="48"/>
      <c r="J273" s="26"/>
      <c r="K273" s="8"/>
      <c r="L273" s="27"/>
      <c r="M273" s="241"/>
    </row>
    <row r="274" spans="1:13" ht="17.25" customHeight="1" outlineLevel="1" x14ac:dyDescent="0.25">
      <c r="A274" s="53"/>
      <c r="B274" s="53"/>
      <c r="C274" s="394" t="s">
        <v>3751</v>
      </c>
      <c r="D274" s="392">
        <v>43046</v>
      </c>
      <c r="E274" s="394">
        <v>48768</v>
      </c>
      <c r="F274" s="394">
        <v>464</v>
      </c>
      <c r="G274" s="37"/>
      <c r="H274" s="25"/>
      <c r="I274" s="48"/>
      <c r="J274" s="26"/>
      <c r="K274" s="8"/>
      <c r="L274" s="27"/>
      <c r="M274" s="241"/>
    </row>
    <row r="275" spans="1:13" ht="17.25" customHeight="1" outlineLevel="1" x14ac:dyDescent="0.25">
      <c r="A275" s="53"/>
      <c r="B275" s="53"/>
      <c r="C275" s="394" t="s">
        <v>3752</v>
      </c>
      <c r="D275" s="392">
        <v>43046</v>
      </c>
      <c r="E275" s="394">
        <v>58428</v>
      </c>
      <c r="F275" s="394">
        <v>464</v>
      </c>
      <c r="G275" s="37"/>
      <c r="H275" s="25"/>
      <c r="I275" s="48"/>
      <c r="J275" s="26"/>
      <c r="K275" s="8"/>
      <c r="L275" s="27"/>
      <c r="M275" s="241"/>
    </row>
    <row r="276" spans="1:13" ht="17.25" customHeight="1" outlineLevel="1" x14ac:dyDescent="0.25">
      <c r="A276" s="53"/>
      <c r="B276" s="53"/>
      <c r="C276" s="394" t="s">
        <v>573</v>
      </c>
      <c r="D276" s="392">
        <v>43047</v>
      </c>
      <c r="E276" s="394">
        <v>47752</v>
      </c>
      <c r="F276" s="394">
        <v>464</v>
      </c>
      <c r="G276" s="37"/>
      <c r="H276" s="25"/>
      <c r="I276" s="48"/>
      <c r="J276" s="26"/>
      <c r="K276" s="8"/>
      <c r="L276" s="27"/>
      <c r="M276" s="241"/>
    </row>
    <row r="277" spans="1:13" ht="17.25" customHeight="1" outlineLevel="1" x14ac:dyDescent="0.25">
      <c r="A277" s="53"/>
      <c r="B277" s="53"/>
      <c r="C277" s="394" t="s">
        <v>3753</v>
      </c>
      <c r="D277" s="392">
        <v>43047</v>
      </c>
      <c r="E277" s="394">
        <v>48769</v>
      </c>
      <c r="F277" s="394">
        <v>464</v>
      </c>
      <c r="G277" s="37"/>
      <c r="H277" s="25"/>
      <c r="I277" s="48"/>
      <c r="J277" s="26"/>
      <c r="K277" s="8"/>
      <c r="L277" s="27"/>
      <c r="M277" s="241"/>
    </row>
    <row r="278" spans="1:13" ht="17.25" customHeight="1" outlineLevel="1" x14ac:dyDescent="0.25">
      <c r="A278" s="53"/>
      <c r="B278" s="53"/>
      <c r="C278" s="394" t="s">
        <v>3754</v>
      </c>
      <c r="D278" s="392">
        <v>43047</v>
      </c>
      <c r="E278" s="394">
        <v>48770</v>
      </c>
      <c r="F278" s="394">
        <v>464</v>
      </c>
      <c r="G278" s="37"/>
      <c r="H278" s="25"/>
      <c r="I278" s="48"/>
      <c r="J278" s="26"/>
      <c r="K278" s="8"/>
      <c r="L278" s="27"/>
      <c r="M278" s="241"/>
    </row>
    <row r="279" spans="1:13" ht="17.25" customHeight="1" outlineLevel="1" x14ac:dyDescent="0.25">
      <c r="A279" s="53"/>
      <c r="B279" s="53"/>
      <c r="C279" s="394" t="s">
        <v>3755</v>
      </c>
      <c r="D279" s="392">
        <v>43047</v>
      </c>
      <c r="E279" s="394">
        <v>47753</v>
      </c>
      <c r="F279" s="394">
        <v>464</v>
      </c>
      <c r="G279" s="37"/>
      <c r="H279" s="25"/>
      <c r="I279" s="48"/>
      <c r="J279" s="26"/>
      <c r="K279" s="8"/>
      <c r="L279" s="27"/>
      <c r="M279" s="241"/>
    </row>
    <row r="280" spans="1:13" ht="17.25" customHeight="1" outlineLevel="1" x14ac:dyDescent="0.25">
      <c r="A280" s="53"/>
      <c r="B280" s="53"/>
      <c r="C280" s="394" t="s">
        <v>3756</v>
      </c>
      <c r="D280" s="392">
        <v>43047</v>
      </c>
      <c r="E280" s="394">
        <v>48771</v>
      </c>
      <c r="F280" s="394">
        <v>464</v>
      </c>
      <c r="G280" s="37"/>
      <c r="H280" s="25"/>
      <c r="I280" s="48"/>
      <c r="J280" s="26"/>
      <c r="K280" s="8"/>
      <c r="L280" s="27"/>
      <c r="M280" s="241"/>
    </row>
    <row r="281" spans="1:13" ht="17.25" customHeight="1" outlineLevel="1" x14ac:dyDescent="0.25">
      <c r="A281" s="53"/>
      <c r="B281" s="53"/>
      <c r="C281" s="394" t="s">
        <v>3757</v>
      </c>
      <c r="D281" s="392">
        <v>43047</v>
      </c>
      <c r="E281" s="394">
        <v>47754</v>
      </c>
      <c r="F281" s="394">
        <v>464</v>
      </c>
      <c r="G281" s="37"/>
      <c r="H281" s="25"/>
      <c r="I281" s="48"/>
      <c r="J281" s="26"/>
      <c r="K281" s="8"/>
      <c r="L281" s="27"/>
      <c r="M281" s="241"/>
    </row>
    <row r="282" spans="1:13" ht="17.25" customHeight="1" outlineLevel="1" x14ac:dyDescent="0.25">
      <c r="A282" s="53"/>
      <c r="B282" s="53"/>
      <c r="C282" s="394" t="s">
        <v>3758</v>
      </c>
      <c r="D282" s="392">
        <v>43047</v>
      </c>
      <c r="E282" s="394">
        <v>58429</v>
      </c>
      <c r="F282" s="394">
        <v>464</v>
      </c>
      <c r="G282" s="37"/>
      <c r="H282" s="25"/>
      <c r="I282" s="48"/>
      <c r="J282" s="26"/>
      <c r="K282" s="8"/>
      <c r="L282" s="27"/>
      <c r="M282" s="241"/>
    </row>
    <row r="283" spans="1:13" ht="17.25" customHeight="1" outlineLevel="1" x14ac:dyDescent="0.25">
      <c r="A283" s="53"/>
      <c r="B283" s="53"/>
      <c r="C283" s="394" t="s">
        <v>3759</v>
      </c>
      <c r="D283" s="392">
        <v>43047</v>
      </c>
      <c r="E283" s="394">
        <v>48772</v>
      </c>
      <c r="F283" s="394">
        <v>464</v>
      </c>
      <c r="G283" s="37"/>
      <c r="H283" s="25"/>
      <c r="I283" s="48"/>
      <c r="J283" s="26"/>
      <c r="K283" s="8"/>
      <c r="L283" s="27"/>
      <c r="M283" s="241"/>
    </row>
    <row r="284" spans="1:13" ht="17.25" customHeight="1" outlineLevel="1" x14ac:dyDescent="0.25">
      <c r="A284" s="53"/>
      <c r="B284" s="53"/>
      <c r="C284" s="394" t="s">
        <v>1691</v>
      </c>
      <c r="D284" s="392">
        <v>43047</v>
      </c>
      <c r="E284" s="394">
        <v>48773</v>
      </c>
      <c r="F284" s="394">
        <v>464</v>
      </c>
      <c r="G284" s="37"/>
      <c r="H284" s="25"/>
      <c r="I284" s="48"/>
      <c r="J284" s="26"/>
      <c r="K284" s="8"/>
      <c r="L284" s="27"/>
      <c r="M284" s="241"/>
    </row>
    <row r="285" spans="1:13" ht="17.25" customHeight="1" outlineLevel="1" x14ac:dyDescent="0.25">
      <c r="A285" s="53"/>
      <c r="B285" s="53"/>
      <c r="C285" s="394" t="s">
        <v>3760</v>
      </c>
      <c r="D285" s="392">
        <v>43047</v>
      </c>
      <c r="E285" s="394">
        <v>47755</v>
      </c>
      <c r="F285" s="394">
        <v>464</v>
      </c>
      <c r="G285" s="37"/>
      <c r="H285" s="25"/>
      <c r="I285" s="48"/>
      <c r="J285" s="26"/>
      <c r="K285" s="8"/>
      <c r="L285" s="27"/>
      <c r="M285" s="241"/>
    </row>
    <row r="286" spans="1:13" ht="17.25" customHeight="1" outlineLevel="1" x14ac:dyDescent="0.25">
      <c r="A286" s="53"/>
      <c r="B286" s="53"/>
      <c r="C286" s="394" t="s">
        <v>3761</v>
      </c>
      <c r="D286" s="392">
        <v>43048</v>
      </c>
      <c r="E286" s="394">
        <v>47756</v>
      </c>
      <c r="F286" s="394">
        <v>464</v>
      </c>
      <c r="G286" s="37"/>
      <c r="H286" s="25"/>
      <c r="I286" s="48"/>
      <c r="J286" s="26"/>
      <c r="K286" s="8"/>
      <c r="L286" s="27"/>
      <c r="M286" s="241"/>
    </row>
    <row r="287" spans="1:13" ht="17.25" customHeight="1" outlineLevel="1" x14ac:dyDescent="0.25">
      <c r="A287" s="53"/>
      <c r="B287" s="53"/>
      <c r="C287" s="394" t="s">
        <v>3762</v>
      </c>
      <c r="D287" s="392">
        <v>43048</v>
      </c>
      <c r="E287" s="394">
        <v>48774</v>
      </c>
      <c r="F287" s="394">
        <v>464</v>
      </c>
      <c r="G287" s="37"/>
      <c r="H287" s="25"/>
      <c r="I287" s="48"/>
      <c r="J287" s="26"/>
      <c r="K287" s="8"/>
      <c r="L287" s="27"/>
      <c r="M287" s="241"/>
    </row>
    <row r="288" spans="1:13" ht="17.25" customHeight="1" outlineLevel="1" x14ac:dyDescent="0.25">
      <c r="A288" s="53"/>
      <c r="B288" s="53"/>
      <c r="C288" s="394" t="s">
        <v>3763</v>
      </c>
      <c r="D288" s="392">
        <v>43048</v>
      </c>
      <c r="E288" s="394">
        <v>47757</v>
      </c>
      <c r="F288" s="394">
        <v>464</v>
      </c>
      <c r="G288" s="37"/>
      <c r="H288" s="25"/>
      <c r="I288" s="48"/>
      <c r="J288" s="26"/>
      <c r="K288" s="8"/>
      <c r="L288" s="27"/>
      <c r="M288" s="241"/>
    </row>
    <row r="289" spans="1:13" ht="17.25" customHeight="1" outlineLevel="1" x14ac:dyDescent="0.25">
      <c r="A289" s="53"/>
      <c r="B289" s="53"/>
      <c r="C289" s="394" t="s">
        <v>2065</v>
      </c>
      <c r="D289" s="392">
        <v>43048</v>
      </c>
      <c r="E289" s="394">
        <v>47758</v>
      </c>
      <c r="F289" s="394">
        <v>464</v>
      </c>
      <c r="G289" s="37"/>
      <c r="H289" s="25"/>
      <c r="I289" s="48"/>
      <c r="J289" s="26"/>
      <c r="K289" s="8"/>
      <c r="L289" s="27"/>
      <c r="M289" s="241"/>
    </row>
    <row r="290" spans="1:13" ht="17.25" customHeight="1" outlineLevel="1" x14ac:dyDescent="0.25">
      <c r="A290" s="53"/>
      <c r="B290" s="53"/>
      <c r="C290" s="394" t="s">
        <v>3764</v>
      </c>
      <c r="D290" s="392">
        <v>43048</v>
      </c>
      <c r="E290" s="394">
        <v>47759</v>
      </c>
      <c r="F290" s="394">
        <v>464</v>
      </c>
      <c r="G290" s="37"/>
      <c r="H290" s="25"/>
      <c r="I290" s="48"/>
      <c r="J290" s="26"/>
      <c r="K290" s="8"/>
      <c r="L290" s="27"/>
      <c r="M290" s="241"/>
    </row>
    <row r="291" spans="1:13" ht="17.25" customHeight="1" outlineLevel="1" x14ac:dyDescent="0.25">
      <c r="A291" s="53"/>
      <c r="B291" s="53"/>
      <c r="C291" s="394" t="s">
        <v>3765</v>
      </c>
      <c r="D291" s="392">
        <v>43048</v>
      </c>
      <c r="E291" s="394">
        <v>58430</v>
      </c>
      <c r="F291" s="394">
        <v>464</v>
      </c>
      <c r="G291" s="37"/>
      <c r="H291" s="25"/>
      <c r="I291" s="48"/>
      <c r="J291" s="26"/>
      <c r="K291" s="8"/>
      <c r="L291" s="27"/>
      <c r="M291" s="241"/>
    </row>
    <row r="292" spans="1:13" ht="17.25" customHeight="1" outlineLevel="1" x14ac:dyDescent="0.25">
      <c r="A292" s="53"/>
      <c r="B292" s="53"/>
      <c r="C292" s="394" t="s">
        <v>3766</v>
      </c>
      <c r="D292" s="392">
        <v>43049</v>
      </c>
      <c r="E292" s="394" t="s">
        <v>3767</v>
      </c>
      <c r="F292" s="394">
        <v>464</v>
      </c>
      <c r="G292" s="37"/>
      <c r="H292" s="25"/>
      <c r="I292" s="48"/>
      <c r="J292" s="26"/>
      <c r="K292" s="8"/>
      <c r="L292" s="27"/>
      <c r="M292" s="241"/>
    </row>
    <row r="293" spans="1:13" ht="17.25" customHeight="1" outlineLevel="1" x14ac:dyDescent="0.25">
      <c r="A293" s="53"/>
      <c r="B293" s="53"/>
      <c r="C293" s="394" t="s">
        <v>3768</v>
      </c>
      <c r="D293" s="392">
        <v>43049</v>
      </c>
      <c r="E293" s="394">
        <v>58431</v>
      </c>
      <c r="F293" s="394">
        <v>464</v>
      </c>
      <c r="G293" s="37"/>
      <c r="H293" s="25"/>
      <c r="I293" s="48"/>
      <c r="J293" s="26"/>
      <c r="K293" s="8"/>
      <c r="L293" s="27"/>
      <c r="M293" s="241"/>
    </row>
    <row r="294" spans="1:13" ht="17.25" customHeight="1" outlineLevel="1" x14ac:dyDescent="0.25">
      <c r="A294" s="53"/>
      <c r="B294" s="53"/>
      <c r="C294" s="394" t="s">
        <v>3769</v>
      </c>
      <c r="D294" s="392">
        <v>43049</v>
      </c>
      <c r="E294" s="394">
        <v>47761</v>
      </c>
      <c r="F294" s="394">
        <v>464</v>
      </c>
      <c r="G294" s="37"/>
      <c r="H294" s="25"/>
      <c r="I294" s="48"/>
      <c r="J294" s="26"/>
      <c r="K294" s="8"/>
      <c r="L294" s="27"/>
      <c r="M294" s="241"/>
    </row>
    <row r="295" spans="1:13" ht="17.25" customHeight="1" outlineLevel="1" x14ac:dyDescent="0.25">
      <c r="A295" s="53"/>
      <c r="B295" s="53"/>
      <c r="C295" s="394" t="s">
        <v>3770</v>
      </c>
      <c r="D295" s="392">
        <v>43049</v>
      </c>
      <c r="E295" s="394">
        <v>58432</v>
      </c>
      <c r="F295" s="394">
        <v>464</v>
      </c>
      <c r="G295" s="37"/>
      <c r="H295" s="25"/>
      <c r="I295" s="48"/>
      <c r="J295" s="26"/>
      <c r="K295" s="8"/>
      <c r="L295" s="27"/>
      <c r="M295" s="241"/>
    </row>
    <row r="296" spans="1:13" ht="17.25" customHeight="1" outlineLevel="1" x14ac:dyDescent="0.25">
      <c r="A296" s="53"/>
      <c r="B296" s="53"/>
      <c r="C296" s="394" t="s">
        <v>3771</v>
      </c>
      <c r="D296" s="392">
        <v>43049</v>
      </c>
      <c r="E296" s="394">
        <v>58433</v>
      </c>
      <c r="F296" s="394">
        <v>464</v>
      </c>
      <c r="G296" s="37"/>
      <c r="H296" s="25"/>
      <c r="I296" s="48"/>
      <c r="J296" s="26"/>
      <c r="K296" s="8"/>
      <c r="L296" s="27"/>
      <c r="M296" s="241"/>
    </row>
    <row r="297" spans="1:13" ht="17.25" customHeight="1" outlineLevel="1" x14ac:dyDescent="0.25">
      <c r="A297" s="53"/>
      <c r="B297" s="53"/>
      <c r="C297" s="394" t="s">
        <v>3772</v>
      </c>
      <c r="D297" s="392">
        <v>43049</v>
      </c>
      <c r="E297" s="394">
        <v>48775</v>
      </c>
      <c r="F297" s="394">
        <v>464</v>
      </c>
      <c r="G297" s="37"/>
      <c r="H297" s="25"/>
      <c r="I297" s="48"/>
      <c r="J297" s="26"/>
      <c r="K297" s="8"/>
      <c r="L297" s="27"/>
      <c r="M297" s="241"/>
    </row>
    <row r="298" spans="1:13" ht="17.25" customHeight="1" outlineLevel="1" x14ac:dyDescent="0.25">
      <c r="A298" s="53"/>
      <c r="B298" s="53"/>
      <c r="C298" s="394" t="s">
        <v>3773</v>
      </c>
      <c r="D298" s="392">
        <v>43049</v>
      </c>
      <c r="E298" s="394">
        <v>58434</v>
      </c>
      <c r="F298" s="394">
        <v>464</v>
      </c>
      <c r="G298" s="37"/>
      <c r="H298" s="25"/>
      <c r="I298" s="48"/>
      <c r="J298" s="26"/>
      <c r="K298" s="8"/>
      <c r="L298" s="27"/>
      <c r="M298" s="241"/>
    </row>
    <row r="299" spans="1:13" ht="17.25" customHeight="1" outlineLevel="1" x14ac:dyDescent="0.25">
      <c r="A299" s="53"/>
      <c r="B299" s="53"/>
      <c r="C299" s="394" t="s">
        <v>3774</v>
      </c>
      <c r="D299" s="392">
        <v>43049</v>
      </c>
      <c r="E299" s="394">
        <v>58435</v>
      </c>
      <c r="F299" s="394">
        <v>464</v>
      </c>
      <c r="G299" s="37"/>
      <c r="H299" s="25"/>
      <c r="I299" s="48"/>
      <c r="J299" s="26"/>
      <c r="K299" s="8"/>
      <c r="L299" s="27"/>
      <c r="M299" s="241"/>
    </row>
    <row r="300" spans="1:13" ht="17.25" customHeight="1" outlineLevel="1" x14ac:dyDescent="0.25">
      <c r="A300" s="53"/>
      <c r="B300" s="53"/>
      <c r="C300" s="394" t="s">
        <v>3775</v>
      </c>
      <c r="D300" s="392">
        <v>43050</v>
      </c>
      <c r="E300" s="394">
        <v>48776</v>
      </c>
      <c r="F300" s="394">
        <v>464</v>
      </c>
      <c r="G300" s="37"/>
      <c r="H300" s="25"/>
      <c r="I300" s="48"/>
      <c r="J300" s="26"/>
      <c r="K300" s="8"/>
      <c r="L300" s="27"/>
      <c r="M300" s="241"/>
    </row>
    <row r="301" spans="1:13" ht="17.25" customHeight="1" outlineLevel="1" x14ac:dyDescent="0.25">
      <c r="A301" s="53"/>
      <c r="B301" s="53"/>
      <c r="C301" s="394" t="s">
        <v>3776</v>
      </c>
      <c r="D301" s="392">
        <v>43050</v>
      </c>
      <c r="E301" s="394">
        <v>47762</v>
      </c>
      <c r="F301" s="394">
        <v>464</v>
      </c>
      <c r="G301" s="37"/>
      <c r="H301" s="25"/>
      <c r="I301" s="48"/>
      <c r="J301" s="26"/>
      <c r="K301" s="8"/>
      <c r="L301" s="27"/>
      <c r="M301" s="241"/>
    </row>
    <row r="302" spans="1:13" ht="17.25" customHeight="1" outlineLevel="1" x14ac:dyDescent="0.25">
      <c r="A302" s="53"/>
      <c r="B302" s="53"/>
      <c r="C302" s="394" t="s">
        <v>3777</v>
      </c>
      <c r="D302" s="392">
        <v>43050</v>
      </c>
      <c r="E302" s="394">
        <v>58436</v>
      </c>
      <c r="F302" s="394">
        <v>464</v>
      </c>
      <c r="G302" s="37"/>
      <c r="H302" s="25"/>
      <c r="I302" s="48"/>
      <c r="J302" s="26"/>
      <c r="K302" s="8"/>
      <c r="L302" s="27"/>
      <c r="M302" s="241"/>
    </row>
    <row r="303" spans="1:13" ht="17.25" customHeight="1" outlineLevel="1" x14ac:dyDescent="0.25">
      <c r="A303" s="53"/>
      <c r="B303" s="53"/>
      <c r="C303" s="394" t="s">
        <v>3778</v>
      </c>
      <c r="D303" s="392">
        <v>43050</v>
      </c>
      <c r="E303" s="394">
        <v>47763</v>
      </c>
      <c r="F303" s="394">
        <v>464</v>
      </c>
      <c r="G303" s="37"/>
      <c r="H303" s="25"/>
      <c r="I303" s="48"/>
      <c r="J303" s="26"/>
      <c r="K303" s="8"/>
      <c r="L303" s="27"/>
      <c r="M303" s="241"/>
    </row>
    <row r="304" spans="1:13" ht="17.25" customHeight="1" outlineLevel="1" x14ac:dyDescent="0.25">
      <c r="A304" s="53"/>
      <c r="B304" s="53"/>
      <c r="C304" s="394" t="s">
        <v>3779</v>
      </c>
      <c r="D304" s="392">
        <v>43050</v>
      </c>
      <c r="E304" s="394">
        <v>4877</v>
      </c>
      <c r="F304" s="394">
        <v>464</v>
      </c>
      <c r="G304" s="37"/>
      <c r="H304" s="25"/>
      <c r="I304" s="48"/>
      <c r="J304" s="26"/>
      <c r="K304" s="8"/>
      <c r="L304" s="27"/>
      <c r="M304" s="241"/>
    </row>
    <row r="305" spans="1:13" ht="17.25" customHeight="1" outlineLevel="1" x14ac:dyDescent="0.25">
      <c r="A305" s="53"/>
      <c r="B305" s="53"/>
      <c r="C305" s="394" t="s">
        <v>3780</v>
      </c>
      <c r="D305" s="392">
        <v>43050</v>
      </c>
      <c r="E305" s="394">
        <v>58437</v>
      </c>
      <c r="F305" s="394">
        <v>464</v>
      </c>
      <c r="G305" s="37"/>
      <c r="H305" s="25"/>
      <c r="I305" s="48"/>
      <c r="J305" s="26"/>
      <c r="K305" s="8"/>
      <c r="L305" s="27"/>
      <c r="M305" s="241"/>
    </row>
    <row r="306" spans="1:13" ht="17.25" customHeight="1" outlineLevel="1" x14ac:dyDescent="0.25">
      <c r="A306" s="53"/>
      <c r="B306" s="53"/>
      <c r="C306" s="394" t="s">
        <v>3781</v>
      </c>
      <c r="D306" s="392">
        <v>43052</v>
      </c>
      <c r="E306" s="394">
        <v>47764</v>
      </c>
      <c r="F306" s="394">
        <v>464</v>
      </c>
      <c r="G306" s="37"/>
      <c r="H306" s="25"/>
      <c r="I306" s="48"/>
      <c r="J306" s="26"/>
      <c r="K306" s="8"/>
      <c r="L306" s="27"/>
      <c r="M306" s="241"/>
    </row>
    <row r="307" spans="1:13" ht="17.25" customHeight="1" outlineLevel="1" x14ac:dyDescent="0.25">
      <c r="A307" s="53"/>
      <c r="B307" s="53"/>
      <c r="C307" s="394" t="s">
        <v>3782</v>
      </c>
      <c r="D307" s="392">
        <v>43052</v>
      </c>
      <c r="E307" s="394">
        <v>58438</v>
      </c>
      <c r="F307" s="394">
        <v>464</v>
      </c>
      <c r="G307" s="37"/>
      <c r="H307" s="25"/>
      <c r="I307" s="48"/>
      <c r="J307" s="26"/>
      <c r="K307" s="8"/>
      <c r="L307" s="27"/>
      <c r="M307" s="241"/>
    </row>
    <row r="308" spans="1:13" ht="17.25" customHeight="1" outlineLevel="1" x14ac:dyDescent="0.25">
      <c r="A308" s="53"/>
      <c r="B308" s="53"/>
      <c r="C308" s="394" t="s">
        <v>3783</v>
      </c>
      <c r="D308" s="392">
        <v>43052</v>
      </c>
      <c r="E308" s="394">
        <v>58440</v>
      </c>
      <c r="F308" s="394">
        <v>464</v>
      </c>
      <c r="G308" s="37"/>
      <c r="H308" s="25"/>
      <c r="I308" s="48"/>
      <c r="J308" s="26"/>
      <c r="K308" s="8"/>
      <c r="L308" s="27"/>
      <c r="M308" s="241"/>
    </row>
    <row r="309" spans="1:13" ht="17.25" customHeight="1" outlineLevel="1" x14ac:dyDescent="0.25">
      <c r="A309" s="53"/>
      <c r="B309" s="53"/>
      <c r="C309" s="394" t="s">
        <v>3784</v>
      </c>
      <c r="D309" s="392">
        <v>43052</v>
      </c>
      <c r="E309" s="394">
        <v>47765</v>
      </c>
      <c r="F309" s="394">
        <v>464</v>
      </c>
      <c r="G309" s="37"/>
      <c r="H309" s="25"/>
      <c r="I309" s="48"/>
      <c r="J309" s="26"/>
      <c r="K309" s="8"/>
      <c r="L309" s="27"/>
      <c r="M309" s="241"/>
    </row>
    <row r="310" spans="1:13" ht="17.25" customHeight="1" outlineLevel="1" x14ac:dyDescent="0.25">
      <c r="A310" s="53"/>
      <c r="B310" s="53"/>
      <c r="C310" s="394" t="s">
        <v>3785</v>
      </c>
      <c r="D310" s="392">
        <v>43052</v>
      </c>
      <c r="E310" s="394">
        <v>48778</v>
      </c>
      <c r="F310" s="394">
        <v>464</v>
      </c>
      <c r="G310" s="37"/>
      <c r="H310" s="25"/>
      <c r="I310" s="48"/>
      <c r="J310" s="26"/>
      <c r="K310" s="8"/>
      <c r="L310" s="27"/>
      <c r="M310" s="241"/>
    </row>
    <row r="311" spans="1:13" ht="17.25" customHeight="1" outlineLevel="1" x14ac:dyDescent="0.25">
      <c r="A311" s="53"/>
      <c r="B311" s="53"/>
      <c r="C311" s="394" t="s">
        <v>3786</v>
      </c>
      <c r="D311" s="392">
        <v>43052</v>
      </c>
      <c r="E311" s="394">
        <v>58441</v>
      </c>
      <c r="F311" s="394">
        <v>464</v>
      </c>
      <c r="G311" s="37"/>
      <c r="H311" s="25"/>
      <c r="I311" s="48"/>
      <c r="J311" s="26"/>
      <c r="K311" s="8"/>
      <c r="L311" s="27"/>
      <c r="M311" s="241"/>
    </row>
    <row r="312" spans="1:13" ht="17.25" customHeight="1" outlineLevel="1" x14ac:dyDescent="0.25">
      <c r="A312" s="53"/>
      <c r="B312" s="53"/>
      <c r="C312" s="394" t="s">
        <v>3281</v>
      </c>
      <c r="D312" s="392">
        <v>43053</v>
      </c>
      <c r="E312" s="394">
        <v>58442</v>
      </c>
      <c r="F312" s="394">
        <v>464</v>
      </c>
      <c r="G312" s="37"/>
      <c r="H312" s="25"/>
      <c r="I312" s="48"/>
      <c r="J312" s="26"/>
      <c r="K312" s="8"/>
      <c r="L312" s="27"/>
      <c r="M312" s="241"/>
    </row>
    <row r="313" spans="1:13" ht="17.25" customHeight="1" outlineLevel="1" x14ac:dyDescent="0.25">
      <c r="A313" s="53"/>
      <c r="B313" s="53"/>
      <c r="C313" s="394" t="s">
        <v>1177</v>
      </c>
      <c r="D313" s="392">
        <v>43053</v>
      </c>
      <c r="E313" s="394">
        <v>58443</v>
      </c>
      <c r="F313" s="394">
        <v>464</v>
      </c>
      <c r="G313" s="37"/>
      <c r="H313" s="25"/>
      <c r="I313" s="48"/>
      <c r="J313" s="26"/>
      <c r="K313" s="8"/>
      <c r="L313" s="27"/>
      <c r="M313" s="241"/>
    </row>
    <row r="314" spans="1:13" ht="17.25" customHeight="1" outlineLevel="1" x14ac:dyDescent="0.25">
      <c r="A314" s="53"/>
      <c r="B314" s="53"/>
      <c r="C314" s="394" t="s">
        <v>3787</v>
      </c>
      <c r="D314" s="392">
        <v>43053</v>
      </c>
      <c r="E314" s="394">
        <v>58444</v>
      </c>
      <c r="F314" s="394">
        <v>464</v>
      </c>
      <c r="G314" s="37"/>
      <c r="H314" s="25"/>
      <c r="I314" s="48"/>
      <c r="J314" s="26"/>
      <c r="K314" s="8"/>
      <c r="L314" s="27"/>
      <c r="M314" s="241"/>
    </row>
    <row r="315" spans="1:13" ht="17.25" customHeight="1" outlineLevel="1" x14ac:dyDescent="0.25">
      <c r="A315" s="53"/>
      <c r="B315" s="53"/>
      <c r="C315" s="394" t="s">
        <v>3788</v>
      </c>
      <c r="D315" s="392">
        <v>43054</v>
      </c>
      <c r="E315" s="394">
        <v>58445</v>
      </c>
      <c r="F315" s="394">
        <v>464</v>
      </c>
      <c r="G315" s="37"/>
      <c r="H315" s="25"/>
      <c r="I315" s="48"/>
      <c r="J315" s="26"/>
      <c r="K315" s="8"/>
      <c r="L315" s="27"/>
      <c r="M315" s="241"/>
    </row>
    <row r="316" spans="1:13" ht="17.25" customHeight="1" outlineLevel="1" x14ac:dyDescent="0.25">
      <c r="A316" s="53"/>
      <c r="B316" s="53"/>
      <c r="C316" s="394" t="s">
        <v>3789</v>
      </c>
      <c r="D316" s="392">
        <v>43054</v>
      </c>
      <c r="E316" s="394">
        <v>58446</v>
      </c>
      <c r="F316" s="394">
        <v>464</v>
      </c>
      <c r="G316" s="37"/>
      <c r="H316" s="25"/>
      <c r="I316" s="48"/>
      <c r="J316" s="26"/>
      <c r="K316" s="8"/>
      <c r="L316" s="27"/>
      <c r="M316" s="241"/>
    </row>
    <row r="317" spans="1:13" ht="17.25" customHeight="1" outlineLevel="1" x14ac:dyDescent="0.25">
      <c r="A317" s="53"/>
      <c r="B317" s="53"/>
      <c r="C317" s="394" t="s">
        <v>3790</v>
      </c>
      <c r="D317" s="392">
        <v>43054</v>
      </c>
      <c r="E317" s="394">
        <v>58447</v>
      </c>
      <c r="F317" s="394">
        <v>464</v>
      </c>
      <c r="G317" s="37"/>
      <c r="H317" s="25"/>
      <c r="I317" s="48"/>
      <c r="J317" s="26"/>
      <c r="K317" s="8"/>
      <c r="L317" s="27"/>
      <c r="M317" s="241"/>
    </row>
    <row r="318" spans="1:13" ht="17.25" customHeight="1" outlineLevel="1" x14ac:dyDescent="0.25">
      <c r="A318" s="53"/>
      <c r="B318" s="53"/>
      <c r="C318" s="394" t="s">
        <v>3791</v>
      </c>
      <c r="D318" s="392">
        <v>43054</v>
      </c>
      <c r="E318" s="394">
        <v>47766</v>
      </c>
      <c r="F318" s="394">
        <v>464</v>
      </c>
      <c r="G318" s="37"/>
      <c r="H318" s="25"/>
      <c r="I318" s="48"/>
      <c r="J318" s="26"/>
      <c r="K318" s="8"/>
      <c r="L318" s="27"/>
      <c r="M318" s="241"/>
    </row>
    <row r="319" spans="1:13" ht="17.25" customHeight="1" outlineLevel="1" x14ac:dyDescent="0.25">
      <c r="A319" s="53"/>
      <c r="B319" s="53"/>
      <c r="C319" s="394" t="s">
        <v>3792</v>
      </c>
      <c r="D319" s="392">
        <v>43054</v>
      </c>
      <c r="E319" s="394">
        <v>58448</v>
      </c>
      <c r="F319" s="394">
        <v>464</v>
      </c>
      <c r="G319" s="37"/>
      <c r="H319" s="25"/>
      <c r="I319" s="48"/>
      <c r="J319" s="26"/>
      <c r="K319" s="8"/>
      <c r="L319" s="27"/>
      <c r="M319" s="241"/>
    </row>
    <row r="320" spans="1:13" ht="17.25" customHeight="1" outlineLevel="1" x14ac:dyDescent="0.25">
      <c r="A320" s="53"/>
      <c r="B320" s="53"/>
      <c r="C320" s="394" t="s">
        <v>3793</v>
      </c>
      <c r="D320" s="392">
        <v>43055</v>
      </c>
      <c r="E320" s="394">
        <v>48779</v>
      </c>
      <c r="F320" s="394">
        <v>464</v>
      </c>
      <c r="G320" s="37"/>
      <c r="H320" s="25"/>
      <c r="I320" s="48"/>
      <c r="J320" s="26"/>
      <c r="K320" s="8"/>
      <c r="L320" s="27"/>
      <c r="M320" s="241"/>
    </row>
    <row r="321" spans="1:13" ht="17.25" customHeight="1" outlineLevel="1" x14ac:dyDescent="0.25">
      <c r="A321" s="53"/>
      <c r="B321" s="53"/>
      <c r="C321" s="394" t="s">
        <v>3794</v>
      </c>
      <c r="D321" s="392">
        <v>43055</v>
      </c>
      <c r="E321" s="394">
        <v>48780</v>
      </c>
      <c r="F321" s="394">
        <v>464</v>
      </c>
      <c r="G321" s="37"/>
      <c r="H321" s="25"/>
      <c r="I321" s="48"/>
      <c r="J321" s="26"/>
      <c r="K321" s="8"/>
      <c r="L321" s="27"/>
      <c r="M321" s="241"/>
    </row>
    <row r="322" spans="1:13" ht="17.25" customHeight="1" outlineLevel="1" x14ac:dyDescent="0.25">
      <c r="A322" s="53"/>
      <c r="B322" s="53"/>
      <c r="C322" s="394" t="s">
        <v>3795</v>
      </c>
      <c r="D322" s="392">
        <v>43055</v>
      </c>
      <c r="E322" s="394">
        <v>47767</v>
      </c>
      <c r="F322" s="394">
        <v>464</v>
      </c>
      <c r="G322" s="37"/>
      <c r="H322" s="25"/>
      <c r="I322" s="48"/>
      <c r="J322" s="26"/>
      <c r="K322" s="8"/>
      <c r="L322" s="27"/>
      <c r="M322" s="241"/>
    </row>
    <row r="323" spans="1:13" ht="17.25" customHeight="1" outlineLevel="1" x14ac:dyDescent="0.25">
      <c r="A323" s="53"/>
      <c r="B323" s="53"/>
      <c r="C323" s="394" t="s">
        <v>641</v>
      </c>
      <c r="D323" s="392">
        <v>43055</v>
      </c>
      <c r="E323" s="394">
        <v>58449</v>
      </c>
      <c r="F323" s="394">
        <v>464</v>
      </c>
      <c r="G323" s="37"/>
      <c r="H323" s="25"/>
      <c r="I323" s="48"/>
      <c r="J323" s="26"/>
      <c r="K323" s="8"/>
      <c r="L323" s="27"/>
      <c r="M323" s="241"/>
    </row>
    <row r="324" spans="1:13" ht="17.25" customHeight="1" outlineLevel="1" x14ac:dyDescent="0.25">
      <c r="A324" s="53"/>
      <c r="B324" s="53"/>
      <c r="C324" s="394" t="s">
        <v>3796</v>
      </c>
      <c r="D324" s="392">
        <v>43056</v>
      </c>
      <c r="E324" s="394">
        <v>58450</v>
      </c>
      <c r="F324" s="394">
        <v>464</v>
      </c>
      <c r="G324" s="37"/>
      <c r="H324" s="25"/>
      <c r="I324" s="48"/>
      <c r="J324" s="26"/>
      <c r="K324" s="8"/>
      <c r="L324" s="27"/>
      <c r="M324" s="241"/>
    </row>
    <row r="325" spans="1:13" ht="17.25" customHeight="1" outlineLevel="1" x14ac:dyDescent="0.25">
      <c r="A325" s="53"/>
      <c r="B325" s="53"/>
      <c r="C325" s="394" t="s">
        <v>3797</v>
      </c>
      <c r="D325" s="392">
        <v>43056</v>
      </c>
      <c r="E325" s="394">
        <v>47768</v>
      </c>
      <c r="F325" s="394">
        <v>464</v>
      </c>
      <c r="G325" s="37"/>
      <c r="H325" s="25"/>
      <c r="I325" s="48"/>
      <c r="J325" s="26"/>
      <c r="K325" s="8"/>
      <c r="L325" s="27"/>
      <c r="M325" s="241"/>
    </row>
    <row r="326" spans="1:13" ht="17.25" customHeight="1" outlineLevel="1" x14ac:dyDescent="0.25">
      <c r="A326" s="53"/>
      <c r="B326" s="53"/>
      <c r="C326" s="394" t="s">
        <v>3078</v>
      </c>
      <c r="D326" s="392">
        <v>43056</v>
      </c>
      <c r="E326" s="394">
        <v>47769</v>
      </c>
      <c r="F326" s="394">
        <v>464</v>
      </c>
      <c r="G326" s="37"/>
      <c r="H326" s="25"/>
      <c r="I326" s="48"/>
      <c r="J326" s="26"/>
      <c r="K326" s="8"/>
      <c r="L326" s="27"/>
      <c r="M326" s="241"/>
    </row>
    <row r="327" spans="1:13" ht="17.25" customHeight="1" outlineLevel="1" x14ac:dyDescent="0.25">
      <c r="A327" s="53"/>
      <c r="B327" s="53"/>
      <c r="C327" s="394" t="s">
        <v>3798</v>
      </c>
      <c r="D327" s="392">
        <v>43056</v>
      </c>
      <c r="E327" s="394">
        <v>47770</v>
      </c>
      <c r="F327" s="394">
        <v>464</v>
      </c>
      <c r="G327" s="37"/>
      <c r="H327" s="25"/>
      <c r="I327" s="48"/>
      <c r="J327" s="26"/>
      <c r="K327" s="8"/>
      <c r="L327" s="27"/>
      <c r="M327" s="241"/>
    </row>
    <row r="328" spans="1:13" ht="17.25" customHeight="1" outlineLevel="1" x14ac:dyDescent="0.25">
      <c r="A328" s="53"/>
      <c r="B328" s="53"/>
      <c r="C328" s="394" t="s">
        <v>3799</v>
      </c>
      <c r="D328" s="392">
        <v>43057</v>
      </c>
      <c r="E328" s="394">
        <v>47771</v>
      </c>
      <c r="F328" s="394">
        <v>464</v>
      </c>
      <c r="G328" s="37"/>
      <c r="H328" s="25"/>
      <c r="I328" s="48"/>
      <c r="J328" s="26"/>
      <c r="K328" s="8"/>
      <c r="L328" s="27"/>
      <c r="M328" s="241"/>
    </row>
    <row r="329" spans="1:13" ht="17.25" customHeight="1" outlineLevel="1" x14ac:dyDescent="0.25">
      <c r="A329" s="53"/>
      <c r="B329" s="53"/>
      <c r="C329" s="394" t="s">
        <v>1378</v>
      </c>
      <c r="D329" s="392">
        <v>43057</v>
      </c>
      <c r="E329" s="394">
        <v>47772</v>
      </c>
      <c r="F329" s="394">
        <v>464</v>
      </c>
      <c r="G329" s="37"/>
      <c r="H329" s="25"/>
      <c r="I329" s="48"/>
      <c r="J329" s="26"/>
      <c r="K329" s="8"/>
      <c r="L329" s="27"/>
      <c r="M329" s="241"/>
    </row>
    <row r="330" spans="1:13" ht="17.25" customHeight="1" outlineLevel="1" x14ac:dyDescent="0.25">
      <c r="A330" s="53"/>
      <c r="B330" s="53"/>
      <c r="C330" s="394" t="s">
        <v>3800</v>
      </c>
      <c r="D330" s="392">
        <v>43060</v>
      </c>
      <c r="E330" s="394">
        <v>47773</v>
      </c>
      <c r="F330" s="394">
        <v>464</v>
      </c>
      <c r="G330" s="37"/>
      <c r="H330" s="25"/>
      <c r="I330" s="48"/>
      <c r="J330" s="26"/>
      <c r="K330" s="8"/>
      <c r="L330" s="27"/>
      <c r="M330" s="241"/>
    </row>
    <row r="331" spans="1:13" ht="17.25" customHeight="1" outlineLevel="1" x14ac:dyDescent="0.25">
      <c r="A331" s="53"/>
      <c r="B331" s="53"/>
      <c r="C331" s="394" t="s">
        <v>2046</v>
      </c>
      <c r="D331" s="392">
        <v>43060</v>
      </c>
      <c r="E331" s="394">
        <v>48781</v>
      </c>
      <c r="F331" s="394">
        <v>464</v>
      </c>
      <c r="G331" s="37"/>
      <c r="H331" s="25"/>
      <c r="I331" s="48"/>
      <c r="J331" s="26"/>
      <c r="K331" s="8"/>
      <c r="L331" s="27"/>
      <c r="M331" s="241"/>
    </row>
    <row r="332" spans="1:13" ht="17.25" customHeight="1" outlineLevel="1" x14ac:dyDescent="0.25">
      <c r="A332" s="53"/>
      <c r="B332" s="53"/>
      <c r="C332" s="394" t="s">
        <v>3801</v>
      </c>
      <c r="D332" s="392">
        <v>43060</v>
      </c>
      <c r="E332" s="394">
        <v>47774</v>
      </c>
      <c r="F332" s="394">
        <v>464</v>
      </c>
      <c r="G332" s="37"/>
      <c r="H332" s="25"/>
      <c r="I332" s="48"/>
      <c r="J332" s="26"/>
      <c r="K332" s="8"/>
      <c r="L332" s="27"/>
      <c r="M332" s="241"/>
    </row>
    <row r="333" spans="1:13" ht="17.25" customHeight="1" outlineLevel="1" x14ac:dyDescent="0.25">
      <c r="A333" s="53"/>
      <c r="B333" s="53"/>
      <c r="C333" s="394" t="s">
        <v>3802</v>
      </c>
      <c r="D333" s="392">
        <v>43061</v>
      </c>
      <c r="E333" s="394">
        <v>47775</v>
      </c>
      <c r="F333" s="394">
        <v>464</v>
      </c>
      <c r="G333" s="37"/>
      <c r="H333" s="25"/>
      <c r="I333" s="48"/>
      <c r="J333" s="26"/>
      <c r="K333" s="8"/>
      <c r="L333" s="27"/>
      <c r="M333" s="241"/>
    </row>
    <row r="334" spans="1:13" ht="17.25" customHeight="1" outlineLevel="1" x14ac:dyDescent="0.25">
      <c r="A334" s="53"/>
      <c r="B334" s="53"/>
      <c r="C334" s="394" t="s">
        <v>3803</v>
      </c>
      <c r="D334" s="392">
        <v>43061</v>
      </c>
      <c r="E334" s="394">
        <v>48782</v>
      </c>
      <c r="F334" s="394">
        <v>464</v>
      </c>
      <c r="G334" s="37"/>
      <c r="H334" s="25"/>
      <c r="I334" s="48"/>
      <c r="J334" s="26"/>
      <c r="K334" s="8"/>
      <c r="L334" s="27"/>
      <c r="M334" s="241"/>
    </row>
    <row r="335" spans="1:13" ht="17.25" customHeight="1" outlineLevel="1" x14ac:dyDescent="0.25">
      <c r="A335" s="53"/>
      <c r="B335" s="53"/>
      <c r="C335" s="394" t="s">
        <v>3804</v>
      </c>
      <c r="D335" s="392">
        <v>43061</v>
      </c>
      <c r="E335" s="394">
        <v>48783</v>
      </c>
      <c r="F335" s="394">
        <v>464</v>
      </c>
      <c r="G335" s="37"/>
      <c r="H335" s="25"/>
      <c r="I335" s="48"/>
      <c r="J335" s="26"/>
      <c r="K335" s="8"/>
      <c r="L335" s="27"/>
      <c r="M335" s="241"/>
    </row>
    <row r="336" spans="1:13" ht="17.25" customHeight="1" outlineLevel="1" x14ac:dyDescent="0.25">
      <c r="A336" s="53"/>
      <c r="B336" s="53"/>
      <c r="C336" s="394" t="s">
        <v>3805</v>
      </c>
      <c r="D336" s="392">
        <v>43061</v>
      </c>
      <c r="E336" s="394">
        <v>47776</v>
      </c>
      <c r="F336" s="394">
        <v>464</v>
      </c>
      <c r="G336" s="37"/>
      <c r="H336" s="25"/>
      <c r="I336" s="48"/>
      <c r="J336" s="26"/>
      <c r="K336" s="8"/>
      <c r="L336" s="27"/>
      <c r="M336" s="241"/>
    </row>
    <row r="337" spans="1:13" ht="17.25" customHeight="1" outlineLevel="1" x14ac:dyDescent="0.25">
      <c r="A337" s="53"/>
      <c r="B337" s="53"/>
      <c r="C337" s="394" t="s">
        <v>2093</v>
      </c>
      <c r="D337" s="392">
        <v>43061</v>
      </c>
      <c r="E337" s="394">
        <v>47777</v>
      </c>
      <c r="F337" s="394">
        <v>464</v>
      </c>
      <c r="G337" s="37"/>
      <c r="H337" s="25"/>
      <c r="I337" s="48"/>
      <c r="J337" s="26"/>
      <c r="K337" s="8"/>
      <c r="L337" s="27"/>
      <c r="M337" s="241"/>
    </row>
    <row r="338" spans="1:13" ht="17.25" customHeight="1" outlineLevel="1" x14ac:dyDescent="0.25">
      <c r="A338" s="53"/>
      <c r="B338" s="53"/>
      <c r="C338" s="394" t="s">
        <v>3806</v>
      </c>
      <c r="D338" s="392">
        <v>43061</v>
      </c>
      <c r="E338" s="394">
        <v>48784</v>
      </c>
      <c r="F338" s="394">
        <v>464</v>
      </c>
      <c r="G338" s="37"/>
      <c r="H338" s="25"/>
      <c r="I338" s="48"/>
      <c r="J338" s="26"/>
      <c r="K338" s="8"/>
      <c r="L338" s="27"/>
      <c r="M338" s="241"/>
    </row>
    <row r="339" spans="1:13" ht="17.25" customHeight="1" outlineLevel="1" x14ac:dyDescent="0.25">
      <c r="A339" s="53"/>
      <c r="B339" s="53"/>
      <c r="C339" s="394" t="s">
        <v>3807</v>
      </c>
      <c r="D339" s="392">
        <v>43061</v>
      </c>
      <c r="E339" s="394">
        <v>48785</v>
      </c>
      <c r="F339" s="394">
        <v>464</v>
      </c>
      <c r="G339" s="37"/>
      <c r="H339" s="25"/>
      <c r="I339" s="48"/>
      <c r="J339" s="26"/>
      <c r="K339" s="8"/>
      <c r="L339" s="27"/>
      <c r="M339" s="241"/>
    </row>
    <row r="340" spans="1:13" ht="17.25" customHeight="1" outlineLevel="1" x14ac:dyDescent="0.25">
      <c r="A340" s="53"/>
      <c r="B340" s="53"/>
      <c r="C340" s="394" t="s">
        <v>725</v>
      </c>
      <c r="D340" s="392">
        <v>43062</v>
      </c>
      <c r="E340" s="394">
        <v>48786</v>
      </c>
      <c r="F340" s="394">
        <v>464</v>
      </c>
      <c r="G340" s="37"/>
      <c r="H340" s="25"/>
      <c r="I340" s="48"/>
      <c r="J340" s="26"/>
      <c r="K340" s="8"/>
      <c r="L340" s="27"/>
      <c r="M340" s="241"/>
    </row>
    <row r="341" spans="1:13" ht="17.25" customHeight="1" outlineLevel="1" x14ac:dyDescent="0.25">
      <c r="A341" s="53"/>
      <c r="B341" s="53"/>
      <c r="C341" s="394" t="s">
        <v>3304</v>
      </c>
      <c r="D341" s="392">
        <v>43062</v>
      </c>
      <c r="E341" s="394">
        <v>47778</v>
      </c>
      <c r="F341" s="394">
        <v>464</v>
      </c>
      <c r="G341" s="37"/>
      <c r="H341" s="25"/>
      <c r="I341" s="48"/>
      <c r="J341" s="26"/>
      <c r="K341" s="8"/>
      <c r="L341" s="27"/>
      <c r="M341" s="241"/>
    </row>
    <row r="342" spans="1:13" ht="17.25" customHeight="1" outlineLevel="1" x14ac:dyDescent="0.25">
      <c r="A342" s="53"/>
      <c r="B342" s="53"/>
      <c r="C342" s="394" t="s">
        <v>3808</v>
      </c>
      <c r="D342" s="392">
        <v>43063</v>
      </c>
      <c r="E342" s="394">
        <v>48787</v>
      </c>
      <c r="F342" s="394">
        <v>464</v>
      </c>
      <c r="G342" s="37"/>
      <c r="H342" s="25"/>
      <c r="I342" s="48"/>
      <c r="J342" s="26"/>
      <c r="K342" s="8"/>
      <c r="L342" s="27"/>
      <c r="M342" s="241"/>
    </row>
    <row r="343" spans="1:13" ht="17.25" customHeight="1" outlineLevel="1" x14ac:dyDescent="0.25">
      <c r="A343" s="53"/>
      <c r="B343" s="53"/>
      <c r="C343" s="394" t="s">
        <v>3809</v>
      </c>
      <c r="D343" s="392">
        <v>43063</v>
      </c>
      <c r="E343" s="394">
        <v>48788</v>
      </c>
      <c r="F343" s="394">
        <v>464</v>
      </c>
      <c r="G343" s="37"/>
      <c r="H343" s="25"/>
      <c r="I343" s="48"/>
      <c r="J343" s="26"/>
      <c r="K343" s="8"/>
      <c r="L343" s="27"/>
      <c r="M343" s="241"/>
    </row>
    <row r="344" spans="1:13" ht="17.25" customHeight="1" outlineLevel="1" x14ac:dyDescent="0.25">
      <c r="A344" s="53"/>
      <c r="B344" s="53"/>
      <c r="C344" s="394" t="s">
        <v>3810</v>
      </c>
      <c r="D344" s="392">
        <v>43063</v>
      </c>
      <c r="E344" s="394">
        <v>48789</v>
      </c>
      <c r="F344" s="394">
        <v>464</v>
      </c>
      <c r="G344" s="37"/>
      <c r="H344" s="25"/>
      <c r="I344" s="48"/>
      <c r="J344" s="26"/>
      <c r="K344" s="8"/>
      <c r="L344" s="27"/>
      <c r="M344" s="241"/>
    </row>
    <row r="345" spans="1:13" ht="17.25" customHeight="1" outlineLevel="1" x14ac:dyDescent="0.25">
      <c r="A345" s="53"/>
      <c r="B345" s="53"/>
      <c r="C345" s="394" t="s">
        <v>3811</v>
      </c>
      <c r="D345" s="392">
        <v>43064</v>
      </c>
      <c r="E345" s="394">
        <v>47779</v>
      </c>
      <c r="F345" s="394">
        <v>464</v>
      </c>
      <c r="G345" s="37"/>
      <c r="H345" s="25"/>
      <c r="I345" s="48"/>
      <c r="J345" s="26"/>
      <c r="K345" s="8"/>
      <c r="L345" s="27"/>
      <c r="M345" s="241"/>
    </row>
    <row r="346" spans="1:13" ht="17.25" customHeight="1" outlineLevel="1" x14ac:dyDescent="0.25">
      <c r="A346" s="53"/>
      <c r="B346" s="53"/>
      <c r="C346" s="394" t="s">
        <v>748</v>
      </c>
      <c r="D346" s="392">
        <v>43064</v>
      </c>
      <c r="E346" s="394">
        <v>47780</v>
      </c>
      <c r="F346" s="394">
        <v>464</v>
      </c>
      <c r="G346" s="37"/>
      <c r="H346" s="25"/>
      <c r="I346" s="48"/>
      <c r="J346" s="26"/>
      <c r="K346" s="8"/>
      <c r="L346" s="27"/>
      <c r="M346" s="241"/>
    </row>
    <row r="347" spans="1:13" ht="17.25" customHeight="1" outlineLevel="1" x14ac:dyDescent="0.25">
      <c r="A347" s="53"/>
      <c r="B347" s="53"/>
      <c r="C347" s="394" t="s">
        <v>1859</v>
      </c>
      <c r="D347" s="392">
        <v>43064</v>
      </c>
      <c r="E347" s="394">
        <v>47781</v>
      </c>
      <c r="F347" s="394">
        <v>464</v>
      </c>
      <c r="G347" s="37"/>
      <c r="H347" s="25"/>
      <c r="I347" s="48"/>
      <c r="J347" s="26"/>
      <c r="K347" s="8"/>
      <c r="L347" s="27"/>
      <c r="M347" s="241"/>
    </row>
    <row r="348" spans="1:13" ht="17.25" customHeight="1" outlineLevel="1" x14ac:dyDescent="0.25">
      <c r="A348" s="53"/>
      <c r="B348" s="53"/>
      <c r="C348" s="394" t="s">
        <v>3812</v>
      </c>
      <c r="D348" s="392">
        <v>43064</v>
      </c>
      <c r="E348" s="394">
        <v>48790</v>
      </c>
      <c r="F348" s="394">
        <v>464</v>
      </c>
      <c r="G348" s="37"/>
      <c r="H348" s="25"/>
      <c r="I348" s="48"/>
      <c r="J348" s="26"/>
      <c r="K348" s="8"/>
      <c r="L348" s="27"/>
      <c r="M348" s="241"/>
    </row>
    <row r="349" spans="1:13" ht="17.25" customHeight="1" outlineLevel="1" x14ac:dyDescent="0.25">
      <c r="A349" s="53"/>
      <c r="B349" s="53"/>
      <c r="C349" s="394" t="s">
        <v>3813</v>
      </c>
      <c r="D349" s="392">
        <v>43064</v>
      </c>
      <c r="E349" s="394">
        <v>47782</v>
      </c>
      <c r="F349" s="394">
        <v>464</v>
      </c>
      <c r="G349" s="37"/>
      <c r="H349" s="25"/>
      <c r="I349" s="48"/>
      <c r="J349" s="26"/>
      <c r="K349" s="8"/>
      <c r="L349" s="27"/>
      <c r="M349" s="241"/>
    </row>
    <row r="350" spans="1:13" ht="17.25" customHeight="1" outlineLevel="1" x14ac:dyDescent="0.25">
      <c r="A350" s="53"/>
      <c r="B350" s="53"/>
      <c r="C350" s="394" t="s">
        <v>3814</v>
      </c>
      <c r="D350" s="392">
        <v>43064</v>
      </c>
      <c r="E350" s="394">
        <v>47783</v>
      </c>
      <c r="F350" s="394">
        <v>464</v>
      </c>
      <c r="G350" s="37"/>
      <c r="H350" s="25"/>
      <c r="I350" s="48"/>
      <c r="J350" s="26"/>
      <c r="K350" s="8"/>
      <c r="L350" s="27"/>
      <c r="M350" s="241"/>
    </row>
    <row r="351" spans="1:13" ht="17.25" customHeight="1" outlineLevel="1" x14ac:dyDescent="0.25">
      <c r="A351" s="53"/>
      <c r="B351" s="53"/>
      <c r="C351" s="394" t="s">
        <v>3815</v>
      </c>
      <c r="D351" s="392">
        <v>43066</v>
      </c>
      <c r="E351" s="394">
        <v>48791</v>
      </c>
      <c r="F351" s="394">
        <v>464</v>
      </c>
      <c r="G351" s="37"/>
      <c r="H351" s="25"/>
      <c r="I351" s="48"/>
      <c r="J351" s="26"/>
      <c r="K351" s="8"/>
      <c r="L351" s="27"/>
      <c r="M351" s="241"/>
    </row>
    <row r="352" spans="1:13" ht="17.25" customHeight="1" outlineLevel="1" x14ac:dyDescent="0.25">
      <c r="A352" s="53"/>
      <c r="B352" s="53"/>
      <c r="C352" s="394" t="s">
        <v>3816</v>
      </c>
      <c r="D352" s="392">
        <v>43066</v>
      </c>
      <c r="E352" s="394">
        <v>47784</v>
      </c>
      <c r="F352" s="394">
        <v>464</v>
      </c>
      <c r="G352" s="37"/>
      <c r="H352" s="25"/>
      <c r="I352" s="48"/>
      <c r="J352" s="26"/>
      <c r="K352" s="8"/>
      <c r="L352" s="27"/>
      <c r="M352" s="241"/>
    </row>
    <row r="353" spans="1:13" ht="17.25" customHeight="1" outlineLevel="1" x14ac:dyDescent="0.25">
      <c r="A353" s="53"/>
      <c r="B353" s="53"/>
      <c r="C353" s="394" t="s">
        <v>3817</v>
      </c>
      <c r="D353" s="392">
        <v>43066</v>
      </c>
      <c r="E353" s="394">
        <v>47785</v>
      </c>
      <c r="F353" s="394">
        <v>464</v>
      </c>
      <c r="G353" s="37"/>
      <c r="H353" s="25"/>
      <c r="I353" s="48"/>
      <c r="J353" s="26"/>
      <c r="K353" s="8"/>
      <c r="L353" s="27"/>
      <c r="M353" s="241"/>
    </row>
    <row r="354" spans="1:13" ht="17.25" customHeight="1" outlineLevel="1" x14ac:dyDescent="0.25">
      <c r="A354" s="53"/>
      <c r="B354" s="53"/>
      <c r="C354" s="394" t="s">
        <v>3818</v>
      </c>
      <c r="D354" s="392">
        <v>43066</v>
      </c>
      <c r="E354" s="394">
        <v>47786</v>
      </c>
      <c r="F354" s="394">
        <v>464</v>
      </c>
      <c r="G354" s="37"/>
      <c r="H354" s="25"/>
      <c r="I354" s="48"/>
      <c r="J354" s="26"/>
      <c r="K354" s="8"/>
      <c r="L354" s="27"/>
      <c r="M354" s="241"/>
    </row>
    <row r="355" spans="1:13" ht="17.25" customHeight="1" outlineLevel="1" x14ac:dyDescent="0.25">
      <c r="A355" s="53"/>
      <c r="B355" s="53"/>
      <c r="C355" s="394" t="s">
        <v>413</v>
      </c>
      <c r="D355" s="392">
        <v>43067</v>
      </c>
      <c r="E355" s="394">
        <v>47801</v>
      </c>
      <c r="F355" s="394">
        <v>464</v>
      </c>
      <c r="G355" s="37"/>
      <c r="H355" s="25"/>
      <c r="I355" s="48"/>
      <c r="J355" s="26"/>
      <c r="K355" s="8"/>
      <c r="L355" s="27"/>
      <c r="M355" s="241"/>
    </row>
    <row r="356" spans="1:13" ht="17.25" customHeight="1" outlineLevel="1" x14ac:dyDescent="0.25">
      <c r="A356" s="53"/>
      <c r="B356" s="53"/>
      <c r="C356" s="394" t="s">
        <v>3819</v>
      </c>
      <c r="D356" s="392">
        <v>43067</v>
      </c>
      <c r="E356" s="394">
        <v>47787</v>
      </c>
      <c r="F356" s="394">
        <v>464</v>
      </c>
      <c r="G356" s="37"/>
      <c r="H356" s="25"/>
      <c r="I356" s="48"/>
      <c r="J356" s="26"/>
      <c r="K356" s="8"/>
      <c r="L356" s="27"/>
      <c r="M356" s="241"/>
    </row>
    <row r="357" spans="1:13" ht="17.25" customHeight="1" outlineLevel="1" x14ac:dyDescent="0.25">
      <c r="A357" s="53"/>
      <c r="B357" s="53"/>
      <c r="C357" s="394" t="s">
        <v>2067</v>
      </c>
      <c r="D357" s="392">
        <v>43067</v>
      </c>
      <c r="E357" s="394">
        <v>47788</v>
      </c>
      <c r="F357" s="394">
        <v>464</v>
      </c>
      <c r="G357" s="37"/>
      <c r="H357" s="25"/>
      <c r="I357" s="48"/>
      <c r="J357" s="26"/>
      <c r="K357" s="8"/>
      <c r="L357" s="27"/>
      <c r="M357" s="241"/>
    </row>
    <row r="358" spans="1:13" ht="17.25" customHeight="1" outlineLevel="1" x14ac:dyDescent="0.25">
      <c r="A358" s="53"/>
      <c r="B358" s="53"/>
      <c r="C358" s="394" t="s">
        <v>3820</v>
      </c>
      <c r="D358" s="392">
        <v>43067</v>
      </c>
      <c r="E358" s="394">
        <v>48792</v>
      </c>
      <c r="F358" s="394">
        <v>464</v>
      </c>
      <c r="G358" s="37"/>
      <c r="H358" s="25"/>
      <c r="I358" s="48"/>
      <c r="J358" s="26"/>
      <c r="K358" s="8"/>
      <c r="L358" s="27"/>
      <c r="M358" s="241"/>
    </row>
    <row r="359" spans="1:13" ht="17.25" customHeight="1" outlineLevel="1" x14ac:dyDescent="0.25">
      <c r="A359" s="53"/>
      <c r="B359" s="53"/>
      <c r="C359" s="394" t="s">
        <v>3821</v>
      </c>
      <c r="D359" s="392">
        <v>43067</v>
      </c>
      <c r="E359" s="394">
        <v>48793</v>
      </c>
      <c r="F359" s="394">
        <v>464</v>
      </c>
      <c r="G359" s="37"/>
      <c r="H359" s="25"/>
      <c r="I359" s="48"/>
      <c r="J359" s="26"/>
      <c r="K359" s="8"/>
      <c r="L359" s="27"/>
      <c r="M359" s="241"/>
    </row>
    <row r="360" spans="1:13" ht="17.25" customHeight="1" outlineLevel="1" x14ac:dyDescent="0.25">
      <c r="A360" s="53"/>
      <c r="B360" s="53"/>
      <c r="C360" s="394" t="s">
        <v>3822</v>
      </c>
      <c r="D360" s="392">
        <v>43067</v>
      </c>
      <c r="E360" s="394">
        <v>47789</v>
      </c>
      <c r="F360" s="394">
        <v>464</v>
      </c>
      <c r="G360" s="37"/>
      <c r="H360" s="25"/>
      <c r="I360" s="48"/>
      <c r="J360" s="26"/>
      <c r="K360" s="8"/>
      <c r="L360" s="27"/>
      <c r="M360" s="241"/>
    </row>
    <row r="361" spans="1:13" ht="17.25" customHeight="1" outlineLevel="1" x14ac:dyDescent="0.25">
      <c r="A361" s="53"/>
      <c r="B361" s="53"/>
      <c r="C361" s="394" t="s">
        <v>3823</v>
      </c>
      <c r="D361" s="392">
        <v>43068</v>
      </c>
      <c r="E361" s="394">
        <v>48794</v>
      </c>
      <c r="F361" s="394">
        <v>464</v>
      </c>
      <c r="G361" s="37"/>
      <c r="H361" s="25"/>
      <c r="I361" s="48"/>
      <c r="J361" s="26"/>
      <c r="K361" s="8"/>
      <c r="L361" s="27"/>
      <c r="M361" s="241"/>
    </row>
    <row r="362" spans="1:13" ht="17.25" customHeight="1" outlineLevel="1" x14ac:dyDescent="0.25">
      <c r="A362" s="53"/>
      <c r="B362" s="53"/>
      <c r="C362" s="394" t="s">
        <v>3824</v>
      </c>
      <c r="D362" s="392">
        <v>43068</v>
      </c>
      <c r="E362" s="394">
        <v>48795</v>
      </c>
      <c r="F362" s="394">
        <v>464</v>
      </c>
      <c r="G362" s="37"/>
      <c r="H362" s="25"/>
      <c r="I362" s="48"/>
      <c r="J362" s="26"/>
      <c r="K362" s="8"/>
      <c r="L362" s="27"/>
      <c r="M362" s="241"/>
    </row>
    <row r="363" spans="1:13" ht="17.25" customHeight="1" outlineLevel="1" x14ac:dyDescent="0.25">
      <c r="A363" s="53"/>
      <c r="B363" s="53"/>
      <c r="C363" s="394" t="s">
        <v>3825</v>
      </c>
      <c r="D363" s="392">
        <v>43068</v>
      </c>
      <c r="E363" s="394">
        <v>47790</v>
      </c>
      <c r="F363" s="394">
        <v>464</v>
      </c>
      <c r="G363" s="37"/>
      <c r="H363" s="25"/>
      <c r="I363" s="48"/>
      <c r="J363" s="26"/>
      <c r="K363" s="8"/>
      <c r="L363" s="27"/>
      <c r="M363" s="241"/>
    </row>
    <row r="364" spans="1:13" ht="17.25" customHeight="1" outlineLevel="1" x14ac:dyDescent="0.25">
      <c r="A364" s="53"/>
      <c r="B364" s="53"/>
      <c r="C364" s="394" t="s">
        <v>1093</v>
      </c>
      <c r="D364" s="392">
        <v>43068</v>
      </c>
      <c r="E364" s="394">
        <v>47791</v>
      </c>
      <c r="F364" s="394">
        <v>464</v>
      </c>
      <c r="G364" s="37"/>
      <c r="H364" s="25"/>
      <c r="I364" s="48"/>
      <c r="J364" s="26"/>
      <c r="K364" s="8"/>
      <c r="L364" s="27"/>
      <c r="M364" s="241"/>
    </row>
    <row r="365" spans="1:13" ht="17.25" customHeight="1" outlineLevel="1" x14ac:dyDescent="0.25">
      <c r="A365" s="53"/>
      <c r="B365" s="53"/>
      <c r="C365" s="394" t="s">
        <v>149</v>
      </c>
      <c r="D365" s="392">
        <v>43068</v>
      </c>
      <c r="E365" s="394">
        <v>47792</v>
      </c>
      <c r="F365" s="394">
        <v>464</v>
      </c>
      <c r="G365" s="37"/>
      <c r="H365" s="25"/>
      <c r="I365" s="48"/>
      <c r="J365" s="26"/>
      <c r="K365" s="8"/>
      <c r="L365" s="27"/>
      <c r="M365" s="241"/>
    </row>
    <row r="366" spans="1:13" ht="17.25" customHeight="1" outlineLevel="1" x14ac:dyDescent="0.25">
      <c r="A366" s="53"/>
      <c r="B366" s="53"/>
      <c r="C366" s="394" t="s">
        <v>3826</v>
      </c>
      <c r="D366" s="392">
        <v>43068</v>
      </c>
      <c r="E366" s="394">
        <v>47793</v>
      </c>
      <c r="F366" s="394">
        <v>464</v>
      </c>
      <c r="G366" s="37"/>
      <c r="H366" s="25"/>
      <c r="I366" s="48"/>
      <c r="J366" s="26"/>
      <c r="K366" s="8"/>
      <c r="L366" s="27"/>
      <c r="M366" s="241"/>
    </row>
    <row r="367" spans="1:13" ht="17.25" customHeight="1" outlineLevel="1" x14ac:dyDescent="0.25">
      <c r="A367" s="53"/>
      <c r="B367" s="53"/>
      <c r="C367" s="394" t="s">
        <v>3827</v>
      </c>
      <c r="D367" s="392">
        <v>43068</v>
      </c>
      <c r="E367" s="394">
        <v>48796</v>
      </c>
      <c r="F367" s="394">
        <v>464</v>
      </c>
      <c r="G367" s="37"/>
      <c r="H367" s="25"/>
      <c r="I367" s="48"/>
      <c r="J367" s="26"/>
      <c r="K367" s="8"/>
      <c r="L367" s="27"/>
      <c r="M367" s="241"/>
    </row>
    <row r="368" spans="1:13" ht="17.25" customHeight="1" outlineLevel="1" x14ac:dyDescent="0.25">
      <c r="A368" s="53"/>
      <c r="B368" s="53"/>
      <c r="C368" s="394" t="s">
        <v>3828</v>
      </c>
      <c r="D368" s="392">
        <v>43068</v>
      </c>
      <c r="E368" s="394">
        <v>47803</v>
      </c>
      <c r="F368" s="394">
        <v>464</v>
      </c>
      <c r="G368" s="37"/>
      <c r="H368" s="25"/>
      <c r="I368" s="48"/>
      <c r="J368" s="26"/>
      <c r="K368" s="8"/>
      <c r="L368" s="27"/>
      <c r="M368" s="241"/>
    </row>
    <row r="369" spans="1:13" ht="17.25" customHeight="1" outlineLevel="1" x14ac:dyDescent="0.25">
      <c r="A369" s="53"/>
      <c r="B369" s="53"/>
      <c r="C369" s="394" t="s">
        <v>3829</v>
      </c>
      <c r="D369" s="392">
        <v>43068</v>
      </c>
      <c r="E369" s="394">
        <v>47802</v>
      </c>
      <c r="F369" s="394">
        <v>464</v>
      </c>
      <c r="G369" s="37"/>
      <c r="H369" s="25"/>
      <c r="I369" s="48"/>
      <c r="J369" s="26"/>
      <c r="K369" s="8"/>
      <c r="L369" s="27"/>
      <c r="M369" s="241"/>
    </row>
    <row r="370" spans="1:13" ht="17.25" customHeight="1" outlineLevel="1" x14ac:dyDescent="0.25">
      <c r="A370" s="53"/>
      <c r="B370" s="53"/>
      <c r="C370" s="394" t="s">
        <v>3329</v>
      </c>
      <c r="D370" s="392">
        <v>43069</v>
      </c>
      <c r="E370" s="394">
        <v>48797</v>
      </c>
      <c r="F370" s="394">
        <v>464</v>
      </c>
      <c r="G370" s="37"/>
      <c r="H370" s="25"/>
      <c r="I370" s="48"/>
      <c r="J370" s="26"/>
      <c r="K370" s="8"/>
      <c r="L370" s="27"/>
      <c r="M370" s="241"/>
    </row>
    <row r="371" spans="1:13" ht="17.25" customHeight="1" outlineLevel="1" x14ac:dyDescent="0.25">
      <c r="A371" s="53"/>
      <c r="B371" s="53"/>
      <c r="C371" s="394" t="s">
        <v>3830</v>
      </c>
      <c r="D371" s="392">
        <v>43069</v>
      </c>
      <c r="E371" s="394">
        <v>48798</v>
      </c>
      <c r="F371" s="394">
        <v>464</v>
      </c>
      <c r="G371" s="37"/>
      <c r="H371" s="25"/>
      <c r="I371" s="48"/>
      <c r="J371" s="26"/>
      <c r="K371" s="8"/>
      <c r="L371" s="27"/>
      <c r="M371" s="241"/>
    </row>
    <row r="372" spans="1:13" ht="17.25" customHeight="1" outlineLevel="1" x14ac:dyDescent="0.25">
      <c r="A372" s="53"/>
      <c r="B372" s="53"/>
      <c r="C372" s="394" t="s">
        <v>138</v>
      </c>
      <c r="D372" s="392">
        <v>43069</v>
      </c>
      <c r="E372" s="394">
        <v>47794</v>
      </c>
      <c r="F372" s="394">
        <v>464</v>
      </c>
      <c r="G372" s="37"/>
      <c r="H372" s="25"/>
      <c r="I372" s="48"/>
      <c r="J372" s="26"/>
      <c r="K372" s="8"/>
      <c r="L372" s="27"/>
      <c r="M372" s="241"/>
    </row>
    <row r="373" spans="1:13" ht="17.25" customHeight="1" outlineLevel="1" x14ac:dyDescent="0.25">
      <c r="A373" s="53"/>
      <c r="B373" s="53"/>
      <c r="C373" s="394" t="s">
        <v>3831</v>
      </c>
      <c r="D373" s="392">
        <v>43069</v>
      </c>
      <c r="E373" s="394">
        <v>47795</v>
      </c>
      <c r="F373" s="394">
        <v>464</v>
      </c>
      <c r="G373" s="37"/>
      <c r="H373" s="25"/>
      <c r="I373" s="48"/>
      <c r="J373" s="26"/>
      <c r="K373" s="8"/>
      <c r="L373" s="27"/>
      <c r="M373" s="241"/>
    </row>
    <row r="374" spans="1:13" ht="17.25" customHeight="1" outlineLevel="1" x14ac:dyDescent="0.25">
      <c r="A374" s="53"/>
      <c r="B374" s="53"/>
      <c r="C374" s="394" t="s">
        <v>359</v>
      </c>
      <c r="D374" s="392">
        <v>43069</v>
      </c>
      <c r="E374" s="394">
        <v>47804</v>
      </c>
      <c r="F374" s="394">
        <v>464</v>
      </c>
      <c r="G374" s="37"/>
      <c r="H374" s="25"/>
      <c r="I374" s="48"/>
      <c r="J374" s="26"/>
      <c r="K374" s="8"/>
      <c r="L374" s="27"/>
      <c r="M374" s="241"/>
    </row>
    <row r="375" spans="1:13" x14ac:dyDescent="0.25">
      <c r="A375" s="42" t="s">
        <v>98</v>
      </c>
      <c r="B375" s="42" t="s">
        <v>99</v>
      </c>
      <c r="C375" s="28"/>
      <c r="D375" s="29"/>
      <c r="E375" s="46"/>
      <c r="F375" s="45"/>
      <c r="G375" s="20">
        <f>+SUM(F376:F382)</f>
        <v>10214.280000000001</v>
      </c>
      <c r="H375" s="25">
        <f>+G375/1.16*0.16</f>
        <v>1408.8662068965518</v>
      </c>
      <c r="I375" s="71"/>
      <c r="J375" s="26"/>
      <c r="K375" s="8"/>
      <c r="L375" s="27"/>
    </row>
    <row r="376" spans="1:13" outlineLevel="1" x14ac:dyDescent="0.25">
      <c r="A376" s="11"/>
      <c r="B376" s="11"/>
      <c r="C376" s="394" t="s">
        <v>3832</v>
      </c>
      <c r="D376" s="392">
        <v>43052</v>
      </c>
      <c r="E376" s="394">
        <v>32506</v>
      </c>
      <c r="F376" s="397">
        <v>2309.48</v>
      </c>
      <c r="G376" s="241"/>
      <c r="H376" s="25"/>
      <c r="I376" s="323" t="s">
        <v>3836</v>
      </c>
      <c r="J376" s="26"/>
      <c r="K376" s="8"/>
      <c r="L376" s="27"/>
    </row>
    <row r="377" spans="1:13" outlineLevel="1" x14ac:dyDescent="0.25">
      <c r="A377" s="11"/>
      <c r="B377" s="11"/>
      <c r="C377" s="394" t="s">
        <v>1744</v>
      </c>
      <c r="D377" s="392">
        <v>43052</v>
      </c>
      <c r="E377" s="394">
        <v>32505</v>
      </c>
      <c r="F377" s="397">
        <v>3374.04</v>
      </c>
      <c r="G377" s="241"/>
      <c r="H377" s="25"/>
      <c r="I377" s="323" t="s">
        <v>3837</v>
      </c>
      <c r="J377" s="26"/>
      <c r="K377" s="8"/>
      <c r="L377" s="27"/>
    </row>
    <row r="378" spans="1:13" outlineLevel="1" x14ac:dyDescent="0.25">
      <c r="A378" s="11"/>
      <c r="B378" s="11"/>
      <c r="C378" s="394" t="s">
        <v>3833</v>
      </c>
      <c r="D378" s="392">
        <v>43052</v>
      </c>
      <c r="E378" s="394">
        <v>32508</v>
      </c>
      <c r="F378" s="397">
        <v>1064.3800000000001</v>
      </c>
      <c r="G378" s="241"/>
      <c r="H378" s="25"/>
      <c r="I378" s="323" t="s">
        <v>3838</v>
      </c>
      <c r="J378" s="26"/>
      <c r="K378" s="8"/>
      <c r="L378" s="27"/>
    </row>
    <row r="379" spans="1:13" outlineLevel="1" x14ac:dyDescent="0.25">
      <c r="A379" s="11"/>
      <c r="B379" s="11"/>
      <c r="C379" s="394" t="s">
        <v>3834</v>
      </c>
      <c r="D379" s="392">
        <v>43052</v>
      </c>
      <c r="E379" s="394">
        <v>32507</v>
      </c>
      <c r="F379" s="397">
        <v>2470.9699999999998</v>
      </c>
      <c r="G379" s="241"/>
      <c r="H379" s="25"/>
      <c r="I379" s="250" t="s">
        <v>3839</v>
      </c>
      <c r="J379" s="26"/>
      <c r="K379" s="8"/>
      <c r="L379" s="27"/>
    </row>
    <row r="380" spans="1:13" outlineLevel="1" x14ac:dyDescent="0.25">
      <c r="A380" s="11"/>
      <c r="B380" s="11"/>
      <c r="C380" s="394" t="s">
        <v>579</v>
      </c>
      <c r="D380" s="392">
        <v>43068</v>
      </c>
      <c r="E380" s="394">
        <v>32317</v>
      </c>
      <c r="F380" s="394">
        <v>645.09</v>
      </c>
      <c r="G380" s="241"/>
      <c r="H380" s="25"/>
      <c r="I380" s="250" t="s">
        <v>3840</v>
      </c>
      <c r="J380" s="26"/>
      <c r="K380" s="8"/>
      <c r="L380" s="27"/>
    </row>
    <row r="381" spans="1:13" outlineLevel="1" x14ac:dyDescent="0.25">
      <c r="A381" s="11"/>
      <c r="B381" s="11"/>
      <c r="C381" s="394" t="s">
        <v>1143</v>
      </c>
      <c r="D381" s="392">
        <v>43068</v>
      </c>
      <c r="E381" s="394">
        <v>32478</v>
      </c>
      <c r="F381" s="394">
        <v>175.16</v>
      </c>
      <c r="G381" s="241"/>
      <c r="H381" s="25"/>
      <c r="I381" s="250" t="s">
        <v>3841</v>
      </c>
      <c r="J381" s="26"/>
      <c r="K381" s="8"/>
      <c r="L381" s="27"/>
    </row>
    <row r="382" spans="1:13" outlineLevel="1" x14ac:dyDescent="0.25">
      <c r="A382" s="11"/>
      <c r="B382" s="11"/>
      <c r="C382" s="394" t="s">
        <v>3835</v>
      </c>
      <c r="D382" s="392">
        <v>43069</v>
      </c>
      <c r="E382" s="394">
        <v>32685</v>
      </c>
      <c r="F382" s="394">
        <v>175.16</v>
      </c>
      <c r="G382" s="241"/>
      <c r="H382" s="25"/>
      <c r="I382" s="323" t="s">
        <v>3842</v>
      </c>
      <c r="J382" s="26"/>
      <c r="K382" s="8"/>
      <c r="L382" s="27"/>
    </row>
    <row r="383" spans="1:13" x14ac:dyDescent="0.25">
      <c r="A383" s="42" t="s">
        <v>100</v>
      </c>
      <c r="B383" s="42" t="s">
        <v>101</v>
      </c>
      <c r="C383" s="58"/>
      <c r="D383" s="58"/>
      <c r="E383" s="58"/>
      <c r="F383" s="58"/>
      <c r="G383" s="20">
        <f>+SUM(F384:F388)</f>
        <v>7263.34</v>
      </c>
      <c r="H383" s="25">
        <f>+G383/1.16*0.16</f>
        <v>1001.8400000000001</v>
      </c>
      <c r="I383" s="241"/>
      <c r="J383" s="241"/>
      <c r="K383" s="241"/>
      <c r="L383" s="241"/>
    </row>
    <row r="384" spans="1:13" outlineLevel="1" x14ac:dyDescent="0.25">
      <c r="A384" s="11"/>
      <c r="B384" s="11"/>
      <c r="C384" s="394" t="s">
        <v>3366</v>
      </c>
      <c r="D384" s="392">
        <v>43019</v>
      </c>
      <c r="E384" s="394">
        <v>19691</v>
      </c>
      <c r="F384" s="394">
        <v>1335.74</v>
      </c>
      <c r="G384" s="241"/>
      <c r="H384" s="241"/>
      <c r="I384" s="323" t="s">
        <v>3368</v>
      </c>
      <c r="J384" s="26"/>
      <c r="K384" s="8"/>
      <c r="L384" s="27"/>
    </row>
    <row r="385" spans="1:12" outlineLevel="1" x14ac:dyDescent="0.25">
      <c r="A385" s="11"/>
      <c r="B385" s="11"/>
      <c r="C385" s="394" t="s">
        <v>3367</v>
      </c>
      <c r="D385" s="392">
        <v>43032</v>
      </c>
      <c r="E385" s="394">
        <v>19784</v>
      </c>
      <c r="F385" s="397">
        <v>2001.58</v>
      </c>
      <c r="G385" s="241"/>
      <c r="H385" s="241"/>
      <c r="I385" s="323" t="s">
        <v>3369</v>
      </c>
      <c r="J385" s="26"/>
      <c r="K385" s="8"/>
      <c r="L385" s="27"/>
    </row>
    <row r="386" spans="1:12" outlineLevel="1" x14ac:dyDescent="0.25">
      <c r="A386" s="11"/>
      <c r="B386" s="11"/>
      <c r="C386" s="58" t="s">
        <v>3843</v>
      </c>
      <c r="D386" s="70">
        <v>43050</v>
      </c>
      <c r="E386" s="58">
        <v>19878</v>
      </c>
      <c r="F386" s="58">
        <v>1295.1400000000001</v>
      </c>
      <c r="G386" s="241"/>
      <c r="H386" s="241"/>
      <c r="I386" s="323" t="s">
        <v>3846</v>
      </c>
      <c r="J386" s="26"/>
      <c r="K386" s="8"/>
      <c r="L386" s="27"/>
    </row>
    <row r="387" spans="1:12" outlineLevel="1" x14ac:dyDescent="0.25">
      <c r="A387" s="11"/>
      <c r="B387" s="11"/>
      <c r="C387" s="58" t="s">
        <v>3844</v>
      </c>
      <c r="D387" s="70">
        <v>43062</v>
      </c>
      <c r="E387" s="58">
        <v>19942</v>
      </c>
      <c r="F387" s="58">
        <v>1295.1400000000001</v>
      </c>
      <c r="G387" s="241"/>
      <c r="H387" s="241"/>
      <c r="I387" s="323" t="s">
        <v>3847</v>
      </c>
      <c r="J387" s="26"/>
      <c r="K387" s="8"/>
      <c r="L387" s="27"/>
    </row>
    <row r="388" spans="1:12" outlineLevel="1" x14ac:dyDescent="0.25">
      <c r="A388" s="11"/>
      <c r="B388" s="11"/>
      <c r="C388" s="58" t="s">
        <v>3845</v>
      </c>
      <c r="D388" s="70">
        <v>43067</v>
      </c>
      <c r="E388" s="58">
        <v>19997</v>
      </c>
      <c r="F388" s="58">
        <v>1335.74</v>
      </c>
      <c r="G388" s="241"/>
      <c r="H388" s="241"/>
      <c r="I388" s="323" t="s">
        <v>3848</v>
      </c>
      <c r="J388" s="26"/>
      <c r="K388" s="8"/>
      <c r="L388" s="27"/>
    </row>
    <row r="389" spans="1:12" outlineLevel="1" x14ac:dyDescent="0.25">
      <c r="A389" s="18" t="s">
        <v>102</v>
      </c>
      <c r="B389" s="18" t="s">
        <v>103</v>
      </c>
      <c r="C389" s="58"/>
      <c r="D389" s="70"/>
      <c r="E389" s="58"/>
      <c r="F389" s="58"/>
      <c r="G389" s="20">
        <f>+SUM(F390:F391)</f>
        <v>21163.67</v>
      </c>
      <c r="H389" s="25">
        <f>+G389/1.16*0.16</f>
        <v>2919.1268965517243</v>
      </c>
      <c r="I389" s="323"/>
      <c r="J389" s="26"/>
      <c r="K389" s="8"/>
      <c r="L389" s="27"/>
    </row>
    <row r="390" spans="1:12" outlineLevel="1" x14ac:dyDescent="0.25">
      <c r="A390" s="53"/>
      <c r="B390" s="53"/>
      <c r="C390" s="58" t="s">
        <v>3647</v>
      </c>
      <c r="D390" s="70">
        <v>43038</v>
      </c>
      <c r="E390" s="58" t="s">
        <v>3648</v>
      </c>
      <c r="F390" s="58">
        <v>13166.19</v>
      </c>
      <c r="G390" s="241"/>
      <c r="H390" s="241"/>
      <c r="I390" s="323" t="s">
        <v>3851</v>
      </c>
      <c r="J390" s="26"/>
      <c r="K390" s="8"/>
      <c r="L390" s="27"/>
    </row>
    <row r="391" spans="1:12" outlineLevel="1" x14ac:dyDescent="0.25">
      <c r="A391" s="53"/>
      <c r="B391" s="53"/>
      <c r="C391" s="58" t="s">
        <v>3849</v>
      </c>
      <c r="D391" s="70">
        <v>43069</v>
      </c>
      <c r="E391" s="58" t="s">
        <v>3850</v>
      </c>
      <c r="F391" s="58">
        <v>7997.48</v>
      </c>
      <c r="G391" s="241"/>
      <c r="H391" s="241"/>
      <c r="I391" s="323" t="s">
        <v>3852</v>
      </c>
      <c r="J391" s="26"/>
      <c r="K391" s="8"/>
      <c r="L391" s="27"/>
    </row>
    <row r="392" spans="1:12" x14ac:dyDescent="0.25">
      <c r="A392" s="18" t="s">
        <v>106</v>
      </c>
      <c r="B392" s="18" t="s">
        <v>107</v>
      </c>
      <c r="C392" s="116"/>
      <c r="D392" s="117"/>
      <c r="E392" s="116"/>
      <c r="F392" s="116"/>
      <c r="G392" s="20">
        <f>+SUM(F393:F393)</f>
        <v>270.12</v>
      </c>
      <c r="H392" s="25">
        <f>+G392/1.16*0.16</f>
        <v>37.257931034482766</v>
      </c>
      <c r="I392" s="92"/>
      <c r="J392" s="26"/>
      <c r="K392" s="8"/>
      <c r="L392" s="27"/>
    </row>
    <row r="393" spans="1:12" outlineLevel="1" x14ac:dyDescent="0.25">
      <c r="A393" s="53"/>
      <c r="B393" s="53"/>
      <c r="C393" s="116" t="s">
        <v>108</v>
      </c>
      <c r="D393" s="117">
        <v>42544</v>
      </c>
      <c r="E393" s="116" t="s">
        <v>109</v>
      </c>
      <c r="F393" s="116">
        <v>270.12</v>
      </c>
      <c r="G393" s="241"/>
      <c r="H393" s="241"/>
      <c r="I393" s="240" t="s">
        <v>820</v>
      </c>
      <c r="J393" s="26" t="s">
        <v>3192</v>
      </c>
      <c r="K393" s="8"/>
      <c r="L393" s="27"/>
    </row>
    <row r="394" spans="1:12" x14ac:dyDescent="0.25">
      <c r="A394" s="18" t="s">
        <v>116</v>
      </c>
      <c r="B394" s="18" t="s">
        <v>2352</v>
      </c>
      <c r="C394" s="411"/>
      <c r="D394" s="412"/>
      <c r="E394" s="459"/>
      <c r="F394" s="414"/>
      <c r="G394" s="20">
        <f>+F396+F397+F395</f>
        <v>6128.2800000000007</v>
      </c>
      <c r="H394" s="25">
        <f>+G394/1.16*0.16</f>
        <v>845.2800000000002</v>
      </c>
      <c r="I394" s="71"/>
      <c r="J394" s="26"/>
      <c r="K394" s="8"/>
      <c r="L394" s="27"/>
    </row>
    <row r="395" spans="1:12" s="488" customFormat="1" x14ac:dyDescent="0.25">
      <c r="A395" s="18"/>
      <c r="B395" s="18"/>
      <c r="C395" s="411"/>
      <c r="D395" s="412"/>
      <c r="E395" s="459"/>
      <c r="F395" s="414">
        <v>-365.4</v>
      </c>
      <c r="G395" s="20"/>
      <c r="H395" s="25"/>
      <c r="I395" s="71"/>
      <c r="J395" s="26"/>
      <c r="K395" s="8"/>
      <c r="L395" s="27"/>
    </row>
    <row r="396" spans="1:12" outlineLevel="1" x14ac:dyDescent="0.25">
      <c r="A396" s="6"/>
      <c r="B396" s="6"/>
      <c r="C396" s="119" t="s">
        <v>2353</v>
      </c>
      <c r="D396" s="121">
        <v>42923</v>
      </c>
      <c r="E396" s="119" t="s">
        <v>2354</v>
      </c>
      <c r="F396" s="120">
        <v>3132</v>
      </c>
      <c r="G396" s="40"/>
      <c r="H396" s="59"/>
      <c r="I396" s="250" t="s">
        <v>2357</v>
      </c>
      <c r="J396" s="26"/>
      <c r="K396" s="8"/>
      <c r="L396" s="27"/>
    </row>
    <row r="397" spans="1:12" outlineLevel="1" x14ac:dyDescent="0.25">
      <c r="A397" s="53"/>
      <c r="B397" s="53"/>
      <c r="C397" s="58" t="s">
        <v>3853</v>
      </c>
      <c r="D397" s="70">
        <v>43069</v>
      </c>
      <c r="E397" s="58" t="s">
        <v>3854</v>
      </c>
      <c r="F397" s="58">
        <v>3361.68</v>
      </c>
      <c r="G397" s="241"/>
      <c r="H397" s="241"/>
      <c r="I397" s="440" t="s">
        <v>3855</v>
      </c>
      <c r="J397" s="26"/>
      <c r="K397" s="8"/>
      <c r="L397" s="27"/>
    </row>
    <row r="398" spans="1:12" x14ac:dyDescent="0.25">
      <c r="A398" s="18" t="s">
        <v>630</v>
      </c>
      <c r="B398" s="18" t="s">
        <v>631</v>
      </c>
      <c r="C398" s="442"/>
      <c r="D398" s="452"/>
      <c r="E398" s="442"/>
      <c r="F398" s="441"/>
      <c r="G398" s="20">
        <f>+F399</f>
        <v>2320</v>
      </c>
      <c r="H398" s="25">
        <f>+G398/1.16*0.16</f>
        <v>320.00000000000006</v>
      </c>
      <c r="I398" s="25"/>
      <c r="J398" s="26"/>
      <c r="K398" s="8"/>
      <c r="L398" s="27"/>
    </row>
    <row r="399" spans="1:12" outlineLevel="1" x14ac:dyDescent="0.25">
      <c r="A399" s="53"/>
      <c r="B399" s="53"/>
      <c r="C399" s="442" t="s">
        <v>632</v>
      </c>
      <c r="D399" s="452">
        <v>42786</v>
      </c>
      <c r="E399" s="442">
        <v>642</v>
      </c>
      <c r="F399" s="441">
        <v>2320</v>
      </c>
      <c r="H399" s="25"/>
      <c r="I399" s="312" t="s">
        <v>1674</v>
      </c>
      <c r="J399" s="26"/>
      <c r="K399" s="8"/>
      <c r="L399" s="27"/>
    </row>
    <row r="400" spans="1:12" x14ac:dyDescent="0.25">
      <c r="A400" s="18" t="s">
        <v>126</v>
      </c>
      <c r="B400" s="18" t="s">
        <v>1675</v>
      </c>
      <c r="C400" s="76"/>
      <c r="D400" s="314"/>
      <c r="E400" s="76"/>
      <c r="F400" s="77"/>
      <c r="G400" s="20">
        <f>+F401+F402</f>
        <v>17052</v>
      </c>
      <c r="H400" s="25">
        <f>+G400/1.16*0.16</f>
        <v>2352.0000000000005</v>
      </c>
      <c r="I400" s="312"/>
      <c r="J400" s="26"/>
      <c r="K400" s="8"/>
      <c r="L400" s="27"/>
    </row>
    <row r="401" spans="1:12" outlineLevel="1" x14ac:dyDescent="0.25">
      <c r="A401" s="53"/>
      <c r="B401" s="53"/>
      <c r="C401" s="76" t="s">
        <v>3856</v>
      </c>
      <c r="D401" s="314">
        <v>43069</v>
      </c>
      <c r="E401" s="76" t="s">
        <v>3857</v>
      </c>
      <c r="F401" s="77">
        <v>8526</v>
      </c>
      <c r="H401" s="25"/>
      <c r="I401" s="323" t="s">
        <v>3860</v>
      </c>
      <c r="J401" s="26"/>
      <c r="K401" s="8"/>
      <c r="L401" s="27"/>
    </row>
    <row r="402" spans="1:12" outlineLevel="1" x14ac:dyDescent="0.25">
      <c r="A402" s="53"/>
      <c r="B402" s="53"/>
      <c r="C402" s="76" t="s">
        <v>3858</v>
      </c>
      <c r="D402" s="314">
        <v>43069</v>
      </c>
      <c r="E402" s="76" t="s">
        <v>3859</v>
      </c>
      <c r="F402" s="77">
        <v>8526</v>
      </c>
      <c r="H402" s="25"/>
      <c r="I402" s="440" t="s">
        <v>3861</v>
      </c>
      <c r="J402" s="26"/>
      <c r="K402" s="8"/>
      <c r="L402" s="27"/>
    </row>
    <row r="403" spans="1:12" x14ac:dyDescent="0.25">
      <c r="A403" s="18" t="s">
        <v>2673</v>
      </c>
      <c r="B403" s="18" t="s">
        <v>2674</v>
      </c>
      <c r="C403" s="76"/>
      <c r="D403" s="314"/>
      <c r="E403" s="76"/>
      <c r="F403" s="77"/>
      <c r="G403" s="397">
        <v>4886.67</v>
      </c>
      <c r="H403" s="25">
        <f>+G403/1.16*0.16</f>
        <v>674.02344827586217</v>
      </c>
      <c r="I403" s="323"/>
      <c r="J403" s="26"/>
      <c r="K403" s="8"/>
      <c r="L403" s="27"/>
    </row>
    <row r="404" spans="1:12" x14ac:dyDescent="0.25">
      <c r="A404" s="18" t="s">
        <v>2374</v>
      </c>
      <c r="B404" s="18" t="s">
        <v>2375</v>
      </c>
      <c r="C404" s="76"/>
      <c r="D404" s="314"/>
      <c r="E404" s="76"/>
      <c r="F404" s="77"/>
      <c r="G404" s="20">
        <f>+F405</f>
        <v>498.8</v>
      </c>
      <c r="H404" s="25">
        <f>+G404/1.16*0.16</f>
        <v>68.800000000000011</v>
      </c>
      <c r="I404" s="312"/>
      <c r="J404" s="26"/>
      <c r="K404" s="8"/>
      <c r="L404" s="27"/>
    </row>
    <row r="405" spans="1:12" x14ac:dyDescent="0.25">
      <c r="A405" s="53"/>
      <c r="B405" s="53"/>
      <c r="C405" s="76" t="s">
        <v>3862</v>
      </c>
      <c r="D405" s="314">
        <v>43069</v>
      </c>
      <c r="E405" s="76">
        <v>2251</v>
      </c>
      <c r="F405" s="77">
        <v>498.8</v>
      </c>
      <c r="H405" s="25"/>
      <c r="I405" s="323" t="s">
        <v>3863</v>
      </c>
      <c r="J405" s="26"/>
      <c r="K405" s="8"/>
      <c r="L405" s="27"/>
    </row>
    <row r="406" spans="1:12" x14ac:dyDescent="0.25">
      <c r="A406" s="18" t="s">
        <v>130</v>
      </c>
      <c r="B406" s="18" t="s">
        <v>131</v>
      </c>
      <c r="C406" s="411"/>
      <c r="D406" s="412"/>
      <c r="E406" s="459"/>
      <c r="F406" s="414"/>
      <c r="G406" s="20">
        <f>+SUM(F407:F413)</f>
        <v>24074.39</v>
      </c>
      <c r="H406" s="25">
        <f>+G406/1.16*0.16</f>
        <v>3320.6055172413799</v>
      </c>
      <c r="I406" s="25"/>
      <c r="J406" s="241"/>
      <c r="K406" s="8"/>
      <c r="L406" s="27"/>
    </row>
    <row r="407" spans="1:12" outlineLevel="1" x14ac:dyDescent="0.25">
      <c r="A407" s="53"/>
      <c r="B407" s="53"/>
      <c r="C407" s="119" t="s">
        <v>132</v>
      </c>
      <c r="D407" s="121">
        <v>42693</v>
      </c>
      <c r="E407" s="119">
        <v>15446</v>
      </c>
      <c r="F407" s="122">
        <v>3800.02</v>
      </c>
      <c r="G407" s="20"/>
      <c r="H407" s="25"/>
      <c r="I407" s="243" t="s">
        <v>836</v>
      </c>
      <c r="J407" s="241"/>
      <c r="K407" s="8"/>
      <c r="L407" s="27"/>
    </row>
    <row r="408" spans="1:12" outlineLevel="1" x14ac:dyDescent="0.25">
      <c r="A408" s="53"/>
      <c r="B408" s="53"/>
      <c r="C408" s="119" t="s">
        <v>133</v>
      </c>
      <c r="D408" s="121">
        <v>42697</v>
      </c>
      <c r="E408" s="119">
        <v>15571</v>
      </c>
      <c r="F408" s="122">
        <v>2670</v>
      </c>
      <c r="G408" s="20"/>
      <c r="H408" s="25"/>
      <c r="I408" s="243" t="s">
        <v>837</v>
      </c>
      <c r="J408" s="241"/>
      <c r="K408" s="8"/>
      <c r="L408" s="27"/>
    </row>
    <row r="409" spans="1:12" outlineLevel="1" x14ac:dyDescent="0.25">
      <c r="A409" s="53"/>
      <c r="B409" s="53"/>
      <c r="C409" s="119" t="s">
        <v>134</v>
      </c>
      <c r="D409" s="121">
        <v>42679</v>
      </c>
      <c r="E409" s="119">
        <v>15448</v>
      </c>
      <c r="F409" s="122">
        <v>304.38</v>
      </c>
      <c r="G409" s="20"/>
      <c r="H409" s="25"/>
      <c r="I409" s="244" t="s">
        <v>838</v>
      </c>
      <c r="J409" s="241"/>
      <c r="K409" s="8"/>
      <c r="L409" s="27"/>
    </row>
    <row r="410" spans="1:12" outlineLevel="1" x14ac:dyDescent="0.25">
      <c r="A410" s="53"/>
      <c r="B410" s="53"/>
      <c r="C410" s="394" t="s">
        <v>3864</v>
      </c>
      <c r="D410" s="392">
        <v>43048</v>
      </c>
      <c r="E410" s="394">
        <v>19499</v>
      </c>
      <c r="F410" s="397">
        <v>7600</v>
      </c>
      <c r="G410" s="20"/>
      <c r="H410" s="25"/>
      <c r="I410" s="323" t="s">
        <v>3868</v>
      </c>
      <c r="J410" s="241"/>
      <c r="K410" s="8"/>
      <c r="L410" s="27"/>
    </row>
    <row r="411" spans="1:12" outlineLevel="1" x14ac:dyDescent="0.25">
      <c r="A411" s="53"/>
      <c r="B411" s="53"/>
      <c r="C411" s="394" t="s">
        <v>3865</v>
      </c>
      <c r="D411" s="392">
        <v>43048</v>
      </c>
      <c r="E411" s="394">
        <v>19496</v>
      </c>
      <c r="F411" s="397">
        <v>3500</v>
      </c>
      <c r="G411" s="20"/>
      <c r="H411" s="25"/>
      <c r="I411" s="323" t="s">
        <v>3869</v>
      </c>
      <c r="J411" s="241"/>
      <c r="K411" s="8"/>
      <c r="L411" s="27"/>
    </row>
    <row r="412" spans="1:12" outlineLevel="1" x14ac:dyDescent="0.25">
      <c r="A412" s="53"/>
      <c r="B412" s="53"/>
      <c r="C412" s="394" t="s">
        <v>3866</v>
      </c>
      <c r="D412" s="392">
        <v>43062</v>
      </c>
      <c r="E412" s="394">
        <v>19578</v>
      </c>
      <c r="F412" s="397">
        <v>4100</v>
      </c>
      <c r="G412" s="20"/>
      <c r="H412" s="25"/>
      <c r="I412" s="323" t="s">
        <v>3870</v>
      </c>
      <c r="J412" s="241"/>
      <c r="K412" s="8"/>
      <c r="L412" s="27"/>
    </row>
    <row r="413" spans="1:12" outlineLevel="1" x14ac:dyDescent="0.25">
      <c r="A413" s="53"/>
      <c r="B413" s="53"/>
      <c r="C413" s="394" t="s">
        <v>3867</v>
      </c>
      <c r="D413" s="392">
        <v>43069</v>
      </c>
      <c r="E413" s="394">
        <v>19867</v>
      </c>
      <c r="F413" s="397">
        <v>2099.9899999999998</v>
      </c>
      <c r="G413" s="20"/>
      <c r="H413" s="25"/>
      <c r="I413" s="323" t="s">
        <v>3871</v>
      </c>
      <c r="J413" s="241"/>
      <c r="K413" s="8"/>
      <c r="L413" s="27"/>
    </row>
    <row r="414" spans="1:12" ht="15.75" customHeight="1" x14ac:dyDescent="0.25">
      <c r="A414" s="18" t="s">
        <v>135</v>
      </c>
      <c r="B414" s="18" t="s">
        <v>136</v>
      </c>
      <c r="C414" s="119"/>
      <c r="D414" s="119"/>
      <c r="E414" s="119"/>
      <c r="F414" s="119"/>
      <c r="G414" s="20">
        <f>+SUM(F415:F422)</f>
        <v>18323.29</v>
      </c>
      <c r="H414" s="25">
        <f>+G414/1.16*0.16</f>
        <v>2527.3503448275865</v>
      </c>
      <c r="I414" s="71"/>
      <c r="J414" s="241"/>
      <c r="K414" s="241"/>
      <c r="L414" s="27"/>
    </row>
    <row r="415" spans="1:12" outlineLevel="1" x14ac:dyDescent="0.25">
      <c r="A415" s="53"/>
      <c r="B415" s="53"/>
      <c r="C415" s="442" t="s">
        <v>2074</v>
      </c>
      <c r="D415" s="452">
        <v>42912</v>
      </c>
      <c r="E415" s="442">
        <v>755</v>
      </c>
      <c r="F415" s="441">
        <v>3132</v>
      </c>
      <c r="G415" s="20"/>
      <c r="H415" s="25"/>
      <c r="I415" s="250" t="s">
        <v>2083</v>
      </c>
      <c r="J415" s="241"/>
      <c r="K415" s="241"/>
      <c r="L415" s="27"/>
    </row>
    <row r="416" spans="1:12" outlineLevel="1" x14ac:dyDescent="0.25">
      <c r="A416" s="53"/>
      <c r="B416" s="53"/>
      <c r="C416" s="442" t="s">
        <v>2676</v>
      </c>
      <c r="D416" s="452">
        <v>42968</v>
      </c>
      <c r="E416" s="442">
        <v>822</v>
      </c>
      <c r="F416" s="441">
        <v>6380</v>
      </c>
      <c r="G416" s="20"/>
      <c r="H416" s="25"/>
      <c r="I416" s="250" t="s">
        <v>2680</v>
      </c>
      <c r="J416" s="241"/>
      <c r="K416" s="241"/>
      <c r="L416" s="27"/>
    </row>
    <row r="417" spans="1:12" outlineLevel="1" x14ac:dyDescent="0.25">
      <c r="A417" s="53"/>
      <c r="B417" s="53"/>
      <c r="C417" s="394" t="s">
        <v>3872</v>
      </c>
      <c r="D417" s="392">
        <v>43055</v>
      </c>
      <c r="E417" s="394">
        <v>905</v>
      </c>
      <c r="F417" s="397">
        <v>1508</v>
      </c>
      <c r="G417" s="20"/>
      <c r="H417" s="25"/>
      <c r="I417" s="323" t="s">
        <v>3877</v>
      </c>
      <c r="J417" s="241"/>
      <c r="K417" s="241"/>
      <c r="L417" s="27"/>
    </row>
    <row r="418" spans="1:12" outlineLevel="1" x14ac:dyDescent="0.25">
      <c r="A418" s="53"/>
      <c r="B418" s="53"/>
      <c r="C418" s="394" t="s">
        <v>3873</v>
      </c>
      <c r="D418" s="392">
        <v>43055</v>
      </c>
      <c r="E418" s="394">
        <v>904</v>
      </c>
      <c r="F418" s="397">
        <v>1271.29</v>
      </c>
      <c r="G418" s="20"/>
      <c r="H418" s="25"/>
      <c r="I418" s="250" t="s">
        <v>3878</v>
      </c>
      <c r="J418" s="241"/>
      <c r="K418" s="241"/>
      <c r="L418" s="27"/>
    </row>
    <row r="419" spans="1:12" outlineLevel="1" x14ac:dyDescent="0.25">
      <c r="A419" s="53"/>
      <c r="B419" s="53"/>
      <c r="C419" s="394" t="s">
        <v>1478</v>
      </c>
      <c r="D419" s="392">
        <v>43055</v>
      </c>
      <c r="E419" s="394">
        <v>906</v>
      </c>
      <c r="F419" s="397">
        <v>1508</v>
      </c>
      <c r="G419" s="20"/>
      <c r="H419" s="25"/>
      <c r="I419" s="323" t="s">
        <v>3879</v>
      </c>
      <c r="J419" s="241"/>
      <c r="K419" s="241"/>
      <c r="L419" s="27"/>
    </row>
    <row r="420" spans="1:12" outlineLevel="1" x14ac:dyDescent="0.25">
      <c r="A420" s="53"/>
      <c r="B420" s="53"/>
      <c r="C420" s="394" t="s">
        <v>3874</v>
      </c>
      <c r="D420" s="392">
        <v>43063</v>
      </c>
      <c r="E420" s="394">
        <v>901</v>
      </c>
      <c r="F420" s="397">
        <v>1508</v>
      </c>
      <c r="G420" s="20"/>
      <c r="H420" s="25"/>
      <c r="I420" s="250" t="s">
        <v>3880</v>
      </c>
      <c r="J420" s="241"/>
      <c r="K420" s="241"/>
      <c r="L420" s="27"/>
    </row>
    <row r="421" spans="1:12" outlineLevel="1" x14ac:dyDescent="0.25">
      <c r="A421" s="53"/>
      <c r="B421" s="53"/>
      <c r="C421" s="394" t="s">
        <v>3875</v>
      </c>
      <c r="D421" s="392">
        <v>43063</v>
      </c>
      <c r="E421" s="394">
        <v>907</v>
      </c>
      <c r="F421" s="397">
        <v>1508</v>
      </c>
      <c r="G421" s="20"/>
      <c r="H421" s="25"/>
      <c r="I421" s="323" t="s">
        <v>3881</v>
      </c>
      <c r="J421" s="241"/>
      <c r="K421" s="241"/>
      <c r="L421" s="27"/>
    </row>
    <row r="422" spans="1:12" outlineLevel="1" x14ac:dyDescent="0.25">
      <c r="A422" s="53"/>
      <c r="B422" s="53"/>
      <c r="C422" s="394" t="s">
        <v>3876</v>
      </c>
      <c r="D422" s="392">
        <v>43067</v>
      </c>
      <c r="E422" s="394">
        <v>919</v>
      </c>
      <c r="F422" s="397">
        <v>1508</v>
      </c>
      <c r="G422" s="20"/>
      <c r="H422" s="25"/>
      <c r="I422" s="323" t="s">
        <v>3882</v>
      </c>
      <c r="J422" s="241"/>
      <c r="K422" s="241"/>
      <c r="L422" s="27"/>
    </row>
    <row r="423" spans="1:12" x14ac:dyDescent="0.25">
      <c r="A423" s="18" t="s">
        <v>141</v>
      </c>
      <c r="B423" s="18" t="s">
        <v>142</v>
      </c>
      <c r="C423" s="411"/>
      <c r="D423" s="412"/>
      <c r="E423" s="413"/>
      <c r="F423" s="414"/>
      <c r="G423" s="20">
        <f>+SUM(F424:F425)</f>
        <v>516</v>
      </c>
      <c r="H423" s="25">
        <f>+G423/1.16*0.16</f>
        <v>71.172413793103459</v>
      </c>
      <c r="I423" s="25"/>
      <c r="J423" s="22"/>
      <c r="K423" s="23"/>
      <c r="L423" s="22"/>
    </row>
    <row r="424" spans="1:12" outlineLevel="1" x14ac:dyDescent="0.25">
      <c r="A424" s="11"/>
      <c r="B424" s="11"/>
      <c r="C424" s="119" t="s">
        <v>382</v>
      </c>
      <c r="D424" s="121">
        <v>42760</v>
      </c>
      <c r="E424" s="119">
        <v>4070233</v>
      </c>
      <c r="F424" s="119">
        <v>116</v>
      </c>
      <c r="G424" s="20"/>
      <c r="H424" s="25"/>
      <c r="I424" s="349" t="s">
        <v>1738</v>
      </c>
      <c r="J424" s="22"/>
      <c r="K424" s="23"/>
      <c r="L424" s="22"/>
    </row>
    <row r="425" spans="1:12" outlineLevel="1" x14ac:dyDescent="0.25">
      <c r="A425" s="11"/>
      <c r="B425" s="11"/>
      <c r="C425" s="119" t="s">
        <v>1410</v>
      </c>
      <c r="D425" s="121">
        <v>42850</v>
      </c>
      <c r="E425" s="119">
        <v>4283655</v>
      </c>
      <c r="F425" s="119">
        <v>400</v>
      </c>
      <c r="G425" s="20"/>
      <c r="H425" s="25"/>
      <c r="I425" s="349" t="s">
        <v>1411</v>
      </c>
      <c r="J425" s="22"/>
      <c r="K425" s="23"/>
      <c r="L425" s="22"/>
    </row>
    <row r="426" spans="1:12" x14ac:dyDescent="0.25">
      <c r="A426" s="18" t="s">
        <v>384</v>
      </c>
      <c r="B426" s="18" t="s">
        <v>385</v>
      </c>
      <c r="C426" s="58"/>
      <c r="D426" s="70"/>
      <c r="E426" s="58"/>
      <c r="F426" s="58"/>
      <c r="G426" s="20">
        <f>+SUM(F427:F427)</f>
        <v>-37931.53</v>
      </c>
      <c r="H426" s="25">
        <f>+G426/1.16*0.16</f>
        <v>-5231.9351724137932</v>
      </c>
      <c r="I426" s="71"/>
      <c r="J426" s="241"/>
      <c r="K426" s="241"/>
      <c r="L426" s="22"/>
    </row>
    <row r="427" spans="1:12" outlineLevel="1" x14ac:dyDescent="0.25">
      <c r="A427" s="11"/>
      <c r="B427" s="11"/>
      <c r="C427" s="58" t="s">
        <v>386</v>
      </c>
      <c r="D427" s="70">
        <v>42738</v>
      </c>
      <c r="E427" s="58" t="s">
        <v>387</v>
      </c>
      <c r="F427" s="58">
        <v>-37931.53</v>
      </c>
      <c r="G427" s="20"/>
      <c r="H427" s="25"/>
      <c r="I427" s="25"/>
      <c r="J427" s="241"/>
      <c r="K427" s="8"/>
      <c r="L427" s="27"/>
    </row>
    <row r="428" spans="1:12" outlineLevel="1" x14ac:dyDescent="0.25">
      <c r="A428" s="18" t="s">
        <v>648</v>
      </c>
      <c r="B428" s="18" t="s">
        <v>649</v>
      </c>
      <c r="C428" s="241"/>
      <c r="D428" s="242"/>
      <c r="E428" s="241"/>
      <c r="F428" s="241"/>
      <c r="G428" s="20">
        <f>+SUM(F429:F430)</f>
        <v>148767.67999999999</v>
      </c>
      <c r="H428" s="25">
        <f>+G428/1.16*0.16</f>
        <v>20519.68</v>
      </c>
      <c r="I428" s="71"/>
      <c r="J428" s="241"/>
      <c r="K428" s="8"/>
      <c r="L428" s="27"/>
    </row>
    <row r="429" spans="1:12" outlineLevel="1" x14ac:dyDescent="0.25">
      <c r="A429" s="11"/>
      <c r="B429" s="11"/>
      <c r="C429" s="58" t="s">
        <v>3883</v>
      </c>
      <c r="D429" s="70">
        <v>43046</v>
      </c>
      <c r="E429" s="58" t="s">
        <v>3884</v>
      </c>
      <c r="F429" s="58">
        <v>127713.68</v>
      </c>
      <c r="G429" s="20"/>
      <c r="H429" s="25"/>
      <c r="I429" s="311" t="s">
        <v>3006</v>
      </c>
      <c r="J429" s="241"/>
      <c r="K429" s="8"/>
      <c r="L429" s="27"/>
    </row>
    <row r="430" spans="1:12" outlineLevel="1" x14ac:dyDescent="0.25">
      <c r="A430" s="11"/>
      <c r="B430" s="11"/>
      <c r="C430" s="58" t="s">
        <v>3885</v>
      </c>
      <c r="D430" s="70">
        <v>43046</v>
      </c>
      <c r="E430" s="58" t="s">
        <v>3886</v>
      </c>
      <c r="F430" s="58">
        <v>21054</v>
      </c>
      <c r="G430" s="20"/>
      <c r="H430" s="25"/>
      <c r="I430" s="349" t="s">
        <v>3887</v>
      </c>
      <c r="J430" s="241"/>
      <c r="K430" s="8"/>
      <c r="L430" s="27"/>
    </row>
    <row r="431" spans="1:12" x14ac:dyDescent="0.25">
      <c r="A431" s="18" t="s">
        <v>652</v>
      </c>
      <c r="B431" s="18" t="s">
        <v>653</v>
      </c>
      <c r="C431" s="28"/>
      <c r="D431" s="29"/>
      <c r="E431" s="52"/>
      <c r="F431" s="31"/>
      <c r="G431" s="20">
        <f>+SUM(F432:F436)</f>
        <v>7847.21</v>
      </c>
      <c r="H431" s="25">
        <f>+G431/1.16*0.16</f>
        <v>1082.3737931034484</v>
      </c>
      <c r="I431" s="25"/>
      <c r="J431" s="241"/>
      <c r="K431" s="8"/>
      <c r="L431" s="27"/>
    </row>
    <row r="432" spans="1:12" outlineLevel="1" x14ac:dyDescent="0.25">
      <c r="A432" s="53"/>
      <c r="B432" s="53"/>
      <c r="C432" s="394" t="s">
        <v>3888</v>
      </c>
      <c r="D432" s="392">
        <v>43040</v>
      </c>
      <c r="E432" s="394">
        <v>2490</v>
      </c>
      <c r="F432" s="397">
        <v>2093.8000000000002</v>
      </c>
      <c r="G432" s="20"/>
      <c r="H432" s="25"/>
      <c r="I432" s="250" t="s">
        <v>3893</v>
      </c>
      <c r="J432" s="241"/>
      <c r="K432" s="8"/>
      <c r="L432" s="27"/>
    </row>
    <row r="433" spans="1:19" outlineLevel="1" x14ac:dyDescent="0.25">
      <c r="A433" s="53"/>
      <c r="B433" s="53"/>
      <c r="C433" s="394" t="s">
        <v>3889</v>
      </c>
      <c r="D433" s="392">
        <v>43043</v>
      </c>
      <c r="E433" s="394">
        <v>2491</v>
      </c>
      <c r="F433" s="397">
        <v>1290.6300000000001</v>
      </c>
      <c r="G433" s="20"/>
      <c r="H433" s="25"/>
      <c r="I433" s="323" t="s">
        <v>3894</v>
      </c>
      <c r="J433" s="241"/>
      <c r="K433" s="8"/>
      <c r="L433" s="27"/>
    </row>
    <row r="434" spans="1:19" outlineLevel="1" x14ac:dyDescent="0.25">
      <c r="A434" s="53"/>
      <c r="B434" s="53"/>
      <c r="C434" s="394" t="s">
        <v>1104</v>
      </c>
      <c r="D434" s="392">
        <v>43068</v>
      </c>
      <c r="E434" s="394" t="s">
        <v>3890</v>
      </c>
      <c r="F434" s="397">
        <v>1290.6300000000001</v>
      </c>
      <c r="G434" s="20"/>
      <c r="H434" s="25"/>
      <c r="I434" s="250" t="s">
        <v>3895</v>
      </c>
      <c r="J434" s="241"/>
      <c r="K434" s="8"/>
      <c r="L434" s="27"/>
    </row>
    <row r="435" spans="1:19" outlineLevel="1" x14ac:dyDescent="0.25">
      <c r="A435" s="53"/>
      <c r="B435" s="53"/>
      <c r="C435" s="394" t="s">
        <v>2369</v>
      </c>
      <c r="D435" s="392">
        <v>43068</v>
      </c>
      <c r="E435" s="394" t="s">
        <v>3891</v>
      </c>
      <c r="F435" s="397">
        <v>1881.52</v>
      </c>
      <c r="G435" s="20"/>
      <c r="H435" s="25"/>
      <c r="I435" s="323" t="s">
        <v>3896</v>
      </c>
      <c r="J435" s="241"/>
      <c r="K435" s="8"/>
      <c r="L435" s="27"/>
    </row>
    <row r="436" spans="1:19" outlineLevel="1" x14ac:dyDescent="0.25">
      <c r="A436" s="53"/>
      <c r="B436" s="53"/>
      <c r="C436" s="394" t="s">
        <v>1707</v>
      </c>
      <c r="D436" s="392">
        <v>43068</v>
      </c>
      <c r="E436" s="394" t="s">
        <v>3892</v>
      </c>
      <c r="F436" s="397">
        <v>1290.6300000000001</v>
      </c>
      <c r="G436" s="20"/>
      <c r="H436" s="25"/>
      <c r="I436" s="323" t="s">
        <v>3897</v>
      </c>
      <c r="J436" s="241"/>
      <c r="K436" s="8"/>
      <c r="L436" s="27"/>
    </row>
    <row r="437" spans="1:19" x14ac:dyDescent="0.25">
      <c r="A437" s="18" t="s">
        <v>153</v>
      </c>
      <c r="B437" s="18" t="s">
        <v>154</v>
      </c>
      <c r="C437" s="411"/>
      <c r="D437" s="412"/>
      <c r="E437" s="413"/>
      <c r="F437" s="414"/>
      <c r="G437" s="20">
        <v>44800</v>
      </c>
      <c r="H437" s="25">
        <f>+G437/1.16*0.16</f>
        <v>6179.3103448275861</v>
      </c>
      <c r="I437" s="25"/>
      <c r="J437" s="241"/>
      <c r="K437" s="8"/>
      <c r="L437" s="27"/>
    </row>
    <row r="438" spans="1:19" outlineLevel="1" x14ac:dyDescent="0.25">
      <c r="A438" s="11"/>
      <c r="B438" s="11"/>
      <c r="C438" s="119" t="s">
        <v>155</v>
      </c>
      <c r="D438" s="121">
        <v>42703</v>
      </c>
      <c r="E438" s="119">
        <v>377</v>
      </c>
      <c r="F438" s="122">
        <v>44800</v>
      </c>
      <c r="G438" s="50"/>
      <c r="H438" s="25"/>
      <c r="I438" s="244" t="s">
        <v>851</v>
      </c>
      <c r="J438" s="241"/>
      <c r="K438" s="8"/>
      <c r="L438" s="27"/>
    </row>
    <row r="439" spans="1:19" x14ac:dyDescent="0.25">
      <c r="A439" s="18" t="s">
        <v>159</v>
      </c>
      <c r="B439" s="18" t="s">
        <v>160</v>
      </c>
      <c r="C439" s="411"/>
      <c r="D439" s="412"/>
      <c r="E439" s="413"/>
      <c r="F439" s="119"/>
      <c r="G439" s="20">
        <f>+SUM(F440:F444)</f>
        <v>-12760</v>
      </c>
      <c r="H439" s="25">
        <f>+G439/1.16*0.16</f>
        <v>-1760</v>
      </c>
      <c r="I439" s="25" t="s">
        <v>3630</v>
      </c>
      <c r="J439" s="58"/>
      <c r="K439" s="8"/>
      <c r="L439" s="56"/>
      <c r="M439" s="58"/>
      <c r="N439" s="58"/>
      <c r="O439" s="58"/>
      <c r="P439" s="58"/>
      <c r="Q439" s="58"/>
      <c r="R439" s="58"/>
      <c r="S439" s="58"/>
    </row>
    <row r="440" spans="1:19" outlineLevel="1" x14ac:dyDescent="0.25">
      <c r="A440" s="53"/>
      <c r="B440" s="53"/>
      <c r="C440" s="119" t="s">
        <v>161</v>
      </c>
      <c r="D440" s="121">
        <v>42068</v>
      </c>
      <c r="E440" s="119" t="s">
        <v>162</v>
      </c>
      <c r="F440" s="120">
        <v>464</v>
      </c>
      <c r="G440" s="20"/>
      <c r="H440" s="25"/>
      <c r="I440" s="25"/>
      <c r="J440" s="58"/>
      <c r="K440" s="8"/>
      <c r="L440" s="56"/>
      <c r="M440" s="58"/>
      <c r="N440" s="58"/>
      <c r="O440" s="58"/>
      <c r="P440" s="58"/>
      <c r="Q440" s="58"/>
      <c r="R440" s="58"/>
      <c r="S440" s="58"/>
    </row>
    <row r="441" spans="1:19" outlineLevel="1" x14ac:dyDescent="0.25">
      <c r="A441" s="53"/>
      <c r="B441" s="53"/>
      <c r="C441" s="119" t="s">
        <v>163</v>
      </c>
      <c r="D441" s="121">
        <v>42172</v>
      </c>
      <c r="E441" s="119" t="s">
        <v>164</v>
      </c>
      <c r="F441" s="120">
        <v>4408</v>
      </c>
      <c r="G441" s="20"/>
      <c r="H441" s="25"/>
      <c r="I441" s="25"/>
      <c r="J441" s="58"/>
      <c r="K441" s="8"/>
      <c r="L441" s="56"/>
      <c r="M441" s="58"/>
      <c r="N441" s="58"/>
      <c r="O441" s="58"/>
      <c r="P441" s="58"/>
      <c r="Q441" s="58"/>
      <c r="R441" s="58"/>
      <c r="S441" s="58"/>
    </row>
    <row r="442" spans="1:19" outlineLevel="1" x14ac:dyDescent="0.25">
      <c r="A442" s="53"/>
      <c r="B442" s="53"/>
      <c r="C442" s="119" t="s">
        <v>165</v>
      </c>
      <c r="D442" s="121">
        <v>42247</v>
      </c>
      <c r="E442" s="119" t="s">
        <v>166</v>
      </c>
      <c r="F442" s="120">
        <v>4408</v>
      </c>
      <c r="G442" s="20"/>
      <c r="H442" s="25"/>
      <c r="I442" s="25"/>
      <c r="J442" s="58"/>
      <c r="K442" s="8"/>
      <c r="L442" s="56"/>
      <c r="M442" s="58"/>
      <c r="N442" s="58"/>
      <c r="O442" s="58"/>
      <c r="P442" s="58"/>
      <c r="Q442" s="58"/>
      <c r="R442" s="58"/>
      <c r="S442" s="58"/>
    </row>
    <row r="443" spans="1:19" outlineLevel="1" x14ac:dyDescent="0.25">
      <c r="A443" s="53"/>
      <c r="B443" s="53"/>
      <c r="C443" s="119" t="s">
        <v>167</v>
      </c>
      <c r="D443" s="121">
        <v>42247</v>
      </c>
      <c r="E443" s="119" t="s">
        <v>168</v>
      </c>
      <c r="F443" s="120">
        <v>4408</v>
      </c>
      <c r="G443" s="20"/>
      <c r="H443" s="25"/>
      <c r="I443" s="25"/>
      <c r="J443" s="58"/>
      <c r="K443" s="8"/>
      <c r="L443" s="56"/>
      <c r="M443" s="58"/>
      <c r="N443" s="58"/>
      <c r="O443" s="58"/>
      <c r="P443" s="58"/>
      <c r="Q443" s="58"/>
      <c r="R443" s="58"/>
      <c r="S443" s="58"/>
    </row>
    <row r="444" spans="1:19" outlineLevel="1" x14ac:dyDescent="0.25">
      <c r="A444" s="53"/>
      <c r="B444" s="53"/>
      <c r="C444" s="119" t="s">
        <v>169</v>
      </c>
      <c r="D444" s="121">
        <v>42487</v>
      </c>
      <c r="E444" s="119" t="s">
        <v>20</v>
      </c>
      <c r="F444" s="122">
        <v>-26448</v>
      </c>
      <c r="G444" s="20"/>
      <c r="H444" s="71" t="s">
        <v>170</v>
      </c>
      <c r="I444" s="71" t="s">
        <v>171</v>
      </c>
      <c r="J444" s="58"/>
      <c r="K444" s="8"/>
      <c r="L444" s="56"/>
      <c r="M444" s="58"/>
      <c r="N444" s="58"/>
      <c r="O444" s="58"/>
      <c r="P444" s="58"/>
      <c r="Q444" s="58"/>
      <c r="R444" s="58"/>
      <c r="S444" s="58"/>
    </row>
    <row r="445" spans="1:19" x14ac:dyDescent="0.25">
      <c r="A445" s="18" t="s">
        <v>172</v>
      </c>
      <c r="B445" s="18" t="s">
        <v>3430</v>
      </c>
      <c r="C445" s="58"/>
      <c r="D445" s="70"/>
      <c r="E445" s="58"/>
      <c r="F445" s="61"/>
      <c r="G445" s="20">
        <f>+SUM(F446:F446)</f>
        <v>11600</v>
      </c>
      <c r="H445" s="25">
        <f>+G445/1.16*0.16</f>
        <v>1600</v>
      </c>
      <c r="I445" s="71"/>
      <c r="J445" s="58"/>
      <c r="K445" s="8"/>
      <c r="L445" s="56"/>
      <c r="M445" s="58"/>
      <c r="N445" s="58"/>
      <c r="O445" s="58"/>
      <c r="P445" s="58"/>
      <c r="Q445" s="58"/>
      <c r="R445" s="58"/>
      <c r="S445" s="58"/>
    </row>
    <row r="446" spans="1:19" outlineLevel="1" x14ac:dyDescent="0.25">
      <c r="A446" s="53"/>
      <c r="B446" s="53"/>
      <c r="C446" s="58" t="s">
        <v>3432</v>
      </c>
      <c r="D446" s="70">
        <v>43039</v>
      </c>
      <c r="E446" s="58">
        <v>544</v>
      </c>
      <c r="F446" s="61">
        <v>11600</v>
      </c>
      <c r="G446" s="20"/>
      <c r="H446" s="71"/>
      <c r="I446" s="323" t="s">
        <v>3434</v>
      </c>
      <c r="J446" s="58"/>
      <c r="K446" s="8"/>
      <c r="L446" s="56"/>
      <c r="M446" s="58"/>
      <c r="N446" s="58"/>
      <c r="O446" s="58"/>
      <c r="P446" s="58"/>
      <c r="Q446" s="58"/>
      <c r="R446" s="58"/>
      <c r="S446" s="58"/>
    </row>
    <row r="447" spans="1:19" x14ac:dyDescent="0.25">
      <c r="A447" s="18" t="s">
        <v>174</v>
      </c>
      <c r="B447" s="18" t="s">
        <v>175</v>
      </c>
      <c r="C447" s="58"/>
      <c r="D447" s="70"/>
      <c r="E447" s="58"/>
      <c r="F447" s="58"/>
      <c r="G447" s="20">
        <f>+SUM(F448:F448)</f>
        <v>1832.8</v>
      </c>
      <c r="H447" s="25">
        <f>+G447/1.16*0.16</f>
        <v>252.8</v>
      </c>
      <c r="I447" s="241"/>
      <c r="J447" s="241"/>
      <c r="K447" s="8"/>
      <c r="L447" s="27"/>
    </row>
    <row r="448" spans="1:19" outlineLevel="1" x14ac:dyDescent="0.25">
      <c r="A448" s="11"/>
      <c r="B448" s="11"/>
      <c r="C448" s="76" t="s">
        <v>1315</v>
      </c>
      <c r="D448" s="314">
        <v>43043</v>
      </c>
      <c r="E448" s="76">
        <v>3070</v>
      </c>
      <c r="F448" s="77">
        <v>1832.8</v>
      </c>
      <c r="G448" s="241"/>
      <c r="H448" s="25"/>
      <c r="I448" s="323" t="s">
        <v>3898</v>
      </c>
      <c r="J448" s="241"/>
      <c r="K448" s="8"/>
      <c r="L448" s="27"/>
    </row>
    <row r="449" spans="1:12" x14ac:dyDescent="0.25">
      <c r="A449" s="18" t="s">
        <v>1427</v>
      </c>
      <c r="B449" s="18" t="s">
        <v>1428</v>
      </c>
      <c r="C449" s="326"/>
      <c r="D449" s="327"/>
      <c r="E449" s="326"/>
      <c r="F449" s="328"/>
      <c r="G449" s="20">
        <f>+SUM(F450:F451)</f>
        <v>688.04</v>
      </c>
      <c r="H449" s="25">
        <f>+G449/1.16*0.16</f>
        <v>94.902068965517245</v>
      </c>
      <c r="I449" s="312"/>
      <c r="J449" s="241"/>
      <c r="K449" s="241"/>
      <c r="L449" s="241"/>
    </row>
    <row r="450" spans="1:12" outlineLevel="1" x14ac:dyDescent="0.25">
      <c r="A450" s="53"/>
      <c r="B450" s="53"/>
      <c r="C450" s="326" t="s">
        <v>2706</v>
      </c>
      <c r="D450" s="327">
        <v>42957</v>
      </c>
      <c r="E450" s="326">
        <v>7231</v>
      </c>
      <c r="F450" s="328">
        <v>400.04</v>
      </c>
      <c r="G450" s="241"/>
      <c r="H450" s="25"/>
      <c r="I450" s="323" t="s">
        <v>2707</v>
      </c>
      <c r="J450" s="58"/>
      <c r="K450" s="58"/>
      <c r="L450" s="58"/>
    </row>
    <row r="451" spans="1:12" outlineLevel="1" x14ac:dyDescent="0.25">
      <c r="A451" s="53"/>
      <c r="B451" s="53"/>
      <c r="C451" s="76" t="s">
        <v>3899</v>
      </c>
      <c r="D451" s="314">
        <v>43069</v>
      </c>
      <c r="E451" s="76">
        <v>8070</v>
      </c>
      <c r="F451" s="553">
        <v>288</v>
      </c>
      <c r="G451" s="241"/>
      <c r="H451" s="25"/>
      <c r="I451" s="250" t="s">
        <v>3900</v>
      </c>
      <c r="J451" s="58"/>
      <c r="K451" s="58"/>
      <c r="L451" s="58"/>
    </row>
    <row r="452" spans="1:12" outlineLevel="1" x14ac:dyDescent="0.25">
      <c r="A452" s="18" t="s">
        <v>178</v>
      </c>
      <c r="B452" s="18" t="s">
        <v>2134</v>
      </c>
      <c r="D452" s="392"/>
      <c r="F452" s="397"/>
      <c r="G452" s="20">
        <f>+SUM(F453:F454)</f>
        <v>5848</v>
      </c>
      <c r="H452" s="25">
        <f>+G452/1.16*0.16</f>
        <v>806.62068965517244</v>
      </c>
      <c r="I452" s="312"/>
      <c r="J452" s="58"/>
      <c r="K452" s="58"/>
      <c r="L452" s="58"/>
    </row>
    <row r="453" spans="1:12" outlineLevel="1" x14ac:dyDescent="0.25">
      <c r="A453" s="53"/>
      <c r="B453" s="53"/>
      <c r="C453" s="76" t="s">
        <v>3901</v>
      </c>
      <c r="D453" s="314">
        <v>43069</v>
      </c>
      <c r="E453" s="76">
        <v>47346891</v>
      </c>
      <c r="F453" s="77">
        <v>5848</v>
      </c>
      <c r="G453" s="241"/>
      <c r="H453" s="25"/>
      <c r="I453" s="437" t="s">
        <v>3902</v>
      </c>
      <c r="J453" s="58"/>
      <c r="K453" s="58"/>
      <c r="L453" s="58"/>
    </row>
    <row r="454" spans="1:12" outlineLevel="1" x14ac:dyDescent="0.25">
      <c r="A454" s="18" t="s">
        <v>2848</v>
      </c>
      <c r="B454" s="18" t="s">
        <v>2847</v>
      </c>
      <c r="C454" s="445"/>
      <c r="D454" s="446"/>
      <c r="E454" s="445"/>
      <c r="F454" s="447"/>
      <c r="G454" s="20">
        <f>+SUM(F455:F455)</f>
        <v>3940.8</v>
      </c>
      <c r="H454" s="25">
        <f>+G454/1.16*0.16</f>
        <v>543.55862068965519</v>
      </c>
      <c r="I454" s="25"/>
      <c r="J454" s="58"/>
      <c r="K454" s="58"/>
      <c r="L454" s="58"/>
    </row>
    <row r="455" spans="1:12" outlineLevel="1" x14ac:dyDescent="0.25">
      <c r="A455" s="53"/>
      <c r="B455" s="53"/>
      <c r="C455" s="69" t="s">
        <v>2305</v>
      </c>
      <c r="D455" s="422">
        <v>43046</v>
      </c>
      <c r="E455" s="69">
        <v>1939</v>
      </c>
      <c r="F455" s="423">
        <v>3940.8</v>
      </c>
      <c r="G455" s="20"/>
      <c r="H455" s="25"/>
      <c r="I455" s="250" t="s">
        <v>3903</v>
      </c>
      <c r="J455" s="58"/>
      <c r="K455" s="58"/>
      <c r="L455" s="58"/>
    </row>
    <row r="456" spans="1:12" outlineLevel="1" x14ac:dyDescent="0.25">
      <c r="A456" s="18" t="s">
        <v>3905</v>
      </c>
      <c r="B456" s="18" t="s">
        <v>3906</v>
      </c>
      <c r="C456" s="445"/>
      <c r="D456" s="446"/>
      <c r="E456" s="445"/>
      <c r="F456" s="447"/>
      <c r="G456" s="20">
        <f>+SUM(F457:F457)</f>
        <v>3258.39</v>
      </c>
      <c r="H456" s="25">
        <f>+G456/1.16*0.16</f>
        <v>449.43310344827586</v>
      </c>
      <c r="I456" s="25"/>
      <c r="J456" s="58"/>
      <c r="K456" s="58"/>
      <c r="L456" s="58"/>
    </row>
    <row r="457" spans="1:12" outlineLevel="1" x14ac:dyDescent="0.25">
      <c r="A457" s="53"/>
      <c r="B457" s="53"/>
      <c r="C457" s="69" t="s">
        <v>3907</v>
      </c>
      <c r="D457" s="422">
        <v>43040</v>
      </c>
      <c r="E457" s="69">
        <v>1802</v>
      </c>
      <c r="F457" s="423">
        <v>3258.39</v>
      </c>
      <c r="G457" s="20"/>
      <c r="H457" s="25"/>
      <c r="I457" s="323" t="s">
        <v>3908</v>
      </c>
      <c r="J457" s="58"/>
      <c r="K457" s="58"/>
      <c r="L457" s="58"/>
    </row>
    <row r="458" spans="1:12" s="488" customFormat="1" outlineLevel="1" x14ac:dyDescent="0.25">
      <c r="A458" s="18" t="s">
        <v>183</v>
      </c>
      <c r="B458" s="18" t="s">
        <v>4579</v>
      </c>
      <c r="C458" s="445"/>
      <c r="D458" s="446"/>
      <c r="E458" s="445"/>
      <c r="F458" s="447"/>
      <c r="G458" s="20">
        <f>+SUM(F459:F459)</f>
        <v>35962.32</v>
      </c>
      <c r="H458" s="25">
        <f>+G458/1.16*0.16</f>
        <v>4960.3200000000006</v>
      </c>
      <c r="I458" s="25"/>
      <c r="J458" s="58"/>
      <c r="K458" s="58"/>
      <c r="L458" s="58"/>
    </row>
    <row r="459" spans="1:12" s="488" customFormat="1" outlineLevel="1" x14ac:dyDescent="0.25">
      <c r="A459" s="53"/>
      <c r="B459" s="53"/>
      <c r="C459" s="69" t="s">
        <v>4580</v>
      </c>
      <c r="D459" s="422">
        <v>43434</v>
      </c>
      <c r="E459" s="69">
        <v>2585</v>
      </c>
      <c r="F459" s="423">
        <v>35962.32</v>
      </c>
      <c r="G459" s="20"/>
      <c r="H459" s="25"/>
      <c r="I459" s="323"/>
      <c r="J459" s="58"/>
      <c r="K459" s="58"/>
      <c r="L459" s="58"/>
    </row>
    <row r="460" spans="1:12" ht="15.75" customHeight="1" x14ac:dyDescent="0.25">
      <c r="A460" s="18" t="s">
        <v>192</v>
      </c>
      <c r="B460" s="18" t="s">
        <v>193</v>
      </c>
      <c r="C460" s="241"/>
      <c r="D460" s="242"/>
      <c r="E460" s="241"/>
      <c r="F460" s="26"/>
      <c r="G460" s="20">
        <f>+SUM(F461:F473)</f>
        <v>1854703.06</v>
      </c>
      <c r="H460" s="25">
        <f>+G460/1.16*0.16</f>
        <v>255821.11172413797</v>
      </c>
    </row>
    <row r="461" spans="1:12" ht="15.75" customHeight="1" outlineLevel="1" x14ac:dyDescent="0.25">
      <c r="A461" s="241"/>
      <c r="B461" s="241"/>
      <c r="C461" s="97">
        <v>3561</v>
      </c>
      <c r="D461" s="392">
        <v>42736</v>
      </c>
      <c r="E461" s="394" t="s">
        <v>422</v>
      </c>
      <c r="F461" s="397">
        <v>100000</v>
      </c>
      <c r="G461" s="241"/>
      <c r="H461" s="241"/>
    </row>
    <row r="462" spans="1:12" ht="15.75" customHeight="1" outlineLevel="1" x14ac:dyDescent="0.25">
      <c r="A462" s="241"/>
      <c r="B462" s="241"/>
      <c r="C462" s="394" t="s">
        <v>672</v>
      </c>
      <c r="D462" s="392">
        <v>42767</v>
      </c>
      <c r="E462" s="394" t="s">
        <v>422</v>
      </c>
      <c r="F462" s="77">
        <v>100000</v>
      </c>
      <c r="G462" s="241"/>
      <c r="H462" s="241"/>
      <c r="I462" s="312"/>
    </row>
    <row r="463" spans="1:12" ht="15.75" customHeight="1" outlineLevel="1" x14ac:dyDescent="0.25">
      <c r="A463" s="241"/>
      <c r="B463" s="241"/>
      <c r="C463" s="394" t="s">
        <v>1167</v>
      </c>
      <c r="D463" s="392">
        <v>42795</v>
      </c>
      <c r="E463" s="394" t="s">
        <v>422</v>
      </c>
      <c r="F463" s="77">
        <v>100000</v>
      </c>
      <c r="G463" s="241"/>
      <c r="H463" s="241"/>
    </row>
    <row r="464" spans="1:12" ht="15.75" customHeight="1" outlineLevel="1" x14ac:dyDescent="0.25">
      <c r="A464" s="241"/>
      <c r="B464" s="241"/>
      <c r="C464" s="394" t="s">
        <v>1167</v>
      </c>
      <c r="D464" s="392">
        <v>42826</v>
      </c>
      <c r="E464" s="394" t="s">
        <v>422</v>
      </c>
      <c r="F464" s="397">
        <v>100000</v>
      </c>
      <c r="G464" s="241"/>
      <c r="H464" s="241"/>
    </row>
    <row r="465" spans="1:9" outlineLevel="1" x14ac:dyDescent="0.25">
      <c r="A465" s="241"/>
      <c r="B465" s="241"/>
      <c r="C465" s="394" t="s">
        <v>1774</v>
      </c>
      <c r="D465" s="392">
        <v>42856</v>
      </c>
      <c r="E465" s="394" t="s">
        <v>422</v>
      </c>
      <c r="F465" s="397">
        <v>100000</v>
      </c>
      <c r="G465" s="241"/>
      <c r="H465" s="241"/>
      <c r="I465" s="312"/>
    </row>
    <row r="466" spans="1:9" outlineLevel="1" x14ac:dyDescent="0.25">
      <c r="A466" s="241"/>
      <c r="B466" s="241"/>
      <c r="C466" s="394" t="s">
        <v>1774</v>
      </c>
      <c r="D466" s="392">
        <v>42887</v>
      </c>
      <c r="E466" s="394" t="s">
        <v>422</v>
      </c>
      <c r="F466" s="397">
        <v>100000</v>
      </c>
      <c r="G466" s="241"/>
      <c r="H466" s="241"/>
      <c r="I466" s="312"/>
    </row>
    <row r="467" spans="1:9" outlineLevel="1" x14ac:dyDescent="0.25">
      <c r="A467" s="241"/>
      <c r="B467" s="241"/>
      <c r="C467" s="394" t="s">
        <v>1774</v>
      </c>
      <c r="D467" s="392">
        <v>42917</v>
      </c>
      <c r="E467" s="394" t="s">
        <v>422</v>
      </c>
      <c r="F467" s="397">
        <v>100000</v>
      </c>
      <c r="G467" s="241"/>
      <c r="H467" s="241"/>
      <c r="I467" s="312"/>
    </row>
    <row r="468" spans="1:9" outlineLevel="1" x14ac:dyDescent="0.25">
      <c r="A468" s="241"/>
      <c r="B468" s="241"/>
      <c r="C468" s="394" t="s">
        <v>1167</v>
      </c>
      <c r="D468" s="392">
        <v>42948</v>
      </c>
      <c r="E468" s="394" t="s">
        <v>2713</v>
      </c>
      <c r="F468" s="397">
        <v>100000</v>
      </c>
      <c r="G468" s="241"/>
      <c r="H468" s="241"/>
      <c r="I468" s="312"/>
    </row>
    <row r="469" spans="1:9" outlineLevel="1" x14ac:dyDescent="0.25">
      <c r="A469" s="241"/>
      <c r="B469" s="241"/>
      <c r="C469" s="394" t="s">
        <v>1167</v>
      </c>
      <c r="D469" s="392">
        <v>42979</v>
      </c>
      <c r="E469" s="394" t="s">
        <v>422</v>
      </c>
      <c r="F469" s="397">
        <v>100000</v>
      </c>
      <c r="G469" s="241"/>
      <c r="H469" s="241"/>
      <c r="I469" s="312"/>
    </row>
    <row r="470" spans="1:9" outlineLevel="1" x14ac:dyDescent="0.25">
      <c r="A470" s="241"/>
      <c r="B470" s="241"/>
      <c r="C470" s="394" t="s">
        <v>1774</v>
      </c>
      <c r="D470" s="392">
        <v>43009</v>
      </c>
      <c r="E470" s="394" t="s">
        <v>422</v>
      </c>
      <c r="F470" s="397">
        <v>100000</v>
      </c>
      <c r="G470" s="241"/>
      <c r="H470" s="241"/>
      <c r="I470" s="312"/>
    </row>
    <row r="471" spans="1:9" outlineLevel="1" x14ac:dyDescent="0.25">
      <c r="A471" s="241"/>
      <c r="B471" s="241"/>
      <c r="C471" s="394" t="s">
        <v>1167</v>
      </c>
      <c r="D471" s="392">
        <v>43040</v>
      </c>
      <c r="E471" s="394" t="s">
        <v>422</v>
      </c>
      <c r="F471" s="397">
        <v>100000</v>
      </c>
      <c r="G471" s="241"/>
      <c r="H471" s="241"/>
      <c r="I471" s="312"/>
    </row>
    <row r="472" spans="1:9" outlineLevel="1" x14ac:dyDescent="0.25">
      <c r="A472" s="241"/>
      <c r="B472" s="241"/>
      <c r="C472" s="394" t="s">
        <v>3909</v>
      </c>
      <c r="D472" s="392">
        <v>43046</v>
      </c>
      <c r="E472" s="394" t="s">
        <v>3910</v>
      </c>
      <c r="F472" s="397">
        <v>6628.56</v>
      </c>
      <c r="G472" s="241"/>
      <c r="H472" s="241"/>
      <c r="I472" s="312"/>
    </row>
    <row r="473" spans="1:9" outlineLevel="1" x14ac:dyDescent="0.25">
      <c r="A473" s="241"/>
      <c r="B473" s="241"/>
      <c r="C473" s="394" t="s">
        <v>3911</v>
      </c>
      <c r="D473" s="392">
        <v>43069</v>
      </c>
      <c r="E473" s="394" t="s">
        <v>3912</v>
      </c>
      <c r="F473" s="397">
        <v>748074.5</v>
      </c>
      <c r="G473" s="241"/>
      <c r="H473" s="241"/>
      <c r="I473" s="312"/>
    </row>
    <row r="474" spans="1:9" x14ac:dyDescent="0.25">
      <c r="A474" s="18" t="s">
        <v>194</v>
      </c>
      <c r="B474" s="18" t="s">
        <v>195</v>
      </c>
      <c r="C474" s="58"/>
      <c r="D474" s="70"/>
      <c r="E474" s="58"/>
      <c r="F474" s="61"/>
      <c r="G474" s="20">
        <f>+SUM(F475:F480)</f>
        <v>2436</v>
      </c>
      <c r="H474" s="25">
        <f>+G474/1.16*0.16</f>
        <v>336</v>
      </c>
    </row>
    <row r="475" spans="1:9" s="488" customFormat="1" outlineLevel="1" x14ac:dyDescent="0.25">
      <c r="A475" s="53"/>
      <c r="B475" s="53"/>
      <c r="C475" s="499" t="s">
        <v>436</v>
      </c>
      <c r="D475" s="500">
        <v>42766</v>
      </c>
      <c r="E475" s="499" t="s">
        <v>437</v>
      </c>
      <c r="F475" s="499">
        <v>406</v>
      </c>
      <c r="G475" s="20"/>
      <c r="H475" s="25"/>
      <c r="I475" s="240"/>
    </row>
    <row r="476" spans="1:9" s="488" customFormat="1" outlineLevel="1" x14ac:dyDescent="0.25">
      <c r="A476" s="53"/>
      <c r="B476" s="53"/>
      <c r="C476" s="76" t="s">
        <v>1172</v>
      </c>
      <c r="D476" s="314">
        <v>42823</v>
      </c>
      <c r="E476" s="76" t="s">
        <v>1173</v>
      </c>
      <c r="F476" s="76">
        <v>406</v>
      </c>
      <c r="G476" s="20"/>
      <c r="H476" s="25"/>
      <c r="I476" s="240"/>
    </row>
    <row r="477" spans="1:9" s="488" customFormat="1" outlineLevel="1" x14ac:dyDescent="0.25">
      <c r="A477" s="53"/>
      <c r="B477" s="53"/>
      <c r="C477" s="76" t="s">
        <v>1174</v>
      </c>
      <c r="D477" s="314">
        <v>42825</v>
      </c>
      <c r="E477" s="76" t="s">
        <v>1175</v>
      </c>
      <c r="F477" s="76">
        <v>406</v>
      </c>
      <c r="G477" s="20"/>
      <c r="H477" s="25"/>
      <c r="I477" s="240"/>
    </row>
    <row r="478" spans="1:9" s="488" customFormat="1" outlineLevel="1" x14ac:dyDescent="0.25">
      <c r="A478" s="53"/>
      <c r="B478" s="53"/>
      <c r="C478" s="76" t="s">
        <v>1439</v>
      </c>
      <c r="D478" s="314">
        <v>42832</v>
      </c>
      <c r="E478" s="76" t="s">
        <v>1440</v>
      </c>
      <c r="F478" s="76">
        <v>406</v>
      </c>
      <c r="G478" s="20"/>
      <c r="H478" s="25"/>
      <c r="I478" s="240"/>
    </row>
    <row r="479" spans="1:9" s="488" customFormat="1" outlineLevel="1" x14ac:dyDescent="0.25">
      <c r="A479" s="53"/>
      <c r="B479" s="53"/>
      <c r="C479" s="488" t="s">
        <v>3913</v>
      </c>
      <c r="D479" s="490">
        <v>43050</v>
      </c>
      <c r="E479" s="488" t="s">
        <v>4386</v>
      </c>
      <c r="F479" s="488">
        <v>406</v>
      </c>
      <c r="G479" s="20"/>
      <c r="H479" s="25"/>
      <c r="I479" s="240"/>
    </row>
    <row r="480" spans="1:9" s="488" customFormat="1" outlineLevel="1" x14ac:dyDescent="0.25">
      <c r="A480" s="53"/>
      <c r="B480" s="53"/>
      <c r="C480" s="488" t="s">
        <v>3914</v>
      </c>
      <c r="D480" s="490">
        <v>43069</v>
      </c>
      <c r="E480" s="488" t="s">
        <v>2784</v>
      </c>
      <c r="F480" s="488">
        <v>406</v>
      </c>
      <c r="G480" s="20"/>
      <c r="H480" s="25"/>
      <c r="I480" s="240"/>
    </row>
    <row r="481" spans="1:9" x14ac:dyDescent="0.25">
      <c r="A481" s="18" t="s">
        <v>1778</v>
      </c>
      <c r="B481" s="18" t="s">
        <v>1779</v>
      </c>
      <c r="C481" s="116"/>
      <c r="D481" s="117"/>
      <c r="E481" s="116"/>
      <c r="F481" s="116"/>
      <c r="G481" s="20">
        <f>+F482</f>
        <v>800</v>
      </c>
      <c r="H481" s="25">
        <f>+G481/1.16*0.16</f>
        <v>110.3448275862069</v>
      </c>
    </row>
    <row r="482" spans="1:9" outlineLevel="1" x14ac:dyDescent="0.25">
      <c r="A482" s="241"/>
      <c r="B482" s="241"/>
      <c r="C482" s="116" t="s">
        <v>1780</v>
      </c>
      <c r="D482" s="117">
        <v>42877</v>
      </c>
      <c r="E482" s="116" t="s">
        <v>3186</v>
      </c>
      <c r="F482" s="116">
        <v>800</v>
      </c>
      <c r="G482" s="241"/>
      <c r="H482" s="241"/>
      <c r="I482" s="250" t="s">
        <v>1781</v>
      </c>
    </row>
    <row r="483" spans="1:9" outlineLevel="1" x14ac:dyDescent="0.25">
      <c r="A483" s="18" t="s">
        <v>2137</v>
      </c>
      <c r="B483" s="18" t="s">
        <v>3045</v>
      </c>
      <c r="C483" s="119"/>
      <c r="D483" s="121"/>
      <c r="E483" s="119"/>
      <c r="F483" s="119"/>
      <c r="G483" s="20">
        <f>+F484+F485</f>
        <v>5568</v>
      </c>
      <c r="H483" s="25">
        <f>+G483/1.16*0.16</f>
        <v>768</v>
      </c>
    </row>
    <row r="484" spans="1:9" outlineLevel="1" x14ac:dyDescent="0.25">
      <c r="A484" s="241"/>
      <c r="B484" s="241"/>
      <c r="C484" s="466" t="s">
        <v>3046</v>
      </c>
      <c r="D484" s="467">
        <v>42996</v>
      </c>
      <c r="E484" s="466">
        <v>934830</v>
      </c>
      <c r="F484" s="466">
        <v>2088</v>
      </c>
      <c r="G484" s="241"/>
      <c r="H484" s="241"/>
      <c r="I484" s="250" t="s">
        <v>788</v>
      </c>
    </row>
    <row r="485" spans="1:9" outlineLevel="1" x14ac:dyDescent="0.25">
      <c r="A485" s="241"/>
      <c r="B485" s="241"/>
      <c r="C485" s="466" t="s">
        <v>3047</v>
      </c>
      <c r="D485" s="467">
        <v>42997</v>
      </c>
      <c r="E485" s="466">
        <v>6</v>
      </c>
      <c r="F485" s="466">
        <v>3480</v>
      </c>
      <c r="G485" s="241"/>
      <c r="H485" s="241"/>
      <c r="I485" s="250" t="s">
        <v>788</v>
      </c>
    </row>
    <row r="486" spans="1:9" x14ac:dyDescent="0.25">
      <c r="A486" s="18" t="s">
        <v>211</v>
      </c>
      <c r="B486" s="18" t="s">
        <v>212</v>
      </c>
      <c r="C486" s="119"/>
      <c r="D486" s="119"/>
      <c r="E486" s="119"/>
      <c r="F486" s="119"/>
      <c r="G486" s="20">
        <f>+F487</f>
        <v>8107.99</v>
      </c>
      <c r="H486" s="25">
        <f>+G486/1.16*0.16</f>
        <v>1118.3434482758621</v>
      </c>
    </row>
    <row r="487" spans="1:9" outlineLevel="1" x14ac:dyDescent="0.25">
      <c r="A487" s="53"/>
      <c r="B487" s="53"/>
      <c r="C487" s="119" t="s">
        <v>213</v>
      </c>
      <c r="D487" s="121">
        <v>42597</v>
      </c>
      <c r="E487" s="119" t="s">
        <v>214</v>
      </c>
      <c r="F487" s="122">
        <v>8107.99</v>
      </c>
      <c r="G487" s="241"/>
      <c r="H487" s="241"/>
      <c r="I487" s="250" t="s">
        <v>788</v>
      </c>
    </row>
    <row r="488" spans="1:9" x14ac:dyDescent="0.25">
      <c r="A488" s="18" t="s">
        <v>215</v>
      </c>
      <c r="B488" s="18" t="s">
        <v>216</v>
      </c>
      <c r="C488" s="241"/>
      <c r="D488" s="242"/>
      <c r="E488" s="58"/>
      <c r="F488" s="26"/>
      <c r="G488" s="20">
        <f>+SUM(F489:F491)</f>
        <v>13793.33</v>
      </c>
      <c r="H488" s="25">
        <f>+G488/1.16*0.16</f>
        <v>1902.528275862069</v>
      </c>
    </row>
    <row r="489" spans="1:9" outlineLevel="1" x14ac:dyDescent="0.25">
      <c r="A489" s="241"/>
      <c r="B489" s="241"/>
      <c r="C489" s="394" t="s">
        <v>2537</v>
      </c>
      <c r="D489" s="392">
        <v>43047</v>
      </c>
      <c r="E489" s="394" t="s">
        <v>3915</v>
      </c>
      <c r="F489" s="397">
        <v>3671.63</v>
      </c>
      <c r="H489" s="241"/>
      <c r="I489" s="323" t="s">
        <v>3922</v>
      </c>
    </row>
    <row r="490" spans="1:9" outlineLevel="1" x14ac:dyDescent="0.25">
      <c r="A490" s="241"/>
      <c r="B490" s="241"/>
      <c r="C490" s="394" t="s">
        <v>3916</v>
      </c>
      <c r="D490" s="392">
        <v>43068</v>
      </c>
      <c r="E490" s="394" t="s">
        <v>3917</v>
      </c>
      <c r="F490" s="397">
        <v>5011.2</v>
      </c>
      <c r="H490" s="241"/>
      <c r="I490" s="323" t="s">
        <v>3920</v>
      </c>
    </row>
    <row r="491" spans="1:9" outlineLevel="1" x14ac:dyDescent="0.25">
      <c r="A491" s="241"/>
      <c r="B491" s="241"/>
      <c r="C491" s="394" t="s">
        <v>3919</v>
      </c>
      <c r="D491" s="392">
        <v>43069</v>
      </c>
      <c r="E491" s="394" t="s">
        <v>3918</v>
      </c>
      <c r="F491" s="397">
        <v>5110.5</v>
      </c>
      <c r="H491" s="241"/>
      <c r="I491" s="323" t="s">
        <v>3921</v>
      </c>
    </row>
    <row r="492" spans="1:9" x14ac:dyDescent="0.25">
      <c r="A492" s="18" t="s">
        <v>217</v>
      </c>
      <c r="B492" s="18" t="s">
        <v>218</v>
      </c>
      <c r="C492" s="58"/>
      <c r="D492" s="70"/>
      <c r="E492" s="58"/>
      <c r="F492" s="61"/>
      <c r="G492" s="20">
        <f>+SUM(F493:F500)</f>
        <v>36617.93</v>
      </c>
      <c r="H492" s="25">
        <f>+G492/1.16*0.16</f>
        <v>5050.7489655172421</v>
      </c>
    </row>
    <row r="493" spans="1:9" outlineLevel="1" x14ac:dyDescent="0.25">
      <c r="A493" s="241"/>
      <c r="B493" s="241"/>
      <c r="C493" s="394" t="s">
        <v>3923</v>
      </c>
      <c r="D493" s="392">
        <v>43048</v>
      </c>
      <c r="E493" s="394">
        <v>176</v>
      </c>
      <c r="F493" s="397">
        <v>4232.5600000000004</v>
      </c>
      <c r="G493" s="241"/>
      <c r="H493" s="241"/>
      <c r="I493" s="323" t="s">
        <v>3937</v>
      </c>
    </row>
    <row r="494" spans="1:9" outlineLevel="1" x14ac:dyDescent="0.25">
      <c r="A494" s="241"/>
      <c r="B494" s="241"/>
      <c r="C494" s="394" t="s">
        <v>3924</v>
      </c>
      <c r="D494" s="392">
        <v>43050</v>
      </c>
      <c r="E494" s="394" t="s">
        <v>3925</v>
      </c>
      <c r="F494" s="397">
        <v>1160</v>
      </c>
      <c r="G494" s="241"/>
      <c r="H494" s="241"/>
      <c r="I494" s="323" t="s">
        <v>3938</v>
      </c>
    </row>
    <row r="495" spans="1:9" outlineLevel="1" x14ac:dyDescent="0.25">
      <c r="A495" s="241"/>
      <c r="B495" s="241"/>
      <c r="C495" s="394" t="s">
        <v>3926</v>
      </c>
      <c r="D495" s="392">
        <v>43066</v>
      </c>
      <c r="E495" s="394" t="s">
        <v>3927</v>
      </c>
      <c r="F495" s="397">
        <v>3843.14</v>
      </c>
      <c r="G495" s="241"/>
      <c r="H495" s="241"/>
      <c r="I495" s="323" t="s">
        <v>3939</v>
      </c>
    </row>
    <row r="496" spans="1:9" outlineLevel="1" x14ac:dyDescent="0.25">
      <c r="A496" s="241"/>
      <c r="B496" s="241"/>
      <c r="C496" s="394" t="s">
        <v>3928</v>
      </c>
      <c r="D496" s="392">
        <v>43066</v>
      </c>
      <c r="E496" s="394" t="s">
        <v>3929</v>
      </c>
      <c r="F496" s="397">
        <v>4617.7299999999996</v>
      </c>
      <c r="G496" s="241"/>
      <c r="H496" s="241"/>
      <c r="I496" s="250" t="s">
        <v>3940</v>
      </c>
    </row>
    <row r="497" spans="1:9" outlineLevel="1" x14ac:dyDescent="0.25">
      <c r="A497" s="241"/>
      <c r="B497" s="241"/>
      <c r="C497" s="394" t="s">
        <v>3930</v>
      </c>
      <c r="D497" s="392">
        <v>43067</v>
      </c>
      <c r="E497" s="394" t="s">
        <v>3931</v>
      </c>
      <c r="F497" s="397">
        <v>3495.14</v>
      </c>
      <c r="G497" s="241"/>
      <c r="H497" s="241"/>
      <c r="I497" s="323" t="s">
        <v>3941</v>
      </c>
    </row>
    <row r="498" spans="1:9" outlineLevel="1" x14ac:dyDescent="0.25">
      <c r="A498" s="241"/>
      <c r="B498" s="241"/>
      <c r="C498" s="394" t="s">
        <v>3932</v>
      </c>
      <c r="D498" s="392">
        <v>43068</v>
      </c>
      <c r="E498" s="394" t="s">
        <v>3933</v>
      </c>
      <c r="F498" s="397">
        <v>7158.36</v>
      </c>
      <c r="G498" s="241"/>
      <c r="H498" s="241"/>
      <c r="I498" s="323" t="s">
        <v>3942</v>
      </c>
    </row>
    <row r="499" spans="1:9" outlineLevel="1" x14ac:dyDescent="0.25">
      <c r="A499" s="241"/>
      <c r="B499" s="241"/>
      <c r="C499" s="394" t="s">
        <v>3934</v>
      </c>
      <c r="D499" s="392">
        <v>43069</v>
      </c>
      <c r="E499" s="394" t="s">
        <v>3935</v>
      </c>
      <c r="F499" s="397">
        <v>11299</v>
      </c>
      <c r="G499" s="241"/>
      <c r="H499" s="241"/>
      <c r="I499" s="470" t="s">
        <v>388</v>
      </c>
    </row>
    <row r="500" spans="1:9" outlineLevel="1" x14ac:dyDescent="0.25">
      <c r="A500" s="241"/>
      <c r="B500" s="241"/>
      <c r="C500" s="394" t="s">
        <v>3936</v>
      </c>
      <c r="D500" s="392">
        <v>43069</v>
      </c>
      <c r="E500" s="394">
        <v>189</v>
      </c>
      <c r="F500" s="394">
        <v>812</v>
      </c>
      <c r="G500" s="241"/>
      <c r="H500" s="241"/>
      <c r="I500" s="323" t="s">
        <v>3943</v>
      </c>
    </row>
    <row r="501" spans="1:9" x14ac:dyDescent="0.25">
      <c r="A501" s="18" t="s">
        <v>220</v>
      </c>
      <c r="B501" s="18" t="s">
        <v>221</v>
      </c>
      <c r="C501" s="58"/>
      <c r="D501" s="70"/>
      <c r="E501" s="58"/>
      <c r="F501" s="61"/>
      <c r="G501" s="20">
        <f>+SUM(F502:F509)</f>
        <v>67450.06</v>
      </c>
      <c r="H501" s="25">
        <f>+G501/1.16*0.16</f>
        <v>9303.456551724139</v>
      </c>
      <c r="I501" s="323"/>
    </row>
    <row r="502" spans="1:9" outlineLevel="1" x14ac:dyDescent="0.25">
      <c r="A502" s="241"/>
      <c r="B502" s="241"/>
      <c r="C502" s="97">
        <v>3546</v>
      </c>
      <c r="D502" s="392">
        <v>43039</v>
      </c>
      <c r="E502" s="394" t="s">
        <v>3479</v>
      </c>
      <c r="F502" s="397">
        <v>8500</v>
      </c>
      <c r="G502" s="241"/>
      <c r="H502" s="241"/>
      <c r="I502" s="323" t="s">
        <v>3488</v>
      </c>
    </row>
    <row r="503" spans="1:9" outlineLevel="1" x14ac:dyDescent="0.25">
      <c r="A503" s="241"/>
      <c r="B503" s="241"/>
      <c r="C503" s="394" t="s">
        <v>3944</v>
      </c>
      <c r="D503" s="392">
        <v>43042</v>
      </c>
      <c r="E503" s="394" t="s">
        <v>3945</v>
      </c>
      <c r="F503" s="397">
        <v>17750.03</v>
      </c>
      <c r="G503" s="241"/>
      <c r="H503" s="241"/>
      <c r="I503" s="323" t="s">
        <v>3955</v>
      </c>
    </row>
    <row r="504" spans="1:9" outlineLevel="1" x14ac:dyDescent="0.25">
      <c r="A504" s="241"/>
      <c r="B504" s="241"/>
      <c r="C504" s="394" t="s">
        <v>1650</v>
      </c>
      <c r="D504" s="392">
        <v>43061</v>
      </c>
      <c r="E504" s="394" t="s">
        <v>3946</v>
      </c>
      <c r="F504" s="397">
        <v>17750.03</v>
      </c>
      <c r="G504" s="241"/>
      <c r="H504" s="241"/>
      <c r="I504" s="323" t="s">
        <v>3956</v>
      </c>
    </row>
    <row r="505" spans="1:9" outlineLevel="1" x14ac:dyDescent="0.25">
      <c r="A505" s="241"/>
      <c r="B505" s="241"/>
      <c r="C505" s="394" t="s">
        <v>511</v>
      </c>
      <c r="D505" s="392">
        <v>43062</v>
      </c>
      <c r="E505" s="394" t="s">
        <v>3947</v>
      </c>
      <c r="F505" s="397">
        <v>6000</v>
      </c>
      <c r="G505" s="241"/>
      <c r="H505" s="241"/>
      <c r="I505" s="323" t="s">
        <v>3957</v>
      </c>
    </row>
    <row r="506" spans="1:9" outlineLevel="1" x14ac:dyDescent="0.25">
      <c r="A506" s="241"/>
      <c r="B506" s="241"/>
      <c r="C506" s="394" t="s">
        <v>2820</v>
      </c>
      <c r="D506" s="392">
        <v>43063</v>
      </c>
      <c r="E506" s="394" t="s">
        <v>3948</v>
      </c>
      <c r="F506" s="397">
        <v>6000</v>
      </c>
      <c r="G506" s="241"/>
      <c r="H506" s="241"/>
      <c r="I506" s="323" t="s">
        <v>3958</v>
      </c>
    </row>
    <row r="507" spans="1:9" outlineLevel="1" x14ac:dyDescent="0.25">
      <c r="A507" s="241"/>
      <c r="B507" s="241"/>
      <c r="C507" s="394" t="s">
        <v>3949</v>
      </c>
      <c r="D507" s="392">
        <v>43063</v>
      </c>
      <c r="E507" s="394" t="s">
        <v>3950</v>
      </c>
      <c r="F507" s="397">
        <v>1650</v>
      </c>
      <c r="G507" s="241"/>
      <c r="H507" s="241"/>
      <c r="I507" s="323" t="s">
        <v>3959</v>
      </c>
    </row>
    <row r="508" spans="1:9" outlineLevel="1" x14ac:dyDescent="0.25">
      <c r="A508" s="241"/>
      <c r="B508" s="241"/>
      <c r="C508" s="394" t="s">
        <v>3951</v>
      </c>
      <c r="D508" s="392">
        <v>43069</v>
      </c>
      <c r="E508" s="394" t="s">
        <v>3952</v>
      </c>
      <c r="F508" s="397">
        <v>6000</v>
      </c>
      <c r="G508" s="241"/>
      <c r="H508" s="241"/>
      <c r="I508" s="323" t="s">
        <v>3960</v>
      </c>
    </row>
    <row r="509" spans="1:9" outlineLevel="1" x14ac:dyDescent="0.25">
      <c r="A509" s="241"/>
      <c r="B509" s="241"/>
      <c r="C509" s="394" t="s">
        <v>3953</v>
      </c>
      <c r="D509" s="392">
        <v>43069</v>
      </c>
      <c r="E509" s="394" t="s">
        <v>3954</v>
      </c>
      <c r="F509" s="397">
        <v>3800</v>
      </c>
      <c r="G509" s="241"/>
      <c r="H509" s="241"/>
      <c r="I509" s="323"/>
    </row>
    <row r="510" spans="1:9" outlineLevel="1" x14ac:dyDescent="0.25">
      <c r="A510" s="18" t="s">
        <v>3961</v>
      </c>
      <c r="B510" s="18" t="s">
        <v>3962</v>
      </c>
      <c r="C510" s="58"/>
      <c r="D510" s="70"/>
      <c r="E510" s="58"/>
      <c r="F510" s="61"/>
      <c r="G510" s="20">
        <f>+F511</f>
        <v>5000</v>
      </c>
      <c r="H510" s="25">
        <f>+G510/1.16*0.16</f>
        <v>689.65517241379325</v>
      </c>
      <c r="I510" s="323"/>
    </row>
    <row r="511" spans="1:9" outlineLevel="1" x14ac:dyDescent="0.25">
      <c r="A511" s="241"/>
      <c r="B511" s="241"/>
      <c r="C511" s="97" t="s">
        <v>3963</v>
      </c>
      <c r="D511" s="392">
        <v>43040</v>
      </c>
      <c r="E511" s="394" t="s">
        <v>3964</v>
      </c>
      <c r="F511" s="397">
        <v>5000</v>
      </c>
      <c r="G511" s="241"/>
      <c r="H511" s="241"/>
      <c r="I511" s="470" t="s">
        <v>788</v>
      </c>
    </row>
    <row r="512" spans="1:9" ht="15.75" customHeight="1" x14ac:dyDescent="0.25">
      <c r="A512" s="18" t="s">
        <v>229</v>
      </c>
      <c r="B512" s="18" t="s">
        <v>230</v>
      </c>
      <c r="C512" s="448"/>
      <c r="D512" s="449"/>
      <c r="E512" s="448"/>
      <c r="F512" s="448"/>
      <c r="G512" s="20">
        <f>+SUM(F513:F515)</f>
        <v>9966</v>
      </c>
      <c r="H512" s="25">
        <f>+G512/1.16*0.16</f>
        <v>1374.6206896551726</v>
      </c>
    </row>
    <row r="513" spans="1:12" ht="15.75" customHeight="1" outlineLevel="1" x14ac:dyDescent="0.25">
      <c r="A513" s="241"/>
      <c r="B513" s="241"/>
      <c r="C513" s="394" t="s">
        <v>2469</v>
      </c>
      <c r="D513" s="392">
        <v>42928</v>
      </c>
      <c r="E513" s="394">
        <v>226</v>
      </c>
      <c r="F513" s="397">
        <f>2320-1740-10</f>
        <v>570</v>
      </c>
      <c r="G513" s="323"/>
      <c r="H513" s="241"/>
      <c r="I513" s="323" t="s">
        <v>2569</v>
      </c>
      <c r="J513" s="392"/>
      <c r="L513" s="397"/>
    </row>
    <row r="514" spans="1:12" ht="15.75" customHeight="1" outlineLevel="1" x14ac:dyDescent="0.25">
      <c r="A514" s="241"/>
      <c r="B514" s="241"/>
      <c r="C514" s="394" t="s">
        <v>3965</v>
      </c>
      <c r="D514" s="392">
        <v>43068</v>
      </c>
      <c r="E514" s="394">
        <v>275</v>
      </c>
      <c r="F514" s="397">
        <v>4524</v>
      </c>
      <c r="G514" s="323"/>
      <c r="H514" s="241"/>
      <c r="I514" s="311" t="s">
        <v>3967</v>
      </c>
      <c r="J514" s="392"/>
      <c r="L514" s="397"/>
    </row>
    <row r="515" spans="1:12" ht="15.75" customHeight="1" outlineLevel="1" x14ac:dyDescent="0.25">
      <c r="A515" s="241"/>
      <c r="B515" s="241"/>
      <c r="C515" s="394" t="s">
        <v>3966</v>
      </c>
      <c r="D515" s="392">
        <v>43068</v>
      </c>
      <c r="E515" s="394">
        <v>276</v>
      </c>
      <c r="F515" s="397">
        <v>4872</v>
      </c>
      <c r="G515" s="323"/>
      <c r="H515" s="241"/>
      <c r="I515" s="311" t="s">
        <v>3968</v>
      </c>
      <c r="J515" s="392"/>
      <c r="L515" s="397"/>
    </row>
    <row r="516" spans="1:12" ht="15.75" customHeight="1" x14ac:dyDescent="0.25">
      <c r="A516" s="18" t="s">
        <v>232</v>
      </c>
      <c r="B516" s="18" t="s">
        <v>233</v>
      </c>
      <c r="C516" s="119"/>
      <c r="D516" s="121"/>
      <c r="E516" s="119"/>
      <c r="F516" s="122"/>
      <c r="G516" s="20">
        <f>+SUM(F517:F534)</f>
        <v>23780</v>
      </c>
      <c r="H516" s="25">
        <f>+G516/1.16*0.16</f>
        <v>3280</v>
      </c>
    </row>
    <row r="517" spans="1:12" ht="15.75" customHeight="1" outlineLevel="1" x14ac:dyDescent="0.25">
      <c r="A517" s="241"/>
      <c r="B517" s="241"/>
      <c r="C517" s="442" t="s">
        <v>2481</v>
      </c>
      <c r="D517" s="452">
        <v>42933</v>
      </c>
      <c r="E517" s="442" t="s">
        <v>2482</v>
      </c>
      <c r="F517" s="442">
        <v>870</v>
      </c>
      <c r="H517" s="241"/>
      <c r="I517" s="250" t="s">
        <v>2577</v>
      </c>
    </row>
    <row r="518" spans="1:12" ht="15.75" customHeight="1" outlineLevel="1" x14ac:dyDescent="0.25">
      <c r="A518" s="241"/>
      <c r="B518" s="241"/>
      <c r="C518" s="442" t="s">
        <v>2771</v>
      </c>
      <c r="D518" s="452">
        <v>42954</v>
      </c>
      <c r="E518" s="442" t="s">
        <v>2772</v>
      </c>
      <c r="F518" s="441">
        <v>1218</v>
      </c>
      <c r="H518" s="241"/>
      <c r="I518" s="311" t="s">
        <v>3112</v>
      </c>
    </row>
    <row r="519" spans="1:12" ht="15.75" customHeight="1" outlineLevel="1" x14ac:dyDescent="0.25">
      <c r="A519" s="241"/>
      <c r="B519" s="241"/>
      <c r="C519" s="394" t="s">
        <v>3518</v>
      </c>
      <c r="D519" s="392">
        <v>43039</v>
      </c>
      <c r="E519" s="394" t="s">
        <v>3519</v>
      </c>
      <c r="F519" s="397">
        <v>1218</v>
      </c>
      <c r="H519" s="241"/>
      <c r="I519" s="323" t="s">
        <v>3534</v>
      </c>
    </row>
    <row r="520" spans="1:12" ht="15.75" customHeight="1" outlineLevel="1" x14ac:dyDescent="0.25">
      <c r="A520" s="241"/>
      <c r="B520" s="241"/>
      <c r="C520" s="394" t="s">
        <v>3520</v>
      </c>
      <c r="D520" s="392">
        <v>43034</v>
      </c>
      <c r="E520" s="394" t="s">
        <v>3521</v>
      </c>
      <c r="F520" s="76">
        <v>-2436</v>
      </c>
      <c r="G520" s="394" t="s">
        <v>3522</v>
      </c>
      <c r="H520" s="241"/>
      <c r="I520" s="312"/>
    </row>
    <row r="521" spans="1:12" ht="15.75" customHeight="1" outlineLevel="1" x14ac:dyDescent="0.25">
      <c r="A521" s="241"/>
      <c r="B521" s="241"/>
      <c r="C521" s="394" t="s">
        <v>3969</v>
      </c>
      <c r="D521" s="392">
        <v>43042</v>
      </c>
      <c r="E521" s="394" t="s">
        <v>3970</v>
      </c>
      <c r="F521" s="397">
        <v>1276</v>
      </c>
      <c r="H521" s="241"/>
      <c r="I521" s="323" t="s">
        <v>3996</v>
      </c>
    </row>
    <row r="522" spans="1:12" ht="15.75" customHeight="1" outlineLevel="1" x14ac:dyDescent="0.25">
      <c r="A522" s="241"/>
      <c r="B522" s="241"/>
      <c r="C522" s="394" t="s">
        <v>3971</v>
      </c>
      <c r="D522" s="392">
        <v>43042</v>
      </c>
      <c r="E522" s="394" t="s">
        <v>3972</v>
      </c>
      <c r="F522" s="397">
        <v>1218</v>
      </c>
      <c r="H522" s="241"/>
      <c r="I522" s="323" t="s">
        <v>3997</v>
      </c>
    </row>
    <row r="523" spans="1:12" ht="15.75" customHeight="1" outlineLevel="1" x14ac:dyDescent="0.25">
      <c r="A523" s="241"/>
      <c r="B523" s="241"/>
      <c r="C523" s="394" t="s">
        <v>3973</v>
      </c>
      <c r="D523" s="392">
        <v>43045</v>
      </c>
      <c r="E523" s="394" t="s">
        <v>3974</v>
      </c>
      <c r="F523" s="397">
        <v>1218</v>
      </c>
      <c r="H523" s="241"/>
      <c r="I523" s="323" t="s">
        <v>3998</v>
      </c>
    </row>
    <row r="524" spans="1:12" ht="15.75" customHeight="1" outlineLevel="1" x14ac:dyDescent="0.25">
      <c r="A524" s="241"/>
      <c r="B524" s="241"/>
      <c r="C524" s="394" t="s">
        <v>3975</v>
      </c>
      <c r="D524" s="392">
        <v>43045</v>
      </c>
      <c r="E524" s="394" t="s">
        <v>3976</v>
      </c>
      <c r="F524" s="397">
        <v>1218</v>
      </c>
      <c r="H524" s="241"/>
      <c r="I524" s="323" t="s">
        <v>3999</v>
      </c>
    </row>
    <row r="525" spans="1:12" ht="15.75" customHeight="1" outlineLevel="1" x14ac:dyDescent="0.25">
      <c r="A525" s="241"/>
      <c r="B525" s="241"/>
      <c r="C525" s="394" t="s">
        <v>3977</v>
      </c>
      <c r="D525" s="392">
        <v>43048</v>
      </c>
      <c r="E525" s="394" t="s">
        <v>3978</v>
      </c>
      <c r="F525" s="397">
        <v>1218</v>
      </c>
      <c r="H525" s="241"/>
      <c r="I525" s="323" t="s">
        <v>4000</v>
      </c>
    </row>
    <row r="526" spans="1:12" ht="15.75" customHeight="1" outlineLevel="1" x14ac:dyDescent="0.25">
      <c r="A526" s="241"/>
      <c r="B526" s="241"/>
      <c r="C526" s="394" t="s">
        <v>118</v>
      </c>
      <c r="D526" s="392">
        <v>43048</v>
      </c>
      <c r="E526" s="394" t="s">
        <v>3979</v>
      </c>
      <c r="F526" s="397">
        <v>4814</v>
      </c>
      <c r="H526" s="241"/>
      <c r="I526" s="250" t="s">
        <v>4001</v>
      </c>
    </row>
    <row r="527" spans="1:12" ht="15.75" customHeight="1" outlineLevel="1" x14ac:dyDescent="0.25">
      <c r="A527" s="241"/>
      <c r="B527" s="241"/>
      <c r="C527" s="394" t="s">
        <v>3980</v>
      </c>
      <c r="D527" s="392">
        <v>43054</v>
      </c>
      <c r="E527" s="394" t="s">
        <v>3981</v>
      </c>
      <c r="F527" s="397">
        <v>1218</v>
      </c>
      <c r="H527" s="241"/>
      <c r="I527" s="323" t="s">
        <v>4002</v>
      </c>
    </row>
    <row r="528" spans="1:12" ht="15.75" customHeight="1" outlineLevel="1" x14ac:dyDescent="0.25">
      <c r="A528" s="241"/>
      <c r="B528" s="241"/>
      <c r="C528" s="394" t="s">
        <v>3982</v>
      </c>
      <c r="D528" s="392">
        <v>43062</v>
      </c>
      <c r="E528" s="394" t="s">
        <v>3983</v>
      </c>
      <c r="F528" s="397">
        <v>3596</v>
      </c>
      <c r="H528" s="241"/>
      <c r="I528" s="250" t="s">
        <v>4003</v>
      </c>
    </row>
    <row r="529" spans="1:9" ht="15.75" customHeight="1" outlineLevel="1" x14ac:dyDescent="0.25">
      <c r="A529" s="241"/>
      <c r="B529" s="241"/>
      <c r="C529" s="394" t="s">
        <v>3984</v>
      </c>
      <c r="D529" s="392">
        <v>43062</v>
      </c>
      <c r="E529" s="394" t="s">
        <v>3985</v>
      </c>
      <c r="F529" s="397">
        <v>1566</v>
      </c>
      <c r="H529" s="241"/>
      <c r="I529" s="323" t="s">
        <v>4004</v>
      </c>
    </row>
    <row r="530" spans="1:9" ht="15.75" customHeight="1" outlineLevel="1" x14ac:dyDescent="0.25">
      <c r="A530" s="241"/>
      <c r="B530" s="241"/>
      <c r="C530" s="394" t="s">
        <v>3986</v>
      </c>
      <c r="D530" s="392">
        <v>43063</v>
      </c>
      <c r="E530" s="394" t="s">
        <v>3987</v>
      </c>
      <c r="F530" s="397">
        <v>1218</v>
      </c>
      <c r="H530" s="241"/>
      <c r="I530" s="323" t="s">
        <v>4005</v>
      </c>
    </row>
    <row r="531" spans="1:9" ht="15.75" customHeight="1" outlineLevel="1" x14ac:dyDescent="0.25">
      <c r="A531" s="241"/>
      <c r="B531" s="241"/>
      <c r="C531" s="394" t="s">
        <v>3988</v>
      </c>
      <c r="D531" s="392">
        <v>43069</v>
      </c>
      <c r="E531" s="394" t="s">
        <v>3989</v>
      </c>
      <c r="F531" s="394">
        <v>696</v>
      </c>
      <c r="H531" s="241"/>
      <c r="I531" s="323" t="s">
        <v>4006</v>
      </c>
    </row>
    <row r="532" spans="1:9" ht="15.75" customHeight="1" outlineLevel="1" x14ac:dyDescent="0.25">
      <c r="A532" s="241"/>
      <c r="B532" s="241"/>
      <c r="C532" s="394" t="s">
        <v>3990</v>
      </c>
      <c r="D532" s="392">
        <v>43069</v>
      </c>
      <c r="E532" s="394" t="s">
        <v>3991</v>
      </c>
      <c r="F532" s="397">
        <v>1218</v>
      </c>
      <c r="H532" s="241"/>
      <c r="I532" s="323" t="s">
        <v>4007</v>
      </c>
    </row>
    <row r="533" spans="1:9" ht="15.75" customHeight="1" outlineLevel="1" x14ac:dyDescent="0.25">
      <c r="A533" s="241"/>
      <c r="B533" s="241"/>
      <c r="C533" s="394" t="s">
        <v>3992</v>
      </c>
      <c r="D533" s="392">
        <v>43069</v>
      </c>
      <c r="E533" s="394" t="s">
        <v>3993</v>
      </c>
      <c r="F533" s="397">
        <v>1218</v>
      </c>
      <c r="H533" s="241"/>
      <c r="I533" s="323" t="s">
        <v>4008</v>
      </c>
    </row>
    <row r="534" spans="1:9" ht="15.75" customHeight="1" outlineLevel="1" x14ac:dyDescent="0.25">
      <c r="A534" s="241"/>
      <c r="B534" s="241"/>
      <c r="C534" s="394" t="s">
        <v>3994</v>
      </c>
      <c r="D534" s="392">
        <v>43069</v>
      </c>
      <c r="E534" s="394" t="s">
        <v>3995</v>
      </c>
      <c r="F534" s="397">
        <v>1218</v>
      </c>
      <c r="H534" s="241"/>
      <c r="I534" s="323" t="s">
        <v>4009</v>
      </c>
    </row>
    <row r="535" spans="1:9" ht="15.75" customHeight="1" outlineLevel="1" x14ac:dyDescent="0.25">
      <c r="A535" s="18" t="s">
        <v>4010</v>
      </c>
      <c r="B535" s="18" t="s">
        <v>4011</v>
      </c>
      <c r="C535" s="58"/>
      <c r="D535" s="70"/>
      <c r="E535" s="58"/>
      <c r="F535" s="61"/>
      <c r="G535" s="20">
        <f>+F536</f>
        <v>350000</v>
      </c>
      <c r="H535" s="25">
        <f>+G535/1.16*0.16</f>
        <v>48275.862068965522</v>
      </c>
    </row>
    <row r="536" spans="1:9" ht="15.75" customHeight="1" outlineLevel="1" x14ac:dyDescent="0.25">
      <c r="A536" s="241"/>
      <c r="B536" s="241"/>
      <c r="C536" s="76" t="s">
        <v>4012</v>
      </c>
      <c r="D536" s="314">
        <v>43067</v>
      </c>
      <c r="E536" s="76" t="s">
        <v>4013</v>
      </c>
      <c r="F536" s="76">
        <v>350000</v>
      </c>
      <c r="H536" s="241"/>
      <c r="I536" s="250"/>
    </row>
    <row r="537" spans="1:9" s="488" customFormat="1" ht="15.75" customHeight="1" outlineLevel="1" x14ac:dyDescent="0.25">
      <c r="A537" s="18" t="s">
        <v>4458</v>
      </c>
      <c r="B537" s="18" t="s">
        <v>4548</v>
      </c>
      <c r="C537" s="58"/>
      <c r="D537" s="70"/>
      <c r="E537" s="58"/>
      <c r="F537" s="61"/>
      <c r="G537" s="20">
        <f>+SUM(F538:F546)</f>
        <v>-7360.2199999999975</v>
      </c>
      <c r="H537" s="25">
        <f>+G537/1.16*0.16</f>
        <v>-1015.2027586206895</v>
      </c>
      <c r="I537" s="312"/>
    </row>
    <row r="538" spans="1:9" s="488" customFormat="1" ht="15.75" customHeight="1" outlineLevel="1" x14ac:dyDescent="0.25">
      <c r="A538" s="53"/>
      <c r="B538" s="53"/>
      <c r="C538" s="58" t="s">
        <v>4561</v>
      </c>
      <c r="D538" s="70">
        <v>42802</v>
      </c>
      <c r="E538" s="58" t="s">
        <v>4562</v>
      </c>
      <c r="F538" s="61">
        <v>-1822.78</v>
      </c>
      <c r="G538" s="20"/>
      <c r="H538" s="25"/>
      <c r="I538" s="312"/>
    </row>
    <row r="539" spans="1:9" s="488" customFormat="1" ht="15.75" customHeight="1" outlineLevel="1" x14ac:dyDescent="0.25">
      <c r="A539" s="53"/>
      <c r="B539" s="53"/>
      <c r="C539" s="58" t="s">
        <v>4563</v>
      </c>
      <c r="D539" s="70">
        <v>42901</v>
      </c>
      <c r="E539" s="58" t="s">
        <v>4564</v>
      </c>
      <c r="F539" s="61">
        <v>-15730.8</v>
      </c>
      <c r="G539" s="20"/>
      <c r="H539" s="25"/>
      <c r="I539" s="312"/>
    </row>
    <row r="540" spans="1:9" s="488" customFormat="1" ht="15.75" customHeight="1" outlineLevel="1" x14ac:dyDescent="0.25">
      <c r="A540" s="53"/>
      <c r="B540" s="53"/>
      <c r="C540" s="58" t="s">
        <v>4565</v>
      </c>
      <c r="D540" s="70">
        <v>42901</v>
      </c>
      <c r="E540" s="58" t="s">
        <v>4566</v>
      </c>
      <c r="F540" s="61">
        <v>-348</v>
      </c>
      <c r="G540" s="20"/>
      <c r="H540" s="25"/>
      <c r="I540" s="312"/>
    </row>
    <row r="541" spans="1:9" s="488" customFormat="1" ht="15.75" customHeight="1" outlineLevel="1" x14ac:dyDescent="0.25">
      <c r="A541" s="53"/>
      <c r="B541" s="53"/>
      <c r="C541" s="58" t="s">
        <v>4567</v>
      </c>
      <c r="D541" s="70">
        <v>42902</v>
      </c>
      <c r="E541" s="58" t="s">
        <v>4568</v>
      </c>
      <c r="F541" s="61">
        <v>500</v>
      </c>
      <c r="G541" s="20"/>
      <c r="H541" s="25"/>
      <c r="I541" s="312"/>
    </row>
    <row r="542" spans="1:9" s="488" customFormat="1" ht="15.75" customHeight="1" outlineLevel="1" x14ac:dyDescent="0.25">
      <c r="A542" s="53"/>
      <c r="B542" s="53"/>
      <c r="C542" s="58" t="s">
        <v>4569</v>
      </c>
      <c r="D542" s="70">
        <v>42902</v>
      </c>
      <c r="E542" s="58" t="s">
        <v>4570</v>
      </c>
      <c r="F542" s="61">
        <v>1078.8</v>
      </c>
      <c r="G542" s="20"/>
      <c r="H542" s="25"/>
      <c r="I542" s="312"/>
    </row>
    <row r="543" spans="1:9" s="488" customFormat="1" ht="15.75" customHeight="1" outlineLevel="1" x14ac:dyDescent="0.25">
      <c r="A543" s="241"/>
      <c r="B543" s="241"/>
      <c r="C543" s="76" t="s">
        <v>4571</v>
      </c>
      <c r="D543" s="314">
        <v>42926</v>
      </c>
      <c r="E543" s="76" t="s">
        <v>4572</v>
      </c>
      <c r="F543" s="77">
        <v>-20974.400000000001</v>
      </c>
      <c r="H543" s="241"/>
      <c r="I543" s="312"/>
    </row>
    <row r="544" spans="1:9" s="488" customFormat="1" ht="15.75" customHeight="1" outlineLevel="1" x14ac:dyDescent="0.25">
      <c r="A544" s="241"/>
      <c r="B544" s="241"/>
      <c r="C544" s="76" t="s">
        <v>4573</v>
      </c>
      <c r="D544" s="314">
        <v>42942</v>
      </c>
      <c r="E544" s="76" t="s">
        <v>4574</v>
      </c>
      <c r="F544" s="77">
        <v>-15730.8</v>
      </c>
      <c r="H544" s="241"/>
      <c r="I544" s="312"/>
    </row>
    <row r="545" spans="1:10" s="488" customFormat="1" ht="15.75" customHeight="1" outlineLevel="1" x14ac:dyDescent="0.25">
      <c r="A545" s="241"/>
      <c r="B545" s="241"/>
      <c r="C545" s="58" t="s">
        <v>4575</v>
      </c>
      <c r="D545" s="314">
        <v>43334</v>
      </c>
      <c r="E545" s="58" t="s">
        <v>4576</v>
      </c>
      <c r="F545" s="77">
        <v>36848.06</v>
      </c>
      <c r="H545" s="241"/>
      <c r="I545" s="312"/>
    </row>
    <row r="546" spans="1:10" s="488" customFormat="1" ht="15.75" customHeight="1" outlineLevel="1" x14ac:dyDescent="0.25">
      <c r="A546" s="241"/>
      <c r="B546" s="241"/>
      <c r="C546" s="58" t="s">
        <v>4577</v>
      </c>
      <c r="D546" s="314">
        <v>43342</v>
      </c>
      <c r="E546" s="58" t="s">
        <v>4578</v>
      </c>
      <c r="F546" s="77">
        <v>8819.7000000000007</v>
      </c>
      <c r="H546" s="241"/>
      <c r="I546" s="312"/>
    </row>
    <row r="547" spans="1:10" ht="15.75" customHeight="1" outlineLevel="1" x14ac:dyDescent="0.25">
      <c r="A547" s="18" t="s">
        <v>529</v>
      </c>
      <c r="B547" s="18" t="s">
        <v>530</v>
      </c>
      <c r="C547" s="241"/>
      <c r="D547" s="242"/>
      <c r="E547" s="241"/>
      <c r="F547" s="26"/>
      <c r="G547" s="20">
        <f>+F548</f>
        <v>1500</v>
      </c>
      <c r="H547" s="25">
        <f>+G547/1.16*0.16</f>
        <v>206.89655172413794</v>
      </c>
    </row>
    <row r="548" spans="1:10" ht="15.75" customHeight="1" outlineLevel="1" x14ac:dyDescent="0.25">
      <c r="A548" s="241"/>
      <c r="B548" s="241"/>
      <c r="C548" s="394" t="s">
        <v>4014</v>
      </c>
      <c r="D548" s="392">
        <v>43069</v>
      </c>
      <c r="E548" s="394" t="s">
        <v>4015</v>
      </c>
      <c r="F548" s="77">
        <v>1500</v>
      </c>
      <c r="H548" s="241"/>
      <c r="I548" s="323" t="s">
        <v>4016</v>
      </c>
    </row>
    <row r="549" spans="1:10" ht="15.75" customHeight="1" outlineLevel="1" x14ac:dyDescent="0.25">
      <c r="A549" s="18" t="s">
        <v>1537</v>
      </c>
      <c r="B549" s="18" t="s">
        <v>4017</v>
      </c>
      <c r="C549" s="241"/>
      <c r="D549" s="242"/>
      <c r="E549" s="241"/>
      <c r="F549" s="26"/>
      <c r="G549" s="20">
        <f>+F550</f>
        <v>1260.1099999999999</v>
      </c>
      <c r="H549" s="25">
        <f>+G549/1.16*0.16</f>
        <v>173.80827586206894</v>
      </c>
    </row>
    <row r="550" spans="1:10" ht="15.75" customHeight="1" outlineLevel="1" x14ac:dyDescent="0.25">
      <c r="A550" s="241"/>
      <c r="B550" s="241"/>
      <c r="C550" s="394" t="s">
        <v>4018</v>
      </c>
      <c r="D550" s="392">
        <v>43069</v>
      </c>
      <c r="E550" s="394">
        <v>1285</v>
      </c>
      <c r="F550" s="77">
        <v>1260.1099999999999</v>
      </c>
      <c r="H550" s="241"/>
      <c r="I550" s="323" t="s">
        <v>4019</v>
      </c>
    </row>
    <row r="551" spans="1:10" x14ac:dyDescent="0.25">
      <c r="A551" s="18" t="s">
        <v>1263</v>
      </c>
      <c r="B551" s="18" t="s">
        <v>1264</v>
      </c>
      <c r="C551" s="119"/>
      <c r="D551" s="121"/>
      <c r="E551" s="119"/>
      <c r="F551" s="122"/>
      <c r="G551" s="20">
        <f>+F552</f>
        <v>3519.64</v>
      </c>
      <c r="H551" s="25">
        <f>+G551/1.16*0.16</f>
        <v>485.46758620689661</v>
      </c>
    </row>
    <row r="552" spans="1:10" outlineLevel="1" x14ac:dyDescent="0.25">
      <c r="A552" s="241"/>
      <c r="B552" s="241"/>
      <c r="C552" s="119" t="s">
        <v>1265</v>
      </c>
      <c r="D552" s="121">
        <v>42825</v>
      </c>
      <c r="E552" s="119">
        <v>572</v>
      </c>
      <c r="F552" s="122">
        <v>3519.64</v>
      </c>
      <c r="G552" s="241"/>
      <c r="H552" s="241"/>
      <c r="I552" s="312" t="s">
        <v>1266</v>
      </c>
    </row>
    <row r="553" spans="1:10" x14ac:dyDescent="0.25">
      <c r="A553" s="18" t="s">
        <v>1271</v>
      </c>
      <c r="B553" s="18" t="s">
        <v>1272</v>
      </c>
      <c r="C553" s="119"/>
      <c r="D553" s="121"/>
      <c r="E553" s="119"/>
      <c r="F553" s="122"/>
      <c r="G553" s="20">
        <f>+F554</f>
        <v>-14326</v>
      </c>
      <c r="H553" s="25">
        <f>+G553/1.16*0.16</f>
        <v>-1976</v>
      </c>
    </row>
    <row r="554" spans="1:10" outlineLevel="1" x14ac:dyDescent="0.25">
      <c r="A554" s="53"/>
      <c r="B554" s="53"/>
      <c r="C554" s="119" t="s">
        <v>1273</v>
      </c>
      <c r="D554" s="121">
        <v>42825</v>
      </c>
      <c r="E554" s="119" t="s">
        <v>1274</v>
      </c>
      <c r="F554" s="122">
        <v>-14326</v>
      </c>
      <c r="G554" s="20"/>
      <c r="H554" s="25"/>
      <c r="I554" s="394" t="s">
        <v>3631</v>
      </c>
    </row>
    <row r="555" spans="1:10" x14ac:dyDescent="0.25">
      <c r="A555" s="18" t="s">
        <v>1879</v>
      </c>
      <c r="B555" s="18" t="s">
        <v>1880</v>
      </c>
      <c r="C555" s="58"/>
      <c r="D555" s="70"/>
      <c r="E555" s="58"/>
      <c r="F555" s="61"/>
      <c r="G555" s="20">
        <f>+SUM(F556:F556)</f>
        <v>424.7</v>
      </c>
      <c r="H555" s="25">
        <f>+G555/1.16*0.16</f>
        <v>58.57931034482759</v>
      </c>
    </row>
    <row r="556" spans="1:10" outlineLevel="1" x14ac:dyDescent="0.25">
      <c r="A556" s="53"/>
      <c r="B556" s="53"/>
      <c r="C556" s="58" t="s">
        <v>4020</v>
      </c>
      <c r="D556" s="70">
        <v>43069</v>
      </c>
      <c r="E556" s="58" t="s">
        <v>4021</v>
      </c>
      <c r="F556" s="61">
        <v>424.7</v>
      </c>
      <c r="G556" s="20"/>
      <c r="H556" s="25"/>
      <c r="I556" s="323" t="s">
        <v>4022</v>
      </c>
    </row>
    <row r="557" spans="1:10" x14ac:dyDescent="0.25">
      <c r="A557" s="18" t="s">
        <v>2198</v>
      </c>
      <c r="B557" s="18" t="s">
        <v>2199</v>
      </c>
      <c r="C557" s="116" t="s">
        <v>380</v>
      </c>
      <c r="D557" s="117"/>
      <c r="E557" s="116"/>
      <c r="F557" s="118"/>
      <c r="G557" s="20">
        <f>+F558</f>
        <v>928</v>
      </c>
      <c r="H557" s="25">
        <f>+G557/1.16*0.16</f>
        <v>128</v>
      </c>
    </row>
    <row r="558" spans="1:10" outlineLevel="1" x14ac:dyDescent="0.25">
      <c r="A558" s="53"/>
      <c r="B558" s="53"/>
      <c r="C558" s="116" t="s">
        <v>2200</v>
      </c>
      <c r="D558" s="117">
        <v>42887</v>
      </c>
      <c r="E558" s="116">
        <v>60</v>
      </c>
      <c r="F558" s="118">
        <v>928</v>
      </c>
      <c r="G558" s="20"/>
      <c r="H558" s="25"/>
      <c r="I558" s="250" t="s">
        <v>2201</v>
      </c>
      <c r="J558" s="421" t="s">
        <v>3188</v>
      </c>
    </row>
    <row r="559" spans="1:10" x14ac:dyDescent="0.25">
      <c r="A559" s="18" t="s">
        <v>2222</v>
      </c>
      <c r="B559" s="18" t="s">
        <v>2223</v>
      </c>
      <c r="C559" s="58"/>
      <c r="D559" s="70"/>
      <c r="E559" s="58"/>
      <c r="F559" s="61"/>
      <c r="G559" s="20">
        <f>+SUM(F560:F561)</f>
        <v>83970.42</v>
      </c>
      <c r="H559" s="25">
        <f>+G559/1.16*0.16</f>
        <v>11582.126896551725</v>
      </c>
    </row>
    <row r="560" spans="1:10" outlineLevel="1" x14ac:dyDescent="0.25">
      <c r="A560" s="53"/>
      <c r="B560" s="53"/>
      <c r="C560" s="394" t="s">
        <v>2737</v>
      </c>
      <c r="D560" s="392">
        <v>43068</v>
      </c>
      <c r="E560" s="394" t="s">
        <v>4023</v>
      </c>
      <c r="F560" s="397">
        <v>49336.56</v>
      </c>
      <c r="G560" s="20"/>
      <c r="H560" s="25"/>
      <c r="I560" s="250" t="s">
        <v>4025</v>
      </c>
    </row>
    <row r="561" spans="1:10" outlineLevel="1" x14ac:dyDescent="0.25">
      <c r="A561" s="53"/>
      <c r="B561" s="53"/>
      <c r="C561" s="394" t="s">
        <v>3327</v>
      </c>
      <c r="D561" s="392">
        <v>43068</v>
      </c>
      <c r="E561" s="394" t="s">
        <v>4024</v>
      </c>
      <c r="F561" s="397">
        <v>34633.86</v>
      </c>
      <c r="G561" s="20"/>
      <c r="H561" s="25"/>
      <c r="I561" s="323" t="s">
        <v>4026</v>
      </c>
    </row>
    <row r="562" spans="1:10" outlineLevel="1" x14ac:dyDescent="0.25">
      <c r="A562" s="18" t="s">
        <v>3148</v>
      </c>
      <c r="B562" s="18" t="s">
        <v>3149</v>
      </c>
      <c r="C562" s="69"/>
      <c r="D562" s="422"/>
      <c r="E562" s="69"/>
      <c r="F562" s="423"/>
      <c r="G562" s="20">
        <f>+SUM(F563:F563)</f>
        <v>4499.55</v>
      </c>
      <c r="H562" s="25">
        <f>+G562/1.16*0.16</f>
        <v>620.62758620689658</v>
      </c>
      <c r="I562" s="394" t="s">
        <v>3189</v>
      </c>
    </row>
    <row r="563" spans="1:10" outlineLevel="1" x14ac:dyDescent="0.25">
      <c r="A563" s="53"/>
      <c r="B563" s="53"/>
      <c r="C563" s="424" t="s">
        <v>3552</v>
      </c>
      <c r="D563" s="425">
        <v>43025</v>
      </c>
      <c r="E563" s="424">
        <v>258</v>
      </c>
      <c r="F563" s="426">
        <v>4499.55</v>
      </c>
      <c r="G563" s="20"/>
      <c r="H563" s="25"/>
      <c r="I563" s="311"/>
    </row>
    <row r="564" spans="1:10" x14ac:dyDescent="0.25">
      <c r="A564" s="18" t="s">
        <v>2804</v>
      </c>
      <c r="B564" s="18" t="s">
        <v>2805</v>
      </c>
      <c r="C564" s="116"/>
      <c r="D564" s="117"/>
      <c r="E564" s="116"/>
      <c r="F564" s="118"/>
      <c r="G564" s="20">
        <f>+F565</f>
        <v>812</v>
      </c>
      <c r="H564" s="25">
        <f>+G564/1.16*0.16</f>
        <v>112</v>
      </c>
    </row>
    <row r="565" spans="1:10" outlineLevel="1" x14ac:dyDescent="0.25">
      <c r="A565" s="53"/>
      <c r="B565" s="53"/>
      <c r="C565" s="116" t="s">
        <v>2806</v>
      </c>
      <c r="D565" s="117">
        <v>42978</v>
      </c>
      <c r="E565" s="116" t="s">
        <v>2807</v>
      </c>
      <c r="F565" s="118">
        <v>812</v>
      </c>
      <c r="G565" s="20"/>
      <c r="H565" s="25"/>
      <c r="I565" s="323" t="s">
        <v>2808</v>
      </c>
      <c r="J565" s="323" t="s">
        <v>2809</v>
      </c>
    </row>
    <row r="566" spans="1:10" x14ac:dyDescent="0.25">
      <c r="A566" s="18" t="s">
        <v>2815</v>
      </c>
      <c r="B566" s="18" t="s">
        <v>2816</v>
      </c>
      <c r="C566" s="119"/>
      <c r="D566" s="121"/>
      <c r="E566" s="119"/>
      <c r="F566" s="122"/>
      <c r="G566" s="20">
        <f>+SUM(F567:F567)</f>
        <v>3132</v>
      </c>
      <c r="H566" s="25">
        <f>+G566/1.16*0.16</f>
        <v>432</v>
      </c>
    </row>
    <row r="567" spans="1:10" outlineLevel="1" x14ac:dyDescent="0.25">
      <c r="A567" s="53"/>
      <c r="B567" s="53"/>
      <c r="C567" s="442" t="s">
        <v>2817</v>
      </c>
      <c r="D567" s="452">
        <v>42973</v>
      </c>
      <c r="E567" s="442">
        <v>279</v>
      </c>
      <c r="F567" s="441">
        <v>3132</v>
      </c>
      <c r="G567" s="20"/>
      <c r="H567" s="25"/>
      <c r="I567" s="323" t="s">
        <v>2824</v>
      </c>
    </row>
    <row r="568" spans="1:10" outlineLevel="1" x14ac:dyDescent="0.25">
      <c r="A568" s="18" t="s">
        <v>2825</v>
      </c>
      <c r="B568" s="18" t="s">
        <v>2826</v>
      </c>
      <c r="C568" s="58"/>
      <c r="D568" s="70"/>
      <c r="E568" s="58"/>
      <c r="F568" s="61"/>
      <c r="G568" s="20">
        <f>+SUM(F569:F569)</f>
        <v>19333.34</v>
      </c>
      <c r="H568" s="25">
        <f>+G568/1.16*0.16</f>
        <v>2666.6675862068969</v>
      </c>
    </row>
    <row r="569" spans="1:10" ht="15.75" customHeight="1" outlineLevel="1" x14ac:dyDescent="0.25">
      <c r="A569" s="53"/>
      <c r="B569" s="53"/>
      <c r="C569" s="76" t="s">
        <v>3649</v>
      </c>
      <c r="D569" s="314">
        <v>43038</v>
      </c>
      <c r="E569" s="76">
        <v>56</v>
      </c>
      <c r="F569" s="77">
        <v>19333.34</v>
      </c>
      <c r="G569" s="20"/>
      <c r="H569" s="25"/>
      <c r="I569" s="323"/>
    </row>
    <row r="570" spans="1:10" x14ac:dyDescent="0.25">
      <c r="A570" s="18" t="s">
        <v>3152</v>
      </c>
      <c r="B570" s="18" t="s">
        <v>3153</v>
      </c>
      <c r="C570" s="58"/>
      <c r="D570" s="70"/>
      <c r="E570" s="58"/>
      <c r="F570" s="61"/>
      <c r="G570" s="20">
        <f>+SUM(F571:F580)</f>
        <v>59972</v>
      </c>
      <c r="H570" s="25">
        <f>+G570/1.16*0.16</f>
        <v>8272</v>
      </c>
    </row>
    <row r="571" spans="1:10" x14ac:dyDescent="0.25">
      <c r="A571" s="53"/>
      <c r="B571" s="53"/>
      <c r="C571" s="394" t="s">
        <v>1041</v>
      </c>
      <c r="D571" s="392">
        <v>43048</v>
      </c>
      <c r="E571" s="394">
        <v>328</v>
      </c>
      <c r="F571" s="77">
        <v>1740</v>
      </c>
      <c r="H571" s="25"/>
      <c r="I571" s="323" t="s">
        <v>4035</v>
      </c>
    </row>
    <row r="572" spans="1:10" x14ac:dyDescent="0.25">
      <c r="A572" s="53"/>
      <c r="B572" s="53"/>
      <c r="C572" s="394" t="s">
        <v>4027</v>
      </c>
      <c r="D572" s="392">
        <v>43063</v>
      </c>
      <c r="E572" s="394">
        <v>355</v>
      </c>
      <c r="F572" s="397">
        <v>5800</v>
      </c>
      <c r="G572" s="20"/>
      <c r="H572" s="25"/>
      <c r="I572" s="323" t="s">
        <v>4036</v>
      </c>
    </row>
    <row r="573" spans="1:10" x14ac:dyDescent="0.25">
      <c r="A573" s="53"/>
      <c r="B573" s="53"/>
      <c r="C573" s="394" t="s">
        <v>4028</v>
      </c>
      <c r="D573" s="392">
        <v>43063</v>
      </c>
      <c r="E573" s="394">
        <v>352</v>
      </c>
      <c r="F573" s="397">
        <v>2320</v>
      </c>
      <c r="G573" s="20"/>
      <c r="H573" s="25"/>
      <c r="I573" s="323" t="s">
        <v>4037</v>
      </c>
    </row>
    <row r="574" spans="1:10" x14ac:dyDescent="0.25">
      <c r="A574" s="53"/>
      <c r="B574" s="53"/>
      <c r="C574" s="394" t="s">
        <v>4029</v>
      </c>
      <c r="D574" s="392">
        <v>43063</v>
      </c>
      <c r="E574" s="394">
        <v>347</v>
      </c>
      <c r="F574" s="397">
        <v>2668</v>
      </c>
      <c r="G574" s="20"/>
      <c r="H574" s="25"/>
      <c r="I574" s="323" t="s">
        <v>4038</v>
      </c>
    </row>
    <row r="575" spans="1:10" x14ac:dyDescent="0.25">
      <c r="A575" s="53"/>
      <c r="B575" s="53"/>
      <c r="C575" s="394" t="s">
        <v>4030</v>
      </c>
      <c r="D575" s="392">
        <v>43063</v>
      </c>
      <c r="E575" s="394">
        <v>353</v>
      </c>
      <c r="F575" s="397">
        <v>12296</v>
      </c>
      <c r="G575" s="20"/>
      <c r="H575" s="25"/>
      <c r="I575" s="323" t="s">
        <v>4039</v>
      </c>
    </row>
    <row r="576" spans="1:10" x14ac:dyDescent="0.25">
      <c r="A576" s="53"/>
      <c r="B576" s="53"/>
      <c r="C576" s="394" t="s">
        <v>4031</v>
      </c>
      <c r="D576" s="392">
        <v>43066</v>
      </c>
      <c r="E576" s="394" t="s">
        <v>4032</v>
      </c>
      <c r="F576" s="397">
        <v>5336</v>
      </c>
      <c r="G576" s="20"/>
      <c r="H576" s="25"/>
      <c r="I576" s="323" t="s">
        <v>4038</v>
      </c>
    </row>
    <row r="577" spans="1:9" x14ac:dyDescent="0.25">
      <c r="A577" s="53"/>
      <c r="B577" s="53"/>
      <c r="C577" s="394" t="s">
        <v>3121</v>
      </c>
      <c r="D577" s="392">
        <v>43066</v>
      </c>
      <c r="E577" s="394">
        <v>349</v>
      </c>
      <c r="F577" s="397">
        <v>4292</v>
      </c>
      <c r="G577" s="20"/>
      <c r="H577" s="25"/>
      <c r="I577" s="250" t="s">
        <v>4040</v>
      </c>
    </row>
    <row r="578" spans="1:9" x14ac:dyDescent="0.25">
      <c r="A578" s="53"/>
      <c r="B578" s="53"/>
      <c r="C578" s="394" t="s">
        <v>4033</v>
      </c>
      <c r="D578" s="392">
        <v>43067</v>
      </c>
      <c r="E578" s="394">
        <v>348</v>
      </c>
      <c r="F578" s="397">
        <v>6960</v>
      </c>
      <c r="G578" s="20"/>
      <c r="H578" s="25"/>
      <c r="I578" s="323" t="s">
        <v>4041</v>
      </c>
    </row>
    <row r="579" spans="1:9" x14ac:dyDescent="0.25">
      <c r="A579" s="53"/>
      <c r="B579" s="53"/>
      <c r="C579" s="394" t="s">
        <v>4034</v>
      </c>
      <c r="D579" s="392">
        <v>43068</v>
      </c>
      <c r="E579" s="394">
        <v>351</v>
      </c>
      <c r="F579" s="397">
        <v>5800</v>
      </c>
      <c r="G579" s="20"/>
      <c r="H579" s="25"/>
      <c r="I579" s="250" t="s">
        <v>4042</v>
      </c>
    </row>
    <row r="580" spans="1:9" s="488" customFormat="1" x14ac:dyDescent="0.25">
      <c r="A580" s="53"/>
      <c r="B580" s="53"/>
      <c r="C580" s="488" t="s">
        <v>3672</v>
      </c>
      <c r="D580" s="490">
        <v>43434</v>
      </c>
      <c r="E580" s="488">
        <v>354</v>
      </c>
      <c r="F580" s="489">
        <v>12760</v>
      </c>
      <c r="G580" s="20"/>
      <c r="H580" s="25"/>
      <c r="I580" s="250"/>
    </row>
    <row r="581" spans="1:9" x14ac:dyDescent="0.25">
      <c r="A581" s="18" t="s">
        <v>4043</v>
      </c>
      <c r="B581" s="18" t="s">
        <v>4044</v>
      </c>
      <c r="C581" s="58"/>
      <c r="D581" s="70"/>
      <c r="E581" s="58"/>
      <c r="F581" s="61"/>
      <c r="G581" s="20">
        <f>+F582</f>
        <v>6028.75</v>
      </c>
      <c r="H581" s="25">
        <f>+G581/1.16*0.16</f>
        <v>831.55172413793116</v>
      </c>
    </row>
    <row r="582" spans="1:9" x14ac:dyDescent="0.25">
      <c r="A582" s="53"/>
      <c r="B582" s="53"/>
      <c r="C582" s="394" t="s">
        <v>4045</v>
      </c>
      <c r="D582" s="392">
        <v>43047</v>
      </c>
      <c r="E582" s="394">
        <v>3061</v>
      </c>
      <c r="F582" s="77">
        <v>6028.75</v>
      </c>
      <c r="G582" s="20"/>
      <c r="H582" s="25"/>
      <c r="I582" s="323" t="s">
        <v>4046</v>
      </c>
    </row>
    <row r="583" spans="1:9" ht="15.75" customHeight="1" x14ac:dyDescent="0.25">
      <c r="A583" s="18" t="s">
        <v>3166</v>
      </c>
      <c r="B583" s="18" t="s">
        <v>3167</v>
      </c>
      <c r="C583" s="471"/>
      <c r="D583" s="472"/>
      <c r="E583" s="471"/>
      <c r="F583" s="473"/>
      <c r="G583" s="20">
        <f>+F584</f>
        <v>1568.6</v>
      </c>
      <c r="H583" s="25">
        <f>+G583/1.16*0.16</f>
        <v>216.3586206896552</v>
      </c>
    </row>
    <row r="584" spans="1:9" outlineLevel="1" x14ac:dyDescent="0.25">
      <c r="A584" s="53"/>
      <c r="B584" s="53"/>
      <c r="C584" s="471" t="s">
        <v>3565</v>
      </c>
      <c r="D584" s="472">
        <v>43039</v>
      </c>
      <c r="E584" s="471" t="s">
        <v>3566</v>
      </c>
      <c r="F584" s="473">
        <v>1568.6</v>
      </c>
      <c r="G584" s="20"/>
      <c r="H584" s="25"/>
      <c r="I584" s="323" t="s">
        <v>3567</v>
      </c>
    </row>
    <row r="585" spans="1:9" outlineLevel="1" x14ac:dyDescent="0.25">
      <c r="A585" s="18" t="s">
        <v>4047</v>
      </c>
      <c r="B585" s="18" t="s">
        <v>4048</v>
      </c>
      <c r="C585" s="58"/>
      <c r="D585" s="70"/>
      <c r="E585" s="58"/>
      <c r="F585" s="61"/>
      <c r="G585" s="20">
        <f>+F586</f>
        <v>406</v>
      </c>
      <c r="H585" s="25">
        <f>+G585/1.16*0.16</f>
        <v>56</v>
      </c>
    </row>
    <row r="586" spans="1:9" outlineLevel="1" x14ac:dyDescent="0.25">
      <c r="A586" s="53"/>
      <c r="B586" s="53"/>
      <c r="C586" s="58" t="s">
        <v>4049</v>
      </c>
      <c r="D586" s="70">
        <v>43069</v>
      </c>
      <c r="E586" s="58">
        <v>44206</v>
      </c>
      <c r="F586" s="61">
        <v>406</v>
      </c>
      <c r="G586" s="20"/>
      <c r="H586" s="25"/>
      <c r="I586" s="250" t="s">
        <v>4050</v>
      </c>
    </row>
    <row r="587" spans="1:9" outlineLevel="1" x14ac:dyDescent="0.25">
      <c r="A587" s="18" t="s">
        <v>4051</v>
      </c>
      <c r="B587" s="18" t="s">
        <v>4052</v>
      </c>
      <c r="C587" s="58"/>
      <c r="D587" s="70"/>
      <c r="E587" s="58"/>
      <c r="F587" s="61"/>
      <c r="G587" s="20">
        <f>+F588</f>
        <v>13420</v>
      </c>
      <c r="H587" s="25">
        <f>+G587/1.16*0.16</f>
        <v>1851.0344827586209</v>
      </c>
      <c r="I587" s="250"/>
    </row>
    <row r="588" spans="1:9" ht="17.25" customHeight="1" outlineLevel="1" x14ac:dyDescent="0.25">
      <c r="A588" s="53"/>
      <c r="B588" s="53"/>
      <c r="C588" s="58" t="s">
        <v>4053</v>
      </c>
      <c r="D588" s="70">
        <v>43069</v>
      </c>
      <c r="E588" s="58" t="s">
        <v>4054</v>
      </c>
      <c r="F588" s="61">
        <v>13420</v>
      </c>
      <c r="G588" s="20"/>
      <c r="H588" s="25"/>
      <c r="I588" s="250"/>
    </row>
    <row r="589" spans="1:9" outlineLevel="1" x14ac:dyDescent="0.25">
      <c r="A589" s="18" t="s">
        <v>3578</v>
      </c>
      <c r="B589" s="18" t="s">
        <v>3579</v>
      </c>
      <c r="C589" s="58"/>
      <c r="D589" s="70"/>
      <c r="E589" s="58"/>
      <c r="F589" s="61"/>
      <c r="G589" s="20">
        <f>+F590</f>
        <v>86000</v>
      </c>
      <c r="H589" s="25">
        <f>+G589/1.16*0.16</f>
        <v>11862.068965517243</v>
      </c>
    </row>
    <row r="590" spans="1:9" outlineLevel="1" x14ac:dyDescent="0.25">
      <c r="A590" s="53"/>
      <c r="B590" s="53"/>
      <c r="C590" s="58" t="s">
        <v>3580</v>
      </c>
      <c r="D590" s="70">
        <v>43038</v>
      </c>
      <c r="E590" s="58" t="s">
        <v>3581</v>
      </c>
      <c r="F590" s="61">
        <v>86000</v>
      </c>
      <c r="G590" s="20"/>
      <c r="H590" s="25"/>
      <c r="I590" s="250"/>
    </row>
    <row r="591" spans="1:9" outlineLevel="1" x14ac:dyDescent="0.25">
      <c r="A591" s="18" t="s">
        <v>3582</v>
      </c>
      <c r="B591" s="18" t="s">
        <v>3583</v>
      </c>
      <c r="C591" s="58"/>
      <c r="D591" s="70"/>
      <c r="E591" s="58"/>
      <c r="F591" s="61"/>
      <c r="G591" s="20">
        <f>+SUM(F592:F597)</f>
        <v>5568</v>
      </c>
      <c r="H591" s="25">
        <f>+G591/1.16*0.16</f>
        <v>768</v>
      </c>
    </row>
    <row r="592" spans="1:9" x14ac:dyDescent="0.25">
      <c r="A592" s="53"/>
      <c r="B592" s="53"/>
      <c r="C592" s="58" t="s">
        <v>3584</v>
      </c>
      <c r="D592" s="70">
        <v>43033</v>
      </c>
      <c r="E592" s="58" t="s">
        <v>3585</v>
      </c>
      <c r="F592" s="61">
        <v>696</v>
      </c>
      <c r="G592" s="20"/>
      <c r="H592" s="25"/>
      <c r="I592" s="323" t="s">
        <v>3589</v>
      </c>
    </row>
    <row r="593" spans="1:9" x14ac:dyDescent="0.25">
      <c r="A593" s="53" t="s">
        <v>3586</v>
      </c>
      <c r="B593" s="53"/>
      <c r="C593" s="58" t="s">
        <v>3587</v>
      </c>
      <c r="D593" s="70">
        <v>43034</v>
      </c>
      <c r="E593" s="58" t="s">
        <v>3588</v>
      </c>
      <c r="F593" s="61">
        <v>696</v>
      </c>
      <c r="G593" s="20"/>
      <c r="H593" s="25"/>
      <c r="I593" s="323" t="s">
        <v>3590</v>
      </c>
    </row>
    <row r="594" spans="1:9" x14ac:dyDescent="0.25">
      <c r="A594" s="53"/>
      <c r="B594" s="53"/>
      <c r="C594" s="394" t="s">
        <v>4055</v>
      </c>
      <c r="D594" s="392">
        <v>43045</v>
      </c>
      <c r="E594" s="394">
        <v>2815</v>
      </c>
      <c r="F594" s="394">
        <v>696</v>
      </c>
      <c r="G594" s="20"/>
      <c r="H594" s="25"/>
      <c r="I594" s="323" t="s">
        <v>4059</v>
      </c>
    </row>
    <row r="595" spans="1:9" x14ac:dyDescent="0.25">
      <c r="A595" s="53"/>
      <c r="B595" s="53"/>
      <c r="C595" s="394" t="s">
        <v>4056</v>
      </c>
      <c r="D595" s="392">
        <v>43055</v>
      </c>
      <c r="E595" s="394">
        <v>2973</v>
      </c>
      <c r="F595" s="394">
        <v>696</v>
      </c>
      <c r="G595" s="20"/>
      <c r="H595" s="25"/>
      <c r="I595" s="323" t="s">
        <v>4060</v>
      </c>
    </row>
    <row r="596" spans="1:9" x14ac:dyDescent="0.25">
      <c r="A596" s="53"/>
      <c r="B596" s="53"/>
      <c r="C596" s="394" t="s">
        <v>4057</v>
      </c>
      <c r="D596" s="392">
        <v>43060</v>
      </c>
      <c r="E596" s="394">
        <v>2955</v>
      </c>
      <c r="F596" s="397">
        <v>1392</v>
      </c>
      <c r="G596" s="20"/>
      <c r="H596" s="25"/>
      <c r="I596" s="250" t="s">
        <v>4061</v>
      </c>
    </row>
    <row r="597" spans="1:9" x14ac:dyDescent="0.25">
      <c r="A597" s="53"/>
      <c r="B597" s="53"/>
      <c r="C597" s="394" t="s">
        <v>4058</v>
      </c>
      <c r="D597" s="392">
        <v>43068</v>
      </c>
      <c r="E597" s="394">
        <v>3018</v>
      </c>
      <c r="F597" s="397">
        <v>1392</v>
      </c>
      <c r="G597" s="20"/>
      <c r="H597" s="25"/>
      <c r="I597" s="323" t="s">
        <v>4062</v>
      </c>
    </row>
    <row r="598" spans="1:9" x14ac:dyDescent="0.25">
      <c r="A598" s="18" t="s">
        <v>3600</v>
      </c>
      <c r="B598" s="18" t="s">
        <v>3601</v>
      </c>
      <c r="C598" s="58"/>
      <c r="D598" s="70"/>
      <c r="E598" s="58"/>
      <c r="F598" s="61"/>
      <c r="G598" s="20">
        <f>+F599+F652</f>
        <v>330000</v>
      </c>
      <c r="H598" s="25">
        <f>+G598/1.16*0.16</f>
        <v>45517.241379310348</v>
      </c>
      <c r="I598" s="250"/>
    </row>
    <row r="599" spans="1:9" x14ac:dyDescent="0.25">
      <c r="A599" s="53"/>
      <c r="B599" s="53"/>
      <c r="C599" s="58" t="s">
        <v>3602</v>
      </c>
      <c r="D599" s="70">
        <v>43035</v>
      </c>
      <c r="E599" s="58" t="s">
        <v>3603</v>
      </c>
      <c r="F599" s="61">
        <v>330000</v>
      </c>
      <c r="G599" s="20"/>
      <c r="H599" s="25"/>
      <c r="I599" s="323" t="s">
        <v>3604</v>
      </c>
    </row>
    <row r="600" spans="1:9" x14ac:dyDescent="0.25">
      <c r="A600" s="18" t="s">
        <v>3613</v>
      </c>
      <c r="B600" s="18" t="s">
        <v>3614</v>
      </c>
      <c r="C600" s="58"/>
      <c r="D600" s="70"/>
      <c r="E600" s="58"/>
      <c r="F600" s="61"/>
      <c r="G600" s="20">
        <f>SUM(F601:F605)</f>
        <v>900000</v>
      </c>
      <c r="H600" s="25">
        <f>+G600/1.16*0.16</f>
        <v>124137.93103448278</v>
      </c>
      <c r="I600" s="250"/>
    </row>
    <row r="601" spans="1:9" x14ac:dyDescent="0.25">
      <c r="A601" s="53"/>
      <c r="B601" s="53"/>
      <c r="C601" s="394" t="s">
        <v>1727</v>
      </c>
      <c r="D601" s="392">
        <v>43068</v>
      </c>
      <c r="E601" s="394" t="s">
        <v>4063</v>
      </c>
      <c r="F601" s="397">
        <v>215000</v>
      </c>
      <c r="G601" s="20"/>
      <c r="H601" s="25"/>
      <c r="I601" s="323" t="s">
        <v>4070</v>
      </c>
    </row>
    <row r="602" spans="1:9" x14ac:dyDescent="0.25">
      <c r="A602" s="53"/>
      <c r="B602" s="53"/>
      <c r="C602" s="394" t="s">
        <v>4064</v>
      </c>
      <c r="D602" s="392">
        <v>43068</v>
      </c>
      <c r="E602" s="394" t="s">
        <v>4065</v>
      </c>
      <c r="F602" s="397">
        <v>140000</v>
      </c>
      <c r="G602" s="20"/>
      <c r="H602" s="25"/>
      <c r="I602" s="323" t="s">
        <v>4071</v>
      </c>
    </row>
    <row r="603" spans="1:9" x14ac:dyDescent="0.25">
      <c r="A603" s="53"/>
      <c r="B603" s="53"/>
      <c r="C603" s="394" t="s">
        <v>4066</v>
      </c>
      <c r="D603" s="392">
        <v>43068</v>
      </c>
      <c r="E603" s="394" t="s">
        <v>4067</v>
      </c>
      <c r="F603" s="397">
        <v>170000</v>
      </c>
      <c r="G603" s="20"/>
      <c r="H603" s="25"/>
      <c r="I603" s="323" t="s">
        <v>4072</v>
      </c>
    </row>
    <row r="604" spans="1:9" x14ac:dyDescent="0.25">
      <c r="A604" s="53"/>
      <c r="B604" s="53"/>
      <c r="C604" s="394" t="s">
        <v>481</v>
      </c>
      <c r="D604" s="392">
        <v>43068</v>
      </c>
      <c r="E604" s="394" t="s">
        <v>4068</v>
      </c>
      <c r="F604" s="397">
        <v>185000</v>
      </c>
      <c r="G604" s="20"/>
      <c r="H604" s="25"/>
      <c r="I604" s="323" t="s">
        <v>4073</v>
      </c>
    </row>
    <row r="605" spans="1:9" x14ac:dyDescent="0.25">
      <c r="A605" s="53"/>
      <c r="B605" s="53"/>
      <c r="C605" s="394" t="s">
        <v>1793</v>
      </c>
      <c r="D605" s="392">
        <v>43069</v>
      </c>
      <c r="E605" s="394" t="s">
        <v>4069</v>
      </c>
      <c r="F605" s="397">
        <v>190000</v>
      </c>
      <c r="G605" s="20"/>
      <c r="H605" s="25"/>
      <c r="I605" s="250" t="s">
        <v>4074</v>
      </c>
    </row>
    <row r="606" spans="1:9" x14ac:dyDescent="0.25">
      <c r="A606" s="18" t="s">
        <v>3621</v>
      </c>
      <c r="B606" s="18" t="s">
        <v>3622</v>
      </c>
      <c r="C606" s="58"/>
      <c r="D606" s="70"/>
      <c r="E606" s="58"/>
      <c r="F606" s="61"/>
      <c r="G606" s="20">
        <f>+F607+F662</f>
        <v>849.31</v>
      </c>
      <c r="H606" s="25">
        <f>+G606/1.16*0.16</f>
        <v>117.14620689655172</v>
      </c>
      <c r="I606" s="250"/>
    </row>
    <row r="607" spans="1:9" x14ac:dyDescent="0.25">
      <c r="A607" s="53"/>
      <c r="B607" s="53"/>
      <c r="C607" s="58" t="s">
        <v>4075</v>
      </c>
      <c r="D607" s="70">
        <v>43067</v>
      </c>
      <c r="E607" s="58" t="s">
        <v>4076</v>
      </c>
      <c r="F607" s="61">
        <v>849.31</v>
      </c>
      <c r="G607" s="20"/>
      <c r="H607" s="25"/>
      <c r="I607" s="323" t="s">
        <v>4077</v>
      </c>
    </row>
    <row r="608" spans="1:9" x14ac:dyDescent="0.25">
      <c r="A608" s="18" t="s">
        <v>4078</v>
      </c>
      <c r="B608" s="18" t="s">
        <v>4079</v>
      </c>
      <c r="C608" s="58"/>
      <c r="D608" s="70"/>
      <c r="E608" s="58"/>
      <c r="F608" s="61"/>
      <c r="G608" s="20">
        <f>+F610+F609</f>
        <v>15649.59</v>
      </c>
      <c r="H608" s="25">
        <f>+G608/1.16*0.16</f>
        <v>2158.564137931035</v>
      </c>
      <c r="I608" s="250"/>
    </row>
    <row r="609" spans="1:9" x14ac:dyDescent="0.25">
      <c r="A609" s="53"/>
      <c r="B609" s="53"/>
      <c r="C609" s="58" t="s">
        <v>4090</v>
      </c>
      <c r="D609" s="70">
        <v>43054</v>
      </c>
      <c r="E609" s="58">
        <v>1460</v>
      </c>
      <c r="F609" s="61">
        <v>6334.79</v>
      </c>
      <c r="G609" s="20"/>
      <c r="H609" s="25"/>
      <c r="I609" s="250"/>
    </row>
    <row r="610" spans="1:9" x14ac:dyDescent="0.25">
      <c r="A610" s="53"/>
      <c r="B610" s="53"/>
      <c r="C610" s="58" t="s">
        <v>4091</v>
      </c>
      <c r="D610" s="70">
        <v>43063</v>
      </c>
      <c r="E610" s="58">
        <v>621</v>
      </c>
      <c r="F610" s="61">
        <v>9314.7999999999993</v>
      </c>
      <c r="G610" s="20"/>
      <c r="H610" s="25"/>
      <c r="I610" s="323"/>
    </row>
    <row r="611" spans="1:9" x14ac:dyDescent="0.25">
      <c r="A611" s="18" t="s">
        <v>4080</v>
      </c>
      <c r="B611" s="18" t="s">
        <v>4081</v>
      </c>
      <c r="C611" s="58"/>
      <c r="D611" s="70"/>
      <c r="E611" s="58"/>
      <c r="F611" s="61"/>
      <c r="G611" s="20">
        <f>+F612+F666</f>
        <v>22272</v>
      </c>
      <c r="H611" s="25">
        <f>+G611/1.16*0.16</f>
        <v>3072</v>
      </c>
      <c r="I611" s="250"/>
    </row>
    <row r="612" spans="1:9" x14ac:dyDescent="0.25">
      <c r="A612" s="53"/>
      <c r="B612" s="53"/>
      <c r="C612" s="58" t="s">
        <v>4092</v>
      </c>
      <c r="D612" s="70">
        <v>43068</v>
      </c>
      <c r="E612" s="58">
        <v>32</v>
      </c>
      <c r="F612" s="61">
        <v>22272</v>
      </c>
      <c r="G612" s="20"/>
      <c r="H612" s="25"/>
      <c r="I612" s="323" t="s">
        <v>4093</v>
      </c>
    </row>
    <row r="613" spans="1:9" x14ac:dyDescent="0.25">
      <c r="A613" s="18" t="s">
        <v>4082</v>
      </c>
      <c r="B613" s="18" t="s">
        <v>4083</v>
      </c>
      <c r="C613" s="58"/>
      <c r="D613" s="70"/>
      <c r="E613" s="58"/>
      <c r="F613" s="61"/>
      <c r="G613" s="20">
        <f>+F614+F668</f>
        <v>166000</v>
      </c>
      <c r="H613" s="25">
        <f>+G613/1.16*0.16</f>
        <v>22896.551724137935</v>
      </c>
      <c r="I613" s="323"/>
    </row>
    <row r="614" spans="1:9" x14ac:dyDescent="0.25">
      <c r="A614" s="53"/>
      <c r="B614" s="53"/>
      <c r="C614" s="58" t="s">
        <v>4094</v>
      </c>
      <c r="D614" s="70">
        <v>43052</v>
      </c>
      <c r="E614" s="58" t="s">
        <v>4095</v>
      </c>
      <c r="F614" s="61">
        <v>166000</v>
      </c>
      <c r="G614" s="20"/>
      <c r="H614" s="25"/>
      <c r="I614" s="323"/>
    </row>
    <row r="615" spans="1:9" x14ac:dyDescent="0.25">
      <c r="A615" s="18" t="s">
        <v>4084</v>
      </c>
      <c r="B615" s="18" t="s">
        <v>4085</v>
      </c>
      <c r="C615" s="58"/>
      <c r="D615" s="70"/>
      <c r="E615" s="58"/>
      <c r="F615" s="61"/>
      <c r="G615" s="20">
        <f>+F616+F670</f>
        <v>185000</v>
      </c>
      <c r="H615" s="25">
        <f>+G615/1.16*0.16</f>
        <v>25517.241379310344</v>
      </c>
      <c r="I615" s="323"/>
    </row>
    <row r="616" spans="1:9" x14ac:dyDescent="0.25">
      <c r="A616" s="53"/>
      <c r="B616" s="53"/>
      <c r="C616" s="58" t="s">
        <v>4096</v>
      </c>
      <c r="D616" s="70">
        <v>43062</v>
      </c>
      <c r="E616" s="58" t="s">
        <v>4097</v>
      </c>
      <c r="F616" s="61">
        <v>185000</v>
      </c>
      <c r="G616" s="20"/>
      <c r="H616" s="25"/>
      <c r="I616" s="323"/>
    </row>
    <row r="617" spans="1:9" x14ac:dyDescent="0.25">
      <c r="A617" s="18" t="s">
        <v>4086</v>
      </c>
      <c r="B617" s="18" t="s">
        <v>4087</v>
      </c>
      <c r="C617" s="58"/>
      <c r="D617" s="70"/>
      <c r="E617" s="58"/>
      <c r="F617" s="61"/>
      <c r="G617" s="20">
        <f>+F618+F672</f>
        <v>170000</v>
      </c>
      <c r="H617" s="25">
        <f>+G617/1.16*0.16</f>
        <v>23448.275862068967</v>
      </c>
      <c r="I617" s="323"/>
    </row>
    <row r="618" spans="1:9" x14ac:dyDescent="0.25">
      <c r="A618" s="53"/>
      <c r="B618" s="53"/>
      <c r="C618" s="58" t="s">
        <v>4098</v>
      </c>
      <c r="D618" s="70">
        <v>43063</v>
      </c>
      <c r="E618" s="58" t="s">
        <v>4099</v>
      </c>
      <c r="F618" s="61">
        <v>170000</v>
      </c>
      <c r="G618" s="20"/>
      <c r="H618" s="25"/>
      <c r="I618" s="323"/>
    </row>
    <row r="619" spans="1:9" x14ac:dyDescent="0.25">
      <c r="A619" s="18" t="s">
        <v>4088</v>
      </c>
      <c r="B619" s="18" t="s">
        <v>4089</v>
      </c>
      <c r="C619" s="58"/>
      <c r="D619" s="70"/>
      <c r="E619" s="58"/>
      <c r="F619" s="61"/>
      <c r="G619" s="20">
        <f>+F620+F674</f>
        <v>29464</v>
      </c>
      <c r="H619" s="25">
        <f>+G619/1.16*0.16</f>
        <v>4064</v>
      </c>
      <c r="I619" s="323"/>
    </row>
    <row r="620" spans="1:9" x14ac:dyDescent="0.25">
      <c r="A620" s="53"/>
      <c r="B620" s="53"/>
      <c r="C620" s="58" t="s">
        <v>4100</v>
      </c>
      <c r="D620" s="70">
        <v>43069</v>
      </c>
      <c r="E620" s="58">
        <v>10</v>
      </c>
      <c r="F620" s="61">
        <v>29464</v>
      </c>
      <c r="G620" s="20"/>
      <c r="H620" s="25"/>
      <c r="I620" s="323"/>
    </row>
    <row r="621" spans="1:9" x14ac:dyDescent="0.25">
      <c r="A621" s="18" t="s">
        <v>4101</v>
      </c>
      <c r="B621" s="18" t="s">
        <v>4102</v>
      </c>
      <c r="C621" s="58"/>
      <c r="D621" s="70"/>
      <c r="E621" s="58"/>
      <c r="F621" s="61"/>
      <c r="G621" s="20">
        <f>+F622+F676</f>
        <v>21460</v>
      </c>
      <c r="H621" s="25">
        <f>+G621/1.16*0.16</f>
        <v>2960</v>
      </c>
      <c r="I621" s="323"/>
    </row>
    <row r="622" spans="1:9" x14ac:dyDescent="0.25">
      <c r="A622" s="53"/>
      <c r="B622" s="53"/>
      <c r="C622" s="58" t="s">
        <v>4103</v>
      </c>
      <c r="D622" s="70">
        <v>43069</v>
      </c>
      <c r="E622" s="58" t="s">
        <v>4104</v>
      </c>
      <c r="F622" s="61">
        <v>21460</v>
      </c>
      <c r="G622" s="20"/>
      <c r="H622" s="25"/>
      <c r="I622" s="323"/>
    </row>
    <row r="623" spans="1:9" x14ac:dyDescent="0.25">
      <c r="A623" s="18" t="s">
        <v>4105</v>
      </c>
      <c r="B623" s="18" t="s">
        <v>4106</v>
      </c>
      <c r="C623" s="58"/>
      <c r="D623" s="70"/>
      <c r="E623" s="58"/>
      <c r="F623" s="61"/>
      <c r="G623" s="20">
        <f>+F624+F678</f>
        <v>78822.7</v>
      </c>
      <c r="H623" s="25">
        <f>+G623/1.16*0.16</f>
        <v>10872.09655172414</v>
      </c>
      <c r="I623" s="323"/>
    </row>
    <row r="624" spans="1:9" x14ac:dyDescent="0.25">
      <c r="A624" s="53"/>
      <c r="B624" s="53"/>
      <c r="C624" s="58" t="s">
        <v>4107</v>
      </c>
      <c r="D624" s="70">
        <v>43067</v>
      </c>
      <c r="E624" s="58" t="s">
        <v>3904</v>
      </c>
      <c r="F624" s="61">
        <v>78822.7</v>
      </c>
      <c r="G624" s="20"/>
      <c r="H624" s="25"/>
      <c r="I624" s="323"/>
    </row>
    <row r="625" spans="1:9" x14ac:dyDescent="0.25">
      <c r="A625" s="18" t="s">
        <v>4108</v>
      </c>
      <c r="B625" s="18" t="s">
        <v>4109</v>
      </c>
      <c r="C625" s="58"/>
      <c r="D625" s="70"/>
      <c r="E625" s="58"/>
      <c r="F625" s="61"/>
      <c r="G625" s="20">
        <f>+F626+F680</f>
        <v>225000</v>
      </c>
      <c r="H625" s="25">
        <f>+G625/1.16*0.16</f>
        <v>31034.482758620696</v>
      </c>
      <c r="I625" s="323"/>
    </row>
    <row r="626" spans="1:9" x14ac:dyDescent="0.25">
      <c r="A626" s="53"/>
      <c r="B626" s="53"/>
      <c r="C626" s="58" t="s">
        <v>4110</v>
      </c>
      <c r="D626" s="70">
        <v>43067</v>
      </c>
      <c r="E626" s="58" t="s">
        <v>4111</v>
      </c>
      <c r="F626" s="61">
        <v>225000</v>
      </c>
      <c r="G626" s="20"/>
      <c r="H626" s="25"/>
      <c r="I626" s="323"/>
    </row>
    <row r="627" spans="1:9" x14ac:dyDescent="0.25">
      <c r="A627" s="18" t="s">
        <v>4112</v>
      </c>
      <c r="B627" s="18" t="s">
        <v>4113</v>
      </c>
      <c r="C627" s="58"/>
      <c r="D627" s="70"/>
      <c r="E627" s="58"/>
      <c r="F627" s="61"/>
      <c r="G627" s="20">
        <f>+F628+F682</f>
        <v>335000</v>
      </c>
      <c r="H627" s="25">
        <f>+G627/1.16*0.16</f>
        <v>46206.896551724145</v>
      </c>
      <c r="I627" s="323"/>
    </row>
    <row r="628" spans="1:9" x14ac:dyDescent="0.25">
      <c r="A628" s="53"/>
      <c r="B628" s="53"/>
      <c r="C628" s="58" t="s">
        <v>4114</v>
      </c>
      <c r="D628" s="70">
        <v>43067</v>
      </c>
      <c r="E628" s="58" t="s">
        <v>4115</v>
      </c>
      <c r="F628" s="61">
        <v>335000</v>
      </c>
      <c r="G628" s="20"/>
      <c r="H628" s="25"/>
      <c r="I628" s="323"/>
    </row>
    <row r="629" spans="1:9" x14ac:dyDescent="0.25">
      <c r="A629" s="18" t="s">
        <v>4116</v>
      </c>
      <c r="B629" s="18" t="s">
        <v>4117</v>
      </c>
      <c r="C629" s="58"/>
      <c r="D629" s="70"/>
      <c r="E629" s="58"/>
      <c r="F629" s="61"/>
      <c r="G629" s="20">
        <f>+F630+F684</f>
        <v>120000</v>
      </c>
      <c r="H629" s="25">
        <f>+G629/1.16*0.16</f>
        <v>16551.724137931036</v>
      </c>
      <c r="I629" s="323"/>
    </row>
    <row r="630" spans="1:9" x14ac:dyDescent="0.25">
      <c r="A630" s="53"/>
      <c r="B630" s="53"/>
      <c r="C630" s="58" t="s">
        <v>4118</v>
      </c>
      <c r="D630" s="70">
        <v>43067</v>
      </c>
      <c r="E630" s="58" t="s">
        <v>4119</v>
      </c>
      <c r="F630" s="61">
        <v>120000</v>
      </c>
      <c r="G630" s="20"/>
      <c r="H630" s="25"/>
      <c r="I630" s="323"/>
    </row>
    <row r="631" spans="1:9" x14ac:dyDescent="0.25">
      <c r="A631" s="18" t="s">
        <v>4120</v>
      </c>
      <c r="B631" s="18" t="s">
        <v>4121</v>
      </c>
      <c r="C631" s="58"/>
      <c r="D631" s="70"/>
      <c r="E631" s="58"/>
      <c r="F631" s="61"/>
      <c r="G631" s="20">
        <f>+F632+F686</f>
        <v>255000</v>
      </c>
      <c r="H631" s="25">
        <f>+G631/1.16*0.16</f>
        <v>35172.413793103457</v>
      </c>
      <c r="I631" s="323"/>
    </row>
    <row r="632" spans="1:9" x14ac:dyDescent="0.25">
      <c r="A632" s="53"/>
      <c r="B632" s="53"/>
      <c r="C632" s="58" t="s">
        <v>4122</v>
      </c>
      <c r="D632" s="70">
        <v>43067</v>
      </c>
      <c r="E632" s="58" t="s">
        <v>4123</v>
      </c>
      <c r="F632" s="61">
        <v>255000</v>
      </c>
      <c r="G632" s="20"/>
      <c r="H632" s="25"/>
      <c r="I632" s="323"/>
    </row>
    <row r="633" spans="1:9" x14ac:dyDescent="0.25">
      <c r="A633" s="18" t="s">
        <v>4124</v>
      </c>
      <c r="B633" s="18" t="s">
        <v>4125</v>
      </c>
      <c r="C633" s="58"/>
      <c r="D633" s="70"/>
      <c r="E633" s="58"/>
      <c r="F633" s="61"/>
      <c r="G633" s="20">
        <f>+F634+F688</f>
        <v>265000</v>
      </c>
      <c r="H633" s="25">
        <f>+G633/1.16*0.16</f>
        <v>36551.724137931036</v>
      </c>
      <c r="I633" s="323"/>
    </row>
    <row r="634" spans="1:9" x14ac:dyDescent="0.25">
      <c r="A634" s="53"/>
      <c r="B634" s="53"/>
      <c r="C634" s="58" t="s">
        <v>1185</v>
      </c>
      <c r="D634" s="70">
        <v>43068</v>
      </c>
      <c r="E634" s="58" t="s">
        <v>4126</v>
      </c>
      <c r="F634" s="61">
        <v>265000</v>
      </c>
      <c r="G634" s="20"/>
      <c r="H634" s="25"/>
      <c r="I634" s="323"/>
    </row>
    <row r="635" spans="1:9" x14ac:dyDescent="0.25">
      <c r="A635" s="18" t="s">
        <v>4127</v>
      </c>
      <c r="B635" s="18" t="s">
        <v>4128</v>
      </c>
      <c r="C635" s="58"/>
      <c r="D635" s="70"/>
      <c r="E635" s="58"/>
      <c r="F635" s="61"/>
      <c r="G635" s="20">
        <f>+F636+F690</f>
        <v>148000</v>
      </c>
      <c r="H635" s="25">
        <f>+G635/1.16*0.16</f>
        <v>20413.793103448279</v>
      </c>
      <c r="I635" s="323"/>
    </row>
    <row r="636" spans="1:9" x14ac:dyDescent="0.25">
      <c r="A636" s="53"/>
      <c r="B636" s="53"/>
      <c r="C636" s="58" t="s">
        <v>4129</v>
      </c>
      <c r="D636" s="70">
        <v>43068</v>
      </c>
      <c r="E636" s="58" t="s">
        <v>4130</v>
      </c>
      <c r="F636" s="61">
        <v>148000</v>
      </c>
      <c r="G636" s="20"/>
      <c r="H636" s="25"/>
      <c r="I636" s="323"/>
    </row>
    <row r="637" spans="1:9" x14ac:dyDescent="0.25">
      <c r="A637" s="18" t="s">
        <v>4131</v>
      </c>
      <c r="B637" s="18" t="s">
        <v>4132</v>
      </c>
      <c r="C637" s="58"/>
      <c r="D637" s="70"/>
      <c r="E637" s="58"/>
      <c r="F637" s="61"/>
      <c r="G637" s="20">
        <f>+F638+F692</f>
        <v>75448.160000000003</v>
      </c>
      <c r="H637" s="25">
        <f>+G637/1.16*0.16</f>
        <v>10406.642758620692</v>
      </c>
      <c r="I637" s="323"/>
    </row>
    <row r="638" spans="1:9" x14ac:dyDescent="0.25">
      <c r="A638" s="53"/>
      <c r="B638" s="53"/>
      <c r="C638" s="58" t="s">
        <v>4133</v>
      </c>
      <c r="D638" s="70">
        <v>43068</v>
      </c>
      <c r="E638" s="58" t="s">
        <v>4134</v>
      </c>
      <c r="F638" s="61">
        <v>75448.160000000003</v>
      </c>
      <c r="G638" s="20"/>
      <c r="H638" s="25"/>
      <c r="I638" s="323"/>
    </row>
    <row r="639" spans="1:9" x14ac:dyDescent="0.25">
      <c r="A639" s="18" t="s">
        <v>4135</v>
      </c>
      <c r="B639" s="18" t="s">
        <v>4136</v>
      </c>
      <c r="C639" s="58"/>
      <c r="D639" s="70"/>
      <c r="E639" s="58"/>
      <c r="F639" s="61"/>
      <c r="G639" s="20">
        <f>+F640+F694</f>
        <v>2928.94</v>
      </c>
      <c r="H639" s="25">
        <f>+G639/1.16*0.16</f>
        <v>403.9917241379311</v>
      </c>
      <c r="I639" s="323"/>
    </row>
    <row r="640" spans="1:9" x14ac:dyDescent="0.25">
      <c r="A640" s="53"/>
      <c r="B640" s="53"/>
      <c r="C640" s="58" t="s">
        <v>4137</v>
      </c>
      <c r="D640" s="70">
        <v>43069</v>
      </c>
      <c r="E640" s="58">
        <v>335</v>
      </c>
      <c r="F640" s="61">
        <v>2928.94</v>
      </c>
      <c r="G640" s="20"/>
      <c r="H640" s="25"/>
      <c r="I640" s="323"/>
    </row>
    <row r="641" spans="1:9" x14ac:dyDescent="0.25">
      <c r="A641" s="18" t="s">
        <v>4138</v>
      </c>
      <c r="B641" s="18" t="s">
        <v>4139</v>
      </c>
      <c r="C641" s="58"/>
      <c r="D641" s="70"/>
      <c r="E641" s="58"/>
      <c r="F641" s="61"/>
      <c r="G641" s="20">
        <f>+F642+F696</f>
        <v>25592.5</v>
      </c>
      <c r="H641" s="25">
        <f>+G641/1.16*0.16</f>
        <v>3530</v>
      </c>
      <c r="I641" s="323"/>
    </row>
    <row r="642" spans="1:9" x14ac:dyDescent="0.25">
      <c r="A642" s="53"/>
      <c r="B642" s="53"/>
      <c r="C642" s="58" t="s">
        <v>4140</v>
      </c>
      <c r="D642" s="70">
        <v>43069</v>
      </c>
      <c r="E642" s="58">
        <v>22</v>
      </c>
      <c r="F642" s="61">
        <v>25592.5</v>
      </c>
      <c r="G642" s="20"/>
      <c r="H642" s="25"/>
      <c r="I642" s="323"/>
    </row>
    <row r="643" spans="1:9" x14ac:dyDescent="0.25">
      <c r="A643" s="18" t="s">
        <v>4141</v>
      </c>
      <c r="B643" s="18" t="s">
        <v>4142</v>
      </c>
      <c r="C643" s="58"/>
      <c r="D643" s="70"/>
      <c r="E643" s="58"/>
      <c r="F643" s="61"/>
      <c r="G643" s="20">
        <f>+F644+F698</f>
        <v>142000</v>
      </c>
      <c r="H643" s="25">
        <f>+G643/1.16*0.16</f>
        <v>19586.206896551728</v>
      </c>
      <c r="I643" s="323"/>
    </row>
    <row r="644" spans="1:9" x14ac:dyDescent="0.25">
      <c r="A644" s="53"/>
      <c r="B644" s="53"/>
      <c r="C644" s="58" t="s">
        <v>4143</v>
      </c>
      <c r="D644" s="70">
        <v>43069</v>
      </c>
      <c r="E644" s="58" t="s">
        <v>4144</v>
      </c>
      <c r="F644" s="61">
        <v>142000</v>
      </c>
      <c r="G644" s="20"/>
      <c r="H644" s="25"/>
      <c r="I644" s="323"/>
    </row>
    <row r="645" spans="1:9" x14ac:dyDescent="0.25">
      <c r="A645" s="53"/>
      <c r="B645" s="53"/>
      <c r="C645" s="58"/>
      <c r="D645" s="70"/>
      <c r="E645" s="58"/>
      <c r="F645" s="61"/>
      <c r="G645" s="20"/>
      <c r="H645" s="25"/>
      <c r="I645" s="323"/>
    </row>
    <row r="646" spans="1:9" x14ac:dyDescent="0.25">
      <c r="E646" s="62" t="s">
        <v>234</v>
      </c>
      <c r="G646" s="397">
        <f>+SUM(G8:G644)</f>
        <v>8712158.1079999972</v>
      </c>
    </row>
    <row r="647" spans="1:9" x14ac:dyDescent="0.25">
      <c r="E647" s="62" t="s">
        <v>235</v>
      </c>
      <c r="G647" s="394">
        <v>-8712160.6699999999</v>
      </c>
    </row>
    <row r="648" spans="1:9" x14ac:dyDescent="0.25">
      <c r="E648" s="62" t="s">
        <v>236</v>
      </c>
      <c r="G648" s="397">
        <f>+G646+G647</f>
        <v>-2.5620000027120113</v>
      </c>
    </row>
    <row r="651" spans="1:9" x14ac:dyDescent="0.25">
      <c r="G651" s="397"/>
    </row>
  </sheetData>
  <autoFilter ref="A7:I650"/>
  <conditionalFormatting sqref="I490">
    <cfRule type="uniqueValues" dxfId="64" priority="37"/>
    <cfRule type="duplicateValues" priority="38"/>
    <cfRule type="uniqueValues" dxfId="63" priority="39"/>
  </conditionalFormatting>
  <conditionalFormatting sqref="I558">
    <cfRule type="uniqueValues" dxfId="62" priority="34"/>
    <cfRule type="duplicateValues" priority="35"/>
    <cfRule type="uniqueValues" dxfId="61" priority="36"/>
  </conditionalFormatting>
  <conditionalFormatting sqref="I376:I382">
    <cfRule type="uniqueValues" dxfId="60" priority="49"/>
    <cfRule type="duplicateValues" priority="50"/>
    <cfRule type="uniqueValues" dxfId="59" priority="51"/>
  </conditionalFormatting>
  <conditionalFormatting sqref="I405">
    <cfRule type="uniqueValues" dxfId="58" priority="16"/>
    <cfRule type="duplicateValues" priority="17"/>
    <cfRule type="uniqueValues" dxfId="57" priority="18"/>
  </conditionalFormatting>
  <conditionalFormatting sqref="I503:I507 I509">
    <cfRule type="uniqueValues" dxfId="56" priority="55"/>
    <cfRule type="duplicateValues" priority="56"/>
    <cfRule type="uniqueValues" dxfId="55" priority="57"/>
  </conditionalFormatting>
  <conditionalFormatting sqref="I44:I45">
    <cfRule type="uniqueValues" dxfId="54" priority="502"/>
    <cfRule type="duplicateValues" priority="503"/>
    <cfRule type="uniqueValues" dxfId="53" priority="504"/>
  </conditionalFormatting>
  <conditionalFormatting sqref="I74:I75">
    <cfRule type="uniqueValues" dxfId="52" priority="520"/>
    <cfRule type="duplicateValues" priority="521"/>
    <cfRule type="uniqueValues" dxfId="51" priority="522"/>
  </conditionalFormatting>
  <conditionalFormatting sqref="I77">
    <cfRule type="uniqueValues" dxfId="50" priority="523"/>
    <cfRule type="duplicateValues" priority="524"/>
    <cfRule type="uniqueValues" dxfId="49" priority="525"/>
  </conditionalFormatting>
  <conditionalFormatting sqref="I384:I391">
    <cfRule type="uniqueValues" dxfId="48" priority="568"/>
    <cfRule type="duplicateValues" priority="569"/>
    <cfRule type="uniqueValues" dxfId="47" priority="570"/>
  </conditionalFormatting>
  <conditionalFormatting sqref="I401:I403">
    <cfRule type="uniqueValues" dxfId="46" priority="571"/>
    <cfRule type="duplicateValues" priority="572"/>
    <cfRule type="uniqueValues" dxfId="45" priority="573"/>
  </conditionalFormatting>
  <conditionalFormatting sqref="I452:I455">
    <cfRule type="uniqueValues" dxfId="44" priority="577"/>
    <cfRule type="duplicateValues" priority="578"/>
    <cfRule type="uniqueValues" dxfId="43" priority="579"/>
  </conditionalFormatting>
  <conditionalFormatting sqref="I513 G513">
    <cfRule type="uniqueValues" dxfId="42" priority="4"/>
    <cfRule type="duplicateValues" priority="5"/>
    <cfRule type="uniqueValues" dxfId="41" priority="6"/>
  </conditionalFormatting>
  <conditionalFormatting sqref="I514:I515 G514:G515">
    <cfRule type="uniqueValues" dxfId="40" priority="595"/>
    <cfRule type="duplicateValues" priority="596"/>
    <cfRule type="uniqueValues" dxfId="39" priority="597"/>
  </conditionalFormatting>
  <conditionalFormatting sqref="I38:I39">
    <cfRule type="uniqueValues" dxfId="38" priority="598"/>
    <cfRule type="duplicateValues" priority="599"/>
    <cfRule type="uniqueValues" dxfId="37" priority="600"/>
  </conditionalFormatting>
  <conditionalFormatting sqref="I458:I459">
    <cfRule type="uniqueValues" dxfId="36" priority="1"/>
    <cfRule type="duplicateValues" priority="2"/>
    <cfRule type="uniqueValues" dxfId="35" priority="3"/>
  </conditionalFormatting>
  <conditionalFormatting sqref="I456:I457">
    <cfRule type="uniqueValues" dxfId="34" priority="646"/>
    <cfRule type="duplicateValues" priority="647"/>
    <cfRule type="uniqueValues" dxfId="33" priority="648"/>
  </conditionalFormatting>
  <pageMargins left="0.70866141732283472" right="0.70866141732283472" top="0.74803149606299213" bottom="0.74803149606299213" header="0.31496062992125984" footer="0.31496062992125984"/>
  <pageSetup scale="10" fitToHeight="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93"/>
  <sheetViews>
    <sheetView tabSelected="1" zoomScale="70" zoomScaleNormal="70" workbookViewId="0">
      <selection activeCell="G3" sqref="G3"/>
    </sheetView>
  </sheetViews>
  <sheetFormatPr baseColWidth="10" defaultRowHeight="15" outlineLevelRow="2" x14ac:dyDescent="0.25"/>
  <cols>
    <col min="1" max="1" width="12.42578125" style="394" bestFit="1" customWidth="1"/>
    <col min="2" max="2" width="60" style="394" bestFit="1" customWidth="1"/>
    <col min="3" max="3" width="12.28515625" style="394" bestFit="1" customWidth="1"/>
    <col min="4" max="4" width="11.5703125" style="394" bestFit="1" customWidth="1"/>
    <col min="5" max="5" width="16.28515625" style="394" customWidth="1"/>
    <col min="6" max="6" width="20.28515625" style="394" bestFit="1" customWidth="1"/>
    <col min="7" max="7" width="22.5703125" style="394" customWidth="1"/>
    <col min="8" max="8" width="11.42578125" style="394"/>
    <col min="9" max="9" width="45.28515625" style="394" customWidth="1"/>
    <col min="10" max="16384" width="11.42578125" style="394"/>
  </cols>
  <sheetData>
    <row r="1" spans="1:12" x14ac:dyDescent="0.25">
      <c r="A1" s="2"/>
      <c r="B1" s="3"/>
      <c r="C1" s="4" t="s">
        <v>0</v>
      </c>
      <c r="D1" s="5"/>
      <c r="E1" s="6"/>
      <c r="F1" s="7"/>
      <c r="G1" s="8"/>
      <c r="H1" s="5"/>
      <c r="I1" s="5"/>
      <c r="J1" s="241"/>
      <c r="K1" s="8"/>
      <c r="L1" s="6"/>
    </row>
    <row r="2" spans="1:12" x14ac:dyDescent="0.25">
      <c r="A2" s="2"/>
      <c r="B2" s="3"/>
      <c r="C2" s="4" t="s">
        <v>1</v>
      </c>
      <c r="D2" s="9"/>
      <c r="E2" s="6"/>
      <c r="F2" s="7"/>
      <c r="G2" s="8"/>
      <c r="H2" s="5"/>
      <c r="I2" s="5"/>
      <c r="J2" s="241"/>
      <c r="K2" s="8"/>
      <c r="L2" s="6"/>
    </row>
    <row r="3" spans="1:12" x14ac:dyDescent="0.25">
      <c r="A3" s="2"/>
      <c r="B3" s="3"/>
      <c r="C3" s="10" t="s">
        <v>4586</v>
      </c>
      <c r="D3" s="9"/>
      <c r="E3" s="6"/>
      <c r="F3" s="7"/>
      <c r="G3" s="8"/>
      <c r="H3" s="5"/>
      <c r="I3" s="5"/>
      <c r="J3" s="241"/>
      <c r="K3" s="8"/>
      <c r="L3" s="6"/>
    </row>
    <row r="4" spans="1:12" x14ac:dyDescent="0.25">
      <c r="A4" s="2"/>
      <c r="B4" s="3"/>
      <c r="C4" s="6" t="s">
        <v>380</v>
      </c>
      <c r="D4" s="9"/>
      <c r="E4" s="6"/>
      <c r="F4" s="7"/>
      <c r="G4" s="8"/>
      <c r="H4" s="5"/>
      <c r="I4" s="5"/>
      <c r="J4" s="241"/>
      <c r="K4" s="8"/>
      <c r="L4" s="6"/>
    </row>
    <row r="5" spans="1:12" x14ac:dyDescent="0.25">
      <c r="A5" s="2"/>
      <c r="B5" s="3"/>
      <c r="C5" s="6"/>
      <c r="D5" s="9"/>
      <c r="E5" s="6"/>
      <c r="F5" s="7"/>
      <c r="G5" s="8"/>
      <c r="H5" s="5"/>
      <c r="I5" s="5"/>
      <c r="J5" s="241"/>
      <c r="K5" s="8"/>
      <c r="L5" s="6"/>
    </row>
    <row r="6" spans="1:12" x14ac:dyDescent="0.25">
      <c r="A6" s="11"/>
      <c r="B6" s="11"/>
      <c r="C6" s="11"/>
      <c r="D6" s="12"/>
      <c r="E6" s="13"/>
      <c r="F6" s="14"/>
      <c r="G6" s="8"/>
      <c r="H6" s="5"/>
      <c r="I6" s="5"/>
      <c r="J6" s="241"/>
      <c r="K6" s="8"/>
      <c r="L6" s="6"/>
    </row>
    <row r="7" spans="1:12" x14ac:dyDescent="0.25">
      <c r="A7" s="2">
        <v>302</v>
      </c>
      <c r="B7" s="3" t="s">
        <v>2</v>
      </c>
      <c r="C7" s="3" t="s">
        <v>3</v>
      </c>
      <c r="D7" s="15" t="s">
        <v>4</v>
      </c>
      <c r="E7" s="16" t="s">
        <v>5</v>
      </c>
      <c r="F7" s="17" t="s">
        <v>6</v>
      </c>
      <c r="G7" s="5" t="s">
        <v>7</v>
      </c>
      <c r="H7" s="5" t="s">
        <v>8</v>
      </c>
      <c r="I7" s="73" t="s">
        <v>9</v>
      </c>
      <c r="J7" s="73"/>
      <c r="K7" s="8"/>
      <c r="L7" s="6"/>
    </row>
    <row r="8" spans="1:12" hidden="1" x14ac:dyDescent="0.25">
      <c r="A8" s="18" t="s">
        <v>10</v>
      </c>
      <c r="B8" s="18" t="s">
        <v>11</v>
      </c>
      <c r="C8" s="241"/>
      <c r="D8" s="242"/>
      <c r="E8" s="241"/>
      <c r="F8" s="241"/>
      <c r="G8" s="20">
        <v>0</v>
      </c>
      <c r="H8" s="20"/>
      <c r="I8" s="5"/>
      <c r="J8" s="241"/>
      <c r="K8" s="8"/>
      <c r="L8" s="6"/>
    </row>
    <row r="9" spans="1:12" s="76" customFormat="1" hidden="1" x14ac:dyDescent="0.25">
      <c r="A9" s="18" t="s">
        <v>12</v>
      </c>
      <c r="B9" s="18" t="s">
        <v>13</v>
      </c>
      <c r="C9" s="521"/>
      <c r="D9" s="522"/>
      <c r="E9" s="521"/>
      <c r="F9" s="521"/>
      <c r="G9" s="20">
        <f>+SUM(F10:F10)</f>
        <v>-223.08</v>
      </c>
      <c r="H9" s="25">
        <f>+G9/1.16*0.16</f>
        <v>-30.769655172413795</v>
      </c>
      <c r="I9" s="5"/>
      <c r="J9" s="58"/>
      <c r="K9" s="8"/>
      <c r="L9" s="28"/>
    </row>
    <row r="10" spans="1:12" s="76" customFormat="1" hidden="1" outlineLevel="1" x14ac:dyDescent="0.25">
      <c r="A10" s="53"/>
      <c r="B10" s="53"/>
      <c r="C10" s="435" t="s">
        <v>4639</v>
      </c>
      <c r="D10" s="523">
        <v>43099</v>
      </c>
      <c r="E10" s="435">
        <v>21269</v>
      </c>
      <c r="F10" s="434">
        <v>-223.08</v>
      </c>
      <c r="G10" s="20"/>
      <c r="H10" s="20"/>
      <c r="I10" s="5"/>
      <c r="J10" s="58"/>
      <c r="K10" s="8"/>
      <c r="L10" s="28"/>
    </row>
    <row r="11" spans="1:12" hidden="1" x14ac:dyDescent="0.25">
      <c r="A11" s="18" t="s">
        <v>14</v>
      </c>
      <c r="B11" s="18" t="s">
        <v>15</v>
      </c>
      <c r="C11" s="562"/>
      <c r="D11" s="70"/>
      <c r="E11" s="562"/>
      <c r="F11" s="562"/>
      <c r="G11" s="20">
        <f>+SUM(F12:F13)</f>
        <v>1777.6</v>
      </c>
      <c r="H11" s="25">
        <f>+G11/1.16*0.16</f>
        <v>245.18620689655174</v>
      </c>
      <c r="I11" s="93"/>
      <c r="J11" s="241"/>
      <c r="K11" s="8"/>
      <c r="L11" s="6"/>
    </row>
    <row r="12" spans="1:12" hidden="1" outlineLevel="1" x14ac:dyDescent="0.25">
      <c r="A12" s="53"/>
      <c r="B12" s="64"/>
      <c r="C12" s="76"/>
      <c r="D12" s="314"/>
      <c r="E12" s="76"/>
      <c r="F12" s="77"/>
      <c r="G12" s="20"/>
      <c r="H12" s="25"/>
      <c r="I12" s="312" t="s">
        <v>4587</v>
      </c>
      <c r="J12" s="241"/>
      <c r="K12" s="8"/>
      <c r="L12" s="6"/>
    </row>
    <row r="13" spans="1:12" hidden="1" outlineLevel="1" x14ac:dyDescent="0.25">
      <c r="A13" s="53"/>
      <c r="B13" s="64"/>
      <c r="C13" s="76" t="s">
        <v>4145</v>
      </c>
      <c r="D13" s="490">
        <v>43090</v>
      </c>
      <c r="E13" s="488">
        <v>7333422</v>
      </c>
      <c r="F13" s="489">
        <v>1777.6</v>
      </c>
      <c r="G13" s="20"/>
      <c r="H13" s="25"/>
      <c r="I13" s="250" t="s">
        <v>4146</v>
      </c>
      <c r="J13" s="58"/>
      <c r="K13" s="8"/>
      <c r="L13" s="6"/>
    </row>
    <row r="14" spans="1:12" hidden="1" outlineLevel="1" x14ac:dyDescent="0.25">
      <c r="A14" s="18" t="s">
        <v>3667</v>
      </c>
      <c r="B14" s="18" t="s">
        <v>3668</v>
      </c>
      <c r="C14" s="58"/>
      <c r="D14" s="70"/>
      <c r="E14" s="58"/>
      <c r="F14" s="58"/>
      <c r="G14" s="20">
        <f>+F15</f>
        <v>6496</v>
      </c>
      <c r="H14" s="25">
        <f>+G14/1.16*0.16</f>
        <v>896</v>
      </c>
      <c r="I14" s="93"/>
      <c r="J14" s="241"/>
      <c r="K14" s="8"/>
      <c r="L14" s="6"/>
    </row>
    <row r="15" spans="1:12" ht="17.25" hidden="1" customHeight="1" outlineLevel="1" x14ac:dyDescent="0.25">
      <c r="A15" s="53"/>
      <c r="B15" s="64"/>
      <c r="C15" s="76" t="s">
        <v>4147</v>
      </c>
      <c r="D15" s="314">
        <v>43082</v>
      </c>
      <c r="E15" s="76" t="s">
        <v>4148</v>
      </c>
      <c r="F15" s="77">
        <v>6496</v>
      </c>
      <c r="G15" s="20"/>
      <c r="H15" s="25"/>
      <c r="I15" s="343" t="s">
        <v>4149</v>
      </c>
      <c r="J15" s="241"/>
      <c r="K15" s="8"/>
      <c r="L15" s="6"/>
    </row>
    <row r="16" spans="1:12" hidden="1" outlineLevel="1" x14ac:dyDescent="0.25">
      <c r="A16" s="18" t="s">
        <v>23</v>
      </c>
      <c r="B16" s="18" t="s">
        <v>4150</v>
      </c>
      <c r="C16" s="58"/>
      <c r="D16" s="70"/>
      <c r="E16" s="58"/>
      <c r="F16" s="58"/>
      <c r="G16" s="20">
        <f>+F18+F17:F17</f>
        <v>14906</v>
      </c>
      <c r="H16" s="25">
        <f>+G16/1.16*0.16</f>
        <v>2056</v>
      </c>
      <c r="I16" s="93"/>
      <c r="J16" s="241"/>
      <c r="K16" s="8"/>
      <c r="L16" s="6"/>
    </row>
    <row r="17" spans="1:12" hidden="1" outlineLevel="1" x14ac:dyDescent="0.25">
      <c r="A17" s="53"/>
      <c r="B17" s="53"/>
      <c r="C17" s="58" t="s">
        <v>4151</v>
      </c>
      <c r="D17" s="70">
        <v>43082</v>
      </c>
      <c r="E17" s="58">
        <v>4853</v>
      </c>
      <c r="F17" s="58">
        <v>5742</v>
      </c>
      <c r="G17" s="20"/>
      <c r="H17" s="25"/>
      <c r="I17" s="250" t="s">
        <v>4153</v>
      </c>
      <c r="J17" s="241"/>
      <c r="K17" s="8"/>
      <c r="L17" s="6"/>
    </row>
    <row r="18" spans="1:12" ht="18" hidden="1" customHeight="1" outlineLevel="1" x14ac:dyDescent="0.25">
      <c r="A18" s="53"/>
      <c r="B18" s="64"/>
      <c r="C18" s="58" t="s">
        <v>4152</v>
      </c>
      <c r="D18" s="314">
        <v>43091</v>
      </c>
      <c r="E18" s="76">
        <v>4898</v>
      </c>
      <c r="F18" s="77">
        <v>9164</v>
      </c>
      <c r="G18" s="20"/>
      <c r="H18" s="25"/>
      <c r="I18" s="250" t="s">
        <v>4154</v>
      </c>
      <c r="J18" s="241"/>
      <c r="K18" s="8"/>
      <c r="L18" s="6"/>
    </row>
    <row r="19" spans="1:12" hidden="1" outlineLevel="1" x14ac:dyDescent="0.25">
      <c r="A19" s="18" t="s">
        <v>25</v>
      </c>
      <c r="B19" s="18" t="s">
        <v>2284</v>
      </c>
      <c r="C19" s="58"/>
      <c r="D19" s="70"/>
      <c r="E19" s="58"/>
      <c r="F19" s="58"/>
      <c r="G19" s="20">
        <f>+F20</f>
        <v>4634.2</v>
      </c>
      <c r="H19" s="25">
        <f>+G19/1.16*0.16</f>
        <v>639.20000000000005</v>
      </c>
      <c r="I19" s="93"/>
      <c r="J19" s="241"/>
      <c r="K19" s="8"/>
      <c r="L19" s="6"/>
    </row>
    <row r="20" spans="1:12" hidden="1" outlineLevel="1" x14ac:dyDescent="0.25">
      <c r="A20" s="53"/>
      <c r="B20" s="64"/>
      <c r="C20" s="76" t="s">
        <v>3673</v>
      </c>
      <c r="D20" s="314">
        <v>43063</v>
      </c>
      <c r="E20" s="76">
        <v>331181279</v>
      </c>
      <c r="F20" s="77">
        <v>4634.2</v>
      </c>
      <c r="G20" s="20"/>
      <c r="H20" s="25"/>
      <c r="I20" s="323" t="s">
        <v>3674</v>
      </c>
      <c r="J20" s="241"/>
      <c r="K20" s="8"/>
      <c r="L20" s="6"/>
    </row>
    <row r="21" spans="1:12" hidden="1" x14ac:dyDescent="0.25">
      <c r="A21" s="18" t="s">
        <v>27</v>
      </c>
      <c r="B21" s="18" t="s">
        <v>28</v>
      </c>
      <c r="C21" s="28"/>
      <c r="D21" s="29"/>
      <c r="E21" s="30"/>
      <c r="F21" s="31"/>
      <c r="G21" s="20">
        <f>+SUM(F22:F24)</f>
        <v>983603.82</v>
      </c>
      <c r="H21" s="25">
        <f>+G21/1.16*0.16</f>
        <v>135669.49241379311</v>
      </c>
      <c r="I21" s="25"/>
      <c r="J21" s="26"/>
      <c r="K21" s="8"/>
      <c r="L21" s="27"/>
    </row>
    <row r="22" spans="1:12" hidden="1" outlineLevel="2" x14ac:dyDescent="0.25">
      <c r="A22" s="53"/>
      <c r="B22" s="53"/>
      <c r="C22" s="488" t="s">
        <v>2610</v>
      </c>
      <c r="D22" s="490">
        <v>42977</v>
      </c>
      <c r="E22" s="488" t="s">
        <v>2611</v>
      </c>
      <c r="F22" s="489">
        <v>1322.33</v>
      </c>
      <c r="G22" s="20"/>
      <c r="H22" s="25"/>
      <c r="I22" s="25"/>
      <c r="J22" s="26"/>
      <c r="K22" s="8"/>
      <c r="L22" s="27"/>
    </row>
    <row r="23" spans="1:12" hidden="1" outlineLevel="1" x14ac:dyDescent="0.25">
      <c r="A23" s="3"/>
      <c r="B23" s="3"/>
      <c r="C23" s="28" t="s">
        <v>4155</v>
      </c>
      <c r="D23" s="490">
        <v>43099</v>
      </c>
      <c r="E23" s="488">
        <v>12</v>
      </c>
      <c r="F23" s="489">
        <v>788122.34</v>
      </c>
      <c r="G23" s="33"/>
      <c r="H23" s="72"/>
      <c r="I23" s="241"/>
      <c r="J23" s="241"/>
      <c r="K23" s="241"/>
      <c r="L23" s="241"/>
    </row>
    <row r="24" spans="1:12" ht="15.75" hidden="1" customHeight="1" outlineLevel="1" x14ac:dyDescent="0.25">
      <c r="A24" s="3"/>
      <c r="B24" s="3"/>
      <c r="C24" s="488" t="s">
        <v>4156</v>
      </c>
      <c r="D24" s="490">
        <v>43099</v>
      </c>
      <c r="E24" s="488" t="s">
        <v>4157</v>
      </c>
      <c r="F24" s="489">
        <v>194159.15</v>
      </c>
      <c r="G24" s="33"/>
      <c r="H24" s="72"/>
      <c r="I24" s="241"/>
      <c r="J24" s="241"/>
      <c r="K24" s="241"/>
      <c r="L24" s="241"/>
    </row>
    <row r="25" spans="1:12" ht="15.75" hidden="1" customHeight="1" outlineLevel="1" x14ac:dyDescent="0.25">
      <c r="A25" s="18" t="s">
        <v>43</v>
      </c>
      <c r="B25" s="18" t="s">
        <v>3678</v>
      </c>
      <c r="C25" s="28"/>
      <c r="D25" s="29"/>
      <c r="E25" s="30"/>
      <c r="F25" s="31"/>
      <c r="G25" s="20">
        <f>+F26</f>
        <v>18998.05</v>
      </c>
      <c r="H25" s="25">
        <f>+G25/1.16*0.16</f>
        <v>2620.4206896551727</v>
      </c>
      <c r="I25" s="241"/>
      <c r="J25" s="241"/>
      <c r="K25" s="241"/>
      <c r="L25" s="241"/>
    </row>
    <row r="26" spans="1:12" ht="15.75" hidden="1" customHeight="1" outlineLevel="1" x14ac:dyDescent="0.25">
      <c r="A26" s="53"/>
      <c r="B26" s="53"/>
      <c r="C26" s="488" t="s">
        <v>4158</v>
      </c>
      <c r="D26" s="490">
        <v>43081</v>
      </c>
      <c r="E26" s="488">
        <v>1458015</v>
      </c>
      <c r="F26" s="489">
        <v>18998.05</v>
      </c>
      <c r="G26" s="20"/>
      <c r="H26" s="25"/>
      <c r="I26" s="343" t="s">
        <v>4159</v>
      </c>
      <c r="J26" s="241"/>
      <c r="K26" s="241"/>
      <c r="L26" s="241"/>
    </row>
    <row r="27" spans="1:12" s="558" customFormat="1" ht="15.75" hidden="1" customHeight="1" outlineLevel="1" x14ac:dyDescent="0.25">
      <c r="A27" s="18" t="s">
        <v>4650</v>
      </c>
      <c r="B27" s="18" t="s">
        <v>4651</v>
      </c>
      <c r="C27" s="28"/>
      <c r="D27" s="29"/>
      <c r="E27" s="30"/>
      <c r="F27" s="31"/>
      <c r="G27" s="560">
        <f>+F28</f>
        <v>812.01</v>
      </c>
      <c r="H27" s="25">
        <f>+G27/1.16*0.16</f>
        <v>112.00137931034484</v>
      </c>
      <c r="I27" s="559"/>
      <c r="J27" s="559"/>
      <c r="K27" s="559"/>
      <c r="L27" s="559"/>
    </row>
    <row r="28" spans="1:12" s="558" customFormat="1" ht="15.75" hidden="1" customHeight="1" outlineLevel="1" x14ac:dyDescent="0.25">
      <c r="A28" s="53"/>
      <c r="B28" s="53"/>
      <c r="C28" s="558" t="s">
        <v>4652</v>
      </c>
      <c r="D28" s="563">
        <v>43464</v>
      </c>
      <c r="E28" s="558" t="s">
        <v>4653</v>
      </c>
      <c r="F28" s="561">
        <v>812.01</v>
      </c>
      <c r="G28" s="560"/>
      <c r="H28" s="25"/>
      <c r="I28" s="343"/>
      <c r="J28" s="559"/>
      <c r="K28" s="559"/>
      <c r="L28" s="559"/>
    </row>
    <row r="29" spans="1:12" ht="15.75" hidden="1" customHeight="1" outlineLevel="1" x14ac:dyDescent="0.25">
      <c r="A29" s="18" t="s">
        <v>45</v>
      </c>
      <c r="B29" s="18" t="s">
        <v>4160</v>
      </c>
      <c r="C29" s="28"/>
      <c r="D29" s="29"/>
      <c r="E29" s="30"/>
      <c r="F29" s="31"/>
      <c r="G29" s="20">
        <f>+SUM(F30:F32)</f>
        <v>2022.8999999999999</v>
      </c>
      <c r="H29" s="25">
        <f>+G29/1.16*0.16</f>
        <v>279.02068965517242</v>
      </c>
      <c r="I29" s="241"/>
      <c r="J29" s="241"/>
      <c r="K29" s="241"/>
      <c r="L29" s="241"/>
    </row>
    <row r="30" spans="1:12" ht="15.75" hidden="1" customHeight="1" outlineLevel="1" x14ac:dyDescent="0.25">
      <c r="A30" s="53"/>
      <c r="B30" s="53"/>
      <c r="C30" s="488" t="s">
        <v>4161</v>
      </c>
      <c r="D30" s="490">
        <v>43078</v>
      </c>
      <c r="E30" s="488" t="s">
        <v>4162</v>
      </c>
      <c r="F30" s="489">
        <v>261</v>
      </c>
      <c r="G30" s="20"/>
      <c r="H30" s="25"/>
      <c r="I30" s="250" t="s">
        <v>4167</v>
      </c>
      <c r="J30" s="241"/>
      <c r="K30" s="241"/>
      <c r="L30" s="241"/>
    </row>
    <row r="31" spans="1:12" ht="15.75" hidden="1" customHeight="1" outlineLevel="1" x14ac:dyDescent="0.25">
      <c r="A31" s="53"/>
      <c r="B31" s="53"/>
      <c r="C31" s="28" t="s">
        <v>4163</v>
      </c>
      <c r="D31" s="490">
        <v>43091</v>
      </c>
      <c r="E31" s="488" t="s">
        <v>4164</v>
      </c>
      <c r="F31" s="489">
        <v>1459.11</v>
      </c>
      <c r="G31" s="20"/>
      <c r="H31" s="25"/>
      <c r="I31" s="323" t="s">
        <v>4168</v>
      </c>
      <c r="J31" s="241"/>
      <c r="K31" s="241"/>
      <c r="L31" s="241"/>
    </row>
    <row r="32" spans="1:12" ht="15.75" hidden="1" customHeight="1" outlineLevel="1" x14ac:dyDescent="0.25">
      <c r="A32" s="53"/>
      <c r="B32" s="53"/>
      <c r="C32" s="488" t="s">
        <v>4165</v>
      </c>
      <c r="D32" s="490">
        <v>43091</v>
      </c>
      <c r="E32" s="488" t="s">
        <v>4166</v>
      </c>
      <c r="F32" s="489">
        <v>302.79000000000002</v>
      </c>
      <c r="G32" s="20"/>
      <c r="H32" s="25"/>
      <c r="I32" s="323" t="s">
        <v>4169</v>
      </c>
      <c r="J32" s="241"/>
      <c r="K32" s="241"/>
      <c r="L32" s="241"/>
    </row>
    <row r="33" spans="1:12" hidden="1" outlineLevel="1" x14ac:dyDescent="0.25">
      <c r="A33" s="18" t="s">
        <v>54</v>
      </c>
      <c r="B33" s="18" t="s">
        <v>55</v>
      </c>
      <c r="C33" s="22"/>
      <c r="D33" s="23"/>
      <c r="E33" s="22"/>
      <c r="F33" s="24"/>
      <c r="G33" s="20">
        <f>+SUM(F34:F37)</f>
        <v>49258.239999999998</v>
      </c>
      <c r="H33" s="25">
        <f>+G33/1.16*0.16</f>
        <v>6794.24</v>
      </c>
      <c r="I33" s="25"/>
      <c r="J33" s="26"/>
      <c r="K33" s="8"/>
      <c r="L33" s="27"/>
    </row>
    <row r="34" spans="1:12" hidden="1" outlineLevel="1" x14ac:dyDescent="0.25">
      <c r="A34" s="3"/>
      <c r="B34" s="3"/>
      <c r="C34" s="488" t="s">
        <v>4170</v>
      </c>
      <c r="D34" s="490">
        <v>43092</v>
      </c>
      <c r="E34" s="488">
        <v>439</v>
      </c>
      <c r="F34" s="488">
        <v>3422</v>
      </c>
      <c r="G34" s="488"/>
      <c r="H34" s="25"/>
      <c r="I34" s="250" t="s">
        <v>4173</v>
      </c>
      <c r="J34" s="26"/>
      <c r="K34" s="8"/>
      <c r="L34" s="27"/>
    </row>
    <row r="35" spans="1:12" hidden="1" outlineLevel="1" x14ac:dyDescent="0.25">
      <c r="A35" s="3"/>
      <c r="B35" s="3"/>
      <c r="C35" s="488" t="s">
        <v>4171</v>
      </c>
      <c r="D35" s="490">
        <v>43092</v>
      </c>
      <c r="E35" s="488">
        <v>438</v>
      </c>
      <c r="F35" s="381">
        <v>7737.2</v>
      </c>
      <c r="G35" s="488"/>
      <c r="H35" s="25"/>
      <c r="I35" s="250" t="s">
        <v>4174</v>
      </c>
      <c r="J35" s="26"/>
      <c r="K35" s="8"/>
      <c r="L35" s="27"/>
    </row>
    <row r="36" spans="1:12" hidden="1" outlineLevel="1" x14ac:dyDescent="0.25">
      <c r="A36" s="3"/>
      <c r="B36" s="3"/>
      <c r="C36" s="488" t="s">
        <v>4172</v>
      </c>
      <c r="D36" s="490">
        <v>43092</v>
      </c>
      <c r="E36" s="488">
        <v>468</v>
      </c>
      <c r="F36" s="381">
        <v>35506.44</v>
      </c>
      <c r="G36" s="488"/>
      <c r="H36" s="25"/>
      <c r="I36" s="250" t="s">
        <v>4175</v>
      </c>
      <c r="J36" s="26"/>
      <c r="K36" s="8"/>
      <c r="L36" s="27"/>
    </row>
    <row r="37" spans="1:12" s="488" customFormat="1" hidden="1" outlineLevel="1" x14ac:dyDescent="0.25">
      <c r="A37" s="3"/>
      <c r="B37" s="3"/>
      <c r="C37" s="488" t="s">
        <v>4622</v>
      </c>
      <c r="D37" s="490">
        <v>43464</v>
      </c>
      <c r="E37" s="488">
        <v>477</v>
      </c>
      <c r="F37" s="381">
        <v>2592.6</v>
      </c>
      <c r="H37" s="25"/>
      <c r="I37" s="250" t="s">
        <v>4623</v>
      </c>
      <c r="J37" s="26"/>
      <c r="K37" s="8"/>
      <c r="L37" s="27"/>
    </row>
    <row r="38" spans="1:12" hidden="1" outlineLevel="1" x14ac:dyDescent="0.25">
      <c r="A38" s="34" t="s">
        <v>1307</v>
      </c>
      <c r="B38" s="34" t="s">
        <v>4176</v>
      </c>
      <c r="C38" s="28"/>
      <c r="D38" s="29"/>
      <c r="E38" s="52"/>
      <c r="F38" s="31"/>
      <c r="G38" s="37">
        <f>+SUM(F39:F39)</f>
        <v>55671.89</v>
      </c>
      <c r="H38" s="25">
        <f>+G38/1.16*0.16</f>
        <v>7678.8813793103454</v>
      </c>
      <c r="I38" s="25"/>
      <c r="J38" s="41"/>
      <c r="K38" s="8"/>
      <c r="L38" s="27"/>
    </row>
    <row r="39" spans="1:12" hidden="1" outlineLevel="1" x14ac:dyDescent="0.25">
      <c r="A39" s="44"/>
      <c r="B39" s="44"/>
      <c r="C39" s="28" t="s">
        <v>4177</v>
      </c>
      <c r="D39" s="29">
        <v>43081</v>
      </c>
      <c r="E39" s="52" t="s">
        <v>4178</v>
      </c>
      <c r="F39" s="31">
        <v>55671.89</v>
      </c>
      <c r="G39" s="37"/>
      <c r="H39" s="25"/>
      <c r="I39" s="323" t="s">
        <v>4179</v>
      </c>
      <c r="J39" s="41"/>
      <c r="K39" s="8"/>
      <c r="L39" s="27"/>
    </row>
    <row r="40" spans="1:12" ht="18" hidden="1" customHeight="1" x14ac:dyDescent="0.25">
      <c r="A40" s="34" t="s">
        <v>1976</v>
      </c>
      <c r="B40" s="34" t="s">
        <v>1977</v>
      </c>
      <c r="C40" s="28"/>
      <c r="D40" s="29"/>
      <c r="E40" s="52"/>
      <c r="F40" s="31"/>
      <c r="G40" s="37">
        <f>+SUM(F41:F42)</f>
        <v>-290</v>
      </c>
      <c r="H40" s="25">
        <f>+G40/1.16*0.16</f>
        <v>-40.000000000000007</v>
      </c>
      <c r="I40" s="25"/>
      <c r="J40" s="41"/>
      <c r="K40" s="8"/>
      <c r="L40" s="27"/>
    </row>
    <row r="41" spans="1:12" hidden="1" outlineLevel="1" x14ac:dyDescent="0.25">
      <c r="A41" s="44"/>
      <c r="B41" s="44"/>
      <c r="C41" s="28"/>
      <c r="D41" s="29"/>
      <c r="E41" s="52"/>
      <c r="F41" s="31"/>
      <c r="G41" s="37"/>
      <c r="H41" s="25"/>
      <c r="I41" s="250"/>
      <c r="J41" s="41"/>
      <c r="K41" s="8"/>
      <c r="L41" s="27"/>
    </row>
    <row r="42" spans="1:12" hidden="1" outlineLevel="1" x14ac:dyDescent="0.25">
      <c r="A42" s="44"/>
      <c r="B42" s="44"/>
      <c r="C42" s="28" t="s">
        <v>4180</v>
      </c>
      <c r="D42" s="29">
        <v>43462</v>
      </c>
      <c r="E42" s="52" t="s">
        <v>4181</v>
      </c>
      <c r="F42" s="31">
        <v>-290</v>
      </c>
      <c r="G42" s="37"/>
      <c r="H42" s="25"/>
      <c r="I42" s="323" t="s">
        <v>4182</v>
      </c>
      <c r="J42" s="41"/>
      <c r="K42" s="8"/>
      <c r="L42" s="27"/>
    </row>
    <row r="43" spans="1:12" s="488" customFormat="1" hidden="1" outlineLevel="1" x14ac:dyDescent="0.25">
      <c r="A43" s="34" t="s">
        <v>4632</v>
      </c>
      <c r="B43" s="34" t="s">
        <v>4633</v>
      </c>
      <c r="C43" s="28"/>
      <c r="D43" s="29"/>
      <c r="E43" s="52"/>
      <c r="F43" s="31"/>
      <c r="G43" s="37">
        <f>+SUM(F44:F45)</f>
        <v>1624</v>
      </c>
      <c r="H43" s="25">
        <f>+G43/1.16*0.16</f>
        <v>224</v>
      </c>
      <c r="I43" s="25"/>
      <c r="J43" s="41"/>
      <c r="K43" s="8"/>
      <c r="L43" s="27"/>
    </row>
    <row r="44" spans="1:12" s="488" customFormat="1" hidden="1" outlineLevel="1" x14ac:dyDescent="0.25">
      <c r="A44" s="44"/>
      <c r="B44" s="44"/>
      <c r="C44" s="28" t="s">
        <v>4634</v>
      </c>
      <c r="D44" s="29">
        <v>43464</v>
      </c>
      <c r="E44" s="52" t="s">
        <v>4635</v>
      </c>
      <c r="F44" s="31">
        <v>1624</v>
      </c>
      <c r="G44" s="37"/>
      <c r="H44" s="25"/>
      <c r="I44" s="250"/>
      <c r="J44" s="41"/>
      <c r="K44" s="8"/>
      <c r="L44" s="27"/>
    </row>
    <row r="45" spans="1:12" s="488" customFormat="1" hidden="1" outlineLevel="1" x14ac:dyDescent="0.25">
      <c r="A45" s="44"/>
      <c r="B45" s="44"/>
      <c r="C45" s="28"/>
      <c r="D45" s="29"/>
      <c r="E45" s="52"/>
      <c r="F45" s="31"/>
      <c r="G45" s="37"/>
      <c r="H45" s="25"/>
      <c r="I45" s="323"/>
      <c r="J45" s="41"/>
      <c r="K45" s="8"/>
      <c r="L45" s="27"/>
    </row>
    <row r="46" spans="1:12" hidden="1" outlineLevel="1" x14ac:dyDescent="0.25">
      <c r="A46" s="34" t="s">
        <v>1980</v>
      </c>
      <c r="B46" s="34" t="s">
        <v>4183</v>
      </c>
      <c r="C46" s="28"/>
      <c r="D46" s="29"/>
      <c r="E46" s="52"/>
      <c r="F46" s="31"/>
      <c r="G46" s="37">
        <f>+F47</f>
        <v>1000</v>
      </c>
      <c r="H46" s="25">
        <f>+G46/1.16*0.16</f>
        <v>137.93103448275863</v>
      </c>
      <c r="I46" s="25"/>
      <c r="J46" s="41"/>
      <c r="K46" s="8"/>
      <c r="L46" s="27"/>
    </row>
    <row r="47" spans="1:12" hidden="1" outlineLevel="1" x14ac:dyDescent="0.25">
      <c r="A47" s="44"/>
      <c r="B47" s="44"/>
      <c r="C47" s="28" t="s">
        <v>4184</v>
      </c>
      <c r="D47" s="29">
        <v>43447</v>
      </c>
      <c r="E47" s="52">
        <v>4402</v>
      </c>
      <c r="F47" s="31">
        <v>1000</v>
      </c>
      <c r="G47" s="37"/>
      <c r="H47" s="25"/>
      <c r="I47" s="440" t="s">
        <v>4185</v>
      </c>
      <c r="J47" s="41"/>
      <c r="K47" s="8"/>
      <c r="L47" s="27"/>
    </row>
    <row r="48" spans="1:12" hidden="1" x14ac:dyDescent="0.25">
      <c r="A48" s="42" t="s">
        <v>56</v>
      </c>
      <c r="B48" s="42" t="s">
        <v>57</v>
      </c>
      <c r="C48" s="22"/>
      <c r="D48" s="23"/>
      <c r="E48" s="22"/>
      <c r="F48" s="24"/>
      <c r="G48" s="37">
        <f>+F49+F50</f>
        <v>476899.99</v>
      </c>
      <c r="H48" s="25">
        <f>+G48/1.16*0.16</f>
        <v>65779.308965517252</v>
      </c>
      <c r="I48" s="41"/>
      <c r="J48" s="41"/>
      <c r="K48" s="8"/>
      <c r="L48" s="27"/>
    </row>
    <row r="49" spans="1:16384" hidden="1" outlineLevel="1" x14ac:dyDescent="0.25">
      <c r="A49" s="44"/>
      <c r="B49" s="44"/>
      <c r="C49" s="58" t="s">
        <v>58</v>
      </c>
      <c r="D49" s="70">
        <v>42730</v>
      </c>
      <c r="E49" s="58" t="s">
        <v>59</v>
      </c>
      <c r="F49" s="61">
        <v>328500</v>
      </c>
      <c r="G49" s="37"/>
      <c r="H49" s="25"/>
      <c r="I49" s="41"/>
      <c r="J49" s="41"/>
      <c r="K49" s="8"/>
      <c r="L49" s="27"/>
    </row>
    <row r="50" spans="1:16384" hidden="1" outlineLevel="1" x14ac:dyDescent="0.25">
      <c r="A50" s="44"/>
      <c r="B50" s="44"/>
      <c r="C50" s="58" t="s">
        <v>1315</v>
      </c>
      <c r="D50" s="70">
        <v>42850</v>
      </c>
      <c r="E50" s="58" t="s">
        <v>1316</v>
      </c>
      <c r="F50" s="61">
        <v>148399.99</v>
      </c>
      <c r="G50" s="37"/>
      <c r="H50" s="25"/>
      <c r="I50" s="41"/>
      <c r="J50" s="41"/>
      <c r="K50" s="8"/>
      <c r="L50" s="27"/>
    </row>
    <row r="51" spans="1:16384" hidden="1" outlineLevel="1" x14ac:dyDescent="0.25">
      <c r="A51" s="42" t="s">
        <v>1066</v>
      </c>
      <c r="B51" s="42" t="s">
        <v>1067</v>
      </c>
      <c r="C51" s="22"/>
      <c r="D51" s="23"/>
      <c r="E51" s="22"/>
      <c r="F51" s="24"/>
      <c r="G51" s="37">
        <f>+F52+F53</f>
        <v>4523.04</v>
      </c>
      <c r="H51" s="25">
        <f>+G51/1.16*0.16</f>
        <v>623.86758620689659</v>
      </c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323"/>
      <c r="GX51" s="323"/>
      <c r="GY51" s="323"/>
      <c r="GZ51" s="323"/>
      <c r="HA51" s="323"/>
      <c r="HB51" s="323"/>
      <c r="HC51" s="323"/>
      <c r="HD51" s="323"/>
      <c r="HE51" s="323"/>
      <c r="HF51" s="323"/>
      <c r="HG51" s="323"/>
      <c r="HH51" s="323"/>
      <c r="HI51" s="323"/>
      <c r="HJ51" s="323"/>
      <c r="HK51" s="323"/>
      <c r="HL51" s="323"/>
      <c r="HM51" s="323"/>
      <c r="HN51" s="323"/>
      <c r="HO51" s="323"/>
      <c r="HP51" s="323"/>
      <c r="HQ51" s="323"/>
      <c r="HR51" s="323"/>
      <c r="HS51" s="323"/>
      <c r="HT51" s="323"/>
      <c r="HU51" s="323"/>
      <c r="HV51" s="323"/>
      <c r="HW51" s="323"/>
      <c r="HX51" s="323"/>
      <c r="HY51" s="323"/>
      <c r="HZ51" s="323"/>
      <c r="IA51" s="323"/>
      <c r="IB51" s="323"/>
      <c r="IC51" s="323"/>
      <c r="ID51" s="323"/>
      <c r="IE51" s="323"/>
      <c r="IF51" s="323"/>
      <c r="IG51" s="323"/>
      <c r="IH51" s="323"/>
      <c r="II51" s="323"/>
      <c r="IJ51" s="323"/>
      <c r="IK51" s="323"/>
      <c r="IL51" s="323"/>
      <c r="IM51" s="323"/>
      <c r="IN51" s="323"/>
      <c r="IO51" s="323"/>
      <c r="IP51" s="323"/>
      <c r="IQ51" s="323"/>
      <c r="IR51" s="323"/>
      <c r="IS51" s="323"/>
      <c r="IT51" s="323"/>
      <c r="IU51" s="323"/>
      <c r="IV51" s="323"/>
      <c r="IW51" s="323"/>
      <c r="IX51" s="323"/>
      <c r="IY51" s="323"/>
      <c r="IZ51" s="323"/>
      <c r="JA51" s="323"/>
      <c r="JB51" s="323"/>
      <c r="JC51" s="323"/>
      <c r="JD51" s="323"/>
      <c r="JE51" s="323"/>
      <c r="JF51" s="323"/>
      <c r="JG51" s="323"/>
      <c r="JH51" s="323"/>
      <c r="JI51" s="323"/>
      <c r="JJ51" s="323"/>
      <c r="JK51" s="323"/>
      <c r="JL51" s="323"/>
      <c r="JM51" s="323"/>
      <c r="JN51" s="323"/>
      <c r="JO51" s="323"/>
      <c r="JP51" s="323"/>
      <c r="JQ51" s="323"/>
      <c r="JR51" s="323"/>
      <c r="JS51" s="323"/>
      <c r="JT51" s="323"/>
      <c r="JU51" s="323"/>
      <c r="JV51" s="323"/>
      <c r="JW51" s="323"/>
      <c r="JX51" s="323"/>
      <c r="JY51" s="323"/>
      <c r="JZ51" s="323"/>
      <c r="KA51" s="323"/>
      <c r="KB51" s="323"/>
      <c r="KC51" s="323"/>
      <c r="KD51" s="323"/>
      <c r="KE51" s="323"/>
      <c r="KF51" s="323"/>
      <c r="KG51" s="323"/>
      <c r="KH51" s="323"/>
      <c r="KI51" s="323"/>
      <c r="KJ51" s="323"/>
      <c r="KK51" s="323"/>
      <c r="KL51" s="323"/>
      <c r="KM51" s="323"/>
      <c r="KN51" s="323"/>
      <c r="KO51" s="323"/>
      <c r="KP51" s="323"/>
      <c r="KQ51" s="323"/>
      <c r="KR51" s="323"/>
      <c r="KS51" s="323"/>
      <c r="KT51" s="323"/>
      <c r="KU51" s="323"/>
      <c r="KV51" s="323"/>
      <c r="KW51" s="323"/>
      <c r="KX51" s="323"/>
      <c r="KY51" s="323"/>
      <c r="KZ51" s="323"/>
      <c r="LA51" s="323"/>
      <c r="LB51" s="323"/>
      <c r="LC51" s="323"/>
      <c r="LD51" s="323"/>
      <c r="LE51" s="323"/>
      <c r="LF51" s="323"/>
      <c r="LG51" s="323"/>
      <c r="LH51" s="323"/>
      <c r="LI51" s="323"/>
      <c r="LJ51" s="323"/>
      <c r="LK51" s="323"/>
      <c r="LL51" s="323"/>
      <c r="LM51" s="323"/>
      <c r="LN51" s="323"/>
      <c r="LO51" s="323"/>
      <c r="LP51" s="323"/>
      <c r="LQ51" s="323"/>
      <c r="LR51" s="323"/>
      <c r="LS51" s="323"/>
      <c r="LT51" s="323"/>
      <c r="LU51" s="323"/>
      <c r="LV51" s="323"/>
      <c r="LW51" s="323"/>
      <c r="LX51" s="323"/>
      <c r="LY51" s="323"/>
      <c r="LZ51" s="323"/>
      <c r="MA51" s="323"/>
      <c r="MB51" s="323"/>
      <c r="MC51" s="323"/>
      <c r="MD51" s="323"/>
      <c r="ME51" s="323"/>
      <c r="MF51" s="323"/>
      <c r="MG51" s="323"/>
      <c r="MH51" s="323"/>
      <c r="MI51" s="323"/>
      <c r="MJ51" s="323"/>
      <c r="MK51" s="323"/>
      <c r="ML51" s="323"/>
      <c r="MM51" s="323"/>
      <c r="MN51" s="323"/>
      <c r="MO51" s="323"/>
      <c r="MP51" s="323"/>
      <c r="MQ51" s="323"/>
      <c r="MR51" s="323"/>
      <c r="MS51" s="323"/>
      <c r="MT51" s="323"/>
      <c r="MU51" s="323"/>
      <c r="MV51" s="323"/>
      <c r="MW51" s="323"/>
      <c r="MX51" s="323"/>
      <c r="MY51" s="323"/>
      <c r="MZ51" s="323"/>
      <c r="NA51" s="323"/>
      <c r="NB51" s="323"/>
      <c r="NC51" s="323"/>
      <c r="ND51" s="323"/>
      <c r="NE51" s="323"/>
      <c r="NF51" s="323"/>
      <c r="NG51" s="323"/>
      <c r="NH51" s="323"/>
      <c r="NI51" s="323"/>
      <c r="NJ51" s="323"/>
      <c r="NK51" s="323"/>
      <c r="NL51" s="323"/>
      <c r="NM51" s="323"/>
      <c r="NN51" s="323"/>
      <c r="NO51" s="323"/>
      <c r="NP51" s="323"/>
      <c r="NQ51" s="323"/>
      <c r="NR51" s="323"/>
      <c r="NS51" s="323"/>
      <c r="NT51" s="323"/>
      <c r="NU51" s="323"/>
      <c r="NV51" s="323"/>
      <c r="NW51" s="323"/>
      <c r="NX51" s="323"/>
      <c r="NY51" s="323"/>
      <c r="NZ51" s="323"/>
      <c r="OA51" s="323"/>
      <c r="OB51" s="323"/>
      <c r="OC51" s="323"/>
      <c r="OD51" s="323"/>
      <c r="OE51" s="323"/>
      <c r="OF51" s="323"/>
      <c r="OG51" s="323"/>
      <c r="OH51" s="323"/>
      <c r="OI51" s="323"/>
      <c r="OJ51" s="323"/>
      <c r="OK51" s="323"/>
      <c r="OL51" s="323"/>
      <c r="OM51" s="323"/>
      <c r="ON51" s="323"/>
      <c r="OO51" s="323"/>
      <c r="OP51" s="323"/>
      <c r="OQ51" s="323"/>
      <c r="OR51" s="323"/>
      <c r="OS51" s="323"/>
      <c r="OT51" s="323"/>
      <c r="OU51" s="323"/>
      <c r="OV51" s="323"/>
      <c r="OW51" s="323"/>
      <c r="OX51" s="323"/>
      <c r="OY51" s="323"/>
      <c r="OZ51" s="323"/>
      <c r="PA51" s="323"/>
      <c r="PB51" s="323"/>
      <c r="PC51" s="323"/>
      <c r="PD51" s="323"/>
      <c r="PE51" s="323"/>
      <c r="PF51" s="323"/>
      <c r="PG51" s="323"/>
      <c r="PH51" s="323"/>
      <c r="PI51" s="323"/>
      <c r="PJ51" s="323"/>
      <c r="PK51" s="323"/>
      <c r="PL51" s="323"/>
      <c r="PM51" s="323"/>
      <c r="PN51" s="323"/>
      <c r="PO51" s="323"/>
      <c r="PP51" s="323"/>
      <c r="PQ51" s="323"/>
      <c r="PR51" s="323"/>
      <c r="PS51" s="323"/>
      <c r="PT51" s="323"/>
      <c r="PU51" s="323"/>
      <c r="PV51" s="323"/>
      <c r="PW51" s="323"/>
      <c r="PX51" s="323"/>
      <c r="PY51" s="323"/>
      <c r="PZ51" s="323"/>
      <c r="QA51" s="323"/>
      <c r="QB51" s="323"/>
      <c r="QC51" s="323"/>
      <c r="QD51" s="323"/>
      <c r="QE51" s="323"/>
      <c r="QF51" s="323"/>
      <c r="QG51" s="323"/>
      <c r="QH51" s="323"/>
      <c r="QI51" s="323"/>
      <c r="QJ51" s="323"/>
      <c r="QK51" s="323"/>
      <c r="QL51" s="323"/>
      <c r="QM51" s="323"/>
      <c r="QN51" s="323"/>
      <c r="QO51" s="323"/>
      <c r="QP51" s="323"/>
      <c r="QQ51" s="323"/>
      <c r="QR51" s="323"/>
      <c r="QS51" s="323"/>
      <c r="QT51" s="323"/>
      <c r="QU51" s="323"/>
      <c r="QV51" s="323"/>
      <c r="QW51" s="323"/>
      <c r="QX51" s="323"/>
      <c r="QY51" s="323"/>
      <c r="QZ51" s="323"/>
      <c r="RA51" s="323"/>
      <c r="RB51" s="323"/>
      <c r="RC51" s="323"/>
      <c r="RD51" s="323"/>
      <c r="RE51" s="323"/>
      <c r="RF51" s="323"/>
      <c r="RG51" s="323"/>
      <c r="RH51" s="323"/>
      <c r="RI51" s="323"/>
      <c r="RJ51" s="323"/>
      <c r="RK51" s="323"/>
      <c r="RL51" s="323"/>
      <c r="RM51" s="323"/>
      <c r="RN51" s="323"/>
      <c r="RO51" s="323"/>
      <c r="RP51" s="323"/>
      <c r="RQ51" s="323"/>
      <c r="RR51" s="323"/>
      <c r="RS51" s="323"/>
      <c r="RT51" s="323"/>
      <c r="RU51" s="323"/>
      <c r="RV51" s="323"/>
      <c r="RW51" s="323"/>
      <c r="RX51" s="323"/>
      <c r="RY51" s="323"/>
      <c r="RZ51" s="323"/>
      <c r="SA51" s="323"/>
      <c r="SB51" s="323"/>
      <c r="SC51" s="323"/>
      <c r="SD51" s="323"/>
      <c r="SE51" s="323"/>
      <c r="SF51" s="323"/>
      <c r="SG51" s="323"/>
      <c r="SH51" s="323"/>
      <c r="SI51" s="323"/>
      <c r="SJ51" s="323"/>
      <c r="SK51" s="323"/>
      <c r="SL51" s="323"/>
      <c r="SM51" s="323"/>
      <c r="SN51" s="323"/>
      <c r="SO51" s="323"/>
      <c r="SP51" s="323"/>
      <c r="SQ51" s="323"/>
      <c r="SR51" s="323"/>
      <c r="SS51" s="323"/>
      <c r="ST51" s="323"/>
      <c r="SU51" s="323"/>
      <c r="SV51" s="323"/>
      <c r="SW51" s="323"/>
      <c r="SX51" s="323"/>
      <c r="SY51" s="323"/>
      <c r="SZ51" s="323"/>
      <c r="TA51" s="323"/>
      <c r="TB51" s="323"/>
      <c r="TC51" s="323"/>
      <c r="TD51" s="323"/>
      <c r="TE51" s="323"/>
      <c r="TF51" s="323"/>
      <c r="TG51" s="323"/>
      <c r="TH51" s="323"/>
      <c r="TI51" s="323"/>
      <c r="TJ51" s="323"/>
      <c r="TK51" s="323"/>
      <c r="TL51" s="323"/>
      <c r="TM51" s="323"/>
      <c r="TN51" s="323"/>
      <c r="TO51" s="323"/>
      <c r="TP51" s="323"/>
      <c r="TQ51" s="323"/>
      <c r="TR51" s="323"/>
      <c r="TS51" s="323"/>
      <c r="TT51" s="323"/>
      <c r="TU51" s="323"/>
      <c r="TV51" s="323"/>
      <c r="TW51" s="323"/>
      <c r="TX51" s="323"/>
      <c r="TY51" s="323"/>
      <c r="TZ51" s="323"/>
      <c r="UA51" s="323"/>
      <c r="UB51" s="323"/>
      <c r="UC51" s="323"/>
      <c r="UD51" s="323"/>
      <c r="UE51" s="323"/>
      <c r="UF51" s="323"/>
      <c r="UG51" s="323"/>
      <c r="UH51" s="323"/>
      <c r="UI51" s="323"/>
      <c r="UJ51" s="323"/>
      <c r="UK51" s="323"/>
      <c r="UL51" s="323"/>
      <c r="UM51" s="323"/>
      <c r="UN51" s="323"/>
      <c r="UO51" s="323"/>
      <c r="UP51" s="323"/>
      <c r="UQ51" s="323"/>
      <c r="UR51" s="323"/>
      <c r="US51" s="323"/>
      <c r="UT51" s="323"/>
      <c r="UU51" s="323"/>
      <c r="UV51" s="323"/>
      <c r="UW51" s="323"/>
      <c r="UX51" s="323"/>
      <c r="UY51" s="323"/>
      <c r="UZ51" s="323"/>
      <c r="VA51" s="323"/>
      <c r="VB51" s="323"/>
      <c r="VC51" s="323"/>
      <c r="VD51" s="323"/>
      <c r="VE51" s="323"/>
      <c r="VF51" s="323"/>
      <c r="VG51" s="323"/>
      <c r="VH51" s="323"/>
      <c r="VI51" s="323"/>
      <c r="VJ51" s="323"/>
      <c r="VK51" s="323"/>
      <c r="VL51" s="323"/>
      <c r="VM51" s="323"/>
      <c r="VN51" s="323"/>
      <c r="VO51" s="323"/>
      <c r="VP51" s="323"/>
      <c r="VQ51" s="323"/>
      <c r="VR51" s="323"/>
      <c r="VS51" s="323"/>
      <c r="VT51" s="323"/>
      <c r="VU51" s="323"/>
      <c r="VV51" s="323"/>
      <c r="VW51" s="323"/>
      <c r="VX51" s="323"/>
      <c r="VY51" s="323"/>
      <c r="VZ51" s="323"/>
      <c r="WA51" s="323"/>
      <c r="WB51" s="323"/>
      <c r="WC51" s="323"/>
      <c r="WD51" s="323"/>
      <c r="WE51" s="323"/>
      <c r="WF51" s="323"/>
      <c r="WG51" s="323"/>
      <c r="WH51" s="323"/>
      <c r="WI51" s="323"/>
      <c r="WJ51" s="323"/>
      <c r="WK51" s="323"/>
      <c r="WL51" s="323"/>
      <c r="WM51" s="323"/>
      <c r="WN51" s="323"/>
      <c r="WO51" s="323"/>
      <c r="WP51" s="323"/>
      <c r="WQ51" s="323"/>
      <c r="WR51" s="323"/>
      <c r="WS51" s="323"/>
      <c r="WT51" s="323"/>
      <c r="WU51" s="323"/>
      <c r="WV51" s="323"/>
      <c r="WW51" s="323"/>
      <c r="WX51" s="323"/>
      <c r="WY51" s="323"/>
      <c r="WZ51" s="323"/>
      <c r="XA51" s="323"/>
      <c r="XB51" s="323"/>
      <c r="XC51" s="323"/>
      <c r="XD51" s="323"/>
      <c r="XE51" s="323"/>
      <c r="XF51" s="323"/>
      <c r="XG51" s="323"/>
      <c r="XH51" s="323"/>
      <c r="XI51" s="323"/>
      <c r="XJ51" s="323"/>
      <c r="XK51" s="323"/>
      <c r="XL51" s="323"/>
      <c r="XM51" s="323"/>
      <c r="XN51" s="323"/>
      <c r="XO51" s="323"/>
      <c r="XP51" s="323"/>
      <c r="XQ51" s="323"/>
      <c r="XR51" s="323"/>
      <c r="XS51" s="323"/>
      <c r="XT51" s="323"/>
      <c r="XU51" s="323"/>
      <c r="XV51" s="323"/>
      <c r="XW51" s="323"/>
      <c r="XX51" s="323"/>
      <c r="XY51" s="323"/>
      <c r="XZ51" s="323"/>
      <c r="YA51" s="323"/>
      <c r="YB51" s="323"/>
      <c r="YC51" s="323"/>
      <c r="YD51" s="323"/>
      <c r="YE51" s="323"/>
      <c r="YF51" s="323"/>
      <c r="YG51" s="323"/>
      <c r="YH51" s="323"/>
      <c r="YI51" s="323"/>
      <c r="YJ51" s="323"/>
      <c r="YK51" s="323"/>
      <c r="YL51" s="323"/>
      <c r="YM51" s="323"/>
      <c r="YN51" s="323"/>
      <c r="YO51" s="323"/>
      <c r="YP51" s="323"/>
      <c r="YQ51" s="323"/>
      <c r="YR51" s="323"/>
      <c r="YS51" s="323"/>
      <c r="YT51" s="323"/>
      <c r="YU51" s="323"/>
      <c r="YV51" s="323"/>
      <c r="YW51" s="323"/>
      <c r="YX51" s="323"/>
      <c r="YY51" s="323"/>
      <c r="YZ51" s="323"/>
      <c r="ZA51" s="323"/>
      <c r="ZB51" s="323"/>
      <c r="ZC51" s="323"/>
      <c r="ZD51" s="323"/>
      <c r="ZE51" s="323"/>
      <c r="ZF51" s="323"/>
      <c r="ZG51" s="323"/>
      <c r="ZH51" s="323"/>
      <c r="ZI51" s="323"/>
      <c r="ZJ51" s="323"/>
      <c r="ZK51" s="323"/>
      <c r="ZL51" s="323"/>
      <c r="ZM51" s="323"/>
      <c r="ZN51" s="323"/>
      <c r="ZO51" s="323"/>
      <c r="ZP51" s="323"/>
      <c r="ZQ51" s="323"/>
      <c r="ZR51" s="323"/>
      <c r="ZS51" s="323"/>
      <c r="ZT51" s="323"/>
      <c r="ZU51" s="323"/>
      <c r="ZV51" s="323"/>
      <c r="ZW51" s="323"/>
      <c r="ZX51" s="323"/>
      <c r="ZY51" s="323"/>
      <c r="ZZ51" s="323"/>
      <c r="AAA51" s="323"/>
      <c r="AAB51" s="323"/>
      <c r="AAC51" s="323"/>
      <c r="AAD51" s="323"/>
      <c r="AAE51" s="323"/>
      <c r="AAF51" s="323"/>
      <c r="AAG51" s="323"/>
      <c r="AAH51" s="323"/>
      <c r="AAI51" s="323"/>
      <c r="AAJ51" s="323"/>
      <c r="AAK51" s="323"/>
      <c r="AAL51" s="323"/>
      <c r="AAM51" s="323"/>
      <c r="AAN51" s="323"/>
      <c r="AAO51" s="323"/>
      <c r="AAP51" s="323"/>
      <c r="AAQ51" s="323"/>
      <c r="AAR51" s="323"/>
      <c r="AAS51" s="323"/>
      <c r="AAT51" s="323"/>
      <c r="AAU51" s="323"/>
      <c r="AAV51" s="323"/>
      <c r="AAW51" s="323"/>
      <c r="AAX51" s="323"/>
      <c r="AAY51" s="323"/>
      <c r="AAZ51" s="323"/>
      <c r="ABA51" s="323"/>
      <c r="ABB51" s="323"/>
      <c r="ABC51" s="323"/>
      <c r="ABD51" s="323"/>
      <c r="ABE51" s="323"/>
      <c r="ABF51" s="323"/>
      <c r="ABG51" s="323"/>
      <c r="ABH51" s="323"/>
      <c r="ABI51" s="323"/>
      <c r="ABJ51" s="323"/>
      <c r="ABK51" s="323"/>
      <c r="ABL51" s="323"/>
      <c r="ABM51" s="323"/>
      <c r="ABN51" s="323"/>
      <c r="ABO51" s="323"/>
      <c r="ABP51" s="323"/>
      <c r="ABQ51" s="323"/>
      <c r="ABR51" s="323"/>
      <c r="ABS51" s="323"/>
      <c r="ABT51" s="323"/>
      <c r="ABU51" s="323"/>
      <c r="ABV51" s="323"/>
      <c r="ABW51" s="323"/>
      <c r="ABX51" s="323"/>
      <c r="ABY51" s="323"/>
      <c r="ABZ51" s="323"/>
      <c r="ACA51" s="323"/>
      <c r="ACB51" s="323"/>
      <c r="ACC51" s="323"/>
      <c r="ACD51" s="323"/>
      <c r="ACE51" s="323"/>
      <c r="ACF51" s="323"/>
      <c r="ACG51" s="323"/>
      <c r="ACH51" s="323"/>
      <c r="ACI51" s="323"/>
      <c r="ACJ51" s="323"/>
      <c r="ACK51" s="323"/>
      <c r="ACL51" s="323"/>
      <c r="ACM51" s="323"/>
      <c r="ACN51" s="323"/>
      <c r="ACO51" s="323"/>
      <c r="ACP51" s="323"/>
      <c r="ACQ51" s="323"/>
      <c r="ACR51" s="323"/>
      <c r="ACS51" s="323"/>
      <c r="ACT51" s="323"/>
      <c r="ACU51" s="323"/>
      <c r="ACV51" s="323"/>
      <c r="ACW51" s="323"/>
      <c r="ACX51" s="323"/>
      <c r="ACY51" s="323"/>
      <c r="ACZ51" s="323"/>
      <c r="ADA51" s="323"/>
      <c r="ADB51" s="323"/>
      <c r="ADC51" s="323"/>
      <c r="ADD51" s="323"/>
      <c r="ADE51" s="323"/>
      <c r="ADF51" s="323"/>
      <c r="ADG51" s="323"/>
      <c r="ADH51" s="323"/>
      <c r="ADI51" s="323"/>
      <c r="ADJ51" s="323"/>
      <c r="ADK51" s="323"/>
      <c r="ADL51" s="323"/>
      <c r="ADM51" s="323"/>
      <c r="ADN51" s="323"/>
      <c r="ADO51" s="323"/>
      <c r="ADP51" s="323"/>
      <c r="ADQ51" s="323"/>
      <c r="ADR51" s="323"/>
      <c r="ADS51" s="323"/>
      <c r="ADT51" s="323"/>
      <c r="ADU51" s="323"/>
      <c r="ADV51" s="323"/>
      <c r="ADW51" s="323"/>
      <c r="ADX51" s="323"/>
      <c r="ADY51" s="323"/>
      <c r="ADZ51" s="323"/>
      <c r="AEA51" s="323"/>
      <c r="AEB51" s="323"/>
      <c r="AEC51" s="323"/>
      <c r="AED51" s="323"/>
      <c r="AEE51" s="323"/>
      <c r="AEF51" s="323"/>
      <c r="AEG51" s="323"/>
      <c r="AEH51" s="323"/>
      <c r="AEI51" s="323"/>
      <c r="AEJ51" s="323"/>
      <c r="AEK51" s="323"/>
      <c r="AEL51" s="323"/>
      <c r="AEM51" s="323"/>
      <c r="AEN51" s="323"/>
      <c r="AEO51" s="323"/>
      <c r="AEP51" s="323"/>
      <c r="AEQ51" s="323"/>
      <c r="AER51" s="323"/>
      <c r="AES51" s="323"/>
      <c r="AET51" s="323"/>
      <c r="AEU51" s="323"/>
      <c r="AEV51" s="323"/>
      <c r="AEW51" s="323"/>
      <c r="AEX51" s="323"/>
      <c r="AEY51" s="323"/>
      <c r="AEZ51" s="323"/>
      <c r="AFA51" s="323"/>
      <c r="AFB51" s="323"/>
      <c r="AFC51" s="323"/>
      <c r="AFD51" s="323"/>
      <c r="AFE51" s="323"/>
      <c r="AFF51" s="323"/>
      <c r="AFG51" s="323"/>
      <c r="AFH51" s="323"/>
      <c r="AFI51" s="323"/>
      <c r="AFJ51" s="323"/>
      <c r="AFK51" s="323"/>
      <c r="AFL51" s="323"/>
      <c r="AFM51" s="323"/>
      <c r="AFN51" s="323"/>
      <c r="AFO51" s="323"/>
      <c r="AFP51" s="323"/>
      <c r="AFQ51" s="323"/>
      <c r="AFR51" s="323"/>
      <c r="AFS51" s="323"/>
      <c r="AFT51" s="323"/>
      <c r="AFU51" s="323"/>
      <c r="AFV51" s="323"/>
      <c r="AFW51" s="323"/>
      <c r="AFX51" s="323"/>
      <c r="AFY51" s="323"/>
      <c r="AFZ51" s="323"/>
      <c r="AGA51" s="323"/>
      <c r="AGB51" s="323"/>
      <c r="AGC51" s="323"/>
      <c r="AGD51" s="323"/>
      <c r="AGE51" s="323"/>
      <c r="AGF51" s="323"/>
      <c r="AGG51" s="323"/>
      <c r="AGH51" s="323"/>
      <c r="AGI51" s="323"/>
      <c r="AGJ51" s="323"/>
      <c r="AGK51" s="323"/>
      <c r="AGL51" s="323"/>
      <c r="AGM51" s="323"/>
      <c r="AGN51" s="323"/>
      <c r="AGO51" s="323"/>
      <c r="AGP51" s="323"/>
      <c r="AGQ51" s="323"/>
      <c r="AGR51" s="323"/>
      <c r="AGS51" s="323"/>
      <c r="AGT51" s="323"/>
      <c r="AGU51" s="323"/>
      <c r="AGV51" s="323"/>
      <c r="AGW51" s="323"/>
      <c r="AGX51" s="323"/>
      <c r="AGY51" s="323"/>
      <c r="AGZ51" s="323"/>
      <c r="AHA51" s="323"/>
      <c r="AHB51" s="323"/>
      <c r="AHC51" s="323"/>
      <c r="AHD51" s="323"/>
      <c r="AHE51" s="323"/>
      <c r="AHF51" s="323"/>
      <c r="AHG51" s="323"/>
      <c r="AHH51" s="323"/>
      <c r="AHI51" s="323"/>
      <c r="AHJ51" s="323"/>
      <c r="AHK51" s="323"/>
      <c r="AHL51" s="323"/>
      <c r="AHM51" s="323"/>
      <c r="AHN51" s="323"/>
      <c r="AHO51" s="323"/>
      <c r="AHP51" s="323"/>
      <c r="AHQ51" s="323"/>
      <c r="AHR51" s="323"/>
      <c r="AHS51" s="323"/>
      <c r="AHT51" s="323"/>
      <c r="AHU51" s="323"/>
      <c r="AHV51" s="323"/>
      <c r="AHW51" s="323"/>
      <c r="AHX51" s="323"/>
      <c r="AHY51" s="323"/>
      <c r="AHZ51" s="323"/>
      <c r="AIA51" s="323"/>
      <c r="AIB51" s="323"/>
      <c r="AIC51" s="323"/>
      <c r="AID51" s="323"/>
      <c r="AIE51" s="323"/>
      <c r="AIF51" s="323"/>
      <c r="AIG51" s="323"/>
      <c r="AIH51" s="323"/>
      <c r="AII51" s="323"/>
      <c r="AIJ51" s="323"/>
      <c r="AIK51" s="323"/>
      <c r="AIL51" s="323"/>
      <c r="AIM51" s="323"/>
      <c r="AIN51" s="323"/>
      <c r="AIO51" s="323"/>
      <c r="AIP51" s="323"/>
      <c r="AIQ51" s="323"/>
      <c r="AIR51" s="323"/>
      <c r="AIS51" s="323"/>
      <c r="AIT51" s="323"/>
      <c r="AIU51" s="323"/>
      <c r="AIV51" s="323"/>
      <c r="AIW51" s="323"/>
      <c r="AIX51" s="323"/>
      <c r="AIY51" s="323"/>
      <c r="AIZ51" s="323"/>
      <c r="AJA51" s="323"/>
      <c r="AJB51" s="323"/>
      <c r="AJC51" s="323"/>
      <c r="AJD51" s="323"/>
      <c r="AJE51" s="323"/>
      <c r="AJF51" s="323"/>
      <c r="AJG51" s="323"/>
      <c r="AJH51" s="323"/>
      <c r="AJI51" s="323"/>
      <c r="AJJ51" s="323"/>
      <c r="AJK51" s="323"/>
      <c r="AJL51" s="323"/>
      <c r="AJM51" s="323"/>
      <c r="AJN51" s="323"/>
      <c r="AJO51" s="323"/>
      <c r="AJP51" s="323"/>
      <c r="AJQ51" s="323"/>
      <c r="AJR51" s="323"/>
      <c r="AJS51" s="323"/>
      <c r="AJT51" s="323"/>
      <c r="AJU51" s="323"/>
      <c r="AJV51" s="323"/>
      <c r="AJW51" s="323"/>
      <c r="AJX51" s="323"/>
      <c r="AJY51" s="323"/>
      <c r="AJZ51" s="323"/>
      <c r="AKA51" s="323"/>
      <c r="AKB51" s="323"/>
      <c r="AKC51" s="323"/>
      <c r="AKD51" s="323"/>
      <c r="AKE51" s="323"/>
      <c r="AKF51" s="323"/>
      <c r="AKG51" s="323"/>
      <c r="AKH51" s="323"/>
      <c r="AKI51" s="323"/>
      <c r="AKJ51" s="323"/>
      <c r="AKK51" s="323"/>
      <c r="AKL51" s="323"/>
      <c r="AKM51" s="323"/>
      <c r="AKN51" s="323"/>
      <c r="AKO51" s="323"/>
      <c r="AKP51" s="323"/>
      <c r="AKQ51" s="323"/>
      <c r="AKR51" s="323"/>
      <c r="AKS51" s="323"/>
      <c r="AKT51" s="323"/>
      <c r="AKU51" s="323"/>
      <c r="AKV51" s="323"/>
      <c r="AKW51" s="323"/>
      <c r="AKX51" s="323"/>
      <c r="AKY51" s="323"/>
      <c r="AKZ51" s="323"/>
      <c r="ALA51" s="323"/>
      <c r="ALB51" s="323"/>
      <c r="ALC51" s="323"/>
      <c r="ALD51" s="323"/>
      <c r="ALE51" s="323"/>
      <c r="ALF51" s="323"/>
      <c r="ALG51" s="323"/>
      <c r="ALH51" s="323"/>
      <c r="ALI51" s="323"/>
      <c r="ALJ51" s="323"/>
      <c r="ALK51" s="323"/>
      <c r="ALL51" s="323"/>
      <c r="ALM51" s="323"/>
      <c r="ALN51" s="323"/>
      <c r="ALO51" s="323"/>
      <c r="ALP51" s="323"/>
      <c r="ALQ51" s="323"/>
      <c r="ALR51" s="323"/>
      <c r="ALS51" s="323"/>
      <c r="ALT51" s="323"/>
      <c r="ALU51" s="323"/>
      <c r="ALV51" s="323"/>
      <c r="ALW51" s="323"/>
      <c r="ALX51" s="323"/>
      <c r="ALY51" s="323"/>
      <c r="ALZ51" s="323"/>
      <c r="AMA51" s="323"/>
      <c r="AMB51" s="323"/>
      <c r="AMC51" s="323"/>
      <c r="AMD51" s="323"/>
      <c r="AME51" s="323"/>
      <c r="AMF51" s="323"/>
      <c r="AMG51" s="323"/>
      <c r="AMH51" s="323"/>
      <c r="AMI51" s="323"/>
      <c r="AMJ51" s="323"/>
      <c r="AMK51" s="323"/>
      <c r="AML51" s="323"/>
      <c r="AMM51" s="323"/>
      <c r="AMN51" s="323"/>
      <c r="AMO51" s="323"/>
      <c r="AMP51" s="323"/>
      <c r="AMQ51" s="323"/>
      <c r="AMR51" s="323"/>
      <c r="AMS51" s="323"/>
      <c r="AMT51" s="323"/>
      <c r="AMU51" s="323"/>
      <c r="AMV51" s="323"/>
      <c r="AMW51" s="323"/>
      <c r="AMX51" s="323"/>
      <c r="AMY51" s="323"/>
      <c r="AMZ51" s="323"/>
      <c r="ANA51" s="323"/>
      <c r="ANB51" s="323"/>
      <c r="ANC51" s="323"/>
      <c r="AND51" s="323"/>
      <c r="ANE51" s="323"/>
      <c r="ANF51" s="323"/>
      <c r="ANG51" s="323"/>
      <c r="ANH51" s="323"/>
      <c r="ANI51" s="323"/>
      <c r="ANJ51" s="323"/>
      <c r="ANK51" s="323"/>
      <c r="ANL51" s="323"/>
      <c r="ANM51" s="323"/>
      <c r="ANN51" s="323"/>
      <c r="ANO51" s="323"/>
      <c r="ANP51" s="323"/>
      <c r="ANQ51" s="323"/>
      <c r="ANR51" s="323"/>
      <c r="ANS51" s="323"/>
      <c r="ANT51" s="323"/>
      <c r="ANU51" s="323"/>
      <c r="ANV51" s="323"/>
      <c r="ANW51" s="323"/>
      <c r="ANX51" s="323"/>
      <c r="ANY51" s="323"/>
      <c r="ANZ51" s="323"/>
      <c r="AOA51" s="323"/>
      <c r="AOB51" s="323"/>
      <c r="AOC51" s="323"/>
      <c r="AOD51" s="323"/>
      <c r="AOE51" s="323"/>
      <c r="AOF51" s="323"/>
      <c r="AOG51" s="323"/>
      <c r="AOH51" s="323"/>
      <c r="AOI51" s="323"/>
      <c r="AOJ51" s="323"/>
      <c r="AOK51" s="323"/>
      <c r="AOL51" s="323"/>
      <c r="AOM51" s="323"/>
      <c r="AON51" s="323"/>
      <c r="AOO51" s="323"/>
      <c r="AOP51" s="323"/>
      <c r="AOQ51" s="323"/>
      <c r="AOR51" s="323"/>
      <c r="AOS51" s="323"/>
      <c r="AOT51" s="323"/>
      <c r="AOU51" s="323"/>
      <c r="AOV51" s="323"/>
      <c r="AOW51" s="323"/>
      <c r="AOX51" s="323"/>
      <c r="AOY51" s="323"/>
      <c r="AOZ51" s="323"/>
      <c r="APA51" s="323"/>
      <c r="APB51" s="323"/>
      <c r="APC51" s="323"/>
      <c r="APD51" s="323"/>
      <c r="APE51" s="323"/>
      <c r="APF51" s="323"/>
      <c r="APG51" s="323"/>
      <c r="APH51" s="323"/>
      <c r="API51" s="323"/>
      <c r="APJ51" s="323"/>
      <c r="APK51" s="323"/>
      <c r="APL51" s="323"/>
      <c r="APM51" s="323"/>
      <c r="APN51" s="323"/>
      <c r="APO51" s="323"/>
      <c r="APP51" s="323"/>
      <c r="APQ51" s="323"/>
      <c r="APR51" s="323"/>
      <c r="APS51" s="323"/>
      <c r="APT51" s="323"/>
      <c r="APU51" s="323"/>
      <c r="APV51" s="323"/>
      <c r="APW51" s="323"/>
      <c r="APX51" s="323"/>
      <c r="APY51" s="323"/>
      <c r="APZ51" s="323"/>
      <c r="AQA51" s="323"/>
      <c r="AQB51" s="323"/>
      <c r="AQC51" s="323"/>
      <c r="AQD51" s="323"/>
      <c r="AQE51" s="323"/>
      <c r="AQF51" s="323"/>
      <c r="AQG51" s="323"/>
      <c r="AQH51" s="323"/>
      <c r="AQI51" s="323"/>
      <c r="AQJ51" s="323"/>
      <c r="AQK51" s="323"/>
      <c r="AQL51" s="323"/>
      <c r="AQM51" s="323"/>
      <c r="AQN51" s="323"/>
      <c r="AQO51" s="323"/>
      <c r="AQP51" s="323"/>
      <c r="AQQ51" s="323"/>
      <c r="AQR51" s="323"/>
      <c r="AQS51" s="323"/>
      <c r="AQT51" s="323"/>
      <c r="AQU51" s="323"/>
      <c r="AQV51" s="323"/>
      <c r="AQW51" s="323"/>
      <c r="AQX51" s="323"/>
      <c r="AQY51" s="323"/>
      <c r="AQZ51" s="323"/>
      <c r="ARA51" s="323"/>
      <c r="ARB51" s="323"/>
      <c r="ARC51" s="323"/>
      <c r="ARD51" s="323"/>
      <c r="ARE51" s="323"/>
      <c r="ARF51" s="323"/>
      <c r="ARG51" s="323"/>
      <c r="ARH51" s="323"/>
      <c r="ARI51" s="323"/>
      <c r="ARJ51" s="323"/>
      <c r="ARK51" s="323"/>
      <c r="ARL51" s="323"/>
      <c r="ARM51" s="323"/>
      <c r="ARN51" s="323"/>
      <c r="ARO51" s="323"/>
      <c r="ARP51" s="323"/>
      <c r="ARQ51" s="323"/>
      <c r="ARR51" s="323"/>
      <c r="ARS51" s="323"/>
      <c r="ART51" s="323"/>
      <c r="ARU51" s="323"/>
      <c r="ARV51" s="323"/>
      <c r="ARW51" s="323"/>
      <c r="ARX51" s="323"/>
      <c r="ARY51" s="323"/>
      <c r="ARZ51" s="323"/>
      <c r="ASA51" s="323"/>
      <c r="ASB51" s="323"/>
      <c r="ASC51" s="323"/>
      <c r="ASD51" s="323"/>
      <c r="ASE51" s="323"/>
      <c r="ASF51" s="323"/>
      <c r="ASG51" s="323"/>
      <c r="ASH51" s="323"/>
      <c r="ASI51" s="323"/>
      <c r="ASJ51" s="323"/>
      <c r="ASK51" s="323"/>
      <c r="ASL51" s="323"/>
      <c r="ASM51" s="323"/>
      <c r="ASN51" s="323"/>
      <c r="ASO51" s="323"/>
      <c r="ASP51" s="323"/>
      <c r="ASQ51" s="323"/>
      <c r="ASR51" s="323"/>
      <c r="ASS51" s="323"/>
      <c r="AST51" s="323"/>
      <c r="ASU51" s="323"/>
      <c r="ASV51" s="323"/>
      <c r="ASW51" s="323"/>
      <c r="ASX51" s="323"/>
      <c r="ASY51" s="323"/>
      <c r="ASZ51" s="323"/>
      <c r="ATA51" s="323"/>
      <c r="ATB51" s="323"/>
      <c r="ATC51" s="323"/>
      <c r="ATD51" s="323"/>
      <c r="ATE51" s="323"/>
      <c r="ATF51" s="323"/>
      <c r="ATG51" s="323"/>
      <c r="ATH51" s="323"/>
      <c r="ATI51" s="323"/>
      <c r="ATJ51" s="323"/>
      <c r="ATK51" s="323"/>
      <c r="ATL51" s="323"/>
      <c r="ATM51" s="323"/>
      <c r="ATN51" s="323"/>
      <c r="ATO51" s="323"/>
      <c r="ATP51" s="323"/>
      <c r="ATQ51" s="323"/>
      <c r="ATR51" s="323"/>
      <c r="ATS51" s="323"/>
      <c r="ATT51" s="323"/>
      <c r="ATU51" s="323"/>
      <c r="ATV51" s="323"/>
      <c r="ATW51" s="323"/>
      <c r="ATX51" s="323"/>
      <c r="ATY51" s="323"/>
      <c r="ATZ51" s="323"/>
      <c r="AUA51" s="323"/>
      <c r="AUB51" s="323"/>
      <c r="AUC51" s="323"/>
      <c r="AUD51" s="323"/>
      <c r="AUE51" s="323"/>
      <c r="AUF51" s="323"/>
      <c r="AUG51" s="323"/>
      <c r="AUH51" s="323"/>
      <c r="AUI51" s="323"/>
      <c r="AUJ51" s="323"/>
      <c r="AUK51" s="323"/>
      <c r="AUL51" s="323"/>
      <c r="AUM51" s="323"/>
      <c r="AUN51" s="323"/>
      <c r="AUO51" s="323"/>
      <c r="AUP51" s="323"/>
      <c r="AUQ51" s="323"/>
      <c r="AUR51" s="323"/>
      <c r="AUS51" s="323"/>
      <c r="AUT51" s="323"/>
      <c r="AUU51" s="323"/>
      <c r="AUV51" s="323"/>
      <c r="AUW51" s="323"/>
      <c r="AUX51" s="323"/>
      <c r="AUY51" s="323"/>
      <c r="AUZ51" s="323"/>
      <c r="AVA51" s="323"/>
      <c r="AVB51" s="323"/>
      <c r="AVC51" s="323"/>
      <c r="AVD51" s="323"/>
      <c r="AVE51" s="323"/>
      <c r="AVF51" s="323"/>
      <c r="AVG51" s="323"/>
      <c r="AVH51" s="323"/>
      <c r="AVI51" s="323"/>
      <c r="AVJ51" s="323"/>
      <c r="AVK51" s="323"/>
      <c r="AVL51" s="323"/>
      <c r="AVM51" s="323"/>
      <c r="AVN51" s="323"/>
      <c r="AVO51" s="323"/>
      <c r="AVP51" s="323"/>
      <c r="AVQ51" s="323"/>
      <c r="AVR51" s="323"/>
      <c r="AVS51" s="323"/>
      <c r="AVT51" s="323"/>
      <c r="AVU51" s="323"/>
      <c r="AVV51" s="323"/>
      <c r="AVW51" s="323"/>
      <c r="AVX51" s="323"/>
      <c r="AVY51" s="323"/>
      <c r="AVZ51" s="323"/>
      <c r="AWA51" s="323"/>
      <c r="AWB51" s="323"/>
      <c r="AWC51" s="323"/>
      <c r="AWD51" s="323"/>
      <c r="AWE51" s="323"/>
      <c r="AWF51" s="323"/>
      <c r="AWG51" s="323"/>
      <c r="AWH51" s="323"/>
      <c r="AWI51" s="323"/>
      <c r="AWJ51" s="323"/>
      <c r="AWK51" s="323"/>
      <c r="AWL51" s="323"/>
      <c r="AWM51" s="323"/>
      <c r="AWN51" s="323"/>
      <c r="AWO51" s="323"/>
      <c r="AWP51" s="323"/>
      <c r="AWQ51" s="323"/>
      <c r="AWR51" s="323"/>
      <c r="AWS51" s="323"/>
      <c r="AWT51" s="323"/>
      <c r="AWU51" s="323"/>
      <c r="AWV51" s="323"/>
      <c r="AWW51" s="323"/>
      <c r="AWX51" s="323"/>
      <c r="AWY51" s="323"/>
      <c r="AWZ51" s="323"/>
      <c r="AXA51" s="323"/>
      <c r="AXB51" s="323"/>
      <c r="AXC51" s="323"/>
      <c r="AXD51" s="323"/>
      <c r="AXE51" s="323"/>
      <c r="AXF51" s="323"/>
      <c r="AXG51" s="323"/>
      <c r="AXH51" s="323"/>
      <c r="AXI51" s="323"/>
      <c r="AXJ51" s="323"/>
      <c r="AXK51" s="323"/>
      <c r="AXL51" s="323"/>
      <c r="AXM51" s="323"/>
      <c r="AXN51" s="323"/>
      <c r="AXO51" s="323"/>
      <c r="AXP51" s="323"/>
      <c r="AXQ51" s="323"/>
      <c r="AXR51" s="323"/>
      <c r="AXS51" s="323"/>
      <c r="AXT51" s="323"/>
      <c r="AXU51" s="323"/>
      <c r="AXV51" s="323"/>
      <c r="AXW51" s="323"/>
      <c r="AXX51" s="323"/>
      <c r="AXY51" s="323"/>
      <c r="AXZ51" s="323"/>
      <c r="AYA51" s="323"/>
      <c r="AYB51" s="323"/>
      <c r="AYC51" s="323"/>
      <c r="AYD51" s="323"/>
      <c r="AYE51" s="323"/>
      <c r="AYF51" s="323"/>
      <c r="AYG51" s="323"/>
      <c r="AYH51" s="323"/>
      <c r="AYI51" s="323"/>
      <c r="AYJ51" s="323"/>
      <c r="AYK51" s="323"/>
      <c r="AYL51" s="323"/>
      <c r="AYM51" s="323"/>
      <c r="AYN51" s="323"/>
      <c r="AYO51" s="323"/>
      <c r="AYP51" s="323"/>
      <c r="AYQ51" s="323"/>
      <c r="AYR51" s="323"/>
      <c r="AYS51" s="323"/>
      <c r="AYT51" s="323"/>
      <c r="AYU51" s="323"/>
      <c r="AYV51" s="323"/>
      <c r="AYW51" s="323"/>
      <c r="AYX51" s="323"/>
      <c r="AYY51" s="323"/>
      <c r="AYZ51" s="323"/>
      <c r="AZA51" s="323"/>
      <c r="AZB51" s="323"/>
      <c r="AZC51" s="323"/>
      <c r="AZD51" s="323"/>
      <c r="AZE51" s="323"/>
      <c r="AZF51" s="323"/>
      <c r="AZG51" s="323"/>
      <c r="AZH51" s="323"/>
      <c r="AZI51" s="323"/>
      <c r="AZJ51" s="323"/>
      <c r="AZK51" s="323"/>
      <c r="AZL51" s="323"/>
      <c r="AZM51" s="323"/>
      <c r="AZN51" s="323"/>
      <c r="AZO51" s="323"/>
      <c r="AZP51" s="323"/>
      <c r="AZQ51" s="323"/>
      <c r="AZR51" s="323"/>
      <c r="AZS51" s="323"/>
      <c r="AZT51" s="323"/>
      <c r="AZU51" s="323"/>
      <c r="AZV51" s="323"/>
      <c r="AZW51" s="323"/>
      <c r="AZX51" s="323"/>
      <c r="AZY51" s="323"/>
      <c r="AZZ51" s="323"/>
      <c r="BAA51" s="323"/>
      <c r="BAB51" s="323"/>
      <c r="BAC51" s="323"/>
      <c r="BAD51" s="323"/>
      <c r="BAE51" s="323"/>
      <c r="BAF51" s="323"/>
      <c r="BAG51" s="323"/>
      <c r="BAH51" s="323"/>
      <c r="BAI51" s="323"/>
      <c r="BAJ51" s="323"/>
      <c r="BAK51" s="323"/>
      <c r="BAL51" s="323"/>
      <c r="BAM51" s="323"/>
      <c r="BAN51" s="323"/>
      <c r="BAO51" s="323"/>
      <c r="BAP51" s="323"/>
      <c r="BAQ51" s="323"/>
      <c r="BAR51" s="323"/>
      <c r="BAS51" s="323"/>
      <c r="BAT51" s="323"/>
      <c r="BAU51" s="323"/>
      <c r="BAV51" s="323"/>
      <c r="BAW51" s="323"/>
      <c r="BAX51" s="323"/>
      <c r="BAY51" s="323"/>
      <c r="BAZ51" s="323"/>
      <c r="BBA51" s="323"/>
      <c r="BBB51" s="323"/>
      <c r="BBC51" s="323"/>
      <c r="BBD51" s="323"/>
      <c r="BBE51" s="323"/>
      <c r="BBF51" s="323"/>
      <c r="BBG51" s="323"/>
      <c r="BBH51" s="323"/>
      <c r="BBI51" s="323"/>
      <c r="BBJ51" s="323"/>
      <c r="BBK51" s="323"/>
      <c r="BBL51" s="323"/>
      <c r="BBM51" s="323"/>
      <c r="BBN51" s="323"/>
      <c r="BBO51" s="323"/>
      <c r="BBP51" s="323"/>
      <c r="BBQ51" s="323"/>
      <c r="BBR51" s="323"/>
      <c r="BBS51" s="323"/>
      <c r="BBT51" s="323"/>
      <c r="BBU51" s="323"/>
      <c r="BBV51" s="323"/>
      <c r="BBW51" s="323"/>
      <c r="BBX51" s="323"/>
      <c r="BBY51" s="323"/>
      <c r="BBZ51" s="323"/>
      <c r="BCA51" s="323"/>
      <c r="BCB51" s="323"/>
      <c r="BCC51" s="323"/>
      <c r="BCD51" s="323"/>
      <c r="BCE51" s="323"/>
      <c r="BCF51" s="323"/>
      <c r="BCG51" s="323"/>
      <c r="BCH51" s="323"/>
      <c r="BCI51" s="323"/>
      <c r="BCJ51" s="323"/>
      <c r="BCK51" s="323"/>
      <c r="BCL51" s="323"/>
      <c r="BCM51" s="323"/>
      <c r="BCN51" s="323"/>
      <c r="BCO51" s="323"/>
      <c r="BCP51" s="323"/>
      <c r="BCQ51" s="323"/>
      <c r="BCR51" s="323"/>
      <c r="BCS51" s="323"/>
      <c r="BCT51" s="323"/>
      <c r="BCU51" s="323"/>
      <c r="BCV51" s="323"/>
      <c r="BCW51" s="323"/>
      <c r="BCX51" s="323"/>
      <c r="BCY51" s="323"/>
      <c r="BCZ51" s="323"/>
      <c r="BDA51" s="323"/>
      <c r="BDB51" s="323"/>
      <c r="BDC51" s="323"/>
      <c r="BDD51" s="323"/>
      <c r="BDE51" s="323"/>
      <c r="BDF51" s="323"/>
      <c r="BDG51" s="323"/>
      <c r="BDH51" s="323"/>
      <c r="BDI51" s="323"/>
      <c r="BDJ51" s="323"/>
      <c r="BDK51" s="323"/>
      <c r="BDL51" s="323"/>
      <c r="BDM51" s="323"/>
      <c r="BDN51" s="323"/>
      <c r="BDO51" s="323"/>
      <c r="BDP51" s="323"/>
      <c r="BDQ51" s="323"/>
      <c r="BDR51" s="323"/>
      <c r="BDS51" s="323"/>
      <c r="BDT51" s="323"/>
      <c r="BDU51" s="323"/>
      <c r="BDV51" s="323"/>
      <c r="BDW51" s="323"/>
      <c r="BDX51" s="323"/>
      <c r="BDY51" s="323"/>
      <c r="BDZ51" s="323"/>
      <c r="BEA51" s="323"/>
      <c r="BEB51" s="323"/>
      <c r="BEC51" s="323"/>
      <c r="BED51" s="323"/>
      <c r="BEE51" s="323"/>
      <c r="BEF51" s="323"/>
      <c r="BEG51" s="323"/>
      <c r="BEH51" s="323"/>
      <c r="BEI51" s="323"/>
      <c r="BEJ51" s="323"/>
      <c r="BEK51" s="323"/>
      <c r="BEL51" s="323"/>
      <c r="BEM51" s="323"/>
      <c r="BEN51" s="323"/>
      <c r="BEO51" s="323"/>
      <c r="BEP51" s="323"/>
      <c r="BEQ51" s="323"/>
      <c r="BER51" s="323"/>
      <c r="BES51" s="323"/>
      <c r="BET51" s="323"/>
      <c r="BEU51" s="323"/>
      <c r="BEV51" s="323"/>
      <c r="BEW51" s="323"/>
      <c r="BEX51" s="323"/>
      <c r="BEY51" s="323"/>
      <c r="BEZ51" s="323"/>
      <c r="BFA51" s="323"/>
      <c r="BFB51" s="323"/>
      <c r="BFC51" s="323"/>
      <c r="BFD51" s="323"/>
      <c r="BFE51" s="323"/>
      <c r="BFF51" s="323"/>
      <c r="BFG51" s="323"/>
      <c r="BFH51" s="323"/>
      <c r="BFI51" s="323"/>
      <c r="BFJ51" s="323"/>
      <c r="BFK51" s="323"/>
      <c r="BFL51" s="323"/>
      <c r="BFM51" s="323"/>
      <c r="BFN51" s="323"/>
      <c r="BFO51" s="323"/>
      <c r="BFP51" s="323"/>
      <c r="BFQ51" s="323"/>
      <c r="BFR51" s="323"/>
      <c r="BFS51" s="323"/>
      <c r="BFT51" s="323"/>
      <c r="BFU51" s="323"/>
      <c r="BFV51" s="323"/>
      <c r="BFW51" s="323"/>
      <c r="BFX51" s="323"/>
      <c r="BFY51" s="323"/>
      <c r="BFZ51" s="323"/>
      <c r="BGA51" s="323"/>
      <c r="BGB51" s="323"/>
      <c r="BGC51" s="323"/>
      <c r="BGD51" s="323"/>
      <c r="BGE51" s="323"/>
      <c r="BGF51" s="323"/>
      <c r="BGG51" s="323"/>
      <c r="BGH51" s="323"/>
      <c r="BGI51" s="323"/>
      <c r="BGJ51" s="323"/>
      <c r="BGK51" s="323"/>
      <c r="BGL51" s="323"/>
      <c r="BGM51" s="323"/>
      <c r="BGN51" s="323"/>
      <c r="BGO51" s="323"/>
      <c r="BGP51" s="323"/>
      <c r="BGQ51" s="323"/>
      <c r="BGR51" s="323"/>
      <c r="BGS51" s="323"/>
      <c r="BGT51" s="323"/>
      <c r="BGU51" s="323"/>
      <c r="BGV51" s="323"/>
      <c r="BGW51" s="323"/>
      <c r="BGX51" s="323"/>
      <c r="BGY51" s="323"/>
      <c r="BGZ51" s="323"/>
      <c r="BHA51" s="323"/>
      <c r="BHB51" s="323"/>
      <c r="BHC51" s="323"/>
      <c r="BHD51" s="323"/>
      <c r="BHE51" s="323"/>
      <c r="BHF51" s="323"/>
      <c r="BHG51" s="323"/>
      <c r="BHH51" s="323"/>
      <c r="BHI51" s="323"/>
      <c r="BHJ51" s="323"/>
      <c r="BHK51" s="323"/>
      <c r="BHL51" s="323"/>
      <c r="BHM51" s="323"/>
      <c r="BHN51" s="323"/>
      <c r="BHO51" s="323"/>
      <c r="BHP51" s="323"/>
      <c r="BHQ51" s="323"/>
      <c r="BHR51" s="323"/>
      <c r="BHS51" s="323"/>
      <c r="BHT51" s="323"/>
      <c r="BHU51" s="323"/>
      <c r="BHV51" s="323"/>
      <c r="BHW51" s="323"/>
      <c r="BHX51" s="323"/>
      <c r="BHY51" s="323"/>
      <c r="BHZ51" s="323"/>
      <c r="BIA51" s="323"/>
      <c r="BIB51" s="323"/>
      <c r="BIC51" s="323"/>
      <c r="BID51" s="323"/>
      <c r="BIE51" s="323"/>
      <c r="BIF51" s="323"/>
      <c r="BIG51" s="323"/>
      <c r="BIH51" s="323"/>
      <c r="BII51" s="323"/>
      <c r="BIJ51" s="323"/>
      <c r="BIK51" s="323"/>
      <c r="BIL51" s="323"/>
      <c r="BIM51" s="323"/>
      <c r="BIN51" s="323"/>
      <c r="BIO51" s="323"/>
      <c r="BIP51" s="323"/>
      <c r="BIQ51" s="323"/>
      <c r="BIR51" s="323"/>
      <c r="BIS51" s="323"/>
      <c r="BIT51" s="323"/>
      <c r="BIU51" s="323"/>
      <c r="BIV51" s="323"/>
      <c r="BIW51" s="323"/>
      <c r="BIX51" s="323"/>
      <c r="BIY51" s="323"/>
      <c r="BIZ51" s="323"/>
      <c r="BJA51" s="323"/>
      <c r="BJB51" s="323"/>
      <c r="BJC51" s="323"/>
      <c r="BJD51" s="323"/>
      <c r="BJE51" s="323"/>
      <c r="BJF51" s="323"/>
      <c r="BJG51" s="323"/>
      <c r="BJH51" s="323"/>
      <c r="BJI51" s="323"/>
      <c r="BJJ51" s="323"/>
      <c r="BJK51" s="323"/>
      <c r="BJL51" s="323"/>
      <c r="BJM51" s="323"/>
      <c r="BJN51" s="323"/>
      <c r="BJO51" s="323"/>
      <c r="BJP51" s="323"/>
      <c r="BJQ51" s="323"/>
      <c r="BJR51" s="323"/>
      <c r="BJS51" s="323"/>
      <c r="BJT51" s="323"/>
      <c r="BJU51" s="323"/>
      <c r="BJV51" s="323"/>
      <c r="BJW51" s="323"/>
      <c r="BJX51" s="323"/>
      <c r="BJY51" s="323"/>
      <c r="BJZ51" s="323"/>
      <c r="BKA51" s="323"/>
      <c r="BKB51" s="323"/>
      <c r="BKC51" s="323"/>
      <c r="BKD51" s="323"/>
      <c r="BKE51" s="323"/>
      <c r="BKF51" s="323"/>
      <c r="BKG51" s="323"/>
      <c r="BKH51" s="323"/>
      <c r="BKI51" s="323"/>
      <c r="BKJ51" s="323"/>
      <c r="BKK51" s="323"/>
      <c r="BKL51" s="323"/>
      <c r="BKM51" s="323"/>
      <c r="BKN51" s="323"/>
      <c r="BKO51" s="323"/>
      <c r="BKP51" s="323"/>
      <c r="BKQ51" s="323"/>
      <c r="BKR51" s="323"/>
      <c r="BKS51" s="323"/>
      <c r="BKT51" s="323"/>
      <c r="BKU51" s="323"/>
      <c r="BKV51" s="323"/>
      <c r="BKW51" s="323"/>
      <c r="BKX51" s="323"/>
      <c r="BKY51" s="323"/>
      <c r="BKZ51" s="323"/>
      <c r="BLA51" s="323"/>
      <c r="BLB51" s="323"/>
      <c r="BLC51" s="323"/>
      <c r="BLD51" s="323"/>
      <c r="BLE51" s="323"/>
      <c r="BLF51" s="323"/>
      <c r="BLG51" s="323"/>
      <c r="BLH51" s="323"/>
      <c r="BLI51" s="323"/>
      <c r="BLJ51" s="323"/>
      <c r="BLK51" s="323"/>
      <c r="BLL51" s="323"/>
      <c r="BLM51" s="323"/>
      <c r="BLN51" s="323"/>
      <c r="BLO51" s="323"/>
      <c r="BLP51" s="323"/>
      <c r="BLQ51" s="323"/>
      <c r="BLR51" s="323"/>
      <c r="BLS51" s="323"/>
      <c r="BLT51" s="323"/>
      <c r="BLU51" s="323"/>
      <c r="BLV51" s="323"/>
      <c r="BLW51" s="323"/>
      <c r="BLX51" s="323"/>
      <c r="BLY51" s="323"/>
      <c r="BLZ51" s="323"/>
      <c r="BMA51" s="323"/>
      <c r="BMB51" s="323"/>
      <c r="BMC51" s="323"/>
      <c r="BMD51" s="323"/>
      <c r="BME51" s="323"/>
      <c r="BMF51" s="323"/>
      <c r="BMG51" s="323"/>
      <c r="BMH51" s="323"/>
      <c r="BMI51" s="323"/>
      <c r="BMJ51" s="323"/>
      <c r="BMK51" s="323"/>
      <c r="BML51" s="323"/>
      <c r="BMM51" s="323"/>
      <c r="BMN51" s="323"/>
      <c r="BMO51" s="323"/>
      <c r="BMP51" s="323"/>
      <c r="BMQ51" s="323"/>
      <c r="BMR51" s="323"/>
      <c r="BMS51" s="323"/>
      <c r="BMT51" s="323"/>
      <c r="BMU51" s="323"/>
      <c r="BMV51" s="323"/>
      <c r="BMW51" s="323"/>
      <c r="BMX51" s="323"/>
      <c r="BMY51" s="323"/>
      <c r="BMZ51" s="323"/>
      <c r="BNA51" s="323"/>
      <c r="BNB51" s="323"/>
      <c r="BNC51" s="323"/>
      <c r="BND51" s="323"/>
      <c r="BNE51" s="323"/>
      <c r="BNF51" s="323"/>
      <c r="BNG51" s="323"/>
      <c r="BNH51" s="323"/>
      <c r="BNI51" s="323"/>
      <c r="BNJ51" s="323"/>
      <c r="BNK51" s="323"/>
      <c r="BNL51" s="323"/>
      <c r="BNM51" s="323"/>
      <c r="BNN51" s="323"/>
      <c r="BNO51" s="323"/>
      <c r="BNP51" s="323"/>
      <c r="BNQ51" s="323"/>
      <c r="BNR51" s="323"/>
      <c r="BNS51" s="323"/>
      <c r="BNT51" s="323"/>
      <c r="BNU51" s="323"/>
      <c r="BNV51" s="323"/>
      <c r="BNW51" s="323"/>
      <c r="BNX51" s="323"/>
      <c r="BNY51" s="323"/>
      <c r="BNZ51" s="323"/>
      <c r="BOA51" s="323"/>
      <c r="BOB51" s="323"/>
      <c r="BOC51" s="323"/>
      <c r="BOD51" s="323"/>
      <c r="BOE51" s="323"/>
      <c r="BOF51" s="323"/>
      <c r="BOG51" s="323"/>
      <c r="BOH51" s="323"/>
      <c r="BOI51" s="323"/>
      <c r="BOJ51" s="323"/>
      <c r="BOK51" s="323"/>
      <c r="BOL51" s="323"/>
      <c r="BOM51" s="323"/>
      <c r="BON51" s="323"/>
      <c r="BOO51" s="323"/>
      <c r="BOP51" s="323"/>
      <c r="BOQ51" s="323"/>
      <c r="BOR51" s="323"/>
      <c r="BOS51" s="323"/>
      <c r="BOT51" s="323"/>
      <c r="BOU51" s="323"/>
      <c r="BOV51" s="323"/>
      <c r="BOW51" s="323"/>
      <c r="BOX51" s="323"/>
      <c r="BOY51" s="323"/>
      <c r="BOZ51" s="323"/>
      <c r="BPA51" s="323"/>
      <c r="BPB51" s="323"/>
      <c r="BPC51" s="323"/>
      <c r="BPD51" s="323"/>
      <c r="BPE51" s="323"/>
      <c r="BPF51" s="323"/>
      <c r="BPG51" s="323"/>
      <c r="BPH51" s="323"/>
      <c r="BPI51" s="323"/>
      <c r="BPJ51" s="323"/>
      <c r="BPK51" s="323"/>
      <c r="BPL51" s="323"/>
      <c r="BPM51" s="323"/>
      <c r="BPN51" s="323"/>
      <c r="BPO51" s="323"/>
      <c r="BPP51" s="323"/>
      <c r="BPQ51" s="323"/>
      <c r="BPR51" s="323"/>
      <c r="BPS51" s="323"/>
      <c r="BPT51" s="323"/>
      <c r="BPU51" s="323"/>
      <c r="BPV51" s="323"/>
      <c r="BPW51" s="323"/>
      <c r="BPX51" s="323"/>
      <c r="BPY51" s="323"/>
      <c r="BPZ51" s="323"/>
      <c r="BQA51" s="323"/>
      <c r="BQB51" s="323"/>
      <c r="BQC51" s="323"/>
      <c r="BQD51" s="323"/>
      <c r="BQE51" s="323"/>
      <c r="BQF51" s="323"/>
      <c r="BQG51" s="323"/>
      <c r="BQH51" s="323"/>
      <c r="BQI51" s="323"/>
      <c r="BQJ51" s="323"/>
      <c r="BQK51" s="323"/>
      <c r="BQL51" s="323"/>
      <c r="BQM51" s="323"/>
      <c r="BQN51" s="323"/>
      <c r="BQO51" s="323"/>
      <c r="BQP51" s="323"/>
      <c r="BQQ51" s="323"/>
      <c r="BQR51" s="323"/>
      <c r="BQS51" s="323"/>
      <c r="BQT51" s="323"/>
      <c r="BQU51" s="323"/>
      <c r="BQV51" s="323"/>
      <c r="BQW51" s="323"/>
      <c r="BQX51" s="323"/>
      <c r="BQY51" s="323"/>
      <c r="BQZ51" s="323"/>
      <c r="BRA51" s="323"/>
      <c r="BRB51" s="323"/>
      <c r="BRC51" s="323"/>
      <c r="BRD51" s="323"/>
      <c r="BRE51" s="323"/>
      <c r="BRF51" s="323"/>
      <c r="BRG51" s="323"/>
      <c r="BRH51" s="323"/>
      <c r="BRI51" s="323"/>
      <c r="BRJ51" s="323"/>
      <c r="BRK51" s="323"/>
      <c r="BRL51" s="323"/>
      <c r="BRM51" s="323"/>
      <c r="BRN51" s="323"/>
      <c r="BRO51" s="323"/>
      <c r="BRP51" s="323"/>
      <c r="BRQ51" s="323"/>
      <c r="BRR51" s="323"/>
      <c r="BRS51" s="323"/>
      <c r="BRT51" s="323"/>
      <c r="BRU51" s="323"/>
      <c r="BRV51" s="323"/>
      <c r="BRW51" s="323"/>
      <c r="BRX51" s="323"/>
      <c r="BRY51" s="323"/>
      <c r="BRZ51" s="323"/>
      <c r="BSA51" s="323"/>
      <c r="BSB51" s="323"/>
      <c r="BSC51" s="323"/>
      <c r="BSD51" s="323"/>
      <c r="BSE51" s="323"/>
      <c r="BSF51" s="323"/>
      <c r="BSG51" s="323"/>
      <c r="BSH51" s="323"/>
      <c r="BSI51" s="323"/>
      <c r="BSJ51" s="323"/>
      <c r="BSK51" s="323"/>
      <c r="BSL51" s="323"/>
      <c r="BSM51" s="323"/>
      <c r="BSN51" s="323"/>
      <c r="BSO51" s="323"/>
      <c r="BSP51" s="323"/>
      <c r="BSQ51" s="323"/>
      <c r="BSR51" s="323"/>
      <c r="BSS51" s="323"/>
      <c r="BST51" s="323"/>
      <c r="BSU51" s="323"/>
      <c r="BSV51" s="323"/>
      <c r="BSW51" s="323"/>
      <c r="BSX51" s="323"/>
      <c r="BSY51" s="323"/>
      <c r="BSZ51" s="323"/>
      <c r="BTA51" s="323"/>
      <c r="BTB51" s="323"/>
      <c r="BTC51" s="323"/>
      <c r="BTD51" s="323"/>
      <c r="BTE51" s="323"/>
      <c r="BTF51" s="323"/>
      <c r="BTG51" s="323"/>
      <c r="BTH51" s="323"/>
      <c r="BTI51" s="323"/>
      <c r="BTJ51" s="323"/>
      <c r="BTK51" s="323"/>
      <c r="BTL51" s="323"/>
      <c r="BTM51" s="323"/>
      <c r="BTN51" s="323"/>
      <c r="BTO51" s="323"/>
      <c r="BTP51" s="323"/>
      <c r="BTQ51" s="323"/>
      <c r="BTR51" s="323"/>
      <c r="BTS51" s="323"/>
      <c r="BTT51" s="323"/>
      <c r="BTU51" s="323"/>
      <c r="BTV51" s="323"/>
      <c r="BTW51" s="323"/>
      <c r="BTX51" s="323"/>
      <c r="BTY51" s="323"/>
      <c r="BTZ51" s="323"/>
      <c r="BUA51" s="323"/>
      <c r="BUB51" s="323"/>
      <c r="BUC51" s="323"/>
      <c r="BUD51" s="323"/>
      <c r="BUE51" s="323"/>
      <c r="BUF51" s="323"/>
      <c r="BUG51" s="323"/>
      <c r="BUH51" s="323"/>
      <c r="BUI51" s="323"/>
      <c r="BUJ51" s="323"/>
      <c r="BUK51" s="323"/>
      <c r="BUL51" s="323"/>
      <c r="BUM51" s="323"/>
      <c r="BUN51" s="323"/>
      <c r="BUO51" s="323"/>
      <c r="BUP51" s="323"/>
      <c r="BUQ51" s="323"/>
      <c r="BUR51" s="323"/>
      <c r="BUS51" s="323"/>
      <c r="BUT51" s="323"/>
      <c r="BUU51" s="323"/>
      <c r="BUV51" s="323"/>
      <c r="BUW51" s="323"/>
      <c r="BUX51" s="323"/>
      <c r="BUY51" s="323"/>
      <c r="BUZ51" s="323"/>
      <c r="BVA51" s="323"/>
      <c r="BVB51" s="323"/>
      <c r="BVC51" s="323"/>
      <c r="BVD51" s="323"/>
      <c r="BVE51" s="323"/>
      <c r="BVF51" s="323"/>
      <c r="BVG51" s="323"/>
      <c r="BVH51" s="323"/>
      <c r="BVI51" s="323"/>
      <c r="BVJ51" s="323"/>
      <c r="BVK51" s="323"/>
      <c r="BVL51" s="323"/>
      <c r="BVM51" s="323"/>
      <c r="BVN51" s="323"/>
      <c r="BVO51" s="323"/>
      <c r="BVP51" s="323"/>
      <c r="BVQ51" s="323"/>
      <c r="BVR51" s="323"/>
      <c r="BVS51" s="323"/>
      <c r="BVT51" s="323"/>
      <c r="BVU51" s="323"/>
      <c r="BVV51" s="323"/>
      <c r="BVW51" s="323"/>
      <c r="BVX51" s="323"/>
      <c r="BVY51" s="323"/>
      <c r="BVZ51" s="323"/>
      <c r="BWA51" s="323"/>
      <c r="BWB51" s="323"/>
      <c r="BWC51" s="323"/>
      <c r="BWD51" s="323"/>
      <c r="BWE51" s="323"/>
      <c r="BWF51" s="323"/>
      <c r="BWG51" s="323"/>
      <c r="BWH51" s="323"/>
      <c r="BWI51" s="323"/>
      <c r="BWJ51" s="323"/>
      <c r="BWK51" s="323"/>
      <c r="BWL51" s="323"/>
      <c r="BWM51" s="323"/>
      <c r="BWN51" s="323"/>
      <c r="BWO51" s="323"/>
      <c r="BWP51" s="323"/>
      <c r="BWQ51" s="323"/>
      <c r="BWR51" s="323"/>
      <c r="BWS51" s="323"/>
      <c r="BWT51" s="323"/>
      <c r="BWU51" s="323"/>
      <c r="BWV51" s="323"/>
      <c r="BWW51" s="323"/>
      <c r="BWX51" s="323"/>
      <c r="BWY51" s="323"/>
      <c r="BWZ51" s="323"/>
      <c r="BXA51" s="323"/>
      <c r="BXB51" s="323"/>
      <c r="BXC51" s="323"/>
      <c r="BXD51" s="323"/>
      <c r="BXE51" s="323"/>
      <c r="BXF51" s="323"/>
      <c r="BXG51" s="323"/>
      <c r="BXH51" s="323"/>
      <c r="BXI51" s="323"/>
      <c r="BXJ51" s="323"/>
      <c r="BXK51" s="323"/>
      <c r="BXL51" s="323"/>
      <c r="BXM51" s="323"/>
      <c r="BXN51" s="323"/>
      <c r="BXO51" s="323"/>
      <c r="BXP51" s="323"/>
      <c r="BXQ51" s="323"/>
      <c r="BXR51" s="323"/>
      <c r="BXS51" s="323"/>
      <c r="BXT51" s="323"/>
      <c r="BXU51" s="323"/>
      <c r="BXV51" s="323"/>
      <c r="BXW51" s="323"/>
      <c r="BXX51" s="323"/>
      <c r="BXY51" s="323"/>
      <c r="BXZ51" s="323"/>
      <c r="BYA51" s="323"/>
      <c r="BYB51" s="323"/>
      <c r="BYC51" s="323"/>
      <c r="BYD51" s="323"/>
      <c r="BYE51" s="323"/>
      <c r="BYF51" s="323"/>
      <c r="BYG51" s="323"/>
      <c r="BYH51" s="323"/>
      <c r="BYI51" s="323"/>
      <c r="BYJ51" s="323"/>
      <c r="BYK51" s="323"/>
      <c r="BYL51" s="323"/>
      <c r="BYM51" s="323"/>
      <c r="BYN51" s="323"/>
      <c r="BYO51" s="323"/>
      <c r="BYP51" s="323"/>
      <c r="BYQ51" s="323"/>
      <c r="BYR51" s="323"/>
      <c r="BYS51" s="323"/>
      <c r="BYT51" s="323"/>
      <c r="BYU51" s="323"/>
      <c r="BYV51" s="323"/>
      <c r="BYW51" s="323"/>
      <c r="BYX51" s="323"/>
      <c r="BYY51" s="323"/>
      <c r="BYZ51" s="323"/>
      <c r="BZA51" s="323"/>
      <c r="BZB51" s="323"/>
      <c r="BZC51" s="323"/>
      <c r="BZD51" s="323"/>
      <c r="BZE51" s="323"/>
      <c r="BZF51" s="323"/>
      <c r="BZG51" s="323"/>
      <c r="BZH51" s="323"/>
      <c r="BZI51" s="323"/>
      <c r="BZJ51" s="323"/>
      <c r="BZK51" s="323"/>
      <c r="BZL51" s="323"/>
      <c r="BZM51" s="323"/>
      <c r="BZN51" s="323"/>
      <c r="BZO51" s="323"/>
      <c r="BZP51" s="323"/>
      <c r="BZQ51" s="323"/>
      <c r="BZR51" s="323"/>
      <c r="BZS51" s="323"/>
      <c r="BZT51" s="323"/>
      <c r="BZU51" s="323"/>
      <c r="BZV51" s="323"/>
      <c r="BZW51" s="323"/>
      <c r="BZX51" s="323"/>
      <c r="BZY51" s="323"/>
      <c r="BZZ51" s="323"/>
      <c r="CAA51" s="323"/>
      <c r="CAB51" s="323"/>
      <c r="CAC51" s="323"/>
      <c r="CAD51" s="323"/>
      <c r="CAE51" s="323"/>
      <c r="CAF51" s="323"/>
      <c r="CAG51" s="323"/>
      <c r="CAH51" s="323"/>
      <c r="CAI51" s="323"/>
      <c r="CAJ51" s="323"/>
      <c r="CAK51" s="323"/>
      <c r="CAL51" s="323"/>
      <c r="CAM51" s="323"/>
      <c r="CAN51" s="323"/>
      <c r="CAO51" s="323"/>
      <c r="CAP51" s="323"/>
      <c r="CAQ51" s="323"/>
      <c r="CAR51" s="323"/>
      <c r="CAS51" s="323"/>
      <c r="CAT51" s="323"/>
      <c r="CAU51" s="323"/>
      <c r="CAV51" s="323"/>
      <c r="CAW51" s="323"/>
      <c r="CAX51" s="323"/>
      <c r="CAY51" s="323"/>
      <c r="CAZ51" s="323"/>
      <c r="CBA51" s="323"/>
      <c r="CBB51" s="323"/>
      <c r="CBC51" s="323"/>
      <c r="CBD51" s="323"/>
      <c r="CBE51" s="323"/>
      <c r="CBF51" s="323"/>
      <c r="CBG51" s="323"/>
      <c r="CBH51" s="323"/>
      <c r="CBI51" s="323"/>
      <c r="CBJ51" s="323"/>
      <c r="CBK51" s="323"/>
      <c r="CBL51" s="323"/>
      <c r="CBM51" s="323"/>
      <c r="CBN51" s="323"/>
      <c r="CBO51" s="323"/>
      <c r="CBP51" s="323"/>
      <c r="CBQ51" s="323"/>
      <c r="CBR51" s="323"/>
      <c r="CBS51" s="323"/>
      <c r="CBT51" s="323"/>
      <c r="CBU51" s="323"/>
      <c r="CBV51" s="323"/>
      <c r="CBW51" s="323"/>
      <c r="CBX51" s="323"/>
      <c r="CBY51" s="323"/>
      <c r="CBZ51" s="323"/>
      <c r="CCA51" s="323"/>
      <c r="CCB51" s="323"/>
      <c r="CCC51" s="323"/>
      <c r="CCD51" s="323"/>
      <c r="CCE51" s="323"/>
      <c r="CCF51" s="323"/>
      <c r="CCG51" s="323"/>
      <c r="CCH51" s="323"/>
      <c r="CCI51" s="323"/>
      <c r="CCJ51" s="323"/>
      <c r="CCK51" s="323"/>
      <c r="CCL51" s="323"/>
      <c r="CCM51" s="323"/>
      <c r="CCN51" s="323"/>
      <c r="CCO51" s="323"/>
      <c r="CCP51" s="323"/>
      <c r="CCQ51" s="323"/>
      <c r="CCR51" s="323"/>
      <c r="CCS51" s="323"/>
      <c r="CCT51" s="323"/>
      <c r="CCU51" s="323"/>
      <c r="CCV51" s="323"/>
      <c r="CCW51" s="323"/>
      <c r="CCX51" s="323"/>
      <c r="CCY51" s="323"/>
      <c r="CCZ51" s="323"/>
      <c r="CDA51" s="323"/>
      <c r="CDB51" s="323"/>
      <c r="CDC51" s="323"/>
      <c r="CDD51" s="323"/>
      <c r="CDE51" s="323"/>
      <c r="CDF51" s="323"/>
      <c r="CDG51" s="323"/>
      <c r="CDH51" s="323"/>
      <c r="CDI51" s="323"/>
      <c r="CDJ51" s="323"/>
      <c r="CDK51" s="323"/>
      <c r="CDL51" s="323"/>
      <c r="CDM51" s="323"/>
      <c r="CDN51" s="323"/>
      <c r="CDO51" s="323"/>
      <c r="CDP51" s="323"/>
      <c r="CDQ51" s="323"/>
      <c r="CDR51" s="323"/>
      <c r="CDS51" s="323"/>
      <c r="CDT51" s="323"/>
      <c r="CDU51" s="323"/>
      <c r="CDV51" s="323"/>
      <c r="CDW51" s="323"/>
      <c r="CDX51" s="323"/>
      <c r="CDY51" s="323"/>
      <c r="CDZ51" s="323"/>
      <c r="CEA51" s="323"/>
      <c r="CEB51" s="323"/>
      <c r="CEC51" s="323"/>
      <c r="CED51" s="323"/>
      <c r="CEE51" s="323"/>
      <c r="CEF51" s="323"/>
      <c r="CEG51" s="323"/>
      <c r="CEH51" s="323"/>
      <c r="CEI51" s="323"/>
      <c r="CEJ51" s="323"/>
      <c r="CEK51" s="323"/>
      <c r="CEL51" s="323"/>
      <c r="CEM51" s="323"/>
      <c r="CEN51" s="323"/>
      <c r="CEO51" s="323"/>
      <c r="CEP51" s="323"/>
      <c r="CEQ51" s="323"/>
      <c r="CER51" s="323"/>
      <c r="CES51" s="323"/>
      <c r="CET51" s="323"/>
      <c r="CEU51" s="323"/>
      <c r="CEV51" s="323"/>
      <c r="CEW51" s="323"/>
      <c r="CEX51" s="323"/>
      <c r="CEY51" s="323"/>
      <c r="CEZ51" s="323"/>
      <c r="CFA51" s="323"/>
      <c r="CFB51" s="323"/>
      <c r="CFC51" s="323"/>
      <c r="CFD51" s="323"/>
      <c r="CFE51" s="323"/>
      <c r="CFF51" s="323"/>
      <c r="CFG51" s="323"/>
      <c r="CFH51" s="323"/>
      <c r="CFI51" s="323"/>
      <c r="CFJ51" s="323"/>
      <c r="CFK51" s="323"/>
      <c r="CFL51" s="323"/>
      <c r="CFM51" s="323"/>
      <c r="CFN51" s="323"/>
      <c r="CFO51" s="323"/>
      <c r="CFP51" s="323"/>
      <c r="CFQ51" s="323"/>
      <c r="CFR51" s="323"/>
      <c r="CFS51" s="323"/>
      <c r="CFT51" s="323"/>
      <c r="CFU51" s="323"/>
      <c r="CFV51" s="323"/>
      <c r="CFW51" s="323"/>
      <c r="CFX51" s="323"/>
      <c r="CFY51" s="323"/>
      <c r="CFZ51" s="323"/>
      <c r="CGA51" s="323"/>
      <c r="CGB51" s="323"/>
      <c r="CGC51" s="323"/>
      <c r="CGD51" s="323"/>
      <c r="CGE51" s="323"/>
      <c r="CGF51" s="323"/>
      <c r="CGG51" s="323"/>
      <c r="CGH51" s="323"/>
      <c r="CGI51" s="323"/>
      <c r="CGJ51" s="323"/>
      <c r="CGK51" s="323"/>
      <c r="CGL51" s="323"/>
      <c r="CGM51" s="323"/>
      <c r="CGN51" s="323"/>
      <c r="CGO51" s="323"/>
      <c r="CGP51" s="323"/>
      <c r="CGQ51" s="323"/>
      <c r="CGR51" s="323"/>
      <c r="CGS51" s="323"/>
      <c r="CGT51" s="323"/>
      <c r="CGU51" s="323"/>
      <c r="CGV51" s="323"/>
      <c r="CGW51" s="323"/>
      <c r="CGX51" s="323"/>
      <c r="CGY51" s="323"/>
      <c r="CGZ51" s="323"/>
      <c r="CHA51" s="323"/>
      <c r="CHB51" s="323"/>
      <c r="CHC51" s="323"/>
      <c r="CHD51" s="323"/>
      <c r="CHE51" s="323"/>
      <c r="CHF51" s="323"/>
      <c r="CHG51" s="323"/>
      <c r="CHH51" s="323"/>
      <c r="CHI51" s="323"/>
      <c r="CHJ51" s="323"/>
      <c r="CHK51" s="323"/>
      <c r="CHL51" s="323"/>
      <c r="CHM51" s="323"/>
      <c r="CHN51" s="323"/>
      <c r="CHO51" s="323"/>
      <c r="CHP51" s="323"/>
      <c r="CHQ51" s="323"/>
      <c r="CHR51" s="323"/>
      <c r="CHS51" s="323"/>
      <c r="CHT51" s="323"/>
      <c r="CHU51" s="323"/>
      <c r="CHV51" s="323"/>
      <c r="CHW51" s="323"/>
      <c r="CHX51" s="323"/>
      <c r="CHY51" s="323"/>
      <c r="CHZ51" s="323"/>
      <c r="CIA51" s="323"/>
      <c r="CIB51" s="323"/>
      <c r="CIC51" s="323"/>
      <c r="CID51" s="323"/>
      <c r="CIE51" s="323"/>
      <c r="CIF51" s="323"/>
      <c r="CIG51" s="323"/>
      <c r="CIH51" s="323"/>
      <c r="CII51" s="323"/>
      <c r="CIJ51" s="323"/>
      <c r="CIK51" s="323"/>
      <c r="CIL51" s="323"/>
      <c r="CIM51" s="323"/>
      <c r="CIN51" s="323"/>
      <c r="CIO51" s="323"/>
      <c r="CIP51" s="323"/>
      <c r="CIQ51" s="323"/>
      <c r="CIR51" s="323"/>
      <c r="CIS51" s="323"/>
      <c r="CIT51" s="323"/>
      <c r="CIU51" s="323"/>
      <c r="CIV51" s="323"/>
      <c r="CIW51" s="323"/>
      <c r="CIX51" s="323"/>
      <c r="CIY51" s="323"/>
      <c r="CIZ51" s="323"/>
      <c r="CJA51" s="323"/>
      <c r="CJB51" s="323"/>
      <c r="CJC51" s="323"/>
      <c r="CJD51" s="323"/>
      <c r="CJE51" s="323"/>
      <c r="CJF51" s="323"/>
      <c r="CJG51" s="323"/>
      <c r="CJH51" s="323"/>
      <c r="CJI51" s="323"/>
      <c r="CJJ51" s="323"/>
      <c r="CJK51" s="323"/>
      <c r="CJL51" s="323"/>
      <c r="CJM51" s="323"/>
      <c r="CJN51" s="323"/>
      <c r="CJO51" s="323"/>
      <c r="CJP51" s="323"/>
      <c r="CJQ51" s="323"/>
      <c r="CJR51" s="323"/>
      <c r="CJS51" s="323"/>
      <c r="CJT51" s="323"/>
      <c r="CJU51" s="323"/>
      <c r="CJV51" s="323"/>
      <c r="CJW51" s="323"/>
      <c r="CJX51" s="323"/>
      <c r="CJY51" s="323"/>
      <c r="CJZ51" s="323"/>
      <c r="CKA51" s="323"/>
      <c r="CKB51" s="323"/>
      <c r="CKC51" s="323"/>
      <c r="CKD51" s="323"/>
      <c r="CKE51" s="323"/>
      <c r="CKF51" s="323"/>
      <c r="CKG51" s="323"/>
      <c r="CKH51" s="323"/>
      <c r="CKI51" s="323"/>
      <c r="CKJ51" s="323"/>
      <c r="CKK51" s="323"/>
      <c r="CKL51" s="323"/>
      <c r="CKM51" s="323"/>
      <c r="CKN51" s="323"/>
      <c r="CKO51" s="323"/>
      <c r="CKP51" s="323"/>
      <c r="CKQ51" s="323"/>
      <c r="CKR51" s="323"/>
      <c r="CKS51" s="323"/>
      <c r="CKT51" s="323"/>
      <c r="CKU51" s="323"/>
      <c r="CKV51" s="323"/>
      <c r="CKW51" s="323"/>
      <c r="CKX51" s="323"/>
      <c r="CKY51" s="323"/>
      <c r="CKZ51" s="323"/>
      <c r="CLA51" s="323"/>
      <c r="CLB51" s="323"/>
      <c r="CLC51" s="323"/>
      <c r="CLD51" s="323"/>
      <c r="CLE51" s="323"/>
      <c r="CLF51" s="323"/>
      <c r="CLG51" s="323"/>
      <c r="CLH51" s="323"/>
      <c r="CLI51" s="323"/>
      <c r="CLJ51" s="323"/>
      <c r="CLK51" s="323"/>
      <c r="CLL51" s="323"/>
      <c r="CLM51" s="323"/>
      <c r="CLN51" s="323"/>
      <c r="CLO51" s="323"/>
      <c r="CLP51" s="323"/>
      <c r="CLQ51" s="323"/>
      <c r="CLR51" s="323"/>
      <c r="CLS51" s="323"/>
      <c r="CLT51" s="323"/>
      <c r="CLU51" s="323"/>
      <c r="CLV51" s="323"/>
      <c r="CLW51" s="323"/>
      <c r="CLX51" s="323"/>
      <c r="CLY51" s="323"/>
      <c r="CLZ51" s="323"/>
      <c r="CMA51" s="323"/>
      <c r="CMB51" s="323"/>
      <c r="CMC51" s="323"/>
      <c r="CMD51" s="323"/>
      <c r="CME51" s="323"/>
      <c r="CMF51" s="323"/>
      <c r="CMG51" s="323"/>
      <c r="CMH51" s="323"/>
      <c r="CMI51" s="323"/>
      <c r="CMJ51" s="323"/>
      <c r="CMK51" s="323"/>
      <c r="CML51" s="323"/>
      <c r="CMM51" s="323"/>
      <c r="CMN51" s="323"/>
      <c r="CMO51" s="323"/>
      <c r="CMP51" s="323"/>
      <c r="CMQ51" s="323"/>
      <c r="CMR51" s="323"/>
      <c r="CMS51" s="323"/>
      <c r="CMT51" s="323"/>
      <c r="CMU51" s="323"/>
      <c r="CMV51" s="323"/>
      <c r="CMW51" s="323"/>
      <c r="CMX51" s="323"/>
      <c r="CMY51" s="323"/>
      <c r="CMZ51" s="323"/>
      <c r="CNA51" s="323"/>
      <c r="CNB51" s="323"/>
      <c r="CNC51" s="323"/>
      <c r="CND51" s="323"/>
      <c r="CNE51" s="323"/>
      <c r="CNF51" s="323"/>
      <c r="CNG51" s="323"/>
      <c r="CNH51" s="323"/>
      <c r="CNI51" s="323"/>
      <c r="CNJ51" s="323"/>
      <c r="CNK51" s="323"/>
      <c r="CNL51" s="323"/>
      <c r="CNM51" s="323"/>
      <c r="CNN51" s="323"/>
      <c r="CNO51" s="323"/>
      <c r="CNP51" s="323"/>
      <c r="CNQ51" s="323"/>
      <c r="CNR51" s="323"/>
      <c r="CNS51" s="323"/>
      <c r="CNT51" s="323"/>
      <c r="CNU51" s="323"/>
      <c r="CNV51" s="323"/>
      <c r="CNW51" s="323"/>
      <c r="CNX51" s="323"/>
      <c r="CNY51" s="323"/>
      <c r="CNZ51" s="323"/>
      <c r="COA51" s="323"/>
      <c r="COB51" s="323"/>
      <c r="COC51" s="323"/>
      <c r="COD51" s="323"/>
      <c r="COE51" s="323"/>
      <c r="COF51" s="323"/>
      <c r="COG51" s="323"/>
      <c r="COH51" s="323"/>
      <c r="COI51" s="323"/>
      <c r="COJ51" s="323"/>
      <c r="COK51" s="323"/>
      <c r="COL51" s="323"/>
      <c r="COM51" s="323"/>
      <c r="CON51" s="323"/>
      <c r="COO51" s="323"/>
      <c r="COP51" s="323"/>
      <c r="COQ51" s="323"/>
      <c r="COR51" s="323"/>
      <c r="COS51" s="323"/>
      <c r="COT51" s="323"/>
      <c r="COU51" s="323"/>
      <c r="COV51" s="323"/>
      <c r="COW51" s="323"/>
      <c r="COX51" s="323"/>
      <c r="COY51" s="323"/>
      <c r="COZ51" s="323"/>
      <c r="CPA51" s="323"/>
      <c r="CPB51" s="323"/>
      <c r="CPC51" s="323"/>
      <c r="CPD51" s="323"/>
      <c r="CPE51" s="323"/>
      <c r="CPF51" s="323"/>
      <c r="CPG51" s="323"/>
      <c r="CPH51" s="323"/>
      <c r="CPI51" s="323"/>
      <c r="CPJ51" s="323"/>
      <c r="CPK51" s="323"/>
      <c r="CPL51" s="323"/>
      <c r="CPM51" s="323"/>
      <c r="CPN51" s="323"/>
      <c r="CPO51" s="323"/>
      <c r="CPP51" s="323"/>
      <c r="CPQ51" s="323"/>
      <c r="CPR51" s="323"/>
      <c r="CPS51" s="323"/>
      <c r="CPT51" s="323"/>
      <c r="CPU51" s="323"/>
      <c r="CPV51" s="323"/>
      <c r="CPW51" s="323"/>
      <c r="CPX51" s="323"/>
      <c r="CPY51" s="323"/>
      <c r="CPZ51" s="323"/>
      <c r="CQA51" s="323"/>
      <c r="CQB51" s="323"/>
      <c r="CQC51" s="323"/>
      <c r="CQD51" s="323"/>
      <c r="CQE51" s="323"/>
      <c r="CQF51" s="323"/>
      <c r="CQG51" s="323"/>
      <c r="CQH51" s="323"/>
      <c r="CQI51" s="323"/>
      <c r="CQJ51" s="323"/>
      <c r="CQK51" s="323"/>
      <c r="CQL51" s="323"/>
      <c r="CQM51" s="323"/>
      <c r="CQN51" s="323"/>
      <c r="CQO51" s="323"/>
      <c r="CQP51" s="323"/>
      <c r="CQQ51" s="323"/>
      <c r="CQR51" s="323"/>
      <c r="CQS51" s="323"/>
      <c r="CQT51" s="323"/>
      <c r="CQU51" s="323"/>
      <c r="CQV51" s="323"/>
      <c r="CQW51" s="323"/>
      <c r="CQX51" s="323"/>
      <c r="CQY51" s="323"/>
      <c r="CQZ51" s="323"/>
      <c r="CRA51" s="323"/>
      <c r="CRB51" s="323"/>
      <c r="CRC51" s="323"/>
      <c r="CRD51" s="323"/>
      <c r="CRE51" s="323"/>
      <c r="CRF51" s="323"/>
      <c r="CRG51" s="323"/>
      <c r="CRH51" s="323"/>
      <c r="CRI51" s="323"/>
      <c r="CRJ51" s="323"/>
      <c r="CRK51" s="323"/>
      <c r="CRL51" s="323"/>
      <c r="CRM51" s="323"/>
      <c r="CRN51" s="323"/>
      <c r="CRO51" s="323"/>
      <c r="CRP51" s="323"/>
      <c r="CRQ51" s="323"/>
      <c r="CRR51" s="323"/>
      <c r="CRS51" s="323"/>
      <c r="CRT51" s="323"/>
      <c r="CRU51" s="323"/>
      <c r="CRV51" s="323"/>
      <c r="CRW51" s="323"/>
      <c r="CRX51" s="323"/>
      <c r="CRY51" s="323"/>
      <c r="CRZ51" s="323"/>
      <c r="CSA51" s="323"/>
      <c r="CSB51" s="323"/>
      <c r="CSC51" s="323"/>
      <c r="CSD51" s="323"/>
      <c r="CSE51" s="323"/>
      <c r="CSF51" s="323"/>
      <c r="CSG51" s="323"/>
      <c r="CSH51" s="323"/>
      <c r="CSI51" s="323"/>
      <c r="CSJ51" s="323"/>
      <c r="CSK51" s="323"/>
      <c r="CSL51" s="323"/>
      <c r="CSM51" s="323"/>
      <c r="CSN51" s="323"/>
      <c r="CSO51" s="323"/>
      <c r="CSP51" s="323"/>
      <c r="CSQ51" s="323"/>
      <c r="CSR51" s="323"/>
      <c r="CSS51" s="323"/>
      <c r="CST51" s="323"/>
      <c r="CSU51" s="323"/>
      <c r="CSV51" s="323"/>
      <c r="CSW51" s="323"/>
      <c r="CSX51" s="323"/>
      <c r="CSY51" s="323"/>
      <c r="CSZ51" s="323"/>
      <c r="CTA51" s="323"/>
      <c r="CTB51" s="323"/>
      <c r="CTC51" s="323"/>
      <c r="CTD51" s="323"/>
      <c r="CTE51" s="323"/>
      <c r="CTF51" s="323"/>
      <c r="CTG51" s="323"/>
      <c r="CTH51" s="323"/>
      <c r="CTI51" s="323"/>
      <c r="CTJ51" s="323"/>
      <c r="CTK51" s="323"/>
      <c r="CTL51" s="323"/>
      <c r="CTM51" s="323"/>
      <c r="CTN51" s="323"/>
      <c r="CTO51" s="323"/>
      <c r="CTP51" s="323"/>
      <c r="CTQ51" s="323"/>
      <c r="CTR51" s="323"/>
      <c r="CTS51" s="323"/>
      <c r="CTT51" s="323"/>
      <c r="CTU51" s="323"/>
      <c r="CTV51" s="323"/>
      <c r="CTW51" s="323"/>
      <c r="CTX51" s="323"/>
      <c r="CTY51" s="323"/>
      <c r="CTZ51" s="323"/>
      <c r="CUA51" s="323"/>
      <c r="CUB51" s="323"/>
      <c r="CUC51" s="323"/>
      <c r="CUD51" s="323"/>
      <c r="CUE51" s="323"/>
      <c r="CUF51" s="323"/>
      <c r="CUG51" s="323"/>
      <c r="CUH51" s="323"/>
      <c r="CUI51" s="323"/>
      <c r="CUJ51" s="323"/>
      <c r="CUK51" s="323"/>
      <c r="CUL51" s="323"/>
      <c r="CUM51" s="323"/>
      <c r="CUN51" s="323"/>
      <c r="CUO51" s="323"/>
      <c r="CUP51" s="323"/>
      <c r="CUQ51" s="323"/>
      <c r="CUR51" s="323"/>
      <c r="CUS51" s="323"/>
      <c r="CUT51" s="323"/>
      <c r="CUU51" s="323"/>
      <c r="CUV51" s="323"/>
      <c r="CUW51" s="323"/>
      <c r="CUX51" s="323"/>
      <c r="CUY51" s="323"/>
      <c r="CUZ51" s="323"/>
      <c r="CVA51" s="323"/>
      <c r="CVB51" s="323"/>
      <c r="CVC51" s="323"/>
      <c r="CVD51" s="323"/>
      <c r="CVE51" s="323"/>
      <c r="CVF51" s="323"/>
      <c r="CVG51" s="323"/>
      <c r="CVH51" s="323"/>
      <c r="CVI51" s="323"/>
      <c r="CVJ51" s="323"/>
      <c r="CVK51" s="323"/>
      <c r="CVL51" s="323"/>
      <c r="CVM51" s="323"/>
      <c r="CVN51" s="323"/>
      <c r="CVO51" s="323"/>
      <c r="CVP51" s="323"/>
      <c r="CVQ51" s="323"/>
      <c r="CVR51" s="323"/>
      <c r="CVS51" s="323"/>
      <c r="CVT51" s="323"/>
      <c r="CVU51" s="323"/>
      <c r="CVV51" s="323"/>
      <c r="CVW51" s="323"/>
      <c r="CVX51" s="323"/>
      <c r="CVY51" s="323"/>
      <c r="CVZ51" s="323"/>
      <c r="CWA51" s="323"/>
      <c r="CWB51" s="323"/>
      <c r="CWC51" s="323"/>
      <c r="CWD51" s="323"/>
      <c r="CWE51" s="323"/>
      <c r="CWF51" s="323"/>
      <c r="CWG51" s="323"/>
      <c r="CWH51" s="323"/>
      <c r="CWI51" s="323"/>
      <c r="CWJ51" s="323"/>
      <c r="CWK51" s="323"/>
      <c r="CWL51" s="323"/>
      <c r="CWM51" s="323"/>
      <c r="CWN51" s="323"/>
      <c r="CWO51" s="323"/>
      <c r="CWP51" s="323"/>
      <c r="CWQ51" s="323"/>
      <c r="CWR51" s="323"/>
      <c r="CWS51" s="323"/>
      <c r="CWT51" s="323"/>
      <c r="CWU51" s="323"/>
      <c r="CWV51" s="323"/>
      <c r="CWW51" s="323"/>
      <c r="CWX51" s="323"/>
      <c r="CWY51" s="323"/>
      <c r="CWZ51" s="323"/>
      <c r="CXA51" s="323"/>
      <c r="CXB51" s="323"/>
      <c r="CXC51" s="323"/>
      <c r="CXD51" s="323"/>
      <c r="CXE51" s="323"/>
      <c r="CXF51" s="323"/>
      <c r="CXG51" s="323"/>
      <c r="CXH51" s="323"/>
      <c r="CXI51" s="323"/>
      <c r="CXJ51" s="323"/>
      <c r="CXK51" s="323"/>
      <c r="CXL51" s="323"/>
      <c r="CXM51" s="323"/>
      <c r="CXN51" s="323"/>
      <c r="CXO51" s="323"/>
      <c r="CXP51" s="323"/>
      <c r="CXQ51" s="323"/>
      <c r="CXR51" s="323"/>
      <c r="CXS51" s="323"/>
      <c r="CXT51" s="323"/>
      <c r="CXU51" s="323"/>
      <c r="CXV51" s="323"/>
      <c r="CXW51" s="323"/>
      <c r="CXX51" s="323"/>
      <c r="CXY51" s="323"/>
      <c r="CXZ51" s="323"/>
      <c r="CYA51" s="323"/>
      <c r="CYB51" s="323"/>
      <c r="CYC51" s="323"/>
      <c r="CYD51" s="323"/>
      <c r="CYE51" s="323"/>
      <c r="CYF51" s="323"/>
      <c r="CYG51" s="323"/>
      <c r="CYH51" s="323"/>
      <c r="CYI51" s="323"/>
      <c r="CYJ51" s="323"/>
      <c r="CYK51" s="323"/>
      <c r="CYL51" s="323"/>
      <c r="CYM51" s="323"/>
      <c r="CYN51" s="323"/>
      <c r="CYO51" s="323"/>
      <c r="CYP51" s="323"/>
      <c r="CYQ51" s="323"/>
      <c r="CYR51" s="323"/>
      <c r="CYS51" s="323"/>
      <c r="CYT51" s="323"/>
      <c r="CYU51" s="323"/>
      <c r="CYV51" s="323"/>
      <c r="CYW51" s="323"/>
      <c r="CYX51" s="323"/>
      <c r="CYY51" s="323"/>
      <c r="CYZ51" s="323"/>
      <c r="CZA51" s="323"/>
      <c r="CZB51" s="323"/>
      <c r="CZC51" s="323"/>
      <c r="CZD51" s="323"/>
      <c r="CZE51" s="323"/>
      <c r="CZF51" s="323"/>
      <c r="CZG51" s="323"/>
      <c r="CZH51" s="323"/>
      <c r="CZI51" s="323"/>
      <c r="CZJ51" s="323"/>
      <c r="CZK51" s="323"/>
      <c r="CZL51" s="323"/>
      <c r="CZM51" s="323"/>
      <c r="CZN51" s="323"/>
      <c r="CZO51" s="323"/>
      <c r="CZP51" s="323"/>
      <c r="CZQ51" s="323"/>
      <c r="CZR51" s="323"/>
      <c r="CZS51" s="323"/>
      <c r="CZT51" s="323"/>
      <c r="CZU51" s="323"/>
      <c r="CZV51" s="323"/>
      <c r="CZW51" s="323"/>
      <c r="CZX51" s="323"/>
      <c r="CZY51" s="323"/>
      <c r="CZZ51" s="323"/>
      <c r="DAA51" s="323"/>
      <c r="DAB51" s="323"/>
      <c r="DAC51" s="323"/>
      <c r="DAD51" s="323"/>
      <c r="DAE51" s="323"/>
      <c r="DAF51" s="323"/>
      <c r="DAG51" s="323"/>
      <c r="DAH51" s="323"/>
      <c r="DAI51" s="323"/>
      <c r="DAJ51" s="323"/>
      <c r="DAK51" s="323"/>
      <c r="DAL51" s="323"/>
      <c r="DAM51" s="323"/>
      <c r="DAN51" s="323"/>
      <c r="DAO51" s="323"/>
      <c r="DAP51" s="323"/>
      <c r="DAQ51" s="323"/>
      <c r="DAR51" s="323"/>
      <c r="DAS51" s="323"/>
      <c r="DAT51" s="323"/>
      <c r="DAU51" s="323"/>
      <c r="DAV51" s="323"/>
      <c r="DAW51" s="323"/>
      <c r="DAX51" s="323"/>
      <c r="DAY51" s="323"/>
      <c r="DAZ51" s="323"/>
      <c r="DBA51" s="323"/>
      <c r="DBB51" s="323"/>
      <c r="DBC51" s="323"/>
      <c r="DBD51" s="323"/>
      <c r="DBE51" s="323"/>
      <c r="DBF51" s="323"/>
      <c r="DBG51" s="323"/>
      <c r="DBH51" s="323"/>
      <c r="DBI51" s="323"/>
      <c r="DBJ51" s="323"/>
      <c r="DBK51" s="323"/>
      <c r="DBL51" s="323"/>
      <c r="DBM51" s="323"/>
      <c r="DBN51" s="323"/>
      <c r="DBO51" s="323"/>
      <c r="DBP51" s="323"/>
      <c r="DBQ51" s="323"/>
      <c r="DBR51" s="323"/>
      <c r="DBS51" s="323"/>
      <c r="DBT51" s="323"/>
      <c r="DBU51" s="323"/>
      <c r="DBV51" s="323"/>
      <c r="DBW51" s="323"/>
      <c r="DBX51" s="323"/>
      <c r="DBY51" s="323"/>
      <c r="DBZ51" s="323"/>
      <c r="DCA51" s="323"/>
      <c r="DCB51" s="323"/>
      <c r="DCC51" s="323"/>
      <c r="DCD51" s="323"/>
      <c r="DCE51" s="323"/>
      <c r="DCF51" s="323"/>
      <c r="DCG51" s="323"/>
      <c r="DCH51" s="323"/>
      <c r="DCI51" s="323"/>
      <c r="DCJ51" s="323"/>
      <c r="DCK51" s="323"/>
      <c r="DCL51" s="323"/>
      <c r="DCM51" s="323"/>
      <c r="DCN51" s="323"/>
      <c r="DCO51" s="323"/>
      <c r="DCP51" s="323"/>
      <c r="DCQ51" s="323"/>
      <c r="DCR51" s="323"/>
      <c r="DCS51" s="323"/>
      <c r="DCT51" s="323"/>
      <c r="DCU51" s="323"/>
      <c r="DCV51" s="323"/>
      <c r="DCW51" s="323"/>
      <c r="DCX51" s="323"/>
      <c r="DCY51" s="323"/>
      <c r="DCZ51" s="323"/>
      <c r="DDA51" s="323"/>
      <c r="DDB51" s="323"/>
      <c r="DDC51" s="323"/>
      <c r="DDD51" s="323"/>
      <c r="DDE51" s="323"/>
      <c r="DDF51" s="323"/>
      <c r="DDG51" s="323"/>
      <c r="DDH51" s="323"/>
      <c r="DDI51" s="323"/>
      <c r="DDJ51" s="323"/>
      <c r="DDK51" s="323"/>
      <c r="DDL51" s="323"/>
      <c r="DDM51" s="323"/>
      <c r="DDN51" s="323"/>
      <c r="DDO51" s="323"/>
      <c r="DDP51" s="323"/>
      <c r="DDQ51" s="323"/>
      <c r="DDR51" s="323"/>
      <c r="DDS51" s="323"/>
      <c r="DDT51" s="323"/>
      <c r="DDU51" s="323"/>
      <c r="DDV51" s="323"/>
      <c r="DDW51" s="323"/>
      <c r="DDX51" s="323"/>
      <c r="DDY51" s="323"/>
      <c r="DDZ51" s="323"/>
      <c r="DEA51" s="323"/>
      <c r="DEB51" s="323"/>
      <c r="DEC51" s="323"/>
      <c r="DED51" s="323"/>
      <c r="DEE51" s="323"/>
      <c r="DEF51" s="323"/>
      <c r="DEG51" s="323"/>
      <c r="DEH51" s="323"/>
      <c r="DEI51" s="323"/>
      <c r="DEJ51" s="323"/>
      <c r="DEK51" s="323"/>
      <c r="DEL51" s="323"/>
      <c r="DEM51" s="323"/>
      <c r="DEN51" s="323"/>
      <c r="DEO51" s="323"/>
      <c r="DEP51" s="323"/>
      <c r="DEQ51" s="323"/>
      <c r="DER51" s="323"/>
      <c r="DES51" s="323"/>
      <c r="DET51" s="323"/>
      <c r="DEU51" s="323"/>
      <c r="DEV51" s="323"/>
      <c r="DEW51" s="323"/>
      <c r="DEX51" s="323"/>
      <c r="DEY51" s="323"/>
      <c r="DEZ51" s="323"/>
      <c r="DFA51" s="323"/>
      <c r="DFB51" s="323"/>
      <c r="DFC51" s="323"/>
      <c r="DFD51" s="323"/>
      <c r="DFE51" s="323"/>
      <c r="DFF51" s="323"/>
      <c r="DFG51" s="323"/>
      <c r="DFH51" s="323"/>
      <c r="DFI51" s="323"/>
      <c r="DFJ51" s="323"/>
      <c r="DFK51" s="323"/>
      <c r="DFL51" s="323"/>
      <c r="DFM51" s="323"/>
      <c r="DFN51" s="323"/>
      <c r="DFO51" s="323"/>
      <c r="DFP51" s="323"/>
      <c r="DFQ51" s="323"/>
      <c r="DFR51" s="323"/>
      <c r="DFS51" s="323"/>
      <c r="DFT51" s="323"/>
      <c r="DFU51" s="323"/>
      <c r="DFV51" s="323"/>
      <c r="DFW51" s="323"/>
      <c r="DFX51" s="323"/>
      <c r="DFY51" s="323"/>
      <c r="DFZ51" s="323"/>
      <c r="DGA51" s="323"/>
      <c r="DGB51" s="323"/>
      <c r="DGC51" s="323"/>
      <c r="DGD51" s="323"/>
      <c r="DGE51" s="323"/>
      <c r="DGF51" s="323"/>
      <c r="DGG51" s="323"/>
      <c r="DGH51" s="323"/>
      <c r="DGI51" s="323"/>
      <c r="DGJ51" s="323"/>
      <c r="DGK51" s="323"/>
      <c r="DGL51" s="323"/>
      <c r="DGM51" s="323"/>
      <c r="DGN51" s="323"/>
      <c r="DGO51" s="323"/>
      <c r="DGP51" s="323"/>
      <c r="DGQ51" s="323"/>
      <c r="DGR51" s="323"/>
      <c r="DGS51" s="323"/>
      <c r="DGT51" s="323"/>
      <c r="DGU51" s="323"/>
      <c r="DGV51" s="323"/>
      <c r="DGW51" s="323"/>
      <c r="DGX51" s="323"/>
      <c r="DGY51" s="323"/>
      <c r="DGZ51" s="323"/>
      <c r="DHA51" s="323"/>
      <c r="DHB51" s="323"/>
      <c r="DHC51" s="323"/>
      <c r="DHD51" s="323"/>
      <c r="DHE51" s="323"/>
      <c r="DHF51" s="323"/>
      <c r="DHG51" s="323"/>
      <c r="DHH51" s="323"/>
      <c r="DHI51" s="323"/>
      <c r="DHJ51" s="323"/>
      <c r="DHK51" s="323"/>
      <c r="DHL51" s="323"/>
      <c r="DHM51" s="323"/>
      <c r="DHN51" s="323"/>
      <c r="DHO51" s="323"/>
      <c r="DHP51" s="323"/>
      <c r="DHQ51" s="323"/>
      <c r="DHR51" s="323"/>
      <c r="DHS51" s="323"/>
      <c r="DHT51" s="323"/>
      <c r="DHU51" s="323"/>
      <c r="DHV51" s="323"/>
      <c r="DHW51" s="323"/>
      <c r="DHX51" s="323"/>
      <c r="DHY51" s="323"/>
      <c r="DHZ51" s="323"/>
      <c r="DIA51" s="323"/>
      <c r="DIB51" s="323"/>
      <c r="DIC51" s="323"/>
      <c r="DID51" s="323"/>
      <c r="DIE51" s="323"/>
      <c r="DIF51" s="323"/>
      <c r="DIG51" s="323"/>
      <c r="DIH51" s="323"/>
      <c r="DII51" s="323"/>
      <c r="DIJ51" s="323"/>
      <c r="DIK51" s="323"/>
      <c r="DIL51" s="323"/>
      <c r="DIM51" s="323"/>
      <c r="DIN51" s="323"/>
      <c r="DIO51" s="323"/>
      <c r="DIP51" s="323"/>
      <c r="DIQ51" s="323"/>
      <c r="DIR51" s="323"/>
      <c r="DIS51" s="323"/>
      <c r="DIT51" s="323"/>
      <c r="DIU51" s="323"/>
      <c r="DIV51" s="323"/>
      <c r="DIW51" s="323"/>
      <c r="DIX51" s="323"/>
      <c r="DIY51" s="323"/>
      <c r="DIZ51" s="323"/>
      <c r="DJA51" s="323"/>
      <c r="DJB51" s="323"/>
      <c r="DJC51" s="323"/>
      <c r="DJD51" s="323"/>
      <c r="DJE51" s="323"/>
      <c r="DJF51" s="323"/>
      <c r="DJG51" s="323"/>
      <c r="DJH51" s="323"/>
      <c r="DJI51" s="323"/>
      <c r="DJJ51" s="323"/>
      <c r="DJK51" s="323"/>
      <c r="DJL51" s="323"/>
      <c r="DJM51" s="323"/>
      <c r="DJN51" s="323"/>
      <c r="DJO51" s="323"/>
      <c r="DJP51" s="323"/>
      <c r="DJQ51" s="323"/>
      <c r="DJR51" s="323"/>
      <c r="DJS51" s="323"/>
      <c r="DJT51" s="323"/>
      <c r="DJU51" s="323"/>
      <c r="DJV51" s="323"/>
      <c r="DJW51" s="323"/>
      <c r="DJX51" s="323"/>
      <c r="DJY51" s="323"/>
      <c r="DJZ51" s="323"/>
      <c r="DKA51" s="323"/>
      <c r="DKB51" s="323"/>
      <c r="DKC51" s="323"/>
      <c r="DKD51" s="323"/>
      <c r="DKE51" s="323"/>
      <c r="DKF51" s="323"/>
      <c r="DKG51" s="323"/>
      <c r="DKH51" s="323"/>
      <c r="DKI51" s="323"/>
      <c r="DKJ51" s="323"/>
      <c r="DKK51" s="323"/>
      <c r="DKL51" s="323"/>
      <c r="DKM51" s="323"/>
      <c r="DKN51" s="323"/>
      <c r="DKO51" s="323"/>
      <c r="DKP51" s="323"/>
      <c r="DKQ51" s="323"/>
      <c r="DKR51" s="323"/>
      <c r="DKS51" s="323"/>
      <c r="DKT51" s="323"/>
      <c r="DKU51" s="323"/>
      <c r="DKV51" s="323"/>
      <c r="DKW51" s="323"/>
      <c r="DKX51" s="323"/>
      <c r="DKY51" s="323"/>
      <c r="DKZ51" s="323"/>
      <c r="DLA51" s="323"/>
      <c r="DLB51" s="323"/>
      <c r="DLC51" s="323"/>
      <c r="DLD51" s="323"/>
      <c r="DLE51" s="323"/>
      <c r="DLF51" s="323"/>
      <c r="DLG51" s="323"/>
      <c r="DLH51" s="323"/>
      <c r="DLI51" s="323"/>
      <c r="DLJ51" s="323"/>
      <c r="DLK51" s="323"/>
      <c r="DLL51" s="323"/>
      <c r="DLM51" s="323"/>
      <c r="DLN51" s="323"/>
      <c r="DLO51" s="323"/>
      <c r="DLP51" s="323"/>
      <c r="DLQ51" s="323"/>
      <c r="DLR51" s="323"/>
      <c r="DLS51" s="323"/>
      <c r="DLT51" s="323"/>
      <c r="DLU51" s="323"/>
      <c r="DLV51" s="323"/>
      <c r="DLW51" s="323"/>
      <c r="DLX51" s="323"/>
      <c r="DLY51" s="323"/>
      <c r="DLZ51" s="323"/>
      <c r="DMA51" s="323"/>
      <c r="DMB51" s="323"/>
      <c r="DMC51" s="323"/>
      <c r="DMD51" s="323"/>
      <c r="DME51" s="323"/>
      <c r="DMF51" s="323"/>
      <c r="DMG51" s="323"/>
      <c r="DMH51" s="323"/>
      <c r="DMI51" s="323"/>
      <c r="DMJ51" s="323"/>
      <c r="DMK51" s="323"/>
      <c r="DML51" s="323"/>
      <c r="DMM51" s="323"/>
      <c r="DMN51" s="323"/>
      <c r="DMO51" s="323"/>
      <c r="DMP51" s="323"/>
      <c r="DMQ51" s="323"/>
      <c r="DMR51" s="323"/>
      <c r="DMS51" s="323"/>
      <c r="DMT51" s="323"/>
      <c r="DMU51" s="323"/>
      <c r="DMV51" s="323"/>
      <c r="DMW51" s="323"/>
      <c r="DMX51" s="323"/>
      <c r="DMY51" s="323"/>
      <c r="DMZ51" s="323"/>
      <c r="DNA51" s="323"/>
      <c r="DNB51" s="323"/>
      <c r="DNC51" s="323"/>
      <c r="DND51" s="323"/>
      <c r="DNE51" s="323"/>
      <c r="DNF51" s="323"/>
      <c r="DNG51" s="323"/>
      <c r="DNH51" s="323"/>
      <c r="DNI51" s="323"/>
      <c r="DNJ51" s="323"/>
      <c r="DNK51" s="323"/>
      <c r="DNL51" s="323"/>
      <c r="DNM51" s="323"/>
      <c r="DNN51" s="323"/>
      <c r="DNO51" s="323"/>
      <c r="DNP51" s="323"/>
      <c r="DNQ51" s="323"/>
      <c r="DNR51" s="323"/>
      <c r="DNS51" s="323"/>
      <c r="DNT51" s="323"/>
      <c r="DNU51" s="323"/>
      <c r="DNV51" s="323"/>
      <c r="DNW51" s="323"/>
      <c r="DNX51" s="323"/>
      <c r="DNY51" s="323"/>
      <c r="DNZ51" s="323"/>
      <c r="DOA51" s="323"/>
      <c r="DOB51" s="323"/>
      <c r="DOC51" s="323"/>
      <c r="DOD51" s="323"/>
      <c r="DOE51" s="323"/>
      <c r="DOF51" s="323"/>
      <c r="DOG51" s="323"/>
      <c r="DOH51" s="323"/>
      <c r="DOI51" s="323"/>
      <c r="DOJ51" s="323"/>
      <c r="DOK51" s="323"/>
      <c r="DOL51" s="323"/>
      <c r="DOM51" s="323"/>
      <c r="DON51" s="323"/>
      <c r="DOO51" s="323"/>
      <c r="DOP51" s="323"/>
      <c r="DOQ51" s="323"/>
      <c r="DOR51" s="323"/>
      <c r="DOS51" s="323"/>
      <c r="DOT51" s="323"/>
      <c r="DOU51" s="323"/>
      <c r="DOV51" s="323"/>
      <c r="DOW51" s="323"/>
      <c r="DOX51" s="323"/>
      <c r="DOY51" s="323"/>
      <c r="DOZ51" s="323"/>
      <c r="DPA51" s="323"/>
      <c r="DPB51" s="323"/>
      <c r="DPC51" s="323"/>
      <c r="DPD51" s="323"/>
      <c r="DPE51" s="323"/>
      <c r="DPF51" s="323"/>
      <c r="DPG51" s="323"/>
      <c r="DPH51" s="323"/>
      <c r="DPI51" s="323"/>
      <c r="DPJ51" s="323"/>
      <c r="DPK51" s="323"/>
      <c r="DPL51" s="323"/>
      <c r="DPM51" s="323"/>
      <c r="DPN51" s="323"/>
      <c r="DPO51" s="323"/>
      <c r="DPP51" s="323"/>
      <c r="DPQ51" s="323"/>
      <c r="DPR51" s="323"/>
      <c r="DPS51" s="323"/>
      <c r="DPT51" s="323"/>
      <c r="DPU51" s="323"/>
      <c r="DPV51" s="323"/>
      <c r="DPW51" s="323"/>
      <c r="DPX51" s="323"/>
      <c r="DPY51" s="323"/>
      <c r="DPZ51" s="323"/>
      <c r="DQA51" s="323"/>
      <c r="DQB51" s="323"/>
      <c r="DQC51" s="323"/>
      <c r="DQD51" s="323"/>
      <c r="DQE51" s="323"/>
      <c r="DQF51" s="323"/>
      <c r="DQG51" s="323"/>
      <c r="DQH51" s="323"/>
      <c r="DQI51" s="323"/>
      <c r="DQJ51" s="323"/>
      <c r="DQK51" s="323"/>
      <c r="DQL51" s="323"/>
      <c r="DQM51" s="323"/>
      <c r="DQN51" s="323"/>
      <c r="DQO51" s="323"/>
      <c r="DQP51" s="323"/>
      <c r="DQQ51" s="323"/>
      <c r="DQR51" s="323"/>
      <c r="DQS51" s="323"/>
      <c r="DQT51" s="323"/>
      <c r="DQU51" s="323"/>
      <c r="DQV51" s="323"/>
      <c r="DQW51" s="323"/>
      <c r="DQX51" s="323"/>
      <c r="DQY51" s="323"/>
      <c r="DQZ51" s="323"/>
      <c r="DRA51" s="323"/>
      <c r="DRB51" s="323"/>
      <c r="DRC51" s="323"/>
      <c r="DRD51" s="323"/>
      <c r="DRE51" s="323"/>
      <c r="DRF51" s="323"/>
      <c r="DRG51" s="323"/>
      <c r="DRH51" s="323"/>
      <c r="DRI51" s="323"/>
      <c r="DRJ51" s="323"/>
      <c r="DRK51" s="323"/>
      <c r="DRL51" s="323"/>
      <c r="DRM51" s="323"/>
      <c r="DRN51" s="323"/>
      <c r="DRO51" s="323"/>
      <c r="DRP51" s="323"/>
      <c r="DRQ51" s="323"/>
      <c r="DRR51" s="323"/>
      <c r="DRS51" s="323"/>
      <c r="DRT51" s="323"/>
      <c r="DRU51" s="323"/>
      <c r="DRV51" s="323"/>
      <c r="DRW51" s="323"/>
      <c r="DRX51" s="323"/>
      <c r="DRY51" s="323"/>
      <c r="DRZ51" s="323"/>
      <c r="DSA51" s="323"/>
      <c r="DSB51" s="323"/>
      <c r="DSC51" s="323"/>
      <c r="DSD51" s="323"/>
      <c r="DSE51" s="323"/>
      <c r="DSF51" s="323"/>
      <c r="DSG51" s="323"/>
      <c r="DSH51" s="323"/>
      <c r="DSI51" s="323"/>
      <c r="DSJ51" s="323"/>
      <c r="DSK51" s="323"/>
      <c r="DSL51" s="323"/>
      <c r="DSM51" s="323"/>
      <c r="DSN51" s="323"/>
      <c r="DSO51" s="323"/>
      <c r="DSP51" s="323"/>
      <c r="DSQ51" s="323"/>
      <c r="DSR51" s="323"/>
      <c r="DSS51" s="323"/>
      <c r="DST51" s="323"/>
      <c r="DSU51" s="323"/>
      <c r="DSV51" s="323"/>
      <c r="DSW51" s="323"/>
      <c r="DSX51" s="323"/>
      <c r="DSY51" s="323"/>
      <c r="DSZ51" s="323"/>
      <c r="DTA51" s="323"/>
      <c r="DTB51" s="323"/>
      <c r="DTC51" s="323"/>
      <c r="DTD51" s="323"/>
      <c r="DTE51" s="323"/>
      <c r="DTF51" s="323"/>
      <c r="DTG51" s="323"/>
      <c r="DTH51" s="323"/>
      <c r="DTI51" s="323"/>
      <c r="DTJ51" s="323"/>
      <c r="DTK51" s="323"/>
      <c r="DTL51" s="323"/>
      <c r="DTM51" s="323"/>
      <c r="DTN51" s="323"/>
      <c r="DTO51" s="323"/>
      <c r="DTP51" s="323"/>
      <c r="DTQ51" s="323"/>
      <c r="DTR51" s="323"/>
      <c r="DTS51" s="323"/>
      <c r="DTT51" s="323"/>
      <c r="DTU51" s="323"/>
      <c r="DTV51" s="323"/>
      <c r="DTW51" s="323"/>
      <c r="DTX51" s="323"/>
      <c r="DTY51" s="323"/>
      <c r="DTZ51" s="323"/>
      <c r="DUA51" s="323"/>
      <c r="DUB51" s="323"/>
      <c r="DUC51" s="323"/>
      <c r="DUD51" s="323"/>
      <c r="DUE51" s="323"/>
      <c r="DUF51" s="323"/>
      <c r="DUG51" s="323"/>
      <c r="DUH51" s="323"/>
      <c r="DUI51" s="323"/>
      <c r="DUJ51" s="323"/>
      <c r="DUK51" s="323"/>
      <c r="DUL51" s="323"/>
      <c r="DUM51" s="323"/>
      <c r="DUN51" s="323"/>
      <c r="DUO51" s="323"/>
      <c r="DUP51" s="323"/>
      <c r="DUQ51" s="323"/>
      <c r="DUR51" s="323"/>
      <c r="DUS51" s="323"/>
      <c r="DUT51" s="323"/>
      <c r="DUU51" s="323"/>
      <c r="DUV51" s="323"/>
      <c r="DUW51" s="323"/>
      <c r="DUX51" s="323"/>
      <c r="DUY51" s="323"/>
      <c r="DUZ51" s="323"/>
      <c r="DVA51" s="323"/>
      <c r="DVB51" s="323"/>
      <c r="DVC51" s="323"/>
      <c r="DVD51" s="323"/>
      <c r="DVE51" s="323"/>
      <c r="DVF51" s="323"/>
      <c r="DVG51" s="323"/>
      <c r="DVH51" s="323"/>
      <c r="DVI51" s="323"/>
      <c r="DVJ51" s="323"/>
      <c r="DVK51" s="323"/>
      <c r="DVL51" s="323"/>
      <c r="DVM51" s="323"/>
      <c r="DVN51" s="323"/>
      <c r="DVO51" s="323"/>
      <c r="DVP51" s="323"/>
      <c r="DVQ51" s="323"/>
      <c r="DVR51" s="323"/>
      <c r="DVS51" s="323"/>
      <c r="DVT51" s="323"/>
      <c r="DVU51" s="323"/>
      <c r="DVV51" s="323"/>
      <c r="DVW51" s="323"/>
      <c r="DVX51" s="323"/>
      <c r="DVY51" s="323"/>
      <c r="DVZ51" s="323"/>
      <c r="DWA51" s="323"/>
      <c r="DWB51" s="323"/>
      <c r="DWC51" s="323"/>
      <c r="DWD51" s="323"/>
      <c r="DWE51" s="323"/>
      <c r="DWF51" s="323"/>
      <c r="DWG51" s="323"/>
      <c r="DWH51" s="323"/>
      <c r="DWI51" s="323"/>
      <c r="DWJ51" s="323"/>
      <c r="DWK51" s="323"/>
      <c r="DWL51" s="323"/>
      <c r="DWM51" s="323"/>
      <c r="DWN51" s="323"/>
      <c r="DWO51" s="323"/>
      <c r="DWP51" s="323"/>
      <c r="DWQ51" s="323"/>
      <c r="DWR51" s="323"/>
      <c r="DWS51" s="323"/>
      <c r="DWT51" s="323"/>
      <c r="DWU51" s="323"/>
      <c r="DWV51" s="323"/>
      <c r="DWW51" s="323"/>
      <c r="DWX51" s="323"/>
      <c r="DWY51" s="323"/>
      <c r="DWZ51" s="323"/>
      <c r="DXA51" s="323"/>
      <c r="DXB51" s="323"/>
      <c r="DXC51" s="323"/>
      <c r="DXD51" s="323"/>
      <c r="DXE51" s="323"/>
      <c r="DXF51" s="323"/>
      <c r="DXG51" s="323"/>
      <c r="DXH51" s="323"/>
      <c r="DXI51" s="323"/>
      <c r="DXJ51" s="323"/>
      <c r="DXK51" s="323"/>
      <c r="DXL51" s="323"/>
      <c r="DXM51" s="323"/>
      <c r="DXN51" s="323"/>
      <c r="DXO51" s="323"/>
      <c r="DXP51" s="323"/>
      <c r="DXQ51" s="323"/>
      <c r="DXR51" s="323"/>
      <c r="DXS51" s="323"/>
      <c r="DXT51" s="323"/>
      <c r="DXU51" s="323"/>
      <c r="DXV51" s="323"/>
      <c r="DXW51" s="323"/>
      <c r="DXX51" s="323"/>
      <c r="DXY51" s="323"/>
      <c r="DXZ51" s="323"/>
      <c r="DYA51" s="323"/>
      <c r="DYB51" s="323"/>
      <c r="DYC51" s="323"/>
      <c r="DYD51" s="323"/>
      <c r="DYE51" s="323"/>
      <c r="DYF51" s="323"/>
      <c r="DYG51" s="323"/>
      <c r="DYH51" s="323"/>
      <c r="DYI51" s="323"/>
      <c r="DYJ51" s="323"/>
      <c r="DYK51" s="323"/>
      <c r="DYL51" s="323"/>
      <c r="DYM51" s="323"/>
      <c r="DYN51" s="323"/>
      <c r="DYO51" s="323"/>
      <c r="DYP51" s="323"/>
      <c r="DYQ51" s="323"/>
      <c r="DYR51" s="323"/>
      <c r="DYS51" s="323"/>
      <c r="DYT51" s="323"/>
      <c r="DYU51" s="323"/>
      <c r="DYV51" s="323"/>
      <c r="DYW51" s="323"/>
      <c r="DYX51" s="323"/>
      <c r="DYY51" s="323"/>
      <c r="DYZ51" s="323"/>
      <c r="DZA51" s="323"/>
      <c r="DZB51" s="323"/>
      <c r="DZC51" s="323"/>
      <c r="DZD51" s="323"/>
      <c r="DZE51" s="323"/>
      <c r="DZF51" s="323"/>
      <c r="DZG51" s="323"/>
      <c r="DZH51" s="323"/>
      <c r="DZI51" s="323"/>
      <c r="DZJ51" s="323"/>
      <c r="DZK51" s="323"/>
      <c r="DZL51" s="323"/>
      <c r="DZM51" s="323"/>
      <c r="DZN51" s="323"/>
      <c r="DZO51" s="323"/>
      <c r="DZP51" s="323"/>
      <c r="DZQ51" s="323"/>
      <c r="DZR51" s="323"/>
      <c r="DZS51" s="323"/>
      <c r="DZT51" s="323"/>
      <c r="DZU51" s="323"/>
      <c r="DZV51" s="323"/>
      <c r="DZW51" s="323"/>
      <c r="DZX51" s="323"/>
      <c r="DZY51" s="323"/>
      <c r="DZZ51" s="323"/>
      <c r="EAA51" s="323"/>
      <c r="EAB51" s="323"/>
      <c r="EAC51" s="323"/>
      <c r="EAD51" s="323"/>
      <c r="EAE51" s="323"/>
      <c r="EAF51" s="323"/>
      <c r="EAG51" s="323"/>
      <c r="EAH51" s="323"/>
      <c r="EAI51" s="323"/>
      <c r="EAJ51" s="323"/>
      <c r="EAK51" s="323"/>
      <c r="EAL51" s="323"/>
      <c r="EAM51" s="323"/>
      <c r="EAN51" s="323"/>
      <c r="EAO51" s="323"/>
      <c r="EAP51" s="323"/>
      <c r="EAQ51" s="323"/>
      <c r="EAR51" s="323"/>
      <c r="EAS51" s="323"/>
      <c r="EAT51" s="323"/>
      <c r="EAU51" s="323"/>
      <c r="EAV51" s="323"/>
      <c r="EAW51" s="323"/>
      <c r="EAX51" s="323"/>
      <c r="EAY51" s="323"/>
      <c r="EAZ51" s="323"/>
      <c r="EBA51" s="323"/>
      <c r="EBB51" s="323"/>
      <c r="EBC51" s="323"/>
      <c r="EBD51" s="323"/>
      <c r="EBE51" s="323"/>
      <c r="EBF51" s="323"/>
      <c r="EBG51" s="323"/>
      <c r="EBH51" s="323"/>
      <c r="EBI51" s="323"/>
      <c r="EBJ51" s="323"/>
      <c r="EBK51" s="323"/>
      <c r="EBL51" s="323"/>
      <c r="EBM51" s="323"/>
      <c r="EBN51" s="323"/>
      <c r="EBO51" s="323"/>
      <c r="EBP51" s="323"/>
      <c r="EBQ51" s="323"/>
      <c r="EBR51" s="323"/>
      <c r="EBS51" s="323"/>
      <c r="EBT51" s="323"/>
      <c r="EBU51" s="323"/>
      <c r="EBV51" s="323"/>
      <c r="EBW51" s="323"/>
      <c r="EBX51" s="323"/>
      <c r="EBY51" s="323"/>
      <c r="EBZ51" s="323"/>
      <c r="ECA51" s="323"/>
      <c r="ECB51" s="323"/>
      <c r="ECC51" s="323"/>
      <c r="ECD51" s="323"/>
      <c r="ECE51" s="323"/>
      <c r="ECF51" s="323"/>
      <c r="ECG51" s="323"/>
      <c r="ECH51" s="323"/>
      <c r="ECI51" s="323"/>
      <c r="ECJ51" s="323"/>
      <c r="ECK51" s="323"/>
      <c r="ECL51" s="323"/>
      <c r="ECM51" s="323"/>
      <c r="ECN51" s="323"/>
      <c r="ECO51" s="323"/>
      <c r="ECP51" s="323"/>
      <c r="ECQ51" s="323"/>
      <c r="ECR51" s="323"/>
      <c r="ECS51" s="323"/>
      <c r="ECT51" s="323"/>
      <c r="ECU51" s="323"/>
      <c r="ECV51" s="323"/>
      <c r="ECW51" s="323"/>
      <c r="ECX51" s="323"/>
      <c r="ECY51" s="323"/>
      <c r="ECZ51" s="323"/>
      <c r="EDA51" s="323"/>
      <c r="EDB51" s="323"/>
      <c r="EDC51" s="323"/>
      <c r="EDD51" s="323"/>
      <c r="EDE51" s="323"/>
      <c r="EDF51" s="323"/>
      <c r="EDG51" s="323"/>
      <c r="EDH51" s="323"/>
      <c r="EDI51" s="323"/>
      <c r="EDJ51" s="323"/>
      <c r="EDK51" s="323"/>
      <c r="EDL51" s="323"/>
      <c r="EDM51" s="323"/>
      <c r="EDN51" s="323"/>
      <c r="EDO51" s="323"/>
      <c r="EDP51" s="323"/>
      <c r="EDQ51" s="323"/>
      <c r="EDR51" s="323"/>
      <c r="EDS51" s="323"/>
      <c r="EDT51" s="323"/>
      <c r="EDU51" s="323"/>
      <c r="EDV51" s="323"/>
      <c r="EDW51" s="323"/>
      <c r="EDX51" s="323"/>
      <c r="EDY51" s="323"/>
      <c r="EDZ51" s="323"/>
      <c r="EEA51" s="323"/>
      <c r="EEB51" s="323"/>
      <c r="EEC51" s="323"/>
      <c r="EED51" s="323"/>
      <c r="EEE51" s="323"/>
      <c r="EEF51" s="323"/>
      <c r="EEG51" s="323"/>
      <c r="EEH51" s="323"/>
      <c r="EEI51" s="323"/>
      <c r="EEJ51" s="323"/>
      <c r="EEK51" s="323"/>
      <c r="EEL51" s="323"/>
      <c r="EEM51" s="323"/>
      <c r="EEN51" s="323"/>
      <c r="EEO51" s="323"/>
      <c r="EEP51" s="323"/>
      <c r="EEQ51" s="323"/>
      <c r="EER51" s="323"/>
      <c r="EES51" s="323"/>
      <c r="EET51" s="323"/>
      <c r="EEU51" s="323"/>
      <c r="EEV51" s="323"/>
      <c r="EEW51" s="323"/>
      <c r="EEX51" s="323"/>
      <c r="EEY51" s="323"/>
      <c r="EEZ51" s="323"/>
      <c r="EFA51" s="323"/>
      <c r="EFB51" s="323"/>
      <c r="EFC51" s="323"/>
      <c r="EFD51" s="323"/>
      <c r="EFE51" s="323"/>
      <c r="EFF51" s="323"/>
      <c r="EFG51" s="323"/>
      <c r="EFH51" s="323"/>
      <c r="EFI51" s="323"/>
      <c r="EFJ51" s="323"/>
      <c r="EFK51" s="323"/>
      <c r="EFL51" s="323"/>
      <c r="EFM51" s="323"/>
      <c r="EFN51" s="323"/>
      <c r="EFO51" s="323"/>
      <c r="EFP51" s="323"/>
      <c r="EFQ51" s="323"/>
      <c r="EFR51" s="323"/>
      <c r="EFS51" s="323"/>
      <c r="EFT51" s="323"/>
      <c r="EFU51" s="323"/>
      <c r="EFV51" s="323"/>
      <c r="EFW51" s="323"/>
      <c r="EFX51" s="323"/>
      <c r="EFY51" s="323"/>
      <c r="EFZ51" s="323"/>
      <c r="EGA51" s="323"/>
      <c r="EGB51" s="323"/>
      <c r="EGC51" s="323"/>
      <c r="EGD51" s="323"/>
      <c r="EGE51" s="323"/>
      <c r="EGF51" s="323"/>
      <c r="EGG51" s="323"/>
      <c r="EGH51" s="323"/>
      <c r="EGI51" s="323"/>
      <c r="EGJ51" s="323"/>
      <c r="EGK51" s="323"/>
      <c r="EGL51" s="323"/>
      <c r="EGM51" s="323"/>
      <c r="EGN51" s="323"/>
      <c r="EGO51" s="323"/>
      <c r="EGP51" s="323"/>
      <c r="EGQ51" s="323"/>
      <c r="EGR51" s="323"/>
      <c r="EGS51" s="323"/>
      <c r="EGT51" s="323"/>
      <c r="EGU51" s="323"/>
      <c r="EGV51" s="323"/>
      <c r="EGW51" s="323"/>
      <c r="EGX51" s="323"/>
      <c r="EGY51" s="323"/>
      <c r="EGZ51" s="323"/>
      <c r="EHA51" s="323"/>
      <c r="EHB51" s="323"/>
      <c r="EHC51" s="323"/>
      <c r="EHD51" s="323"/>
      <c r="EHE51" s="323"/>
      <c r="EHF51" s="323"/>
      <c r="EHG51" s="323"/>
      <c r="EHH51" s="323"/>
      <c r="EHI51" s="323"/>
      <c r="EHJ51" s="323"/>
      <c r="EHK51" s="323"/>
      <c r="EHL51" s="323"/>
      <c r="EHM51" s="323"/>
      <c r="EHN51" s="323"/>
      <c r="EHO51" s="323"/>
      <c r="EHP51" s="323"/>
      <c r="EHQ51" s="323"/>
      <c r="EHR51" s="323"/>
      <c r="EHS51" s="323"/>
      <c r="EHT51" s="323"/>
      <c r="EHU51" s="323"/>
      <c r="EHV51" s="323"/>
      <c r="EHW51" s="323"/>
      <c r="EHX51" s="323"/>
      <c r="EHY51" s="323"/>
      <c r="EHZ51" s="323"/>
      <c r="EIA51" s="323"/>
      <c r="EIB51" s="323"/>
      <c r="EIC51" s="323"/>
      <c r="EID51" s="323"/>
      <c r="EIE51" s="323"/>
      <c r="EIF51" s="323"/>
      <c r="EIG51" s="323"/>
      <c r="EIH51" s="323"/>
      <c r="EII51" s="323"/>
      <c r="EIJ51" s="323"/>
      <c r="EIK51" s="323"/>
      <c r="EIL51" s="323"/>
      <c r="EIM51" s="323"/>
      <c r="EIN51" s="323"/>
      <c r="EIO51" s="323"/>
      <c r="EIP51" s="323"/>
      <c r="EIQ51" s="323"/>
      <c r="EIR51" s="323"/>
      <c r="EIS51" s="323"/>
      <c r="EIT51" s="323"/>
      <c r="EIU51" s="323"/>
      <c r="EIV51" s="323"/>
      <c r="EIW51" s="323"/>
      <c r="EIX51" s="323"/>
      <c r="EIY51" s="323"/>
      <c r="EIZ51" s="323"/>
      <c r="EJA51" s="323"/>
      <c r="EJB51" s="323"/>
      <c r="EJC51" s="323"/>
      <c r="EJD51" s="323"/>
      <c r="EJE51" s="323"/>
      <c r="EJF51" s="323"/>
      <c r="EJG51" s="323"/>
      <c r="EJH51" s="323"/>
      <c r="EJI51" s="323"/>
      <c r="EJJ51" s="323"/>
      <c r="EJK51" s="323"/>
      <c r="EJL51" s="323"/>
      <c r="EJM51" s="323"/>
      <c r="EJN51" s="323"/>
      <c r="EJO51" s="323"/>
      <c r="EJP51" s="323"/>
      <c r="EJQ51" s="323"/>
      <c r="EJR51" s="323"/>
      <c r="EJS51" s="323"/>
      <c r="EJT51" s="323"/>
      <c r="EJU51" s="323"/>
      <c r="EJV51" s="323"/>
      <c r="EJW51" s="323"/>
      <c r="EJX51" s="323"/>
      <c r="EJY51" s="323"/>
      <c r="EJZ51" s="323"/>
      <c r="EKA51" s="323"/>
      <c r="EKB51" s="323"/>
      <c r="EKC51" s="323"/>
      <c r="EKD51" s="323"/>
      <c r="EKE51" s="323"/>
      <c r="EKF51" s="323"/>
      <c r="EKG51" s="323"/>
      <c r="EKH51" s="323"/>
      <c r="EKI51" s="323"/>
      <c r="EKJ51" s="323"/>
      <c r="EKK51" s="323"/>
      <c r="EKL51" s="323"/>
      <c r="EKM51" s="323"/>
      <c r="EKN51" s="323"/>
      <c r="EKO51" s="323"/>
      <c r="EKP51" s="323"/>
      <c r="EKQ51" s="323"/>
      <c r="EKR51" s="323"/>
      <c r="EKS51" s="323"/>
      <c r="EKT51" s="323"/>
      <c r="EKU51" s="323"/>
      <c r="EKV51" s="323"/>
      <c r="EKW51" s="323"/>
      <c r="EKX51" s="323"/>
      <c r="EKY51" s="323"/>
      <c r="EKZ51" s="323"/>
      <c r="ELA51" s="323"/>
      <c r="ELB51" s="323"/>
      <c r="ELC51" s="323"/>
      <c r="ELD51" s="323"/>
      <c r="ELE51" s="323"/>
      <c r="ELF51" s="323"/>
      <c r="ELG51" s="323"/>
      <c r="ELH51" s="323"/>
      <c r="ELI51" s="323"/>
      <c r="ELJ51" s="323"/>
      <c r="ELK51" s="323"/>
      <c r="ELL51" s="323"/>
      <c r="ELM51" s="323"/>
      <c r="ELN51" s="323"/>
      <c r="ELO51" s="323"/>
      <c r="ELP51" s="323"/>
      <c r="ELQ51" s="323"/>
      <c r="ELR51" s="323"/>
      <c r="ELS51" s="323"/>
      <c r="ELT51" s="323"/>
      <c r="ELU51" s="323"/>
      <c r="ELV51" s="323"/>
      <c r="ELW51" s="323"/>
      <c r="ELX51" s="323"/>
      <c r="ELY51" s="323"/>
      <c r="ELZ51" s="323"/>
      <c r="EMA51" s="323"/>
      <c r="EMB51" s="323"/>
      <c r="EMC51" s="323"/>
      <c r="EMD51" s="323"/>
      <c r="EME51" s="323"/>
      <c r="EMF51" s="323"/>
      <c r="EMG51" s="323"/>
      <c r="EMH51" s="323"/>
      <c r="EMI51" s="323"/>
      <c r="EMJ51" s="323"/>
      <c r="EMK51" s="323"/>
      <c r="EML51" s="323"/>
      <c r="EMM51" s="323"/>
      <c r="EMN51" s="323"/>
      <c r="EMO51" s="323"/>
      <c r="EMP51" s="323"/>
      <c r="EMQ51" s="323"/>
      <c r="EMR51" s="323"/>
      <c r="EMS51" s="323"/>
      <c r="EMT51" s="323"/>
      <c r="EMU51" s="323"/>
      <c r="EMV51" s="323"/>
      <c r="EMW51" s="323"/>
      <c r="EMX51" s="323"/>
      <c r="EMY51" s="323"/>
      <c r="EMZ51" s="323"/>
      <c r="ENA51" s="323"/>
      <c r="ENB51" s="323"/>
      <c r="ENC51" s="323"/>
      <c r="END51" s="323"/>
      <c r="ENE51" s="323"/>
      <c r="ENF51" s="323"/>
      <c r="ENG51" s="323"/>
      <c r="ENH51" s="323"/>
      <c r="ENI51" s="323"/>
      <c r="ENJ51" s="323"/>
      <c r="ENK51" s="323"/>
      <c r="ENL51" s="323"/>
      <c r="ENM51" s="323"/>
      <c r="ENN51" s="323"/>
      <c r="ENO51" s="323"/>
      <c r="ENP51" s="323"/>
      <c r="ENQ51" s="323"/>
      <c r="ENR51" s="323"/>
      <c r="ENS51" s="323"/>
      <c r="ENT51" s="323"/>
      <c r="ENU51" s="323"/>
      <c r="ENV51" s="323"/>
      <c r="ENW51" s="323"/>
      <c r="ENX51" s="323"/>
      <c r="ENY51" s="323"/>
      <c r="ENZ51" s="323"/>
      <c r="EOA51" s="323"/>
      <c r="EOB51" s="323"/>
      <c r="EOC51" s="323"/>
      <c r="EOD51" s="323"/>
      <c r="EOE51" s="323"/>
      <c r="EOF51" s="323"/>
      <c r="EOG51" s="323"/>
      <c r="EOH51" s="323"/>
      <c r="EOI51" s="323"/>
      <c r="EOJ51" s="323"/>
      <c r="EOK51" s="323"/>
      <c r="EOL51" s="323"/>
      <c r="EOM51" s="323"/>
      <c r="EON51" s="323"/>
      <c r="EOO51" s="323"/>
      <c r="EOP51" s="323"/>
      <c r="EOQ51" s="323"/>
      <c r="EOR51" s="323"/>
      <c r="EOS51" s="323"/>
      <c r="EOT51" s="323"/>
      <c r="EOU51" s="323"/>
      <c r="EOV51" s="323"/>
      <c r="EOW51" s="323"/>
      <c r="EOX51" s="323"/>
      <c r="EOY51" s="323"/>
      <c r="EOZ51" s="323"/>
      <c r="EPA51" s="323"/>
      <c r="EPB51" s="323"/>
      <c r="EPC51" s="323"/>
      <c r="EPD51" s="323"/>
      <c r="EPE51" s="323"/>
      <c r="EPF51" s="323"/>
      <c r="EPG51" s="323"/>
      <c r="EPH51" s="323"/>
      <c r="EPI51" s="323"/>
      <c r="EPJ51" s="323"/>
      <c r="EPK51" s="323"/>
      <c r="EPL51" s="323"/>
      <c r="EPM51" s="323"/>
      <c r="EPN51" s="323"/>
      <c r="EPO51" s="323"/>
      <c r="EPP51" s="323"/>
      <c r="EPQ51" s="323"/>
      <c r="EPR51" s="323"/>
      <c r="EPS51" s="323"/>
      <c r="EPT51" s="323"/>
      <c r="EPU51" s="323"/>
      <c r="EPV51" s="323"/>
      <c r="EPW51" s="323"/>
      <c r="EPX51" s="323"/>
      <c r="EPY51" s="323"/>
      <c r="EPZ51" s="323"/>
      <c r="EQA51" s="323"/>
      <c r="EQB51" s="323"/>
      <c r="EQC51" s="323"/>
      <c r="EQD51" s="323"/>
      <c r="EQE51" s="323"/>
      <c r="EQF51" s="323"/>
      <c r="EQG51" s="323"/>
      <c r="EQH51" s="323"/>
      <c r="EQI51" s="323"/>
      <c r="EQJ51" s="323"/>
      <c r="EQK51" s="323"/>
      <c r="EQL51" s="323"/>
      <c r="EQM51" s="323"/>
      <c r="EQN51" s="323"/>
      <c r="EQO51" s="323"/>
      <c r="EQP51" s="323"/>
      <c r="EQQ51" s="323"/>
      <c r="EQR51" s="323"/>
      <c r="EQS51" s="323"/>
      <c r="EQT51" s="323"/>
      <c r="EQU51" s="323"/>
      <c r="EQV51" s="323"/>
      <c r="EQW51" s="323"/>
      <c r="EQX51" s="323"/>
      <c r="EQY51" s="323"/>
      <c r="EQZ51" s="323"/>
      <c r="ERA51" s="323"/>
      <c r="ERB51" s="323"/>
      <c r="ERC51" s="323"/>
      <c r="ERD51" s="323"/>
      <c r="ERE51" s="323"/>
      <c r="ERF51" s="323"/>
      <c r="ERG51" s="323"/>
      <c r="ERH51" s="323"/>
      <c r="ERI51" s="323"/>
      <c r="ERJ51" s="323"/>
      <c r="ERK51" s="323"/>
      <c r="ERL51" s="323"/>
      <c r="ERM51" s="323"/>
      <c r="ERN51" s="323"/>
      <c r="ERO51" s="323"/>
      <c r="ERP51" s="323"/>
      <c r="ERQ51" s="323"/>
      <c r="ERR51" s="323"/>
      <c r="ERS51" s="323"/>
      <c r="ERT51" s="323"/>
      <c r="ERU51" s="323"/>
      <c r="ERV51" s="323"/>
      <c r="ERW51" s="323"/>
      <c r="ERX51" s="323"/>
      <c r="ERY51" s="323"/>
      <c r="ERZ51" s="323"/>
      <c r="ESA51" s="323"/>
      <c r="ESB51" s="323"/>
      <c r="ESC51" s="323"/>
      <c r="ESD51" s="323"/>
      <c r="ESE51" s="323"/>
      <c r="ESF51" s="323"/>
      <c r="ESG51" s="323"/>
      <c r="ESH51" s="323"/>
      <c r="ESI51" s="323"/>
      <c r="ESJ51" s="323"/>
      <c r="ESK51" s="323"/>
      <c r="ESL51" s="323"/>
      <c r="ESM51" s="323"/>
      <c r="ESN51" s="323"/>
      <c r="ESO51" s="323"/>
      <c r="ESP51" s="323"/>
      <c r="ESQ51" s="323"/>
      <c r="ESR51" s="323"/>
      <c r="ESS51" s="323"/>
      <c r="EST51" s="323"/>
      <c r="ESU51" s="323"/>
      <c r="ESV51" s="323"/>
      <c r="ESW51" s="323"/>
      <c r="ESX51" s="323"/>
      <c r="ESY51" s="323"/>
      <c r="ESZ51" s="323"/>
      <c r="ETA51" s="323"/>
      <c r="ETB51" s="323"/>
      <c r="ETC51" s="323"/>
      <c r="ETD51" s="323"/>
      <c r="ETE51" s="323"/>
      <c r="ETF51" s="323"/>
      <c r="ETG51" s="323"/>
      <c r="ETH51" s="323"/>
      <c r="ETI51" s="323"/>
      <c r="ETJ51" s="323"/>
      <c r="ETK51" s="323"/>
      <c r="ETL51" s="323"/>
      <c r="ETM51" s="323"/>
      <c r="ETN51" s="323"/>
      <c r="ETO51" s="323"/>
      <c r="ETP51" s="323"/>
      <c r="ETQ51" s="323"/>
      <c r="ETR51" s="323"/>
      <c r="ETS51" s="323"/>
      <c r="ETT51" s="323"/>
      <c r="ETU51" s="323"/>
      <c r="ETV51" s="323"/>
      <c r="ETW51" s="323"/>
      <c r="ETX51" s="323"/>
      <c r="ETY51" s="323"/>
      <c r="ETZ51" s="323"/>
      <c r="EUA51" s="323"/>
      <c r="EUB51" s="323"/>
      <c r="EUC51" s="323"/>
      <c r="EUD51" s="323"/>
      <c r="EUE51" s="323"/>
      <c r="EUF51" s="323"/>
      <c r="EUG51" s="323"/>
      <c r="EUH51" s="323"/>
      <c r="EUI51" s="323"/>
      <c r="EUJ51" s="323"/>
      <c r="EUK51" s="323"/>
      <c r="EUL51" s="323"/>
      <c r="EUM51" s="323"/>
      <c r="EUN51" s="323"/>
      <c r="EUO51" s="323"/>
      <c r="EUP51" s="323"/>
      <c r="EUQ51" s="323"/>
      <c r="EUR51" s="323"/>
      <c r="EUS51" s="323"/>
      <c r="EUT51" s="323"/>
      <c r="EUU51" s="323"/>
      <c r="EUV51" s="323"/>
      <c r="EUW51" s="323"/>
      <c r="EUX51" s="323"/>
      <c r="EUY51" s="323"/>
      <c r="EUZ51" s="323"/>
      <c r="EVA51" s="323"/>
      <c r="EVB51" s="323"/>
      <c r="EVC51" s="323"/>
      <c r="EVD51" s="323"/>
      <c r="EVE51" s="323"/>
      <c r="EVF51" s="323"/>
      <c r="EVG51" s="323"/>
      <c r="EVH51" s="323"/>
      <c r="EVI51" s="323"/>
      <c r="EVJ51" s="323"/>
      <c r="EVK51" s="323"/>
      <c r="EVL51" s="323"/>
      <c r="EVM51" s="323"/>
      <c r="EVN51" s="323"/>
      <c r="EVO51" s="323"/>
      <c r="EVP51" s="323"/>
      <c r="EVQ51" s="323"/>
      <c r="EVR51" s="323"/>
      <c r="EVS51" s="323"/>
      <c r="EVT51" s="323"/>
      <c r="EVU51" s="323"/>
      <c r="EVV51" s="323"/>
      <c r="EVW51" s="323"/>
      <c r="EVX51" s="323"/>
      <c r="EVY51" s="323"/>
      <c r="EVZ51" s="323"/>
      <c r="EWA51" s="323"/>
      <c r="EWB51" s="323"/>
      <c r="EWC51" s="323"/>
      <c r="EWD51" s="323"/>
      <c r="EWE51" s="323"/>
      <c r="EWF51" s="323"/>
      <c r="EWG51" s="323"/>
      <c r="EWH51" s="323"/>
      <c r="EWI51" s="323"/>
      <c r="EWJ51" s="323"/>
      <c r="EWK51" s="323"/>
      <c r="EWL51" s="323"/>
      <c r="EWM51" s="323"/>
      <c r="EWN51" s="323"/>
      <c r="EWO51" s="323"/>
      <c r="EWP51" s="323"/>
      <c r="EWQ51" s="323"/>
      <c r="EWR51" s="323"/>
      <c r="EWS51" s="323"/>
      <c r="EWT51" s="323"/>
      <c r="EWU51" s="323"/>
      <c r="EWV51" s="323"/>
      <c r="EWW51" s="323"/>
      <c r="EWX51" s="323"/>
      <c r="EWY51" s="323"/>
      <c r="EWZ51" s="323"/>
      <c r="EXA51" s="323"/>
      <c r="EXB51" s="323"/>
      <c r="EXC51" s="323"/>
      <c r="EXD51" s="323"/>
      <c r="EXE51" s="323"/>
      <c r="EXF51" s="323"/>
      <c r="EXG51" s="323"/>
      <c r="EXH51" s="323"/>
      <c r="EXI51" s="323"/>
      <c r="EXJ51" s="323"/>
      <c r="EXK51" s="323"/>
      <c r="EXL51" s="323"/>
      <c r="EXM51" s="323"/>
      <c r="EXN51" s="323"/>
      <c r="EXO51" s="323"/>
      <c r="EXP51" s="323"/>
      <c r="EXQ51" s="323"/>
      <c r="EXR51" s="323"/>
      <c r="EXS51" s="323"/>
      <c r="EXT51" s="323"/>
      <c r="EXU51" s="323"/>
      <c r="EXV51" s="323"/>
      <c r="EXW51" s="323"/>
      <c r="EXX51" s="323"/>
      <c r="EXY51" s="323"/>
      <c r="EXZ51" s="323"/>
      <c r="EYA51" s="323"/>
      <c r="EYB51" s="323"/>
      <c r="EYC51" s="323"/>
      <c r="EYD51" s="323"/>
      <c r="EYE51" s="323"/>
      <c r="EYF51" s="323"/>
      <c r="EYG51" s="323"/>
      <c r="EYH51" s="323"/>
      <c r="EYI51" s="323"/>
      <c r="EYJ51" s="323"/>
      <c r="EYK51" s="323"/>
      <c r="EYL51" s="323"/>
      <c r="EYM51" s="323"/>
      <c r="EYN51" s="323"/>
      <c r="EYO51" s="323"/>
      <c r="EYP51" s="323"/>
      <c r="EYQ51" s="323"/>
      <c r="EYR51" s="323"/>
      <c r="EYS51" s="323"/>
      <c r="EYT51" s="323"/>
      <c r="EYU51" s="323"/>
      <c r="EYV51" s="323"/>
      <c r="EYW51" s="323"/>
      <c r="EYX51" s="323"/>
      <c r="EYY51" s="323"/>
      <c r="EYZ51" s="323"/>
      <c r="EZA51" s="323"/>
      <c r="EZB51" s="323"/>
      <c r="EZC51" s="323"/>
      <c r="EZD51" s="323"/>
      <c r="EZE51" s="323"/>
      <c r="EZF51" s="323"/>
      <c r="EZG51" s="323"/>
      <c r="EZH51" s="323"/>
      <c r="EZI51" s="323"/>
      <c r="EZJ51" s="323"/>
      <c r="EZK51" s="323"/>
      <c r="EZL51" s="323"/>
      <c r="EZM51" s="323"/>
      <c r="EZN51" s="323"/>
      <c r="EZO51" s="323"/>
      <c r="EZP51" s="323"/>
      <c r="EZQ51" s="323"/>
      <c r="EZR51" s="323"/>
      <c r="EZS51" s="323"/>
      <c r="EZT51" s="323"/>
      <c r="EZU51" s="323"/>
      <c r="EZV51" s="323"/>
      <c r="EZW51" s="323"/>
      <c r="EZX51" s="323"/>
      <c r="EZY51" s="323"/>
      <c r="EZZ51" s="323"/>
      <c r="FAA51" s="323"/>
      <c r="FAB51" s="323"/>
      <c r="FAC51" s="323"/>
      <c r="FAD51" s="323"/>
      <c r="FAE51" s="323"/>
      <c r="FAF51" s="323"/>
      <c r="FAG51" s="323"/>
      <c r="FAH51" s="323"/>
      <c r="FAI51" s="323"/>
      <c r="FAJ51" s="323"/>
      <c r="FAK51" s="323"/>
      <c r="FAL51" s="323"/>
      <c r="FAM51" s="323"/>
      <c r="FAN51" s="323"/>
      <c r="FAO51" s="323"/>
      <c r="FAP51" s="323"/>
      <c r="FAQ51" s="323"/>
      <c r="FAR51" s="323"/>
      <c r="FAS51" s="323"/>
      <c r="FAT51" s="323"/>
      <c r="FAU51" s="323"/>
      <c r="FAV51" s="323"/>
      <c r="FAW51" s="323"/>
      <c r="FAX51" s="323"/>
      <c r="FAY51" s="323"/>
      <c r="FAZ51" s="323"/>
      <c r="FBA51" s="323"/>
      <c r="FBB51" s="323"/>
      <c r="FBC51" s="323"/>
      <c r="FBD51" s="323"/>
      <c r="FBE51" s="323"/>
      <c r="FBF51" s="323"/>
      <c r="FBG51" s="323"/>
      <c r="FBH51" s="323"/>
      <c r="FBI51" s="323"/>
      <c r="FBJ51" s="323"/>
      <c r="FBK51" s="323"/>
      <c r="FBL51" s="323"/>
      <c r="FBM51" s="323"/>
      <c r="FBN51" s="323"/>
      <c r="FBO51" s="323"/>
      <c r="FBP51" s="323"/>
      <c r="FBQ51" s="323"/>
      <c r="FBR51" s="323"/>
      <c r="FBS51" s="323"/>
      <c r="FBT51" s="323"/>
      <c r="FBU51" s="323"/>
      <c r="FBV51" s="323"/>
      <c r="FBW51" s="323"/>
      <c r="FBX51" s="323"/>
      <c r="FBY51" s="323"/>
      <c r="FBZ51" s="323"/>
      <c r="FCA51" s="323"/>
      <c r="FCB51" s="323"/>
      <c r="FCC51" s="323"/>
      <c r="FCD51" s="323"/>
      <c r="FCE51" s="323"/>
      <c r="FCF51" s="323"/>
      <c r="FCG51" s="323"/>
      <c r="FCH51" s="323"/>
      <c r="FCI51" s="323"/>
      <c r="FCJ51" s="323"/>
      <c r="FCK51" s="323"/>
      <c r="FCL51" s="323"/>
      <c r="FCM51" s="323"/>
      <c r="FCN51" s="323"/>
      <c r="FCO51" s="323"/>
      <c r="FCP51" s="323"/>
      <c r="FCQ51" s="323"/>
      <c r="FCR51" s="323"/>
      <c r="FCS51" s="323"/>
      <c r="FCT51" s="323"/>
      <c r="FCU51" s="323"/>
      <c r="FCV51" s="323"/>
      <c r="FCW51" s="323"/>
      <c r="FCX51" s="323"/>
      <c r="FCY51" s="323"/>
      <c r="FCZ51" s="323"/>
      <c r="FDA51" s="323"/>
      <c r="FDB51" s="323"/>
      <c r="FDC51" s="323"/>
      <c r="FDD51" s="323"/>
      <c r="FDE51" s="323"/>
      <c r="FDF51" s="323"/>
      <c r="FDG51" s="323"/>
      <c r="FDH51" s="323"/>
      <c r="FDI51" s="323"/>
      <c r="FDJ51" s="323"/>
      <c r="FDK51" s="323"/>
      <c r="FDL51" s="323"/>
      <c r="FDM51" s="323"/>
      <c r="FDN51" s="323"/>
      <c r="FDO51" s="323"/>
      <c r="FDP51" s="323"/>
      <c r="FDQ51" s="323"/>
      <c r="FDR51" s="323"/>
      <c r="FDS51" s="323"/>
      <c r="FDT51" s="323"/>
      <c r="FDU51" s="323"/>
      <c r="FDV51" s="323"/>
      <c r="FDW51" s="323"/>
      <c r="FDX51" s="323"/>
      <c r="FDY51" s="323"/>
      <c r="FDZ51" s="323"/>
      <c r="FEA51" s="323"/>
      <c r="FEB51" s="323"/>
      <c r="FEC51" s="323"/>
      <c r="FED51" s="323"/>
      <c r="FEE51" s="323"/>
      <c r="FEF51" s="323"/>
      <c r="FEG51" s="323"/>
      <c r="FEH51" s="323"/>
      <c r="FEI51" s="323"/>
      <c r="FEJ51" s="323"/>
      <c r="FEK51" s="323"/>
      <c r="FEL51" s="323"/>
      <c r="FEM51" s="323"/>
      <c r="FEN51" s="323"/>
      <c r="FEO51" s="323"/>
      <c r="FEP51" s="323"/>
      <c r="FEQ51" s="323"/>
      <c r="FER51" s="323"/>
      <c r="FES51" s="323"/>
      <c r="FET51" s="323"/>
      <c r="FEU51" s="323"/>
      <c r="FEV51" s="323"/>
      <c r="FEW51" s="323"/>
      <c r="FEX51" s="323"/>
      <c r="FEY51" s="323"/>
      <c r="FEZ51" s="323"/>
      <c r="FFA51" s="323"/>
      <c r="FFB51" s="323"/>
      <c r="FFC51" s="323"/>
      <c r="FFD51" s="323"/>
      <c r="FFE51" s="323"/>
      <c r="FFF51" s="323"/>
      <c r="FFG51" s="323"/>
      <c r="FFH51" s="323"/>
      <c r="FFI51" s="323"/>
      <c r="FFJ51" s="323"/>
      <c r="FFK51" s="323"/>
      <c r="FFL51" s="323"/>
      <c r="FFM51" s="323"/>
      <c r="FFN51" s="323"/>
      <c r="FFO51" s="323"/>
      <c r="FFP51" s="323"/>
      <c r="FFQ51" s="323"/>
      <c r="FFR51" s="323"/>
      <c r="FFS51" s="323"/>
      <c r="FFT51" s="323"/>
      <c r="FFU51" s="323"/>
      <c r="FFV51" s="323"/>
      <c r="FFW51" s="323"/>
      <c r="FFX51" s="323"/>
      <c r="FFY51" s="323"/>
      <c r="FFZ51" s="323"/>
      <c r="FGA51" s="323"/>
      <c r="FGB51" s="323"/>
      <c r="FGC51" s="323"/>
      <c r="FGD51" s="323"/>
      <c r="FGE51" s="323"/>
      <c r="FGF51" s="323"/>
      <c r="FGG51" s="323"/>
      <c r="FGH51" s="323"/>
      <c r="FGI51" s="323"/>
      <c r="FGJ51" s="323"/>
      <c r="FGK51" s="323"/>
      <c r="FGL51" s="323"/>
      <c r="FGM51" s="323"/>
      <c r="FGN51" s="323"/>
      <c r="FGO51" s="323"/>
      <c r="FGP51" s="323"/>
      <c r="FGQ51" s="323"/>
      <c r="FGR51" s="323"/>
      <c r="FGS51" s="323"/>
      <c r="FGT51" s="323"/>
      <c r="FGU51" s="323"/>
      <c r="FGV51" s="323"/>
      <c r="FGW51" s="323"/>
      <c r="FGX51" s="323"/>
      <c r="FGY51" s="323"/>
      <c r="FGZ51" s="323"/>
      <c r="FHA51" s="323"/>
      <c r="FHB51" s="323"/>
      <c r="FHC51" s="323"/>
      <c r="FHD51" s="323"/>
      <c r="FHE51" s="323"/>
      <c r="FHF51" s="323"/>
      <c r="FHG51" s="323"/>
      <c r="FHH51" s="323"/>
      <c r="FHI51" s="323"/>
      <c r="FHJ51" s="323"/>
      <c r="FHK51" s="323"/>
      <c r="FHL51" s="323"/>
      <c r="FHM51" s="323"/>
      <c r="FHN51" s="323"/>
      <c r="FHO51" s="323"/>
      <c r="FHP51" s="323"/>
      <c r="FHQ51" s="323"/>
      <c r="FHR51" s="323"/>
      <c r="FHS51" s="323"/>
      <c r="FHT51" s="323"/>
      <c r="FHU51" s="323"/>
      <c r="FHV51" s="323"/>
      <c r="FHW51" s="323"/>
      <c r="FHX51" s="323"/>
      <c r="FHY51" s="323"/>
      <c r="FHZ51" s="323"/>
      <c r="FIA51" s="323"/>
      <c r="FIB51" s="323"/>
      <c r="FIC51" s="323"/>
      <c r="FID51" s="323"/>
      <c r="FIE51" s="323"/>
      <c r="FIF51" s="323"/>
      <c r="FIG51" s="323"/>
      <c r="FIH51" s="323"/>
      <c r="FII51" s="323"/>
      <c r="FIJ51" s="323"/>
      <c r="FIK51" s="323"/>
      <c r="FIL51" s="323"/>
      <c r="FIM51" s="323"/>
      <c r="FIN51" s="323"/>
      <c r="FIO51" s="323"/>
      <c r="FIP51" s="323"/>
      <c r="FIQ51" s="323"/>
      <c r="FIR51" s="323"/>
      <c r="FIS51" s="323"/>
      <c r="FIT51" s="323"/>
      <c r="FIU51" s="323"/>
      <c r="FIV51" s="323"/>
      <c r="FIW51" s="323"/>
      <c r="FIX51" s="323"/>
      <c r="FIY51" s="323"/>
      <c r="FIZ51" s="323"/>
      <c r="FJA51" s="323"/>
      <c r="FJB51" s="323"/>
      <c r="FJC51" s="323"/>
      <c r="FJD51" s="323"/>
      <c r="FJE51" s="323"/>
      <c r="FJF51" s="323"/>
      <c r="FJG51" s="323"/>
      <c r="FJH51" s="323"/>
      <c r="FJI51" s="323"/>
      <c r="FJJ51" s="323"/>
      <c r="FJK51" s="323"/>
      <c r="FJL51" s="323"/>
      <c r="FJM51" s="323"/>
      <c r="FJN51" s="323"/>
      <c r="FJO51" s="323"/>
      <c r="FJP51" s="323"/>
      <c r="FJQ51" s="323"/>
      <c r="FJR51" s="323"/>
      <c r="FJS51" s="323"/>
      <c r="FJT51" s="323"/>
      <c r="FJU51" s="323"/>
      <c r="FJV51" s="323"/>
      <c r="FJW51" s="323"/>
      <c r="FJX51" s="323"/>
      <c r="FJY51" s="323"/>
      <c r="FJZ51" s="323"/>
      <c r="FKA51" s="323"/>
      <c r="FKB51" s="323"/>
      <c r="FKC51" s="323"/>
      <c r="FKD51" s="323"/>
      <c r="FKE51" s="323"/>
      <c r="FKF51" s="323"/>
      <c r="FKG51" s="323"/>
      <c r="FKH51" s="323"/>
      <c r="FKI51" s="323"/>
      <c r="FKJ51" s="323"/>
      <c r="FKK51" s="323"/>
      <c r="FKL51" s="323"/>
      <c r="FKM51" s="323"/>
      <c r="FKN51" s="323"/>
      <c r="FKO51" s="323"/>
      <c r="FKP51" s="323"/>
      <c r="FKQ51" s="323"/>
      <c r="FKR51" s="323"/>
      <c r="FKS51" s="323"/>
      <c r="FKT51" s="323"/>
      <c r="FKU51" s="323"/>
      <c r="FKV51" s="323"/>
      <c r="FKW51" s="323"/>
      <c r="FKX51" s="323"/>
      <c r="FKY51" s="323"/>
      <c r="FKZ51" s="323"/>
      <c r="FLA51" s="323"/>
      <c r="FLB51" s="323"/>
      <c r="FLC51" s="323"/>
      <c r="FLD51" s="323"/>
      <c r="FLE51" s="323"/>
      <c r="FLF51" s="323"/>
      <c r="FLG51" s="323"/>
      <c r="FLH51" s="323"/>
      <c r="FLI51" s="323"/>
      <c r="FLJ51" s="323"/>
      <c r="FLK51" s="323"/>
      <c r="FLL51" s="323"/>
      <c r="FLM51" s="323"/>
      <c r="FLN51" s="323"/>
      <c r="FLO51" s="323"/>
      <c r="FLP51" s="323"/>
      <c r="FLQ51" s="323"/>
      <c r="FLR51" s="323"/>
      <c r="FLS51" s="323"/>
      <c r="FLT51" s="323"/>
      <c r="FLU51" s="323"/>
      <c r="FLV51" s="323"/>
      <c r="FLW51" s="323"/>
      <c r="FLX51" s="323"/>
      <c r="FLY51" s="323"/>
      <c r="FLZ51" s="323"/>
      <c r="FMA51" s="323"/>
      <c r="FMB51" s="323"/>
      <c r="FMC51" s="323"/>
      <c r="FMD51" s="323"/>
      <c r="FME51" s="323"/>
      <c r="FMF51" s="323"/>
      <c r="FMG51" s="323"/>
      <c r="FMH51" s="323"/>
      <c r="FMI51" s="323"/>
      <c r="FMJ51" s="323"/>
      <c r="FMK51" s="323"/>
      <c r="FML51" s="323"/>
      <c r="FMM51" s="323"/>
      <c r="FMN51" s="323"/>
      <c r="FMO51" s="323"/>
      <c r="FMP51" s="323"/>
      <c r="FMQ51" s="323"/>
      <c r="FMR51" s="323"/>
      <c r="FMS51" s="323"/>
      <c r="FMT51" s="323"/>
      <c r="FMU51" s="323"/>
      <c r="FMV51" s="323"/>
      <c r="FMW51" s="323"/>
      <c r="FMX51" s="323"/>
      <c r="FMY51" s="323"/>
      <c r="FMZ51" s="323"/>
      <c r="FNA51" s="323"/>
      <c r="FNB51" s="323"/>
      <c r="FNC51" s="323"/>
      <c r="FND51" s="323"/>
      <c r="FNE51" s="323"/>
      <c r="FNF51" s="323"/>
      <c r="FNG51" s="323"/>
      <c r="FNH51" s="323"/>
      <c r="FNI51" s="323"/>
      <c r="FNJ51" s="323"/>
      <c r="FNK51" s="323"/>
      <c r="FNL51" s="323"/>
      <c r="FNM51" s="323"/>
      <c r="FNN51" s="323"/>
      <c r="FNO51" s="323"/>
      <c r="FNP51" s="323"/>
      <c r="FNQ51" s="323"/>
      <c r="FNR51" s="323"/>
      <c r="FNS51" s="323"/>
      <c r="FNT51" s="323"/>
      <c r="FNU51" s="323"/>
      <c r="FNV51" s="323"/>
      <c r="FNW51" s="323"/>
      <c r="FNX51" s="323"/>
      <c r="FNY51" s="323"/>
      <c r="FNZ51" s="323"/>
      <c r="FOA51" s="323"/>
      <c r="FOB51" s="323"/>
      <c r="FOC51" s="323"/>
      <c r="FOD51" s="323"/>
      <c r="FOE51" s="323"/>
      <c r="FOF51" s="323"/>
      <c r="FOG51" s="323"/>
      <c r="FOH51" s="323"/>
      <c r="FOI51" s="323"/>
      <c r="FOJ51" s="323"/>
      <c r="FOK51" s="323"/>
      <c r="FOL51" s="323"/>
      <c r="FOM51" s="323"/>
      <c r="FON51" s="323"/>
      <c r="FOO51" s="323"/>
      <c r="FOP51" s="323"/>
      <c r="FOQ51" s="323"/>
      <c r="FOR51" s="323"/>
      <c r="FOS51" s="323"/>
      <c r="FOT51" s="323"/>
      <c r="FOU51" s="323"/>
      <c r="FOV51" s="323"/>
      <c r="FOW51" s="323"/>
      <c r="FOX51" s="323"/>
      <c r="FOY51" s="323"/>
      <c r="FOZ51" s="323"/>
      <c r="FPA51" s="323"/>
      <c r="FPB51" s="323"/>
      <c r="FPC51" s="323"/>
      <c r="FPD51" s="323"/>
      <c r="FPE51" s="323"/>
      <c r="FPF51" s="323"/>
      <c r="FPG51" s="323"/>
      <c r="FPH51" s="323"/>
      <c r="FPI51" s="323"/>
      <c r="FPJ51" s="323"/>
      <c r="FPK51" s="323"/>
      <c r="FPL51" s="323"/>
      <c r="FPM51" s="323"/>
      <c r="FPN51" s="323"/>
      <c r="FPO51" s="323"/>
      <c r="FPP51" s="323"/>
      <c r="FPQ51" s="323"/>
      <c r="FPR51" s="323"/>
      <c r="FPS51" s="323"/>
      <c r="FPT51" s="323"/>
      <c r="FPU51" s="323"/>
      <c r="FPV51" s="323"/>
      <c r="FPW51" s="323"/>
      <c r="FPX51" s="323"/>
      <c r="FPY51" s="323"/>
      <c r="FPZ51" s="323"/>
      <c r="FQA51" s="323"/>
      <c r="FQB51" s="323"/>
      <c r="FQC51" s="323"/>
      <c r="FQD51" s="323"/>
      <c r="FQE51" s="323"/>
      <c r="FQF51" s="323"/>
      <c r="FQG51" s="323"/>
      <c r="FQH51" s="323"/>
      <c r="FQI51" s="323"/>
      <c r="FQJ51" s="323"/>
      <c r="FQK51" s="323"/>
      <c r="FQL51" s="323"/>
      <c r="FQM51" s="323"/>
      <c r="FQN51" s="323"/>
      <c r="FQO51" s="323"/>
      <c r="FQP51" s="323"/>
      <c r="FQQ51" s="323"/>
      <c r="FQR51" s="323"/>
      <c r="FQS51" s="323"/>
      <c r="FQT51" s="323"/>
      <c r="FQU51" s="323"/>
      <c r="FQV51" s="323"/>
      <c r="FQW51" s="323"/>
      <c r="FQX51" s="323"/>
      <c r="FQY51" s="323"/>
      <c r="FQZ51" s="323"/>
      <c r="FRA51" s="323"/>
      <c r="FRB51" s="323"/>
      <c r="FRC51" s="323"/>
      <c r="FRD51" s="323"/>
      <c r="FRE51" s="323"/>
      <c r="FRF51" s="323"/>
      <c r="FRG51" s="323"/>
      <c r="FRH51" s="323"/>
      <c r="FRI51" s="323"/>
      <c r="FRJ51" s="323"/>
      <c r="FRK51" s="323"/>
      <c r="FRL51" s="323"/>
      <c r="FRM51" s="323"/>
      <c r="FRN51" s="323"/>
      <c r="FRO51" s="323"/>
      <c r="FRP51" s="323"/>
      <c r="FRQ51" s="323"/>
      <c r="FRR51" s="323"/>
      <c r="FRS51" s="323"/>
      <c r="FRT51" s="323"/>
      <c r="FRU51" s="323"/>
      <c r="FRV51" s="323"/>
      <c r="FRW51" s="323"/>
      <c r="FRX51" s="323"/>
      <c r="FRY51" s="323"/>
      <c r="FRZ51" s="323"/>
      <c r="FSA51" s="323"/>
      <c r="FSB51" s="323"/>
      <c r="FSC51" s="323"/>
      <c r="FSD51" s="323"/>
      <c r="FSE51" s="323"/>
      <c r="FSF51" s="323"/>
      <c r="FSG51" s="323"/>
      <c r="FSH51" s="323"/>
      <c r="FSI51" s="323"/>
      <c r="FSJ51" s="323"/>
      <c r="FSK51" s="323"/>
      <c r="FSL51" s="323"/>
      <c r="FSM51" s="323"/>
      <c r="FSN51" s="323"/>
      <c r="FSO51" s="323"/>
      <c r="FSP51" s="323"/>
      <c r="FSQ51" s="323"/>
      <c r="FSR51" s="323"/>
      <c r="FSS51" s="323"/>
      <c r="FST51" s="323"/>
      <c r="FSU51" s="323"/>
      <c r="FSV51" s="323"/>
      <c r="FSW51" s="323"/>
      <c r="FSX51" s="323"/>
      <c r="FSY51" s="323"/>
      <c r="FSZ51" s="323"/>
      <c r="FTA51" s="323"/>
      <c r="FTB51" s="323"/>
      <c r="FTC51" s="323"/>
      <c r="FTD51" s="323"/>
      <c r="FTE51" s="323"/>
      <c r="FTF51" s="323"/>
      <c r="FTG51" s="323"/>
      <c r="FTH51" s="323"/>
      <c r="FTI51" s="323"/>
      <c r="FTJ51" s="323"/>
      <c r="FTK51" s="323"/>
      <c r="FTL51" s="323"/>
      <c r="FTM51" s="323"/>
      <c r="FTN51" s="323"/>
      <c r="FTO51" s="323"/>
      <c r="FTP51" s="323"/>
      <c r="FTQ51" s="323"/>
      <c r="FTR51" s="323"/>
      <c r="FTS51" s="323"/>
      <c r="FTT51" s="323"/>
      <c r="FTU51" s="323"/>
      <c r="FTV51" s="323"/>
      <c r="FTW51" s="323"/>
      <c r="FTX51" s="323"/>
      <c r="FTY51" s="323"/>
      <c r="FTZ51" s="323"/>
      <c r="FUA51" s="323"/>
      <c r="FUB51" s="323"/>
      <c r="FUC51" s="323"/>
      <c r="FUD51" s="323"/>
      <c r="FUE51" s="323"/>
      <c r="FUF51" s="323"/>
      <c r="FUG51" s="323"/>
      <c r="FUH51" s="323"/>
      <c r="FUI51" s="323"/>
      <c r="FUJ51" s="323"/>
      <c r="FUK51" s="323"/>
      <c r="FUL51" s="323"/>
      <c r="FUM51" s="323"/>
      <c r="FUN51" s="323"/>
      <c r="FUO51" s="323"/>
      <c r="FUP51" s="323"/>
      <c r="FUQ51" s="323"/>
      <c r="FUR51" s="323"/>
      <c r="FUS51" s="323"/>
      <c r="FUT51" s="323"/>
      <c r="FUU51" s="323"/>
      <c r="FUV51" s="323"/>
      <c r="FUW51" s="323"/>
      <c r="FUX51" s="323"/>
      <c r="FUY51" s="323"/>
      <c r="FUZ51" s="323"/>
      <c r="FVA51" s="323"/>
      <c r="FVB51" s="323"/>
      <c r="FVC51" s="323"/>
      <c r="FVD51" s="323"/>
      <c r="FVE51" s="323"/>
      <c r="FVF51" s="323"/>
      <c r="FVG51" s="323"/>
      <c r="FVH51" s="323"/>
      <c r="FVI51" s="323"/>
      <c r="FVJ51" s="323"/>
      <c r="FVK51" s="323"/>
      <c r="FVL51" s="323"/>
      <c r="FVM51" s="323"/>
      <c r="FVN51" s="323"/>
      <c r="FVO51" s="323"/>
      <c r="FVP51" s="323"/>
      <c r="FVQ51" s="323"/>
      <c r="FVR51" s="323"/>
      <c r="FVS51" s="323"/>
      <c r="FVT51" s="323"/>
      <c r="FVU51" s="323"/>
      <c r="FVV51" s="323"/>
      <c r="FVW51" s="323"/>
      <c r="FVX51" s="323"/>
      <c r="FVY51" s="323"/>
      <c r="FVZ51" s="323"/>
      <c r="FWA51" s="323"/>
      <c r="FWB51" s="323"/>
      <c r="FWC51" s="323"/>
      <c r="FWD51" s="323"/>
      <c r="FWE51" s="323"/>
      <c r="FWF51" s="323"/>
      <c r="FWG51" s="323"/>
      <c r="FWH51" s="323"/>
      <c r="FWI51" s="323"/>
      <c r="FWJ51" s="323"/>
      <c r="FWK51" s="323"/>
      <c r="FWL51" s="323"/>
      <c r="FWM51" s="323"/>
      <c r="FWN51" s="323"/>
      <c r="FWO51" s="323"/>
      <c r="FWP51" s="323"/>
      <c r="FWQ51" s="323"/>
      <c r="FWR51" s="323"/>
      <c r="FWS51" s="323"/>
      <c r="FWT51" s="323"/>
      <c r="FWU51" s="323"/>
      <c r="FWV51" s="323"/>
      <c r="FWW51" s="323"/>
      <c r="FWX51" s="323"/>
      <c r="FWY51" s="323"/>
      <c r="FWZ51" s="323"/>
      <c r="FXA51" s="323"/>
      <c r="FXB51" s="323"/>
      <c r="FXC51" s="323"/>
      <c r="FXD51" s="323"/>
      <c r="FXE51" s="323"/>
      <c r="FXF51" s="323"/>
      <c r="FXG51" s="323"/>
      <c r="FXH51" s="323"/>
      <c r="FXI51" s="323"/>
      <c r="FXJ51" s="323"/>
      <c r="FXK51" s="323"/>
      <c r="FXL51" s="323"/>
      <c r="FXM51" s="323"/>
      <c r="FXN51" s="323"/>
      <c r="FXO51" s="323"/>
      <c r="FXP51" s="323"/>
      <c r="FXQ51" s="323"/>
      <c r="FXR51" s="323"/>
      <c r="FXS51" s="323"/>
      <c r="FXT51" s="323"/>
      <c r="FXU51" s="323"/>
      <c r="FXV51" s="323"/>
      <c r="FXW51" s="323"/>
      <c r="FXX51" s="323"/>
      <c r="FXY51" s="323"/>
      <c r="FXZ51" s="323"/>
      <c r="FYA51" s="323"/>
      <c r="FYB51" s="323"/>
      <c r="FYC51" s="323"/>
      <c r="FYD51" s="323"/>
      <c r="FYE51" s="323"/>
      <c r="FYF51" s="323"/>
      <c r="FYG51" s="323"/>
      <c r="FYH51" s="323"/>
      <c r="FYI51" s="323"/>
      <c r="FYJ51" s="323"/>
      <c r="FYK51" s="323"/>
      <c r="FYL51" s="323"/>
      <c r="FYM51" s="323"/>
      <c r="FYN51" s="323"/>
      <c r="FYO51" s="323"/>
      <c r="FYP51" s="323"/>
      <c r="FYQ51" s="323"/>
      <c r="FYR51" s="323"/>
      <c r="FYS51" s="323"/>
      <c r="FYT51" s="323"/>
      <c r="FYU51" s="323"/>
      <c r="FYV51" s="323"/>
      <c r="FYW51" s="323"/>
      <c r="FYX51" s="323"/>
      <c r="FYY51" s="323"/>
      <c r="FYZ51" s="323"/>
      <c r="FZA51" s="323"/>
      <c r="FZB51" s="323"/>
      <c r="FZC51" s="323"/>
      <c r="FZD51" s="323"/>
      <c r="FZE51" s="323"/>
      <c r="FZF51" s="323"/>
      <c r="FZG51" s="323"/>
      <c r="FZH51" s="323"/>
      <c r="FZI51" s="323"/>
      <c r="FZJ51" s="323"/>
      <c r="FZK51" s="323"/>
      <c r="FZL51" s="323"/>
      <c r="FZM51" s="323"/>
      <c r="FZN51" s="323"/>
      <c r="FZO51" s="323"/>
      <c r="FZP51" s="323"/>
      <c r="FZQ51" s="323"/>
      <c r="FZR51" s="323"/>
      <c r="FZS51" s="323"/>
      <c r="FZT51" s="323"/>
      <c r="FZU51" s="323"/>
      <c r="FZV51" s="323"/>
      <c r="FZW51" s="323"/>
      <c r="FZX51" s="323"/>
      <c r="FZY51" s="323"/>
      <c r="FZZ51" s="323"/>
      <c r="GAA51" s="323"/>
      <c r="GAB51" s="323"/>
      <c r="GAC51" s="323"/>
      <c r="GAD51" s="323"/>
      <c r="GAE51" s="323"/>
      <c r="GAF51" s="323"/>
      <c r="GAG51" s="323"/>
      <c r="GAH51" s="323"/>
      <c r="GAI51" s="323"/>
      <c r="GAJ51" s="323"/>
      <c r="GAK51" s="323"/>
      <c r="GAL51" s="323"/>
      <c r="GAM51" s="323"/>
      <c r="GAN51" s="323"/>
      <c r="GAO51" s="323"/>
      <c r="GAP51" s="323"/>
      <c r="GAQ51" s="323"/>
      <c r="GAR51" s="323"/>
      <c r="GAS51" s="323"/>
      <c r="GAT51" s="323"/>
      <c r="GAU51" s="323"/>
      <c r="GAV51" s="323"/>
      <c r="GAW51" s="323"/>
      <c r="GAX51" s="323"/>
      <c r="GAY51" s="323"/>
      <c r="GAZ51" s="323"/>
      <c r="GBA51" s="323"/>
      <c r="GBB51" s="323"/>
      <c r="GBC51" s="323"/>
      <c r="GBD51" s="323"/>
      <c r="GBE51" s="323"/>
      <c r="GBF51" s="323"/>
      <c r="GBG51" s="323"/>
      <c r="GBH51" s="323"/>
      <c r="GBI51" s="323"/>
      <c r="GBJ51" s="323"/>
      <c r="GBK51" s="323"/>
      <c r="GBL51" s="323"/>
      <c r="GBM51" s="323"/>
      <c r="GBN51" s="323"/>
      <c r="GBO51" s="323"/>
      <c r="GBP51" s="323"/>
      <c r="GBQ51" s="323"/>
      <c r="GBR51" s="323"/>
      <c r="GBS51" s="323"/>
      <c r="GBT51" s="323"/>
      <c r="GBU51" s="323"/>
      <c r="GBV51" s="323"/>
      <c r="GBW51" s="323"/>
      <c r="GBX51" s="323"/>
      <c r="GBY51" s="323"/>
      <c r="GBZ51" s="323"/>
      <c r="GCA51" s="323"/>
      <c r="GCB51" s="323"/>
      <c r="GCC51" s="323"/>
      <c r="GCD51" s="323"/>
      <c r="GCE51" s="323"/>
      <c r="GCF51" s="323"/>
      <c r="GCG51" s="323"/>
      <c r="GCH51" s="323"/>
      <c r="GCI51" s="323"/>
      <c r="GCJ51" s="323"/>
      <c r="GCK51" s="323"/>
      <c r="GCL51" s="323"/>
      <c r="GCM51" s="323"/>
      <c r="GCN51" s="323"/>
      <c r="GCO51" s="323"/>
      <c r="GCP51" s="323"/>
      <c r="GCQ51" s="323"/>
      <c r="GCR51" s="323"/>
      <c r="GCS51" s="323"/>
      <c r="GCT51" s="323"/>
      <c r="GCU51" s="323"/>
      <c r="GCV51" s="323"/>
      <c r="GCW51" s="323"/>
      <c r="GCX51" s="323"/>
      <c r="GCY51" s="323"/>
      <c r="GCZ51" s="323"/>
      <c r="GDA51" s="323"/>
      <c r="GDB51" s="323"/>
      <c r="GDC51" s="323"/>
      <c r="GDD51" s="323"/>
      <c r="GDE51" s="323"/>
      <c r="GDF51" s="323"/>
      <c r="GDG51" s="323"/>
      <c r="GDH51" s="323"/>
      <c r="GDI51" s="323"/>
      <c r="GDJ51" s="323"/>
      <c r="GDK51" s="323"/>
      <c r="GDL51" s="323"/>
      <c r="GDM51" s="323"/>
      <c r="GDN51" s="323"/>
      <c r="GDO51" s="323"/>
      <c r="GDP51" s="323"/>
      <c r="GDQ51" s="323"/>
      <c r="GDR51" s="323"/>
      <c r="GDS51" s="323"/>
      <c r="GDT51" s="323"/>
      <c r="GDU51" s="323"/>
      <c r="GDV51" s="323"/>
      <c r="GDW51" s="323"/>
      <c r="GDX51" s="323"/>
      <c r="GDY51" s="323"/>
      <c r="GDZ51" s="323"/>
      <c r="GEA51" s="323"/>
      <c r="GEB51" s="323"/>
      <c r="GEC51" s="323"/>
      <c r="GED51" s="323"/>
      <c r="GEE51" s="323"/>
      <c r="GEF51" s="323"/>
      <c r="GEG51" s="323"/>
      <c r="GEH51" s="323"/>
      <c r="GEI51" s="323"/>
      <c r="GEJ51" s="323"/>
      <c r="GEK51" s="323"/>
      <c r="GEL51" s="323"/>
      <c r="GEM51" s="323"/>
      <c r="GEN51" s="323"/>
      <c r="GEO51" s="323"/>
      <c r="GEP51" s="323"/>
      <c r="GEQ51" s="323"/>
      <c r="GER51" s="323"/>
      <c r="GES51" s="323"/>
      <c r="GET51" s="323"/>
      <c r="GEU51" s="323"/>
      <c r="GEV51" s="323"/>
      <c r="GEW51" s="323"/>
      <c r="GEX51" s="323"/>
      <c r="GEY51" s="323"/>
      <c r="GEZ51" s="323"/>
      <c r="GFA51" s="323"/>
      <c r="GFB51" s="323"/>
      <c r="GFC51" s="323"/>
      <c r="GFD51" s="323"/>
      <c r="GFE51" s="323"/>
      <c r="GFF51" s="323"/>
      <c r="GFG51" s="323"/>
      <c r="GFH51" s="323"/>
      <c r="GFI51" s="323"/>
      <c r="GFJ51" s="323"/>
      <c r="GFK51" s="323"/>
      <c r="GFL51" s="323"/>
      <c r="GFM51" s="323"/>
      <c r="GFN51" s="323"/>
      <c r="GFO51" s="323"/>
      <c r="GFP51" s="323"/>
      <c r="GFQ51" s="323"/>
      <c r="GFR51" s="323"/>
      <c r="GFS51" s="323"/>
      <c r="GFT51" s="323"/>
      <c r="GFU51" s="323"/>
      <c r="GFV51" s="323"/>
      <c r="GFW51" s="323"/>
      <c r="GFX51" s="323"/>
      <c r="GFY51" s="323"/>
      <c r="GFZ51" s="323"/>
      <c r="GGA51" s="323"/>
      <c r="GGB51" s="323"/>
      <c r="GGC51" s="323"/>
      <c r="GGD51" s="323"/>
      <c r="GGE51" s="323"/>
      <c r="GGF51" s="323"/>
      <c r="GGG51" s="323"/>
      <c r="GGH51" s="323"/>
      <c r="GGI51" s="323"/>
      <c r="GGJ51" s="323"/>
      <c r="GGK51" s="323"/>
      <c r="GGL51" s="323"/>
      <c r="GGM51" s="323"/>
      <c r="GGN51" s="323"/>
      <c r="GGO51" s="323"/>
      <c r="GGP51" s="323"/>
      <c r="GGQ51" s="323"/>
      <c r="GGR51" s="323"/>
      <c r="GGS51" s="323"/>
      <c r="GGT51" s="323"/>
      <c r="GGU51" s="323"/>
      <c r="GGV51" s="323"/>
      <c r="GGW51" s="323"/>
      <c r="GGX51" s="323"/>
      <c r="GGY51" s="323"/>
      <c r="GGZ51" s="323"/>
      <c r="GHA51" s="323"/>
      <c r="GHB51" s="323"/>
      <c r="GHC51" s="323"/>
      <c r="GHD51" s="323"/>
      <c r="GHE51" s="323"/>
      <c r="GHF51" s="323"/>
      <c r="GHG51" s="323"/>
      <c r="GHH51" s="323"/>
      <c r="GHI51" s="323"/>
      <c r="GHJ51" s="323"/>
      <c r="GHK51" s="323"/>
      <c r="GHL51" s="323"/>
      <c r="GHM51" s="323"/>
      <c r="GHN51" s="323"/>
      <c r="GHO51" s="323"/>
      <c r="GHP51" s="323"/>
      <c r="GHQ51" s="323"/>
      <c r="GHR51" s="323"/>
      <c r="GHS51" s="323"/>
      <c r="GHT51" s="323"/>
      <c r="GHU51" s="323"/>
      <c r="GHV51" s="323"/>
      <c r="GHW51" s="323"/>
      <c r="GHX51" s="323"/>
      <c r="GHY51" s="323"/>
      <c r="GHZ51" s="323"/>
      <c r="GIA51" s="323"/>
      <c r="GIB51" s="323"/>
      <c r="GIC51" s="323"/>
      <c r="GID51" s="323"/>
      <c r="GIE51" s="323"/>
      <c r="GIF51" s="323"/>
      <c r="GIG51" s="323"/>
      <c r="GIH51" s="323"/>
      <c r="GII51" s="323"/>
      <c r="GIJ51" s="323"/>
      <c r="GIK51" s="323"/>
      <c r="GIL51" s="323"/>
      <c r="GIM51" s="323"/>
      <c r="GIN51" s="323"/>
      <c r="GIO51" s="323"/>
      <c r="GIP51" s="323"/>
      <c r="GIQ51" s="323"/>
      <c r="GIR51" s="323"/>
      <c r="GIS51" s="323"/>
      <c r="GIT51" s="323"/>
      <c r="GIU51" s="323"/>
      <c r="GIV51" s="323"/>
      <c r="GIW51" s="323"/>
      <c r="GIX51" s="323"/>
      <c r="GIY51" s="323"/>
      <c r="GIZ51" s="323"/>
      <c r="GJA51" s="323"/>
      <c r="GJB51" s="323"/>
      <c r="GJC51" s="323"/>
      <c r="GJD51" s="323"/>
      <c r="GJE51" s="323"/>
      <c r="GJF51" s="323"/>
      <c r="GJG51" s="323"/>
      <c r="GJH51" s="323"/>
      <c r="GJI51" s="323"/>
      <c r="GJJ51" s="323"/>
      <c r="GJK51" s="323"/>
      <c r="GJL51" s="323"/>
      <c r="GJM51" s="323"/>
      <c r="GJN51" s="323"/>
      <c r="GJO51" s="323"/>
      <c r="GJP51" s="323"/>
      <c r="GJQ51" s="323"/>
      <c r="GJR51" s="323"/>
      <c r="GJS51" s="323"/>
      <c r="GJT51" s="323"/>
      <c r="GJU51" s="323"/>
      <c r="GJV51" s="323"/>
      <c r="GJW51" s="323"/>
      <c r="GJX51" s="323"/>
      <c r="GJY51" s="323"/>
      <c r="GJZ51" s="323"/>
      <c r="GKA51" s="323"/>
      <c r="GKB51" s="323"/>
      <c r="GKC51" s="323"/>
      <c r="GKD51" s="323"/>
      <c r="GKE51" s="323"/>
      <c r="GKF51" s="323"/>
      <c r="GKG51" s="323"/>
      <c r="GKH51" s="323"/>
      <c r="GKI51" s="323"/>
      <c r="GKJ51" s="323"/>
      <c r="GKK51" s="323"/>
      <c r="GKL51" s="323"/>
      <c r="GKM51" s="323"/>
      <c r="GKN51" s="323"/>
      <c r="GKO51" s="323"/>
      <c r="GKP51" s="323"/>
      <c r="GKQ51" s="323"/>
      <c r="GKR51" s="323"/>
      <c r="GKS51" s="323"/>
      <c r="GKT51" s="323"/>
      <c r="GKU51" s="323"/>
      <c r="GKV51" s="323"/>
      <c r="GKW51" s="323"/>
      <c r="GKX51" s="323"/>
      <c r="GKY51" s="323"/>
      <c r="GKZ51" s="323"/>
      <c r="GLA51" s="323"/>
      <c r="GLB51" s="323"/>
      <c r="GLC51" s="323"/>
      <c r="GLD51" s="323"/>
      <c r="GLE51" s="323"/>
      <c r="GLF51" s="323"/>
      <c r="GLG51" s="323"/>
      <c r="GLH51" s="323"/>
      <c r="GLI51" s="323"/>
      <c r="GLJ51" s="323"/>
      <c r="GLK51" s="323"/>
      <c r="GLL51" s="323"/>
      <c r="GLM51" s="323"/>
      <c r="GLN51" s="323"/>
      <c r="GLO51" s="323"/>
      <c r="GLP51" s="323"/>
      <c r="GLQ51" s="323"/>
      <c r="GLR51" s="323"/>
      <c r="GLS51" s="323"/>
      <c r="GLT51" s="323"/>
      <c r="GLU51" s="323"/>
      <c r="GLV51" s="323"/>
      <c r="GLW51" s="323"/>
      <c r="GLX51" s="323"/>
      <c r="GLY51" s="323"/>
      <c r="GLZ51" s="323"/>
      <c r="GMA51" s="323"/>
      <c r="GMB51" s="323"/>
      <c r="GMC51" s="323"/>
      <c r="GMD51" s="323"/>
      <c r="GME51" s="323"/>
      <c r="GMF51" s="323"/>
      <c r="GMG51" s="323"/>
      <c r="GMH51" s="323"/>
      <c r="GMI51" s="323"/>
      <c r="GMJ51" s="323"/>
      <c r="GMK51" s="323"/>
      <c r="GML51" s="323"/>
      <c r="GMM51" s="323"/>
      <c r="GMN51" s="323"/>
      <c r="GMO51" s="323"/>
      <c r="GMP51" s="323"/>
      <c r="GMQ51" s="323"/>
      <c r="GMR51" s="323"/>
      <c r="GMS51" s="323"/>
      <c r="GMT51" s="323"/>
      <c r="GMU51" s="323"/>
      <c r="GMV51" s="323"/>
      <c r="GMW51" s="323"/>
      <c r="GMX51" s="323"/>
      <c r="GMY51" s="323"/>
      <c r="GMZ51" s="323"/>
      <c r="GNA51" s="323"/>
      <c r="GNB51" s="323"/>
      <c r="GNC51" s="323"/>
      <c r="GND51" s="323"/>
      <c r="GNE51" s="323"/>
      <c r="GNF51" s="323"/>
      <c r="GNG51" s="323"/>
      <c r="GNH51" s="323"/>
      <c r="GNI51" s="323"/>
      <c r="GNJ51" s="323"/>
      <c r="GNK51" s="323"/>
      <c r="GNL51" s="323"/>
      <c r="GNM51" s="323"/>
      <c r="GNN51" s="323"/>
      <c r="GNO51" s="323"/>
      <c r="GNP51" s="323"/>
      <c r="GNQ51" s="323"/>
      <c r="GNR51" s="323"/>
      <c r="GNS51" s="323"/>
      <c r="GNT51" s="323"/>
      <c r="GNU51" s="323"/>
      <c r="GNV51" s="323"/>
      <c r="GNW51" s="323"/>
      <c r="GNX51" s="323"/>
      <c r="GNY51" s="323"/>
      <c r="GNZ51" s="323"/>
      <c r="GOA51" s="323"/>
      <c r="GOB51" s="323"/>
      <c r="GOC51" s="323"/>
      <c r="GOD51" s="323"/>
      <c r="GOE51" s="323"/>
      <c r="GOF51" s="323"/>
      <c r="GOG51" s="323"/>
      <c r="GOH51" s="323"/>
      <c r="GOI51" s="323"/>
      <c r="GOJ51" s="323"/>
      <c r="GOK51" s="323"/>
      <c r="GOL51" s="323"/>
      <c r="GOM51" s="323"/>
      <c r="GON51" s="323"/>
      <c r="GOO51" s="323"/>
      <c r="GOP51" s="323"/>
      <c r="GOQ51" s="323"/>
      <c r="GOR51" s="323"/>
      <c r="GOS51" s="323"/>
      <c r="GOT51" s="323"/>
      <c r="GOU51" s="323"/>
      <c r="GOV51" s="323"/>
      <c r="GOW51" s="323"/>
      <c r="GOX51" s="323"/>
      <c r="GOY51" s="323"/>
      <c r="GOZ51" s="323"/>
      <c r="GPA51" s="323"/>
      <c r="GPB51" s="323"/>
      <c r="GPC51" s="323"/>
      <c r="GPD51" s="323"/>
      <c r="GPE51" s="323"/>
      <c r="GPF51" s="323"/>
      <c r="GPG51" s="323"/>
      <c r="GPH51" s="323"/>
      <c r="GPI51" s="323"/>
      <c r="GPJ51" s="323"/>
      <c r="GPK51" s="323"/>
      <c r="GPL51" s="323"/>
      <c r="GPM51" s="323"/>
      <c r="GPN51" s="323"/>
      <c r="GPO51" s="323"/>
      <c r="GPP51" s="323"/>
      <c r="GPQ51" s="323"/>
      <c r="GPR51" s="323"/>
      <c r="GPS51" s="323"/>
      <c r="GPT51" s="323"/>
      <c r="GPU51" s="323"/>
      <c r="GPV51" s="323"/>
      <c r="GPW51" s="323"/>
      <c r="GPX51" s="323"/>
      <c r="GPY51" s="323"/>
      <c r="GPZ51" s="323"/>
      <c r="GQA51" s="323"/>
      <c r="GQB51" s="323"/>
      <c r="GQC51" s="323"/>
      <c r="GQD51" s="323"/>
      <c r="GQE51" s="323"/>
      <c r="GQF51" s="323"/>
      <c r="GQG51" s="323"/>
      <c r="GQH51" s="323"/>
      <c r="GQI51" s="323"/>
      <c r="GQJ51" s="323"/>
      <c r="GQK51" s="323"/>
      <c r="GQL51" s="323"/>
      <c r="GQM51" s="323"/>
      <c r="GQN51" s="323"/>
      <c r="GQO51" s="323"/>
      <c r="GQP51" s="323"/>
      <c r="GQQ51" s="323"/>
      <c r="GQR51" s="323"/>
      <c r="GQS51" s="323"/>
      <c r="GQT51" s="323"/>
      <c r="GQU51" s="323"/>
      <c r="GQV51" s="323"/>
      <c r="GQW51" s="323"/>
      <c r="GQX51" s="323"/>
      <c r="GQY51" s="323"/>
      <c r="GQZ51" s="323"/>
      <c r="GRA51" s="323"/>
      <c r="GRB51" s="323"/>
      <c r="GRC51" s="323"/>
      <c r="GRD51" s="323"/>
      <c r="GRE51" s="323"/>
      <c r="GRF51" s="323"/>
      <c r="GRG51" s="323"/>
      <c r="GRH51" s="323"/>
      <c r="GRI51" s="323"/>
      <c r="GRJ51" s="323"/>
      <c r="GRK51" s="323"/>
      <c r="GRL51" s="323"/>
      <c r="GRM51" s="323"/>
      <c r="GRN51" s="323"/>
      <c r="GRO51" s="323"/>
      <c r="GRP51" s="323"/>
      <c r="GRQ51" s="323"/>
      <c r="GRR51" s="323"/>
      <c r="GRS51" s="323"/>
      <c r="GRT51" s="323"/>
      <c r="GRU51" s="323"/>
      <c r="GRV51" s="323"/>
      <c r="GRW51" s="323"/>
      <c r="GRX51" s="323"/>
      <c r="GRY51" s="323"/>
      <c r="GRZ51" s="323"/>
      <c r="GSA51" s="323"/>
      <c r="GSB51" s="323"/>
      <c r="GSC51" s="323"/>
      <c r="GSD51" s="323"/>
      <c r="GSE51" s="323"/>
      <c r="GSF51" s="323"/>
      <c r="GSG51" s="323"/>
      <c r="GSH51" s="323"/>
      <c r="GSI51" s="323"/>
      <c r="GSJ51" s="323"/>
      <c r="GSK51" s="323"/>
      <c r="GSL51" s="323"/>
      <c r="GSM51" s="323"/>
      <c r="GSN51" s="323"/>
      <c r="GSO51" s="323"/>
      <c r="GSP51" s="323"/>
      <c r="GSQ51" s="323"/>
      <c r="GSR51" s="323"/>
      <c r="GSS51" s="323"/>
      <c r="GST51" s="323"/>
      <c r="GSU51" s="323"/>
      <c r="GSV51" s="323"/>
      <c r="GSW51" s="323"/>
      <c r="GSX51" s="323"/>
      <c r="GSY51" s="323"/>
      <c r="GSZ51" s="323"/>
      <c r="GTA51" s="323"/>
      <c r="GTB51" s="323"/>
      <c r="GTC51" s="323"/>
      <c r="GTD51" s="323"/>
      <c r="GTE51" s="323"/>
      <c r="GTF51" s="323"/>
      <c r="GTG51" s="323"/>
      <c r="GTH51" s="323"/>
      <c r="GTI51" s="323"/>
      <c r="GTJ51" s="323"/>
      <c r="GTK51" s="323"/>
      <c r="GTL51" s="323"/>
      <c r="GTM51" s="323"/>
      <c r="GTN51" s="323"/>
      <c r="GTO51" s="323"/>
      <c r="GTP51" s="323"/>
      <c r="GTQ51" s="323"/>
      <c r="GTR51" s="323"/>
      <c r="GTS51" s="323"/>
      <c r="GTT51" s="323"/>
      <c r="GTU51" s="323"/>
      <c r="GTV51" s="323"/>
      <c r="GTW51" s="323"/>
      <c r="GTX51" s="323"/>
      <c r="GTY51" s="323"/>
      <c r="GTZ51" s="323"/>
      <c r="GUA51" s="323"/>
      <c r="GUB51" s="323"/>
      <c r="GUC51" s="323"/>
      <c r="GUD51" s="323"/>
      <c r="GUE51" s="323"/>
      <c r="GUF51" s="323"/>
      <c r="GUG51" s="323"/>
      <c r="GUH51" s="323"/>
      <c r="GUI51" s="323"/>
      <c r="GUJ51" s="323"/>
      <c r="GUK51" s="323"/>
      <c r="GUL51" s="323"/>
      <c r="GUM51" s="323"/>
      <c r="GUN51" s="323"/>
      <c r="GUO51" s="323"/>
      <c r="GUP51" s="323"/>
      <c r="GUQ51" s="323"/>
      <c r="GUR51" s="323"/>
      <c r="GUS51" s="323"/>
      <c r="GUT51" s="323"/>
      <c r="GUU51" s="323"/>
      <c r="GUV51" s="323"/>
      <c r="GUW51" s="323"/>
      <c r="GUX51" s="323"/>
      <c r="GUY51" s="323"/>
      <c r="GUZ51" s="323"/>
      <c r="GVA51" s="323"/>
      <c r="GVB51" s="323"/>
      <c r="GVC51" s="323"/>
      <c r="GVD51" s="323"/>
      <c r="GVE51" s="323"/>
      <c r="GVF51" s="323"/>
      <c r="GVG51" s="323"/>
      <c r="GVH51" s="323"/>
      <c r="GVI51" s="323"/>
      <c r="GVJ51" s="323"/>
      <c r="GVK51" s="323"/>
      <c r="GVL51" s="323"/>
      <c r="GVM51" s="323"/>
      <c r="GVN51" s="323"/>
      <c r="GVO51" s="323"/>
      <c r="GVP51" s="323"/>
      <c r="GVQ51" s="323"/>
      <c r="GVR51" s="323"/>
      <c r="GVS51" s="323"/>
      <c r="GVT51" s="323"/>
      <c r="GVU51" s="323"/>
      <c r="GVV51" s="323"/>
      <c r="GVW51" s="323"/>
      <c r="GVX51" s="323"/>
      <c r="GVY51" s="323"/>
      <c r="GVZ51" s="323"/>
      <c r="GWA51" s="323"/>
      <c r="GWB51" s="323"/>
      <c r="GWC51" s="323"/>
      <c r="GWD51" s="323"/>
      <c r="GWE51" s="323"/>
      <c r="GWF51" s="323"/>
      <c r="GWG51" s="323"/>
      <c r="GWH51" s="323"/>
      <c r="GWI51" s="323"/>
      <c r="GWJ51" s="323"/>
      <c r="GWK51" s="323"/>
      <c r="GWL51" s="323"/>
      <c r="GWM51" s="323"/>
      <c r="GWN51" s="323"/>
      <c r="GWO51" s="323"/>
      <c r="GWP51" s="323"/>
      <c r="GWQ51" s="323"/>
      <c r="GWR51" s="323"/>
      <c r="GWS51" s="323"/>
      <c r="GWT51" s="323"/>
      <c r="GWU51" s="323"/>
      <c r="GWV51" s="323"/>
      <c r="GWW51" s="323"/>
      <c r="GWX51" s="323"/>
      <c r="GWY51" s="323"/>
      <c r="GWZ51" s="323"/>
      <c r="GXA51" s="323"/>
      <c r="GXB51" s="323"/>
      <c r="GXC51" s="323"/>
      <c r="GXD51" s="323"/>
      <c r="GXE51" s="323"/>
      <c r="GXF51" s="323"/>
      <c r="GXG51" s="323"/>
      <c r="GXH51" s="323"/>
      <c r="GXI51" s="323"/>
      <c r="GXJ51" s="323"/>
      <c r="GXK51" s="323"/>
      <c r="GXL51" s="323"/>
      <c r="GXM51" s="323"/>
      <c r="GXN51" s="323"/>
      <c r="GXO51" s="323"/>
      <c r="GXP51" s="323"/>
      <c r="GXQ51" s="323"/>
      <c r="GXR51" s="323"/>
      <c r="GXS51" s="323"/>
      <c r="GXT51" s="323"/>
      <c r="GXU51" s="323"/>
      <c r="GXV51" s="323"/>
      <c r="GXW51" s="323"/>
      <c r="GXX51" s="323"/>
      <c r="GXY51" s="323"/>
      <c r="GXZ51" s="323"/>
      <c r="GYA51" s="323"/>
      <c r="GYB51" s="323"/>
      <c r="GYC51" s="323"/>
      <c r="GYD51" s="323"/>
      <c r="GYE51" s="323"/>
      <c r="GYF51" s="323"/>
      <c r="GYG51" s="323"/>
      <c r="GYH51" s="323"/>
      <c r="GYI51" s="323"/>
      <c r="GYJ51" s="323"/>
      <c r="GYK51" s="323"/>
      <c r="GYL51" s="323"/>
      <c r="GYM51" s="323"/>
      <c r="GYN51" s="323"/>
      <c r="GYO51" s="323"/>
      <c r="GYP51" s="323"/>
      <c r="GYQ51" s="323"/>
      <c r="GYR51" s="323"/>
      <c r="GYS51" s="323"/>
      <c r="GYT51" s="323"/>
      <c r="GYU51" s="323"/>
      <c r="GYV51" s="323"/>
      <c r="GYW51" s="323"/>
      <c r="GYX51" s="323"/>
      <c r="GYY51" s="323"/>
      <c r="GYZ51" s="323"/>
      <c r="GZA51" s="323"/>
      <c r="GZB51" s="323"/>
      <c r="GZC51" s="323"/>
      <c r="GZD51" s="323"/>
      <c r="GZE51" s="323"/>
      <c r="GZF51" s="323"/>
      <c r="GZG51" s="323"/>
      <c r="GZH51" s="323"/>
      <c r="GZI51" s="323"/>
      <c r="GZJ51" s="323"/>
      <c r="GZK51" s="323"/>
      <c r="GZL51" s="323"/>
      <c r="GZM51" s="323"/>
      <c r="GZN51" s="323"/>
      <c r="GZO51" s="323"/>
      <c r="GZP51" s="323"/>
      <c r="GZQ51" s="323"/>
      <c r="GZR51" s="323"/>
      <c r="GZS51" s="323"/>
      <c r="GZT51" s="323"/>
      <c r="GZU51" s="323"/>
      <c r="GZV51" s="323"/>
      <c r="GZW51" s="323"/>
      <c r="GZX51" s="323"/>
      <c r="GZY51" s="323"/>
      <c r="GZZ51" s="323"/>
      <c r="HAA51" s="323"/>
      <c r="HAB51" s="323"/>
      <c r="HAC51" s="323"/>
      <c r="HAD51" s="323"/>
      <c r="HAE51" s="323"/>
      <c r="HAF51" s="323"/>
      <c r="HAG51" s="323"/>
      <c r="HAH51" s="323"/>
      <c r="HAI51" s="323"/>
      <c r="HAJ51" s="323"/>
      <c r="HAK51" s="323"/>
      <c r="HAL51" s="323"/>
      <c r="HAM51" s="323"/>
      <c r="HAN51" s="323"/>
      <c r="HAO51" s="323"/>
      <c r="HAP51" s="323"/>
      <c r="HAQ51" s="323"/>
      <c r="HAR51" s="323"/>
      <c r="HAS51" s="323"/>
      <c r="HAT51" s="323"/>
      <c r="HAU51" s="323"/>
      <c r="HAV51" s="323"/>
      <c r="HAW51" s="323"/>
      <c r="HAX51" s="323"/>
      <c r="HAY51" s="323"/>
      <c r="HAZ51" s="323"/>
      <c r="HBA51" s="323"/>
      <c r="HBB51" s="323"/>
      <c r="HBC51" s="323"/>
      <c r="HBD51" s="323"/>
      <c r="HBE51" s="323"/>
      <c r="HBF51" s="323"/>
      <c r="HBG51" s="323"/>
      <c r="HBH51" s="323"/>
      <c r="HBI51" s="323"/>
      <c r="HBJ51" s="323"/>
      <c r="HBK51" s="323"/>
      <c r="HBL51" s="323"/>
      <c r="HBM51" s="323"/>
      <c r="HBN51" s="323"/>
      <c r="HBO51" s="323"/>
      <c r="HBP51" s="323"/>
      <c r="HBQ51" s="323"/>
      <c r="HBR51" s="323"/>
      <c r="HBS51" s="323"/>
      <c r="HBT51" s="323"/>
      <c r="HBU51" s="323"/>
      <c r="HBV51" s="323"/>
      <c r="HBW51" s="323"/>
      <c r="HBX51" s="323"/>
      <c r="HBY51" s="323"/>
      <c r="HBZ51" s="323"/>
      <c r="HCA51" s="323"/>
      <c r="HCB51" s="323"/>
      <c r="HCC51" s="323"/>
      <c r="HCD51" s="323"/>
      <c r="HCE51" s="323"/>
      <c r="HCF51" s="323"/>
      <c r="HCG51" s="323"/>
      <c r="HCH51" s="323"/>
      <c r="HCI51" s="323"/>
      <c r="HCJ51" s="323"/>
      <c r="HCK51" s="323"/>
      <c r="HCL51" s="323"/>
      <c r="HCM51" s="323"/>
      <c r="HCN51" s="323"/>
      <c r="HCO51" s="323"/>
      <c r="HCP51" s="323"/>
      <c r="HCQ51" s="323"/>
      <c r="HCR51" s="323"/>
      <c r="HCS51" s="323"/>
      <c r="HCT51" s="323"/>
      <c r="HCU51" s="323"/>
      <c r="HCV51" s="323"/>
      <c r="HCW51" s="323"/>
      <c r="HCX51" s="323"/>
      <c r="HCY51" s="323"/>
      <c r="HCZ51" s="323"/>
      <c r="HDA51" s="323"/>
      <c r="HDB51" s="323"/>
      <c r="HDC51" s="323"/>
      <c r="HDD51" s="323"/>
      <c r="HDE51" s="323"/>
      <c r="HDF51" s="323"/>
      <c r="HDG51" s="323"/>
      <c r="HDH51" s="323"/>
      <c r="HDI51" s="323"/>
      <c r="HDJ51" s="323"/>
      <c r="HDK51" s="323"/>
      <c r="HDL51" s="323"/>
      <c r="HDM51" s="323"/>
      <c r="HDN51" s="323"/>
      <c r="HDO51" s="323"/>
      <c r="HDP51" s="323"/>
      <c r="HDQ51" s="323"/>
      <c r="HDR51" s="323"/>
      <c r="HDS51" s="323"/>
      <c r="HDT51" s="323"/>
      <c r="HDU51" s="323"/>
      <c r="HDV51" s="323"/>
      <c r="HDW51" s="323"/>
      <c r="HDX51" s="323"/>
      <c r="HDY51" s="323"/>
      <c r="HDZ51" s="323"/>
      <c r="HEA51" s="323"/>
      <c r="HEB51" s="323"/>
      <c r="HEC51" s="323"/>
      <c r="HED51" s="323"/>
      <c r="HEE51" s="323"/>
      <c r="HEF51" s="323"/>
      <c r="HEG51" s="323"/>
      <c r="HEH51" s="323"/>
      <c r="HEI51" s="323"/>
      <c r="HEJ51" s="323"/>
      <c r="HEK51" s="323"/>
      <c r="HEL51" s="323"/>
      <c r="HEM51" s="323"/>
      <c r="HEN51" s="323"/>
      <c r="HEO51" s="323"/>
      <c r="HEP51" s="323"/>
      <c r="HEQ51" s="323"/>
      <c r="HER51" s="323"/>
      <c r="HES51" s="323"/>
      <c r="HET51" s="323"/>
      <c r="HEU51" s="323"/>
      <c r="HEV51" s="323"/>
      <c r="HEW51" s="323"/>
      <c r="HEX51" s="323"/>
      <c r="HEY51" s="323"/>
      <c r="HEZ51" s="323"/>
      <c r="HFA51" s="323"/>
      <c r="HFB51" s="323"/>
      <c r="HFC51" s="323"/>
      <c r="HFD51" s="323"/>
      <c r="HFE51" s="323"/>
      <c r="HFF51" s="323"/>
      <c r="HFG51" s="323"/>
      <c r="HFH51" s="323"/>
      <c r="HFI51" s="323"/>
      <c r="HFJ51" s="323"/>
      <c r="HFK51" s="323"/>
      <c r="HFL51" s="323"/>
      <c r="HFM51" s="323"/>
      <c r="HFN51" s="323"/>
      <c r="HFO51" s="323"/>
      <c r="HFP51" s="323"/>
      <c r="HFQ51" s="323"/>
      <c r="HFR51" s="323"/>
      <c r="HFS51" s="323"/>
      <c r="HFT51" s="323"/>
      <c r="HFU51" s="323"/>
      <c r="HFV51" s="323"/>
      <c r="HFW51" s="323"/>
      <c r="HFX51" s="323"/>
      <c r="HFY51" s="323"/>
      <c r="HFZ51" s="323"/>
      <c r="HGA51" s="323"/>
      <c r="HGB51" s="323"/>
      <c r="HGC51" s="323"/>
      <c r="HGD51" s="323"/>
      <c r="HGE51" s="323"/>
      <c r="HGF51" s="323"/>
      <c r="HGG51" s="323"/>
      <c r="HGH51" s="323"/>
      <c r="HGI51" s="323"/>
      <c r="HGJ51" s="323"/>
      <c r="HGK51" s="323"/>
      <c r="HGL51" s="323"/>
      <c r="HGM51" s="323"/>
      <c r="HGN51" s="323"/>
      <c r="HGO51" s="323"/>
      <c r="HGP51" s="323"/>
      <c r="HGQ51" s="323"/>
      <c r="HGR51" s="323"/>
      <c r="HGS51" s="323"/>
      <c r="HGT51" s="323"/>
      <c r="HGU51" s="323"/>
      <c r="HGV51" s="323"/>
      <c r="HGW51" s="323"/>
      <c r="HGX51" s="323"/>
      <c r="HGY51" s="323"/>
      <c r="HGZ51" s="323"/>
      <c r="HHA51" s="323"/>
      <c r="HHB51" s="323"/>
      <c r="HHC51" s="323"/>
      <c r="HHD51" s="323"/>
      <c r="HHE51" s="323"/>
      <c r="HHF51" s="323"/>
      <c r="HHG51" s="323"/>
      <c r="HHH51" s="323"/>
      <c r="HHI51" s="323"/>
      <c r="HHJ51" s="323"/>
      <c r="HHK51" s="323"/>
      <c r="HHL51" s="323"/>
      <c r="HHM51" s="323"/>
      <c r="HHN51" s="323"/>
      <c r="HHO51" s="323"/>
      <c r="HHP51" s="323"/>
      <c r="HHQ51" s="323"/>
      <c r="HHR51" s="323"/>
      <c r="HHS51" s="323"/>
      <c r="HHT51" s="323"/>
      <c r="HHU51" s="323"/>
      <c r="HHV51" s="323"/>
      <c r="HHW51" s="323"/>
      <c r="HHX51" s="323"/>
      <c r="HHY51" s="323"/>
      <c r="HHZ51" s="323"/>
      <c r="HIA51" s="323"/>
      <c r="HIB51" s="323"/>
      <c r="HIC51" s="323"/>
      <c r="HID51" s="323"/>
      <c r="HIE51" s="323"/>
      <c r="HIF51" s="323"/>
      <c r="HIG51" s="323"/>
      <c r="HIH51" s="323"/>
      <c r="HII51" s="323"/>
      <c r="HIJ51" s="323"/>
      <c r="HIK51" s="323"/>
      <c r="HIL51" s="323"/>
      <c r="HIM51" s="323"/>
      <c r="HIN51" s="323"/>
      <c r="HIO51" s="323"/>
      <c r="HIP51" s="323"/>
      <c r="HIQ51" s="323"/>
      <c r="HIR51" s="323"/>
      <c r="HIS51" s="323"/>
      <c r="HIT51" s="323"/>
      <c r="HIU51" s="323"/>
      <c r="HIV51" s="323"/>
      <c r="HIW51" s="323"/>
      <c r="HIX51" s="323"/>
      <c r="HIY51" s="323"/>
      <c r="HIZ51" s="323"/>
      <c r="HJA51" s="323"/>
      <c r="HJB51" s="323"/>
      <c r="HJC51" s="323"/>
      <c r="HJD51" s="323"/>
      <c r="HJE51" s="323"/>
      <c r="HJF51" s="323"/>
      <c r="HJG51" s="323"/>
      <c r="HJH51" s="323"/>
      <c r="HJI51" s="323"/>
      <c r="HJJ51" s="323"/>
      <c r="HJK51" s="323"/>
      <c r="HJL51" s="323"/>
      <c r="HJM51" s="323"/>
      <c r="HJN51" s="323"/>
      <c r="HJO51" s="323"/>
      <c r="HJP51" s="323"/>
      <c r="HJQ51" s="323"/>
      <c r="HJR51" s="323"/>
      <c r="HJS51" s="323"/>
      <c r="HJT51" s="323"/>
      <c r="HJU51" s="323"/>
      <c r="HJV51" s="323"/>
      <c r="HJW51" s="323"/>
      <c r="HJX51" s="323"/>
      <c r="HJY51" s="323"/>
      <c r="HJZ51" s="323"/>
      <c r="HKA51" s="323"/>
      <c r="HKB51" s="323"/>
      <c r="HKC51" s="323"/>
      <c r="HKD51" s="323"/>
      <c r="HKE51" s="323"/>
      <c r="HKF51" s="323"/>
      <c r="HKG51" s="323"/>
      <c r="HKH51" s="323"/>
      <c r="HKI51" s="323"/>
      <c r="HKJ51" s="323"/>
      <c r="HKK51" s="323"/>
      <c r="HKL51" s="323"/>
      <c r="HKM51" s="323"/>
      <c r="HKN51" s="323"/>
      <c r="HKO51" s="323"/>
      <c r="HKP51" s="323"/>
      <c r="HKQ51" s="323"/>
      <c r="HKR51" s="323"/>
      <c r="HKS51" s="323"/>
      <c r="HKT51" s="323"/>
      <c r="HKU51" s="323"/>
      <c r="HKV51" s="323"/>
      <c r="HKW51" s="323"/>
      <c r="HKX51" s="323"/>
      <c r="HKY51" s="323"/>
      <c r="HKZ51" s="323"/>
      <c r="HLA51" s="323"/>
      <c r="HLB51" s="323"/>
      <c r="HLC51" s="323"/>
      <c r="HLD51" s="323"/>
      <c r="HLE51" s="323"/>
      <c r="HLF51" s="323"/>
      <c r="HLG51" s="323"/>
      <c r="HLH51" s="323"/>
      <c r="HLI51" s="323"/>
      <c r="HLJ51" s="323"/>
      <c r="HLK51" s="323"/>
      <c r="HLL51" s="323"/>
      <c r="HLM51" s="323"/>
      <c r="HLN51" s="323"/>
      <c r="HLO51" s="323"/>
      <c r="HLP51" s="323"/>
      <c r="HLQ51" s="323"/>
      <c r="HLR51" s="323"/>
      <c r="HLS51" s="323"/>
      <c r="HLT51" s="323"/>
      <c r="HLU51" s="323"/>
      <c r="HLV51" s="323"/>
      <c r="HLW51" s="323"/>
      <c r="HLX51" s="323"/>
      <c r="HLY51" s="323"/>
      <c r="HLZ51" s="323"/>
      <c r="HMA51" s="323"/>
      <c r="HMB51" s="323"/>
      <c r="HMC51" s="323"/>
      <c r="HMD51" s="323"/>
      <c r="HME51" s="323"/>
      <c r="HMF51" s="323"/>
      <c r="HMG51" s="323"/>
      <c r="HMH51" s="323"/>
      <c r="HMI51" s="323"/>
      <c r="HMJ51" s="323"/>
      <c r="HMK51" s="323"/>
      <c r="HML51" s="323"/>
      <c r="HMM51" s="323"/>
      <c r="HMN51" s="323"/>
      <c r="HMO51" s="323"/>
      <c r="HMP51" s="323"/>
      <c r="HMQ51" s="323"/>
      <c r="HMR51" s="323"/>
      <c r="HMS51" s="323"/>
      <c r="HMT51" s="323"/>
      <c r="HMU51" s="323"/>
      <c r="HMV51" s="323"/>
      <c r="HMW51" s="323"/>
      <c r="HMX51" s="323"/>
      <c r="HMY51" s="323"/>
      <c r="HMZ51" s="323"/>
      <c r="HNA51" s="323"/>
      <c r="HNB51" s="323"/>
      <c r="HNC51" s="323"/>
      <c r="HND51" s="323"/>
      <c r="HNE51" s="323"/>
      <c r="HNF51" s="323"/>
      <c r="HNG51" s="323"/>
      <c r="HNH51" s="323"/>
      <c r="HNI51" s="323"/>
      <c r="HNJ51" s="323"/>
      <c r="HNK51" s="323"/>
      <c r="HNL51" s="323"/>
      <c r="HNM51" s="323"/>
      <c r="HNN51" s="323"/>
      <c r="HNO51" s="323"/>
      <c r="HNP51" s="323"/>
      <c r="HNQ51" s="323"/>
      <c r="HNR51" s="323"/>
      <c r="HNS51" s="323"/>
      <c r="HNT51" s="323"/>
      <c r="HNU51" s="323"/>
      <c r="HNV51" s="323"/>
      <c r="HNW51" s="323"/>
      <c r="HNX51" s="323"/>
      <c r="HNY51" s="323"/>
      <c r="HNZ51" s="323"/>
      <c r="HOA51" s="323"/>
      <c r="HOB51" s="323"/>
      <c r="HOC51" s="323"/>
      <c r="HOD51" s="323"/>
      <c r="HOE51" s="323"/>
      <c r="HOF51" s="323"/>
      <c r="HOG51" s="323"/>
      <c r="HOH51" s="323"/>
      <c r="HOI51" s="323"/>
      <c r="HOJ51" s="323"/>
      <c r="HOK51" s="323"/>
      <c r="HOL51" s="323"/>
      <c r="HOM51" s="323"/>
      <c r="HON51" s="323"/>
      <c r="HOO51" s="323"/>
      <c r="HOP51" s="323"/>
      <c r="HOQ51" s="323"/>
      <c r="HOR51" s="323"/>
      <c r="HOS51" s="323"/>
      <c r="HOT51" s="323"/>
      <c r="HOU51" s="323"/>
      <c r="HOV51" s="323"/>
      <c r="HOW51" s="323"/>
      <c r="HOX51" s="323"/>
      <c r="HOY51" s="323"/>
      <c r="HOZ51" s="323"/>
      <c r="HPA51" s="323"/>
      <c r="HPB51" s="323"/>
      <c r="HPC51" s="323"/>
      <c r="HPD51" s="323"/>
      <c r="HPE51" s="323"/>
      <c r="HPF51" s="323"/>
      <c r="HPG51" s="323"/>
      <c r="HPH51" s="323"/>
      <c r="HPI51" s="323"/>
      <c r="HPJ51" s="323"/>
      <c r="HPK51" s="323"/>
      <c r="HPL51" s="323"/>
      <c r="HPM51" s="323"/>
      <c r="HPN51" s="323"/>
      <c r="HPO51" s="323"/>
      <c r="HPP51" s="323"/>
      <c r="HPQ51" s="323"/>
      <c r="HPR51" s="323"/>
      <c r="HPS51" s="323"/>
      <c r="HPT51" s="323"/>
      <c r="HPU51" s="323"/>
      <c r="HPV51" s="323"/>
      <c r="HPW51" s="323"/>
      <c r="HPX51" s="323"/>
      <c r="HPY51" s="323"/>
      <c r="HPZ51" s="323"/>
      <c r="HQA51" s="323"/>
      <c r="HQB51" s="323"/>
      <c r="HQC51" s="323"/>
      <c r="HQD51" s="323"/>
      <c r="HQE51" s="323"/>
      <c r="HQF51" s="323"/>
      <c r="HQG51" s="323"/>
      <c r="HQH51" s="323"/>
      <c r="HQI51" s="323"/>
      <c r="HQJ51" s="323"/>
      <c r="HQK51" s="323"/>
      <c r="HQL51" s="323"/>
      <c r="HQM51" s="323"/>
      <c r="HQN51" s="323"/>
      <c r="HQO51" s="323"/>
      <c r="HQP51" s="323"/>
      <c r="HQQ51" s="323"/>
      <c r="HQR51" s="323"/>
      <c r="HQS51" s="323"/>
      <c r="HQT51" s="323"/>
      <c r="HQU51" s="323"/>
      <c r="HQV51" s="323"/>
      <c r="HQW51" s="323"/>
      <c r="HQX51" s="323"/>
      <c r="HQY51" s="323"/>
      <c r="HQZ51" s="323"/>
      <c r="HRA51" s="323"/>
      <c r="HRB51" s="323"/>
      <c r="HRC51" s="323"/>
      <c r="HRD51" s="323"/>
      <c r="HRE51" s="323"/>
      <c r="HRF51" s="323"/>
      <c r="HRG51" s="323"/>
      <c r="HRH51" s="323"/>
      <c r="HRI51" s="323"/>
      <c r="HRJ51" s="323"/>
      <c r="HRK51" s="323"/>
      <c r="HRL51" s="323"/>
      <c r="HRM51" s="323"/>
      <c r="HRN51" s="323"/>
      <c r="HRO51" s="323"/>
      <c r="HRP51" s="323"/>
      <c r="HRQ51" s="323"/>
      <c r="HRR51" s="323"/>
      <c r="HRS51" s="323"/>
      <c r="HRT51" s="323"/>
      <c r="HRU51" s="323"/>
      <c r="HRV51" s="323"/>
      <c r="HRW51" s="323"/>
      <c r="HRX51" s="323"/>
      <c r="HRY51" s="323"/>
      <c r="HRZ51" s="323"/>
      <c r="HSA51" s="323"/>
      <c r="HSB51" s="323"/>
      <c r="HSC51" s="323"/>
      <c r="HSD51" s="323"/>
      <c r="HSE51" s="323"/>
      <c r="HSF51" s="323"/>
      <c r="HSG51" s="323"/>
      <c r="HSH51" s="323"/>
      <c r="HSI51" s="323"/>
      <c r="HSJ51" s="323"/>
      <c r="HSK51" s="323"/>
      <c r="HSL51" s="323"/>
      <c r="HSM51" s="323"/>
      <c r="HSN51" s="323"/>
      <c r="HSO51" s="323"/>
      <c r="HSP51" s="323"/>
      <c r="HSQ51" s="323"/>
      <c r="HSR51" s="323"/>
      <c r="HSS51" s="323"/>
      <c r="HST51" s="323"/>
      <c r="HSU51" s="323"/>
      <c r="HSV51" s="323"/>
      <c r="HSW51" s="323"/>
      <c r="HSX51" s="323"/>
      <c r="HSY51" s="323"/>
      <c r="HSZ51" s="323"/>
      <c r="HTA51" s="323"/>
      <c r="HTB51" s="323"/>
      <c r="HTC51" s="323"/>
      <c r="HTD51" s="323"/>
      <c r="HTE51" s="323"/>
      <c r="HTF51" s="323"/>
      <c r="HTG51" s="323"/>
      <c r="HTH51" s="323"/>
      <c r="HTI51" s="323"/>
      <c r="HTJ51" s="323"/>
      <c r="HTK51" s="323"/>
      <c r="HTL51" s="323"/>
      <c r="HTM51" s="323"/>
      <c r="HTN51" s="323"/>
      <c r="HTO51" s="323"/>
      <c r="HTP51" s="323"/>
      <c r="HTQ51" s="323"/>
      <c r="HTR51" s="323"/>
      <c r="HTS51" s="323"/>
      <c r="HTT51" s="323"/>
      <c r="HTU51" s="323"/>
      <c r="HTV51" s="323"/>
      <c r="HTW51" s="323"/>
      <c r="HTX51" s="323"/>
      <c r="HTY51" s="323"/>
      <c r="HTZ51" s="323"/>
      <c r="HUA51" s="323"/>
      <c r="HUB51" s="323"/>
      <c r="HUC51" s="323"/>
      <c r="HUD51" s="323"/>
      <c r="HUE51" s="323"/>
      <c r="HUF51" s="323"/>
      <c r="HUG51" s="323"/>
      <c r="HUH51" s="323"/>
      <c r="HUI51" s="323"/>
      <c r="HUJ51" s="323"/>
      <c r="HUK51" s="323"/>
      <c r="HUL51" s="323"/>
      <c r="HUM51" s="323"/>
      <c r="HUN51" s="323"/>
      <c r="HUO51" s="323"/>
      <c r="HUP51" s="323"/>
      <c r="HUQ51" s="323"/>
      <c r="HUR51" s="323"/>
      <c r="HUS51" s="323"/>
      <c r="HUT51" s="323"/>
      <c r="HUU51" s="323"/>
      <c r="HUV51" s="323"/>
      <c r="HUW51" s="323"/>
      <c r="HUX51" s="323"/>
      <c r="HUY51" s="323"/>
      <c r="HUZ51" s="323"/>
      <c r="HVA51" s="323"/>
      <c r="HVB51" s="323"/>
      <c r="HVC51" s="323"/>
      <c r="HVD51" s="323"/>
      <c r="HVE51" s="323"/>
      <c r="HVF51" s="323"/>
      <c r="HVG51" s="323"/>
      <c r="HVH51" s="323"/>
      <c r="HVI51" s="323"/>
      <c r="HVJ51" s="323"/>
      <c r="HVK51" s="323"/>
      <c r="HVL51" s="323"/>
      <c r="HVM51" s="323"/>
      <c r="HVN51" s="323"/>
      <c r="HVO51" s="323"/>
      <c r="HVP51" s="323"/>
      <c r="HVQ51" s="323"/>
      <c r="HVR51" s="323"/>
      <c r="HVS51" s="323"/>
      <c r="HVT51" s="323"/>
      <c r="HVU51" s="323"/>
      <c r="HVV51" s="323"/>
      <c r="HVW51" s="323"/>
      <c r="HVX51" s="323"/>
      <c r="HVY51" s="323"/>
      <c r="HVZ51" s="323"/>
      <c r="HWA51" s="323"/>
      <c r="HWB51" s="323"/>
      <c r="HWC51" s="323"/>
      <c r="HWD51" s="323"/>
      <c r="HWE51" s="323"/>
      <c r="HWF51" s="323"/>
      <c r="HWG51" s="323"/>
      <c r="HWH51" s="323"/>
      <c r="HWI51" s="323"/>
      <c r="HWJ51" s="323"/>
      <c r="HWK51" s="323"/>
      <c r="HWL51" s="323"/>
      <c r="HWM51" s="323"/>
      <c r="HWN51" s="323"/>
      <c r="HWO51" s="323"/>
      <c r="HWP51" s="323"/>
      <c r="HWQ51" s="323"/>
      <c r="HWR51" s="323"/>
      <c r="HWS51" s="323"/>
      <c r="HWT51" s="323"/>
      <c r="HWU51" s="323"/>
      <c r="HWV51" s="323"/>
      <c r="HWW51" s="323"/>
      <c r="HWX51" s="323"/>
      <c r="HWY51" s="323"/>
      <c r="HWZ51" s="323"/>
      <c r="HXA51" s="323"/>
      <c r="HXB51" s="323"/>
      <c r="HXC51" s="323"/>
      <c r="HXD51" s="323"/>
      <c r="HXE51" s="323"/>
      <c r="HXF51" s="323"/>
      <c r="HXG51" s="323"/>
      <c r="HXH51" s="323"/>
      <c r="HXI51" s="323"/>
      <c r="HXJ51" s="323"/>
      <c r="HXK51" s="323"/>
      <c r="HXL51" s="323"/>
      <c r="HXM51" s="323"/>
      <c r="HXN51" s="323"/>
      <c r="HXO51" s="323"/>
      <c r="HXP51" s="323"/>
      <c r="HXQ51" s="323"/>
      <c r="HXR51" s="323"/>
      <c r="HXS51" s="323"/>
      <c r="HXT51" s="323"/>
      <c r="HXU51" s="323"/>
      <c r="HXV51" s="323"/>
      <c r="HXW51" s="323"/>
      <c r="HXX51" s="323"/>
      <c r="HXY51" s="323"/>
      <c r="HXZ51" s="323"/>
      <c r="HYA51" s="323"/>
      <c r="HYB51" s="323"/>
      <c r="HYC51" s="323"/>
      <c r="HYD51" s="323"/>
      <c r="HYE51" s="323"/>
      <c r="HYF51" s="323"/>
      <c r="HYG51" s="323"/>
      <c r="HYH51" s="323"/>
      <c r="HYI51" s="323"/>
      <c r="HYJ51" s="323"/>
      <c r="HYK51" s="323"/>
      <c r="HYL51" s="323"/>
      <c r="HYM51" s="323"/>
      <c r="HYN51" s="323"/>
      <c r="HYO51" s="323"/>
      <c r="HYP51" s="323"/>
      <c r="HYQ51" s="323"/>
      <c r="HYR51" s="323"/>
      <c r="HYS51" s="323"/>
      <c r="HYT51" s="323"/>
      <c r="HYU51" s="323"/>
      <c r="HYV51" s="323"/>
      <c r="HYW51" s="323"/>
      <c r="HYX51" s="323"/>
      <c r="HYY51" s="323"/>
      <c r="HYZ51" s="323"/>
      <c r="HZA51" s="323"/>
      <c r="HZB51" s="323"/>
      <c r="HZC51" s="323"/>
      <c r="HZD51" s="323"/>
      <c r="HZE51" s="323"/>
      <c r="HZF51" s="323"/>
      <c r="HZG51" s="323"/>
      <c r="HZH51" s="323"/>
      <c r="HZI51" s="323"/>
      <c r="HZJ51" s="323"/>
      <c r="HZK51" s="323"/>
      <c r="HZL51" s="323"/>
      <c r="HZM51" s="323"/>
      <c r="HZN51" s="323"/>
      <c r="HZO51" s="323"/>
      <c r="HZP51" s="323"/>
      <c r="HZQ51" s="323"/>
      <c r="HZR51" s="323"/>
      <c r="HZS51" s="323"/>
      <c r="HZT51" s="323"/>
      <c r="HZU51" s="323"/>
      <c r="HZV51" s="323"/>
      <c r="HZW51" s="323"/>
      <c r="HZX51" s="323"/>
      <c r="HZY51" s="323"/>
      <c r="HZZ51" s="323"/>
      <c r="IAA51" s="323"/>
      <c r="IAB51" s="323"/>
      <c r="IAC51" s="323"/>
      <c r="IAD51" s="323"/>
      <c r="IAE51" s="323"/>
      <c r="IAF51" s="323"/>
      <c r="IAG51" s="323"/>
      <c r="IAH51" s="323"/>
      <c r="IAI51" s="323"/>
      <c r="IAJ51" s="323"/>
      <c r="IAK51" s="323"/>
      <c r="IAL51" s="323"/>
      <c r="IAM51" s="323"/>
      <c r="IAN51" s="323"/>
      <c r="IAO51" s="323"/>
      <c r="IAP51" s="323"/>
      <c r="IAQ51" s="323"/>
      <c r="IAR51" s="323"/>
      <c r="IAS51" s="323"/>
      <c r="IAT51" s="323"/>
      <c r="IAU51" s="323"/>
      <c r="IAV51" s="323"/>
      <c r="IAW51" s="323"/>
      <c r="IAX51" s="323"/>
      <c r="IAY51" s="323"/>
      <c r="IAZ51" s="323"/>
      <c r="IBA51" s="323"/>
      <c r="IBB51" s="323"/>
      <c r="IBC51" s="323"/>
      <c r="IBD51" s="323"/>
      <c r="IBE51" s="323"/>
      <c r="IBF51" s="323"/>
      <c r="IBG51" s="323"/>
      <c r="IBH51" s="323"/>
      <c r="IBI51" s="323"/>
      <c r="IBJ51" s="323"/>
      <c r="IBK51" s="323"/>
      <c r="IBL51" s="323"/>
      <c r="IBM51" s="323"/>
      <c r="IBN51" s="323"/>
      <c r="IBO51" s="323"/>
      <c r="IBP51" s="323"/>
      <c r="IBQ51" s="323"/>
      <c r="IBR51" s="323"/>
      <c r="IBS51" s="323"/>
      <c r="IBT51" s="323"/>
      <c r="IBU51" s="323"/>
      <c r="IBV51" s="323"/>
      <c r="IBW51" s="323"/>
      <c r="IBX51" s="323"/>
      <c r="IBY51" s="323"/>
      <c r="IBZ51" s="323"/>
      <c r="ICA51" s="323"/>
      <c r="ICB51" s="323"/>
      <c r="ICC51" s="323"/>
      <c r="ICD51" s="323"/>
      <c r="ICE51" s="323"/>
      <c r="ICF51" s="323"/>
      <c r="ICG51" s="323"/>
      <c r="ICH51" s="323"/>
      <c r="ICI51" s="323"/>
      <c r="ICJ51" s="323"/>
      <c r="ICK51" s="323"/>
      <c r="ICL51" s="323"/>
      <c r="ICM51" s="323"/>
      <c r="ICN51" s="323"/>
      <c r="ICO51" s="323"/>
      <c r="ICP51" s="323"/>
      <c r="ICQ51" s="323"/>
      <c r="ICR51" s="323"/>
      <c r="ICS51" s="323"/>
      <c r="ICT51" s="323"/>
      <c r="ICU51" s="323"/>
      <c r="ICV51" s="323"/>
      <c r="ICW51" s="323"/>
      <c r="ICX51" s="323"/>
      <c r="ICY51" s="323"/>
      <c r="ICZ51" s="323"/>
      <c r="IDA51" s="323"/>
      <c r="IDB51" s="323"/>
      <c r="IDC51" s="323"/>
      <c r="IDD51" s="323"/>
      <c r="IDE51" s="323"/>
      <c r="IDF51" s="323"/>
      <c r="IDG51" s="323"/>
      <c r="IDH51" s="323"/>
      <c r="IDI51" s="323"/>
      <c r="IDJ51" s="323"/>
      <c r="IDK51" s="323"/>
      <c r="IDL51" s="323"/>
      <c r="IDM51" s="323"/>
      <c r="IDN51" s="323"/>
      <c r="IDO51" s="323"/>
      <c r="IDP51" s="323"/>
      <c r="IDQ51" s="323"/>
      <c r="IDR51" s="323"/>
      <c r="IDS51" s="323"/>
      <c r="IDT51" s="323"/>
      <c r="IDU51" s="323"/>
      <c r="IDV51" s="323"/>
      <c r="IDW51" s="323"/>
      <c r="IDX51" s="323"/>
      <c r="IDY51" s="323"/>
      <c r="IDZ51" s="323"/>
      <c r="IEA51" s="323"/>
      <c r="IEB51" s="323"/>
      <c r="IEC51" s="323"/>
      <c r="IED51" s="323"/>
      <c r="IEE51" s="323"/>
      <c r="IEF51" s="323"/>
      <c r="IEG51" s="323"/>
      <c r="IEH51" s="323"/>
      <c r="IEI51" s="323"/>
      <c r="IEJ51" s="323"/>
      <c r="IEK51" s="323"/>
      <c r="IEL51" s="323"/>
      <c r="IEM51" s="323"/>
      <c r="IEN51" s="323"/>
      <c r="IEO51" s="323"/>
      <c r="IEP51" s="323"/>
      <c r="IEQ51" s="323"/>
      <c r="IER51" s="323"/>
      <c r="IES51" s="323"/>
      <c r="IET51" s="323"/>
      <c r="IEU51" s="323"/>
      <c r="IEV51" s="323"/>
      <c r="IEW51" s="323"/>
      <c r="IEX51" s="323"/>
      <c r="IEY51" s="323"/>
      <c r="IEZ51" s="323"/>
      <c r="IFA51" s="323"/>
      <c r="IFB51" s="323"/>
      <c r="IFC51" s="323"/>
      <c r="IFD51" s="323"/>
      <c r="IFE51" s="323"/>
      <c r="IFF51" s="323"/>
      <c r="IFG51" s="323"/>
      <c r="IFH51" s="323"/>
      <c r="IFI51" s="323"/>
      <c r="IFJ51" s="323"/>
      <c r="IFK51" s="323"/>
      <c r="IFL51" s="323"/>
      <c r="IFM51" s="323"/>
      <c r="IFN51" s="323"/>
      <c r="IFO51" s="323"/>
      <c r="IFP51" s="323"/>
      <c r="IFQ51" s="323"/>
      <c r="IFR51" s="323"/>
      <c r="IFS51" s="323"/>
      <c r="IFT51" s="323"/>
      <c r="IFU51" s="323"/>
      <c r="IFV51" s="323"/>
      <c r="IFW51" s="323"/>
      <c r="IFX51" s="323"/>
      <c r="IFY51" s="323"/>
      <c r="IFZ51" s="323"/>
      <c r="IGA51" s="323"/>
      <c r="IGB51" s="323"/>
      <c r="IGC51" s="323"/>
      <c r="IGD51" s="323"/>
      <c r="IGE51" s="323"/>
      <c r="IGF51" s="323"/>
      <c r="IGG51" s="323"/>
      <c r="IGH51" s="323"/>
      <c r="IGI51" s="323"/>
      <c r="IGJ51" s="323"/>
      <c r="IGK51" s="323"/>
      <c r="IGL51" s="323"/>
      <c r="IGM51" s="323"/>
      <c r="IGN51" s="323"/>
      <c r="IGO51" s="323"/>
      <c r="IGP51" s="323"/>
      <c r="IGQ51" s="323"/>
      <c r="IGR51" s="323"/>
      <c r="IGS51" s="323"/>
      <c r="IGT51" s="323"/>
      <c r="IGU51" s="323"/>
      <c r="IGV51" s="323"/>
      <c r="IGW51" s="323"/>
      <c r="IGX51" s="323"/>
      <c r="IGY51" s="323"/>
      <c r="IGZ51" s="323"/>
      <c r="IHA51" s="323"/>
      <c r="IHB51" s="323"/>
      <c r="IHC51" s="323"/>
      <c r="IHD51" s="323"/>
      <c r="IHE51" s="323"/>
      <c r="IHF51" s="323"/>
      <c r="IHG51" s="323"/>
      <c r="IHH51" s="323"/>
      <c r="IHI51" s="323"/>
      <c r="IHJ51" s="323"/>
      <c r="IHK51" s="323"/>
      <c r="IHL51" s="323"/>
      <c r="IHM51" s="323"/>
      <c r="IHN51" s="323"/>
      <c r="IHO51" s="323"/>
      <c r="IHP51" s="323"/>
      <c r="IHQ51" s="323"/>
      <c r="IHR51" s="323"/>
      <c r="IHS51" s="323"/>
      <c r="IHT51" s="323"/>
      <c r="IHU51" s="323"/>
      <c r="IHV51" s="323"/>
      <c r="IHW51" s="323"/>
      <c r="IHX51" s="323"/>
      <c r="IHY51" s="323"/>
      <c r="IHZ51" s="323"/>
      <c r="IIA51" s="323"/>
      <c r="IIB51" s="323"/>
      <c r="IIC51" s="323"/>
      <c r="IID51" s="323"/>
      <c r="IIE51" s="323"/>
      <c r="IIF51" s="323"/>
      <c r="IIG51" s="323"/>
      <c r="IIH51" s="323"/>
      <c r="III51" s="323"/>
      <c r="IIJ51" s="323"/>
      <c r="IIK51" s="323"/>
      <c r="IIL51" s="323"/>
      <c r="IIM51" s="323"/>
      <c r="IIN51" s="323"/>
      <c r="IIO51" s="323"/>
      <c r="IIP51" s="323"/>
      <c r="IIQ51" s="323"/>
      <c r="IIR51" s="323"/>
      <c r="IIS51" s="323"/>
      <c r="IIT51" s="323"/>
      <c r="IIU51" s="323"/>
      <c r="IIV51" s="323"/>
      <c r="IIW51" s="323"/>
      <c r="IIX51" s="323"/>
      <c r="IIY51" s="323"/>
      <c r="IIZ51" s="323"/>
      <c r="IJA51" s="323"/>
      <c r="IJB51" s="323"/>
      <c r="IJC51" s="323"/>
      <c r="IJD51" s="323"/>
      <c r="IJE51" s="323"/>
      <c r="IJF51" s="323"/>
      <c r="IJG51" s="323"/>
      <c r="IJH51" s="323"/>
      <c r="IJI51" s="323"/>
      <c r="IJJ51" s="323"/>
      <c r="IJK51" s="323"/>
      <c r="IJL51" s="323"/>
      <c r="IJM51" s="323"/>
      <c r="IJN51" s="323"/>
      <c r="IJO51" s="323"/>
      <c r="IJP51" s="323"/>
      <c r="IJQ51" s="323"/>
      <c r="IJR51" s="323"/>
      <c r="IJS51" s="323"/>
      <c r="IJT51" s="323"/>
      <c r="IJU51" s="323"/>
      <c r="IJV51" s="323"/>
      <c r="IJW51" s="323"/>
      <c r="IJX51" s="323"/>
      <c r="IJY51" s="323"/>
      <c r="IJZ51" s="323"/>
      <c r="IKA51" s="323"/>
      <c r="IKB51" s="323"/>
      <c r="IKC51" s="323"/>
      <c r="IKD51" s="323"/>
      <c r="IKE51" s="323"/>
      <c r="IKF51" s="323"/>
      <c r="IKG51" s="323"/>
      <c r="IKH51" s="323"/>
      <c r="IKI51" s="323"/>
      <c r="IKJ51" s="323"/>
      <c r="IKK51" s="323"/>
      <c r="IKL51" s="323"/>
      <c r="IKM51" s="323"/>
      <c r="IKN51" s="323"/>
      <c r="IKO51" s="323"/>
      <c r="IKP51" s="323"/>
      <c r="IKQ51" s="323"/>
      <c r="IKR51" s="323"/>
      <c r="IKS51" s="323"/>
      <c r="IKT51" s="323"/>
      <c r="IKU51" s="323"/>
      <c r="IKV51" s="323"/>
      <c r="IKW51" s="323"/>
      <c r="IKX51" s="323"/>
      <c r="IKY51" s="323"/>
      <c r="IKZ51" s="323"/>
      <c r="ILA51" s="323"/>
      <c r="ILB51" s="323"/>
      <c r="ILC51" s="323"/>
      <c r="ILD51" s="323"/>
      <c r="ILE51" s="323"/>
      <c r="ILF51" s="323"/>
      <c r="ILG51" s="323"/>
      <c r="ILH51" s="323"/>
      <c r="ILI51" s="323"/>
      <c r="ILJ51" s="323"/>
      <c r="ILK51" s="323"/>
      <c r="ILL51" s="323"/>
      <c r="ILM51" s="323"/>
      <c r="ILN51" s="323"/>
      <c r="ILO51" s="323"/>
      <c r="ILP51" s="323"/>
      <c r="ILQ51" s="323"/>
      <c r="ILR51" s="323"/>
      <c r="ILS51" s="323"/>
      <c r="ILT51" s="323"/>
      <c r="ILU51" s="323"/>
      <c r="ILV51" s="323"/>
      <c r="ILW51" s="323"/>
      <c r="ILX51" s="323"/>
      <c r="ILY51" s="323"/>
      <c r="ILZ51" s="323"/>
      <c r="IMA51" s="323"/>
      <c r="IMB51" s="323"/>
      <c r="IMC51" s="323"/>
      <c r="IMD51" s="323"/>
      <c r="IME51" s="323"/>
      <c r="IMF51" s="323"/>
      <c r="IMG51" s="323"/>
      <c r="IMH51" s="323"/>
      <c r="IMI51" s="323"/>
      <c r="IMJ51" s="323"/>
      <c r="IMK51" s="323"/>
      <c r="IML51" s="323"/>
      <c r="IMM51" s="323"/>
      <c r="IMN51" s="323"/>
      <c r="IMO51" s="323"/>
      <c r="IMP51" s="323"/>
      <c r="IMQ51" s="323"/>
      <c r="IMR51" s="323"/>
      <c r="IMS51" s="323"/>
      <c r="IMT51" s="323"/>
      <c r="IMU51" s="323"/>
      <c r="IMV51" s="323"/>
      <c r="IMW51" s="323"/>
      <c r="IMX51" s="323"/>
      <c r="IMY51" s="323"/>
      <c r="IMZ51" s="323"/>
      <c r="INA51" s="323"/>
      <c r="INB51" s="323"/>
      <c r="INC51" s="323"/>
      <c r="IND51" s="323"/>
      <c r="INE51" s="323"/>
      <c r="INF51" s="323"/>
      <c r="ING51" s="323"/>
      <c r="INH51" s="323"/>
      <c r="INI51" s="323"/>
      <c r="INJ51" s="323"/>
      <c r="INK51" s="323"/>
      <c r="INL51" s="323"/>
      <c r="INM51" s="323"/>
      <c r="INN51" s="323"/>
      <c r="INO51" s="323"/>
      <c r="INP51" s="323"/>
      <c r="INQ51" s="323"/>
      <c r="INR51" s="323"/>
      <c r="INS51" s="323"/>
      <c r="INT51" s="323"/>
      <c r="INU51" s="323"/>
      <c r="INV51" s="323"/>
      <c r="INW51" s="323"/>
      <c r="INX51" s="323"/>
      <c r="INY51" s="323"/>
      <c r="INZ51" s="323"/>
      <c r="IOA51" s="323"/>
      <c r="IOB51" s="323"/>
      <c r="IOC51" s="323"/>
      <c r="IOD51" s="323"/>
      <c r="IOE51" s="323"/>
      <c r="IOF51" s="323"/>
      <c r="IOG51" s="323"/>
      <c r="IOH51" s="323"/>
      <c r="IOI51" s="323"/>
      <c r="IOJ51" s="323"/>
      <c r="IOK51" s="323"/>
      <c r="IOL51" s="323"/>
      <c r="IOM51" s="323"/>
      <c r="ION51" s="323"/>
      <c r="IOO51" s="323"/>
      <c r="IOP51" s="323"/>
      <c r="IOQ51" s="323"/>
      <c r="IOR51" s="323"/>
      <c r="IOS51" s="323"/>
      <c r="IOT51" s="323"/>
      <c r="IOU51" s="323"/>
      <c r="IOV51" s="323"/>
      <c r="IOW51" s="323"/>
      <c r="IOX51" s="323"/>
      <c r="IOY51" s="323"/>
      <c r="IOZ51" s="323"/>
      <c r="IPA51" s="323"/>
      <c r="IPB51" s="323"/>
      <c r="IPC51" s="323"/>
      <c r="IPD51" s="323"/>
      <c r="IPE51" s="323"/>
      <c r="IPF51" s="323"/>
      <c r="IPG51" s="323"/>
      <c r="IPH51" s="323"/>
      <c r="IPI51" s="323"/>
      <c r="IPJ51" s="323"/>
      <c r="IPK51" s="323"/>
      <c r="IPL51" s="323"/>
      <c r="IPM51" s="323"/>
      <c r="IPN51" s="323"/>
      <c r="IPO51" s="323"/>
      <c r="IPP51" s="323"/>
      <c r="IPQ51" s="323"/>
      <c r="IPR51" s="323"/>
      <c r="IPS51" s="323"/>
      <c r="IPT51" s="323"/>
      <c r="IPU51" s="323"/>
      <c r="IPV51" s="323"/>
      <c r="IPW51" s="323"/>
      <c r="IPX51" s="323"/>
      <c r="IPY51" s="323"/>
      <c r="IPZ51" s="323"/>
      <c r="IQA51" s="323"/>
      <c r="IQB51" s="323"/>
      <c r="IQC51" s="323"/>
      <c r="IQD51" s="323"/>
      <c r="IQE51" s="323"/>
      <c r="IQF51" s="323"/>
      <c r="IQG51" s="323"/>
      <c r="IQH51" s="323"/>
      <c r="IQI51" s="323"/>
      <c r="IQJ51" s="323"/>
      <c r="IQK51" s="323"/>
      <c r="IQL51" s="323"/>
      <c r="IQM51" s="323"/>
      <c r="IQN51" s="323"/>
      <c r="IQO51" s="323"/>
      <c r="IQP51" s="323"/>
      <c r="IQQ51" s="323"/>
      <c r="IQR51" s="323"/>
      <c r="IQS51" s="323"/>
      <c r="IQT51" s="323"/>
      <c r="IQU51" s="323"/>
      <c r="IQV51" s="323"/>
      <c r="IQW51" s="323"/>
      <c r="IQX51" s="323"/>
      <c r="IQY51" s="323"/>
      <c r="IQZ51" s="323"/>
      <c r="IRA51" s="323"/>
      <c r="IRB51" s="323"/>
      <c r="IRC51" s="323"/>
      <c r="IRD51" s="323"/>
      <c r="IRE51" s="323"/>
      <c r="IRF51" s="323"/>
      <c r="IRG51" s="323"/>
      <c r="IRH51" s="323"/>
      <c r="IRI51" s="323"/>
      <c r="IRJ51" s="323"/>
      <c r="IRK51" s="323"/>
      <c r="IRL51" s="323"/>
      <c r="IRM51" s="323"/>
      <c r="IRN51" s="323"/>
      <c r="IRO51" s="323"/>
      <c r="IRP51" s="323"/>
      <c r="IRQ51" s="323"/>
      <c r="IRR51" s="323"/>
      <c r="IRS51" s="323"/>
      <c r="IRT51" s="323"/>
      <c r="IRU51" s="323"/>
      <c r="IRV51" s="323"/>
      <c r="IRW51" s="323"/>
      <c r="IRX51" s="323"/>
      <c r="IRY51" s="323"/>
      <c r="IRZ51" s="323"/>
      <c r="ISA51" s="323"/>
      <c r="ISB51" s="323"/>
      <c r="ISC51" s="323"/>
      <c r="ISD51" s="323"/>
      <c r="ISE51" s="323"/>
      <c r="ISF51" s="323"/>
      <c r="ISG51" s="323"/>
      <c r="ISH51" s="323"/>
      <c r="ISI51" s="323"/>
      <c r="ISJ51" s="323"/>
      <c r="ISK51" s="323"/>
      <c r="ISL51" s="323"/>
      <c r="ISM51" s="323"/>
      <c r="ISN51" s="323"/>
      <c r="ISO51" s="323"/>
      <c r="ISP51" s="323"/>
      <c r="ISQ51" s="323"/>
      <c r="ISR51" s="323"/>
      <c r="ISS51" s="323"/>
      <c r="IST51" s="323"/>
      <c r="ISU51" s="323"/>
      <c r="ISV51" s="323"/>
      <c r="ISW51" s="323"/>
      <c r="ISX51" s="323"/>
      <c r="ISY51" s="323"/>
      <c r="ISZ51" s="323"/>
      <c r="ITA51" s="323"/>
      <c r="ITB51" s="323"/>
      <c r="ITC51" s="323"/>
      <c r="ITD51" s="323"/>
      <c r="ITE51" s="323"/>
      <c r="ITF51" s="323"/>
      <c r="ITG51" s="323"/>
      <c r="ITH51" s="323"/>
      <c r="ITI51" s="323"/>
      <c r="ITJ51" s="323"/>
      <c r="ITK51" s="323"/>
      <c r="ITL51" s="323"/>
      <c r="ITM51" s="323"/>
      <c r="ITN51" s="323"/>
      <c r="ITO51" s="323"/>
      <c r="ITP51" s="323"/>
      <c r="ITQ51" s="323"/>
      <c r="ITR51" s="323"/>
      <c r="ITS51" s="323"/>
      <c r="ITT51" s="323"/>
      <c r="ITU51" s="323"/>
      <c r="ITV51" s="323"/>
      <c r="ITW51" s="323"/>
      <c r="ITX51" s="323"/>
      <c r="ITY51" s="323"/>
      <c r="ITZ51" s="323"/>
      <c r="IUA51" s="323"/>
      <c r="IUB51" s="323"/>
      <c r="IUC51" s="323"/>
      <c r="IUD51" s="323"/>
      <c r="IUE51" s="323"/>
      <c r="IUF51" s="323"/>
      <c r="IUG51" s="323"/>
      <c r="IUH51" s="323"/>
      <c r="IUI51" s="323"/>
      <c r="IUJ51" s="323"/>
      <c r="IUK51" s="323"/>
      <c r="IUL51" s="323"/>
      <c r="IUM51" s="323"/>
      <c r="IUN51" s="323"/>
      <c r="IUO51" s="323"/>
      <c r="IUP51" s="323"/>
      <c r="IUQ51" s="323"/>
      <c r="IUR51" s="323"/>
      <c r="IUS51" s="323"/>
      <c r="IUT51" s="323"/>
      <c r="IUU51" s="323"/>
      <c r="IUV51" s="323"/>
      <c r="IUW51" s="323"/>
      <c r="IUX51" s="323"/>
      <c r="IUY51" s="323"/>
      <c r="IUZ51" s="323"/>
      <c r="IVA51" s="323"/>
      <c r="IVB51" s="323"/>
      <c r="IVC51" s="323"/>
      <c r="IVD51" s="323"/>
      <c r="IVE51" s="323"/>
      <c r="IVF51" s="323"/>
      <c r="IVG51" s="323"/>
      <c r="IVH51" s="323"/>
      <c r="IVI51" s="323"/>
      <c r="IVJ51" s="323"/>
      <c r="IVK51" s="323"/>
      <c r="IVL51" s="323"/>
      <c r="IVM51" s="323"/>
      <c r="IVN51" s="323"/>
      <c r="IVO51" s="323"/>
      <c r="IVP51" s="323"/>
      <c r="IVQ51" s="323"/>
      <c r="IVR51" s="323"/>
      <c r="IVS51" s="323"/>
      <c r="IVT51" s="323"/>
      <c r="IVU51" s="323"/>
      <c r="IVV51" s="323"/>
      <c r="IVW51" s="323"/>
      <c r="IVX51" s="323"/>
      <c r="IVY51" s="323"/>
      <c r="IVZ51" s="323"/>
      <c r="IWA51" s="323"/>
      <c r="IWB51" s="323"/>
      <c r="IWC51" s="323"/>
      <c r="IWD51" s="323"/>
      <c r="IWE51" s="323"/>
      <c r="IWF51" s="323"/>
      <c r="IWG51" s="323"/>
      <c r="IWH51" s="323"/>
      <c r="IWI51" s="323"/>
      <c r="IWJ51" s="323"/>
      <c r="IWK51" s="323"/>
      <c r="IWL51" s="323"/>
      <c r="IWM51" s="323"/>
      <c r="IWN51" s="323"/>
      <c r="IWO51" s="323"/>
      <c r="IWP51" s="323"/>
      <c r="IWQ51" s="323"/>
      <c r="IWR51" s="323"/>
      <c r="IWS51" s="323"/>
      <c r="IWT51" s="323"/>
      <c r="IWU51" s="323"/>
      <c r="IWV51" s="323"/>
      <c r="IWW51" s="323"/>
      <c r="IWX51" s="323"/>
      <c r="IWY51" s="323"/>
      <c r="IWZ51" s="323"/>
      <c r="IXA51" s="323"/>
      <c r="IXB51" s="323"/>
      <c r="IXC51" s="323"/>
      <c r="IXD51" s="323"/>
      <c r="IXE51" s="323"/>
      <c r="IXF51" s="323"/>
      <c r="IXG51" s="323"/>
      <c r="IXH51" s="323"/>
      <c r="IXI51" s="323"/>
      <c r="IXJ51" s="323"/>
      <c r="IXK51" s="323"/>
      <c r="IXL51" s="323"/>
      <c r="IXM51" s="323"/>
      <c r="IXN51" s="323"/>
      <c r="IXO51" s="323"/>
      <c r="IXP51" s="323"/>
      <c r="IXQ51" s="323"/>
      <c r="IXR51" s="323"/>
      <c r="IXS51" s="323"/>
      <c r="IXT51" s="323"/>
      <c r="IXU51" s="323"/>
      <c r="IXV51" s="323"/>
      <c r="IXW51" s="323"/>
      <c r="IXX51" s="323"/>
      <c r="IXY51" s="323"/>
      <c r="IXZ51" s="323"/>
      <c r="IYA51" s="323"/>
      <c r="IYB51" s="323"/>
      <c r="IYC51" s="323"/>
      <c r="IYD51" s="323"/>
      <c r="IYE51" s="323"/>
      <c r="IYF51" s="323"/>
      <c r="IYG51" s="323"/>
      <c r="IYH51" s="323"/>
      <c r="IYI51" s="323"/>
      <c r="IYJ51" s="323"/>
      <c r="IYK51" s="323"/>
      <c r="IYL51" s="323"/>
      <c r="IYM51" s="323"/>
      <c r="IYN51" s="323"/>
      <c r="IYO51" s="323"/>
      <c r="IYP51" s="323"/>
      <c r="IYQ51" s="323"/>
      <c r="IYR51" s="323"/>
      <c r="IYS51" s="323"/>
      <c r="IYT51" s="323"/>
      <c r="IYU51" s="323"/>
      <c r="IYV51" s="323"/>
      <c r="IYW51" s="323"/>
      <c r="IYX51" s="323"/>
      <c r="IYY51" s="323"/>
      <c r="IYZ51" s="323"/>
      <c r="IZA51" s="323"/>
      <c r="IZB51" s="323"/>
      <c r="IZC51" s="323"/>
      <c r="IZD51" s="323"/>
      <c r="IZE51" s="323"/>
      <c r="IZF51" s="323"/>
      <c r="IZG51" s="323"/>
      <c r="IZH51" s="323"/>
      <c r="IZI51" s="323"/>
      <c r="IZJ51" s="323"/>
      <c r="IZK51" s="323"/>
      <c r="IZL51" s="323"/>
      <c r="IZM51" s="323"/>
      <c r="IZN51" s="323"/>
      <c r="IZO51" s="323"/>
      <c r="IZP51" s="323"/>
      <c r="IZQ51" s="323"/>
      <c r="IZR51" s="323"/>
      <c r="IZS51" s="323"/>
      <c r="IZT51" s="323"/>
      <c r="IZU51" s="323"/>
      <c r="IZV51" s="323"/>
      <c r="IZW51" s="323"/>
      <c r="IZX51" s="323"/>
      <c r="IZY51" s="323"/>
      <c r="IZZ51" s="323"/>
      <c r="JAA51" s="323"/>
      <c r="JAB51" s="323"/>
      <c r="JAC51" s="323"/>
      <c r="JAD51" s="323"/>
      <c r="JAE51" s="323"/>
      <c r="JAF51" s="323"/>
      <c r="JAG51" s="323"/>
      <c r="JAH51" s="323"/>
      <c r="JAI51" s="323"/>
      <c r="JAJ51" s="323"/>
      <c r="JAK51" s="323"/>
      <c r="JAL51" s="323"/>
      <c r="JAM51" s="323"/>
      <c r="JAN51" s="323"/>
      <c r="JAO51" s="323"/>
      <c r="JAP51" s="323"/>
      <c r="JAQ51" s="323"/>
      <c r="JAR51" s="323"/>
      <c r="JAS51" s="323"/>
      <c r="JAT51" s="323"/>
      <c r="JAU51" s="323"/>
      <c r="JAV51" s="323"/>
      <c r="JAW51" s="323"/>
      <c r="JAX51" s="323"/>
      <c r="JAY51" s="323"/>
      <c r="JAZ51" s="323"/>
      <c r="JBA51" s="323"/>
      <c r="JBB51" s="323"/>
      <c r="JBC51" s="323"/>
      <c r="JBD51" s="323"/>
      <c r="JBE51" s="323"/>
      <c r="JBF51" s="323"/>
      <c r="JBG51" s="323"/>
      <c r="JBH51" s="323"/>
      <c r="JBI51" s="323"/>
      <c r="JBJ51" s="323"/>
      <c r="JBK51" s="323"/>
      <c r="JBL51" s="323"/>
      <c r="JBM51" s="323"/>
      <c r="JBN51" s="323"/>
      <c r="JBO51" s="323"/>
      <c r="JBP51" s="323"/>
      <c r="JBQ51" s="323"/>
      <c r="JBR51" s="323"/>
      <c r="JBS51" s="323"/>
      <c r="JBT51" s="323"/>
      <c r="JBU51" s="323"/>
      <c r="JBV51" s="323"/>
      <c r="JBW51" s="323"/>
      <c r="JBX51" s="323"/>
      <c r="JBY51" s="323"/>
      <c r="JBZ51" s="323"/>
      <c r="JCA51" s="323"/>
      <c r="JCB51" s="323"/>
      <c r="JCC51" s="323"/>
      <c r="JCD51" s="323"/>
      <c r="JCE51" s="323"/>
      <c r="JCF51" s="323"/>
      <c r="JCG51" s="323"/>
      <c r="JCH51" s="323"/>
      <c r="JCI51" s="323"/>
      <c r="JCJ51" s="323"/>
      <c r="JCK51" s="323"/>
      <c r="JCL51" s="323"/>
      <c r="JCM51" s="323"/>
      <c r="JCN51" s="323"/>
      <c r="JCO51" s="323"/>
      <c r="JCP51" s="323"/>
      <c r="JCQ51" s="323"/>
      <c r="JCR51" s="323"/>
      <c r="JCS51" s="323"/>
      <c r="JCT51" s="323"/>
      <c r="JCU51" s="323"/>
      <c r="JCV51" s="323"/>
      <c r="JCW51" s="323"/>
      <c r="JCX51" s="323"/>
      <c r="JCY51" s="323"/>
      <c r="JCZ51" s="323"/>
      <c r="JDA51" s="323"/>
      <c r="JDB51" s="323"/>
      <c r="JDC51" s="323"/>
      <c r="JDD51" s="323"/>
      <c r="JDE51" s="323"/>
      <c r="JDF51" s="323"/>
      <c r="JDG51" s="323"/>
      <c r="JDH51" s="323"/>
      <c r="JDI51" s="323"/>
      <c r="JDJ51" s="323"/>
      <c r="JDK51" s="323"/>
      <c r="JDL51" s="323"/>
      <c r="JDM51" s="323"/>
      <c r="JDN51" s="323"/>
      <c r="JDO51" s="323"/>
      <c r="JDP51" s="323"/>
      <c r="JDQ51" s="323"/>
      <c r="JDR51" s="323"/>
      <c r="JDS51" s="323"/>
      <c r="JDT51" s="323"/>
      <c r="JDU51" s="323"/>
      <c r="JDV51" s="323"/>
      <c r="JDW51" s="323"/>
      <c r="JDX51" s="323"/>
      <c r="JDY51" s="323"/>
      <c r="JDZ51" s="323"/>
      <c r="JEA51" s="323"/>
      <c r="JEB51" s="323"/>
      <c r="JEC51" s="323"/>
      <c r="JED51" s="323"/>
      <c r="JEE51" s="323"/>
      <c r="JEF51" s="323"/>
      <c r="JEG51" s="323"/>
      <c r="JEH51" s="323"/>
      <c r="JEI51" s="323"/>
      <c r="JEJ51" s="323"/>
      <c r="JEK51" s="323"/>
      <c r="JEL51" s="323"/>
      <c r="JEM51" s="323"/>
      <c r="JEN51" s="323"/>
      <c r="JEO51" s="323"/>
      <c r="JEP51" s="323"/>
      <c r="JEQ51" s="323"/>
      <c r="JER51" s="323"/>
      <c r="JES51" s="323"/>
      <c r="JET51" s="323"/>
      <c r="JEU51" s="323"/>
      <c r="JEV51" s="323"/>
      <c r="JEW51" s="323"/>
      <c r="JEX51" s="323"/>
      <c r="JEY51" s="323"/>
      <c r="JEZ51" s="323"/>
      <c r="JFA51" s="323"/>
      <c r="JFB51" s="323"/>
      <c r="JFC51" s="323"/>
      <c r="JFD51" s="323"/>
      <c r="JFE51" s="323"/>
      <c r="JFF51" s="323"/>
      <c r="JFG51" s="323"/>
      <c r="JFH51" s="323"/>
      <c r="JFI51" s="323"/>
      <c r="JFJ51" s="323"/>
      <c r="JFK51" s="323"/>
      <c r="JFL51" s="323"/>
      <c r="JFM51" s="323"/>
      <c r="JFN51" s="323"/>
      <c r="JFO51" s="323"/>
      <c r="JFP51" s="323"/>
      <c r="JFQ51" s="323"/>
      <c r="JFR51" s="323"/>
      <c r="JFS51" s="323"/>
      <c r="JFT51" s="323"/>
      <c r="JFU51" s="323"/>
      <c r="JFV51" s="323"/>
      <c r="JFW51" s="323"/>
      <c r="JFX51" s="323"/>
      <c r="JFY51" s="323"/>
      <c r="JFZ51" s="323"/>
      <c r="JGA51" s="323"/>
      <c r="JGB51" s="323"/>
      <c r="JGC51" s="323"/>
      <c r="JGD51" s="323"/>
      <c r="JGE51" s="323"/>
      <c r="JGF51" s="323"/>
      <c r="JGG51" s="323"/>
      <c r="JGH51" s="323"/>
      <c r="JGI51" s="323"/>
      <c r="JGJ51" s="323"/>
      <c r="JGK51" s="323"/>
      <c r="JGL51" s="323"/>
      <c r="JGM51" s="323"/>
      <c r="JGN51" s="323"/>
      <c r="JGO51" s="323"/>
      <c r="JGP51" s="323"/>
      <c r="JGQ51" s="323"/>
      <c r="JGR51" s="323"/>
      <c r="JGS51" s="323"/>
      <c r="JGT51" s="323"/>
      <c r="JGU51" s="323"/>
      <c r="JGV51" s="323"/>
      <c r="JGW51" s="323"/>
      <c r="JGX51" s="323"/>
      <c r="JGY51" s="323"/>
      <c r="JGZ51" s="323"/>
      <c r="JHA51" s="323"/>
      <c r="JHB51" s="323"/>
      <c r="JHC51" s="323"/>
      <c r="JHD51" s="323"/>
      <c r="JHE51" s="323"/>
      <c r="JHF51" s="323"/>
      <c r="JHG51" s="323"/>
      <c r="JHH51" s="323"/>
      <c r="JHI51" s="323"/>
      <c r="JHJ51" s="323"/>
      <c r="JHK51" s="323"/>
      <c r="JHL51" s="323"/>
      <c r="JHM51" s="323"/>
      <c r="JHN51" s="323"/>
      <c r="JHO51" s="323"/>
      <c r="JHP51" s="323"/>
      <c r="JHQ51" s="323"/>
      <c r="JHR51" s="323"/>
      <c r="JHS51" s="323"/>
      <c r="JHT51" s="323"/>
      <c r="JHU51" s="323"/>
      <c r="JHV51" s="323"/>
      <c r="JHW51" s="323"/>
      <c r="JHX51" s="323"/>
      <c r="JHY51" s="323"/>
      <c r="JHZ51" s="323"/>
      <c r="JIA51" s="323"/>
      <c r="JIB51" s="323"/>
      <c r="JIC51" s="323"/>
      <c r="JID51" s="323"/>
      <c r="JIE51" s="323"/>
      <c r="JIF51" s="323"/>
      <c r="JIG51" s="323"/>
      <c r="JIH51" s="323"/>
      <c r="JII51" s="323"/>
      <c r="JIJ51" s="323"/>
      <c r="JIK51" s="323"/>
      <c r="JIL51" s="323"/>
      <c r="JIM51" s="323"/>
      <c r="JIN51" s="323"/>
      <c r="JIO51" s="323"/>
      <c r="JIP51" s="323"/>
      <c r="JIQ51" s="323"/>
      <c r="JIR51" s="323"/>
      <c r="JIS51" s="323"/>
      <c r="JIT51" s="323"/>
      <c r="JIU51" s="323"/>
      <c r="JIV51" s="323"/>
      <c r="JIW51" s="323"/>
      <c r="JIX51" s="323"/>
      <c r="JIY51" s="323"/>
      <c r="JIZ51" s="323"/>
      <c r="JJA51" s="323"/>
      <c r="JJB51" s="323"/>
      <c r="JJC51" s="323"/>
      <c r="JJD51" s="323"/>
      <c r="JJE51" s="323"/>
      <c r="JJF51" s="323"/>
      <c r="JJG51" s="323"/>
      <c r="JJH51" s="323"/>
      <c r="JJI51" s="323"/>
      <c r="JJJ51" s="323"/>
      <c r="JJK51" s="323"/>
      <c r="JJL51" s="323"/>
      <c r="JJM51" s="323"/>
      <c r="JJN51" s="323"/>
      <c r="JJO51" s="323"/>
      <c r="JJP51" s="323"/>
      <c r="JJQ51" s="323"/>
      <c r="JJR51" s="323"/>
      <c r="JJS51" s="323"/>
      <c r="JJT51" s="323"/>
      <c r="JJU51" s="323"/>
      <c r="JJV51" s="323"/>
      <c r="JJW51" s="323"/>
      <c r="JJX51" s="323"/>
      <c r="JJY51" s="323"/>
      <c r="JJZ51" s="323"/>
      <c r="JKA51" s="323"/>
      <c r="JKB51" s="323"/>
      <c r="JKC51" s="323"/>
      <c r="JKD51" s="323"/>
      <c r="JKE51" s="323"/>
      <c r="JKF51" s="323"/>
      <c r="JKG51" s="323"/>
      <c r="JKH51" s="323"/>
      <c r="JKI51" s="323"/>
      <c r="JKJ51" s="323"/>
      <c r="JKK51" s="323"/>
      <c r="JKL51" s="323"/>
      <c r="JKM51" s="323"/>
      <c r="JKN51" s="323"/>
      <c r="JKO51" s="323"/>
      <c r="JKP51" s="323"/>
      <c r="JKQ51" s="323"/>
      <c r="JKR51" s="323"/>
      <c r="JKS51" s="323"/>
      <c r="JKT51" s="323"/>
      <c r="JKU51" s="323"/>
      <c r="JKV51" s="323"/>
      <c r="JKW51" s="323"/>
      <c r="JKX51" s="323"/>
      <c r="JKY51" s="323"/>
      <c r="JKZ51" s="323"/>
      <c r="JLA51" s="323"/>
      <c r="JLB51" s="323"/>
      <c r="JLC51" s="323"/>
      <c r="JLD51" s="323"/>
      <c r="JLE51" s="323"/>
      <c r="JLF51" s="323"/>
      <c r="JLG51" s="323"/>
      <c r="JLH51" s="323"/>
      <c r="JLI51" s="323"/>
      <c r="JLJ51" s="323"/>
      <c r="JLK51" s="323"/>
      <c r="JLL51" s="323"/>
      <c r="JLM51" s="323"/>
      <c r="JLN51" s="323"/>
      <c r="JLO51" s="323"/>
      <c r="JLP51" s="323"/>
      <c r="JLQ51" s="323"/>
      <c r="JLR51" s="323"/>
      <c r="JLS51" s="323"/>
      <c r="JLT51" s="323"/>
      <c r="JLU51" s="323"/>
      <c r="JLV51" s="323"/>
      <c r="JLW51" s="323"/>
      <c r="JLX51" s="323"/>
      <c r="JLY51" s="323"/>
      <c r="JLZ51" s="323"/>
      <c r="JMA51" s="323"/>
      <c r="JMB51" s="323"/>
      <c r="JMC51" s="323"/>
      <c r="JMD51" s="323"/>
      <c r="JME51" s="323"/>
      <c r="JMF51" s="323"/>
      <c r="JMG51" s="323"/>
      <c r="JMH51" s="323"/>
      <c r="JMI51" s="323"/>
      <c r="JMJ51" s="323"/>
      <c r="JMK51" s="323"/>
      <c r="JML51" s="323"/>
      <c r="JMM51" s="323"/>
      <c r="JMN51" s="323"/>
      <c r="JMO51" s="323"/>
      <c r="JMP51" s="323"/>
      <c r="JMQ51" s="323"/>
      <c r="JMR51" s="323"/>
      <c r="JMS51" s="323"/>
      <c r="JMT51" s="323"/>
      <c r="JMU51" s="323"/>
      <c r="JMV51" s="323"/>
      <c r="JMW51" s="323"/>
      <c r="JMX51" s="323"/>
      <c r="JMY51" s="323"/>
      <c r="JMZ51" s="323"/>
      <c r="JNA51" s="323"/>
      <c r="JNB51" s="323"/>
      <c r="JNC51" s="323"/>
      <c r="JND51" s="323"/>
      <c r="JNE51" s="323"/>
      <c r="JNF51" s="323"/>
      <c r="JNG51" s="323"/>
      <c r="JNH51" s="323"/>
      <c r="JNI51" s="323"/>
      <c r="JNJ51" s="323"/>
      <c r="JNK51" s="323"/>
      <c r="JNL51" s="323"/>
      <c r="JNM51" s="323"/>
      <c r="JNN51" s="323"/>
      <c r="JNO51" s="323"/>
      <c r="JNP51" s="323"/>
      <c r="JNQ51" s="323"/>
      <c r="JNR51" s="323"/>
      <c r="JNS51" s="323"/>
      <c r="JNT51" s="323"/>
      <c r="JNU51" s="323"/>
      <c r="JNV51" s="323"/>
      <c r="JNW51" s="323"/>
      <c r="JNX51" s="323"/>
      <c r="JNY51" s="323"/>
      <c r="JNZ51" s="323"/>
      <c r="JOA51" s="323"/>
      <c r="JOB51" s="323"/>
      <c r="JOC51" s="323"/>
      <c r="JOD51" s="323"/>
      <c r="JOE51" s="323"/>
      <c r="JOF51" s="323"/>
      <c r="JOG51" s="323"/>
      <c r="JOH51" s="323"/>
      <c r="JOI51" s="323"/>
      <c r="JOJ51" s="323"/>
      <c r="JOK51" s="323"/>
      <c r="JOL51" s="323"/>
      <c r="JOM51" s="323"/>
      <c r="JON51" s="323"/>
      <c r="JOO51" s="323"/>
      <c r="JOP51" s="323"/>
      <c r="JOQ51" s="323"/>
      <c r="JOR51" s="323"/>
      <c r="JOS51" s="323"/>
      <c r="JOT51" s="323"/>
      <c r="JOU51" s="323"/>
      <c r="JOV51" s="323"/>
      <c r="JOW51" s="323"/>
      <c r="JOX51" s="323"/>
      <c r="JOY51" s="323"/>
      <c r="JOZ51" s="323"/>
      <c r="JPA51" s="323"/>
      <c r="JPB51" s="323"/>
      <c r="JPC51" s="323"/>
      <c r="JPD51" s="323"/>
      <c r="JPE51" s="323"/>
      <c r="JPF51" s="323"/>
      <c r="JPG51" s="323"/>
      <c r="JPH51" s="323"/>
      <c r="JPI51" s="323"/>
      <c r="JPJ51" s="323"/>
      <c r="JPK51" s="323"/>
      <c r="JPL51" s="323"/>
      <c r="JPM51" s="323"/>
      <c r="JPN51" s="323"/>
      <c r="JPO51" s="323"/>
      <c r="JPP51" s="323"/>
      <c r="JPQ51" s="323"/>
      <c r="JPR51" s="323"/>
      <c r="JPS51" s="323"/>
      <c r="JPT51" s="323"/>
      <c r="JPU51" s="323"/>
      <c r="JPV51" s="323"/>
      <c r="JPW51" s="323"/>
      <c r="JPX51" s="323"/>
      <c r="JPY51" s="323"/>
      <c r="JPZ51" s="323"/>
      <c r="JQA51" s="323"/>
      <c r="JQB51" s="323"/>
      <c r="JQC51" s="323"/>
      <c r="JQD51" s="323"/>
      <c r="JQE51" s="323"/>
      <c r="JQF51" s="323"/>
      <c r="JQG51" s="323"/>
      <c r="JQH51" s="323"/>
      <c r="JQI51" s="323"/>
      <c r="JQJ51" s="323"/>
      <c r="JQK51" s="323"/>
      <c r="JQL51" s="323"/>
      <c r="JQM51" s="323"/>
      <c r="JQN51" s="323"/>
      <c r="JQO51" s="323"/>
      <c r="JQP51" s="323"/>
      <c r="JQQ51" s="323"/>
      <c r="JQR51" s="323"/>
      <c r="JQS51" s="323"/>
      <c r="JQT51" s="323"/>
      <c r="JQU51" s="323"/>
      <c r="JQV51" s="323"/>
      <c r="JQW51" s="323"/>
      <c r="JQX51" s="323"/>
      <c r="JQY51" s="323"/>
      <c r="JQZ51" s="323"/>
      <c r="JRA51" s="323"/>
      <c r="JRB51" s="323"/>
      <c r="JRC51" s="323"/>
      <c r="JRD51" s="323"/>
      <c r="JRE51" s="323"/>
      <c r="JRF51" s="323"/>
      <c r="JRG51" s="323"/>
      <c r="JRH51" s="323"/>
      <c r="JRI51" s="323"/>
      <c r="JRJ51" s="323"/>
      <c r="JRK51" s="323"/>
      <c r="JRL51" s="323"/>
      <c r="JRM51" s="323"/>
      <c r="JRN51" s="323"/>
      <c r="JRO51" s="323"/>
      <c r="JRP51" s="323"/>
      <c r="JRQ51" s="323"/>
      <c r="JRR51" s="323"/>
      <c r="JRS51" s="323"/>
      <c r="JRT51" s="323"/>
      <c r="JRU51" s="323"/>
      <c r="JRV51" s="323"/>
      <c r="JRW51" s="323"/>
      <c r="JRX51" s="323"/>
      <c r="JRY51" s="323"/>
      <c r="JRZ51" s="323"/>
      <c r="JSA51" s="323"/>
      <c r="JSB51" s="323"/>
      <c r="JSC51" s="323"/>
      <c r="JSD51" s="323"/>
      <c r="JSE51" s="323"/>
      <c r="JSF51" s="323"/>
      <c r="JSG51" s="323"/>
      <c r="JSH51" s="323"/>
      <c r="JSI51" s="323"/>
      <c r="JSJ51" s="323"/>
      <c r="JSK51" s="323"/>
      <c r="JSL51" s="323"/>
      <c r="JSM51" s="323"/>
      <c r="JSN51" s="323"/>
      <c r="JSO51" s="323"/>
      <c r="JSP51" s="323"/>
      <c r="JSQ51" s="323"/>
      <c r="JSR51" s="323"/>
      <c r="JSS51" s="323"/>
      <c r="JST51" s="323"/>
      <c r="JSU51" s="323"/>
      <c r="JSV51" s="323"/>
      <c r="JSW51" s="323"/>
      <c r="JSX51" s="323"/>
      <c r="JSY51" s="323"/>
      <c r="JSZ51" s="323"/>
      <c r="JTA51" s="323"/>
      <c r="JTB51" s="323"/>
      <c r="JTC51" s="323"/>
      <c r="JTD51" s="323"/>
      <c r="JTE51" s="323"/>
      <c r="JTF51" s="323"/>
      <c r="JTG51" s="323"/>
      <c r="JTH51" s="323"/>
      <c r="JTI51" s="323"/>
      <c r="JTJ51" s="323"/>
      <c r="JTK51" s="323"/>
      <c r="JTL51" s="323"/>
      <c r="JTM51" s="323"/>
      <c r="JTN51" s="323"/>
      <c r="JTO51" s="323"/>
      <c r="JTP51" s="323"/>
      <c r="JTQ51" s="323"/>
      <c r="JTR51" s="323"/>
      <c r="JTS51" s="323"/>
      <c r="JTT51" s="323"/>
      <c r="JTU51" s="323"/>
      <c r="JTV51" s="323"/>
      <c r="JTW51" s="323"/>
      <c r="JTX51" s="323"/>
      <c r="JTY51" s="323"/>
      <c r="JTZ51" s="323"/>
      <c r="JUA51" s="323"/>
      <c r="JUB51" s="323"/>
      <c r="JUC51" s="323"/>
      <c r="JUD51" s="323"/>
      <c r="JUE51" s="323"/>
      <c r="JUF51" s="323"/>
      <c r="JUG51" s="323"/>
      <c r="JUH51" s="323"/>
      <c r="JUI51" s="323"/>
      <c r="JUJ51" s="323"/>
      <c r="JUK51" s="323"/>
      <c r="JUL51" s="323"/>
      <c r="JUM51" s="323"/>
      <c r="JUN51" s="323"/>
      <c r="JUO51" s="323"/>
      <c r="JUP51" s="323"/>
      <c r="JUQ51" s="323"/>
      <c r="JUR51" s="323"/>
      <c r="JUS51" s="323"/>
      <c r="JUT51" s="323"/>
      <c r="JUU51" s="323"/>
      <c r="JUV51" s="323"/>
      <c r="JUW51" s="323"/>
      <c r="JUX51" s="323"/>
      <c r="JUY51" s="323"/>
      <c r="JUZ51" s="323"/>
      <c r="JVA51" s="323"/>
      <c r="JVB51" s="323"/>
      <c r="JVC51" s="323"/>
      <c r="JVD51" s="323"/>
      <c r="JVE51" s="323"/>
      <c r="JVF51" s="323"/>
      <c r="JVG51" s="323"/>
      <c r="JVH51" s="323"/>
      <c r="JVI51" s="323"/>
      <c r="JVJ51" s="323"/>
      <c r="JVK51" s="323"/>
      <c r="JVL51" s="323"/>
      <c r="JVM51" s="323"/>
      <c r="JVN51" s="323"/>
      <c r="JVO51" s="323"/>
      <c r="JVP51" s="323"/>
      <c r="JVQ51" s="323"/>
      <c r="JVR51" s="323"/>
      <c r="JVS51" s="323"/>
      <c r="JVT51" s="323"/>
      <c r="JVU51" s="323"/>
      <c r="JVV51" s="323"/>
      <c r="JVW51" s="323"/>
      <c r="JVX51" s="323"/>
      <c r="JVY51" s="323"/>
      <c r="JVZ51" s="323"/>
      <c r="JWA51" s="323"/>
      <c r="JWB51" s="323"/>
      <c r="JWC51" s="323"/>
      <c r="JWD51" s="323"/>
      <c r="JWE51" s="323"/>
      <c r="JWF51" s="323"/>
      <c r="JWG51" s="323"/>
      <c r="JWH51" s="323"/>
      <c r="JWI51" s="323"/>
      <c r="JWJ51" s="323"/>
      <c r="JWK51" s="323"/>
      <c r="JWL51" s="323"/>
      <c r="JWM51" s="323"/>
      <c r="JWN51" s="323"/>
      <c r="JWO51" s="323"/>
      <c r="JWP51" s="323"/>
      <c r="JWQ51" s="323"/>
      <c r="JWR51" s="323"/>
      <c r="JWS51" s="323"/>
      <c r="JWT51" s="323"/>
      <c r="JWU51" s="323"/>
      <c r="JWV51" s="323"/>
      <c r="JWW51" s="323"/>
      <c r="JWX51" s="323"/>
      <c r="JWY51" s="323"/>
      <c r="JWZ51" s="323"/>
      <c r="JXA51" s="323"/>
      <c r="JXB51" s="323"/>
      <c r="JXC51" s="323"/>
      <c r="JXD51" s="323"/>
      <c r="JXE51" s="323"/>
      <c r="JXF51" s="323"/>
      <c r="JXG51" s="323"/>
      <c r="JXH51" s="323"/>
      <c r="JXI51" s="323"/>
      <c r="JXJ51" s="323"/>
      <c r="JXK51" s="323"/>
      <c r="JXL51" s="323"/>
      <c r="JXM51" s="323"/>
      <c r="JXN51" s="323"/>
      <c r="JXO51" s="323"/>
      <c r="JXP51" s="323"/>
      <c r="JXQ51" s="323"/>
      <c r="JXR51" s="323"/>
      <c r="JXS51" s="323"/>
      <c r="JXT51" s="323"/>
      <c r="JXU51" s="323"/>
      <c r="JXV51" s="323"/>
      <c r="JXW51" s="323"/>
      <c r="JXX51" s="323"/>
      <c r="JXY51" s="323"/>
      <c r="JXZ51" s="323"/>
      <c r="JYA51" s="323"/>
      <c r="JYB51" s="323"/>
      <c r="JYC51" s="323"/>
      <c r="JYD51" s="323"/>
      <c r="JYE51" s="323"/>
      <c r="JYF51" s="323"/>
      <c r="JYG51" s="323"/>
      <c r="JYH51" s="323"/>
      <c r="JYI51" s="323"/>
      <c r="JYJ51" s="323"/>
      <c r="JYK51" s="323"/>
      <c r="JYL51" s="323"/>
      <c r="JYM51" s="323"/>
      <c r="JYN51" s="323"/>
      <c r="JYO51" s="323"/>
      <c r="JYP51" s="323"/>
      <c r="JYQ51" s="323"/>
      <c r="JYR51" s="323"/>
      <c r="JYS51" s="323"/>
      <c r="JYT51" s="323"/>
      <c r="JYU51" s="323"/>
      <c r="JYV51" s="323"/>
      <c r="JYW51" s="323"/>
      <c r="JYX51" s="323"/>
      <c r="JYY51" s="323"/>
      <c r="JYZ51" s="323"/>
      <c r="JZA51" s="323"/>
      <c r="JZB51" s="323"/>
      <c r="JZC51" s="323"/>
      <c r="JZD51" s="323"/>
      <c r="JZE51" s="323"/>
      <c r="JZF51" s="323"/>
      <c r="JZG51" s="323"/>
      <c r="JZH51" s="323"/>
      <c r="JZI51" s="323"/>
      <c r="JZJ51" s="323"/>
      <c r="JZK51" s="323"/>
      <c r="JZL51" s="323"/>
      <c r="JZM51" s="323"/>
      <c r="JZN51" s="323"/>
      <c r="JZO51" s="323"/>
      <c r="JZP51" s="323"/>
      <c r="JZQ51" s="323"/>
      <c r="JZR51" s="323"/>
      <c r="JZS51" s="323"/>
      <c r="JZT51" s="323"/>
      <c r="JZU51" s="323"/>
      <c r="JZV51" s="323"/>
      <c r="JZW51" s="323"/>
      <c r="JZX51" s="323"/>
      <c r="JZY51" s="323"/>
      <c r="JZZ51" s="323"/>
      <c r="KAA51" s="323"/>
      <c r="KAB51" s="323"/>
      <c r="KAC51" s="323"/>
      <c r="KAD51" s="323"/>
      <c r="KAE51" s="323"/>
      <c r="KAF51" s="323"/>
      <c r="KAG51" s="323"/>
      <c r="KAH51" s="323"/>
      <c r="KAI51" s="323"/>
      <c r="KAJ51" s="323"/>
      <c r="KAK51" s="323"/>
      <c r="KAL51" s="323"/>
      <c r="KAM51" s="323"/>
      <c r="KAN51" s="323"/>
      <c r="KAO51" s="323"/>
      <c r="KAP51" s="323"/>
      <c r="KAQ51" s="323"/>
      <c r="KAR51" s="323"/>
      <c r="KAS51" s="323"/>
      <c r="KAT51" s="323"/>
      <c r="KAU51" s="323"/>
      <c r="KAV51" s="323"/>
      <c r="KAW51" s="323"/>
      <c r="KAX51" s="323"/>
      <c r="KAY51" s="323"/>
      <c r="KAZ51" s="323"/>
      <c r="KBA51" s="323"/>
      <c r="KBB51" s="323"/>
      <c r="KBC51" s="323"/>
      <c r="KBD51" s="323"/>
      <c r="KBE51" s="323"/>
      <c r="KBF51" s="323"/>
      <c r="KBG51" s="323"/>
      <c r="KBH51" s="323"/>
      <c r="KBI51" s="323"/>
      <c r="KBJ51" s="323"/>
      <c r="KBK51" s="323"/>
      <c r="KBL51" s="323"/>
      <c r="KBM51" s="323"/>
      <c r="KBN51" s="323"/>
      <c r="KBO51" s="323"/>
      <c r="KBP51" s="323"/>
      <c r="KBQ51" s="323"/>
      <c r="KBR51" s="323"/>
      <c r="KBS51" s="323"/>
      <c r="KBT51" s="323"/>
      <c r="KBU51" s="323"/>
      <c r="KBV51" s="323"/>
      <c r="KBW51" s="323"/>
      <c r="KBX51" s="323"/>
      <c r="KBY51" s="323"/>
      <c r="KBZ51" s="323"/>
      <c r="KCA51" s="323"/>
      <c r="KCB51" s="323"/>
      <c r="KCC51" s="323"/>
      <c r="KCD51" s="323"/>
      <c r="KCE51" s="323"/>
      <c r="KCF51" s="323"/>
      <c r="KCG51" s="323"/>
      <c r="KCH51" s="323"/>
      <c r="KCI51" s="323"/>
      <c r="KCJ51" s="323"/>
      <c r="KCK51" s="323"/>
      <c r="KCL51" s="323"/>
      <c r="KCM51" s="323"/>
      <c r="KCN51" s="323"/>
      <c r="KCO51" s="323"/>
      <c r="KCP51" s="323"/>
      <c r="KCQ51" s="323"/>
      <c r="KCR51" s="323"/>
      <c r="KCS51" s="323"/>
      <c r="KCT51" s="323"/>
      <c r="KCU51" s="323"/>
      <c r="KCV51" s="323"/>
      <c r="KCW51" s="323"/>
      <c r="KCX51" s="323"/>
      <c r="KCY51" s="323"/>
      <c r="KCZ51" s="323"/>
      <c r="KDA51" s="323"/>
      <c r="KDB51" s="323"/>
      <c r="KDC51" s="323"/>
      <c r="KDD51" s="323"/>
      <c r="KDE51" s="323"/>
      <c r="KDF51" s="323"/>
      <c r="KDG51" s="323"/>
      <c r="KDH51" s="323"/>
      <c r="KDI51" s="323"/>
      <c r="KDJ51" s="323"/>
      <c r="KDK51" s="323"/>
      <c r="KDL51" s="323"/>
      <c r="KDM51" s="323"/>
      <c r="KDN51" s="323"/>
      <c r="KDO51" s="323"/>
      <c r="KDP51" s="323"/>
      <c r="KDQ51" s="323"/>
      <c r="KDR51" s="323"/>
      <c r="KDS51" s="323"/>
      <c r="KDT51" s="323"/>
      <c r="KDU51" s="323"/>
      <c r="KDV51" s="323"/>
      <c r="KDW51" s="323"/>
      <c r="KDX51" s="323"/>
      <c r="KDY51" s="323"/>
      <c r="KDZ51" s="323"/>
      <c r="KEA51" s="323"/>
      <c r="KEB51" s="323"/>
      <c r="KEC51" s="323"/>
      <c r="KED51" s="323"/>
      <c r="KEE51" s="323"/>
      <c r="KEF51" s="323"/>
      <c r="KEG51" s="323"/>
      <c r="KEH51" s="323"/>
      <c r="KEI51" s="323"/>
      <c r="KEJ51" s="323"/>
      <c r="KEK51" s="323"/>
      <c r="KEL51" s="323"/>
      <c r="KEM51" s="323"/>
      <c r="KEN51" s="323"/>
      <c r="KEO51" s="323"/>
      <c r="KEP51" s="323"/>
      <c r="KEQ51" s="323"/>
      <c r="KER51" s="323"/>
      <c r="KES51" s="323"/>
      <c r="KET51" s="323"/>
      <c r="KEU51" s="323"/>
      <c r="KEV51" s="323"/>
      <c r="KEW51" s="323"/>
      <c r="KEX51" s="323"/>
      <c r="KEY51" s="323"/>
      <c r="KEZ51" s="323"/>
      <c r="KFA51" s="323"/>
      <c r="KFB51" s="323"/>
      <c r="KFC51" s="323"/>
      <c r="KFD51" s="323"/>
      <c r="KFE51" s="323"/>
      <c r="KFF51" s="323"/>
      <c r="KFG51" s="323"/>
      <c r="KFH51" s="323"/>
      <c r="KFI51" s="323"/>
      <c r="KFJ51" s="323"/>
      <c r="KFK51" s="323"/>
      <c r="KFL51" s="323"/>
      <c r="KFM51" s="323"/>
      <c r="KFN51" s="323"/>
      <c r="KFO51" s="323"/>
      <c r="KFP51" s="323"/>
      <c r="KFQ51" s="323"/>
      <c r="KFR51" s="323"/>
      <c r="KFS51" s="323"/>
      <c r="KFT51" s="323"/>
      <c r="KFU51" s="323"/>
      <c r="KFV51" s="323"/>
      <c r="KFW51" s="323"/>
      <c r="KFX51" s="323"/>
      <c r="KFY51" s="323"/>
      <c r="KFZ51" s="323"/>
      <c r="KGA51" s="323"/>
      <c r="KGB51" s="323"/>
      <c r="KGC51" s="323"/>
      <c r="KGD51" s="323"/>
      <c r="KGE51" s="323"/>
      <c r="KGF51" s="323"/>
      <c r="KGG51" s="323"/>
      <c r="KGH51" s="323"/>
      <c r="KGI51" s="323"/>
      <c r="KGJ51" s="323"/>
      <c r="KGK51" s="323"/>
      <c r="KGL51" s="323"/>
      <c r="KGM51" s="323"/>
      <c r="KGN51" s="323"/>
      <c r="KGO51" s="323"/>
      <c r="KGP51" s="323"/>
      <c r="KGQ51" s="323"/>
      <c r="KGR51" s="323"/>
      <c r="KGS51" s="323"/>
      <c r="KGT51" s="323"/>
      <c r="KGU51" s="323"/>
      <c r="KGV51" s="323"/>
      <c r="KGW51" s="323"/>
      <c r="KGX51" s="323"/>
      <c r="KGY51" s="323"/>
      <c r="KGZ51" s="323"/>
      <c r="KHA51" s="323"/>
      <c r="KHB51" s="323"/>
      <c r="KHC51" s="323"/>
      <c r="KHD51" s="323"/>
      <c r="KHE51" s="323"/>
      <c r="KHF51" s="323"/>
      <c r="KHG51" s="323"/>
      <c r="KHH51" s="323"/>
      <c r="KHI51" s="323"/>
      <c r="KHJ51" s="323"/>
      <c r="KHK51" s="323"/>
      <c r="KHL51" s="323"/>
      <c r="KHM51" s="323"/>
      <c r="KHN51" s="323"/>
      <c r="KHO51" s="323"/>
      <c r="KHP51" s="323"/>
      <c r="KHQ51" s="323"/>
      <c r="KHR51" s="323"/>
      <c r="KHS51" s="323"/>
      <c r="KHT51" s="323"/>
      <c r="KHU51" s="323"/>
      <c r="KHV51" s="323"/>
      <c r="KHW51" s="323"/>
      <c r="KHX51" s="323"/>
      <c r="KHY51" s="323"/>
      <c r="KHZ51" s="323"/>
      <c r="KIA51" s="323"/>
      <c r="KIB51" s="323"/>
      <c r="KIC51" s="323"/>
      <c r="KID51" s="323"/>
      <c r="KIE51" s="323"/>
      <c r="KIF51" s="323"/>
      <c r="KIG51" s="323"/>
      <c r="KIH51" s="323"/>
      <c r="KII51" s="323"/>
      <c r="KIJ51" s="323"/>
      <c r="KIK51" s="323"/>
      <c r="KIL51" s="323"/>
      <c r="KIM51" s="323"/>
      <c r="KIN51" s="323"/>
      <c r="KIO51" s="323"/>
      <c r="KIP51" s="323"/>
      <c r="KIQ51" s="323"/>
      <c r="KIR51" s="323"/>
      <c r="KIS51" s="323"/>
      <c r="KIT51" s="323"/>
      <c r="KIU51" s="323"/>
      <c r="KIV51" s="323"/>
      <c r="KIW51" s="323"/>
      <c r="KIX51" s="323"/>
      <c r="KIY51" s="323"/>
      <c r="KIZ51" s="323"/>
      <c r="KJA51" s="323"/>
      <c r="KJB51" s="323"/>
      <c r="KJC51" s="323"/>
      <c r="KJD51" s="323"/>
      <c r="KJE51" s="323"/>
      <c r="KJF51" s="323"/>
      <c r="KJG51" s="323"/>
      <c r="KJH51" s="323"/>
      <c r="KJI51" s="323"/>
      <c r="KJJ51" s="323"/>
      <c r="KJK51" s="323"/>
      <c r="KJL51" s="323"/>
      <c r="KJM51" s="323"/>
      <c r="KJN51" s="323"/>
      <c r="KJO51" s="323"/>
      <c r="KJP51" s="323"/>
      <c r="KJQ51" s="323"/>
      <c r="KJR51" s="323"/>
      <c r="KJS51" s="323"/>
      <c r="KJT51" s="323"/>
      <c r="KJU51" s="323"/>
      <c r="KJV51" s="323"/>
      <c r="KJW51" s="323"/>
      <c r="KJX51" s="323"/>
      <c r="KJY51" s="323"/>
      <c r="KJZ51" s="323"/>
      <c r="KKA51" s="323"/>
      <c r="KKB51" s="323"/>
      <c r="KKC51" s="323"/>
      <c r="KKD51" s="323"/>
      <c r="KKE51" s="323"/>
      <c r="KKF51" s="323"/>
      <c r="KKG51" s="323"/>
      <c r="KKH51" s="323"/>
      <c r="KKI51" s="323"/>
      <c r="KKJ51" s="323"/>
      <c r="KKK51" s="323"/>
      <c r="KKL51" s="323"/>
      <c r="KKM51" s="323"/>
      <c r="KKN51" s="323"/>
      <c r="KKO51" s="323"/>
      <c r="KKP51" s="323"/>
      <c r="KKQ51" s="323"/>
      <c r="KKR51" s="323"/>
      <c r="KKS51" s="323"/>
      <c r="KKT51" s="323"/>
      <c r="KKU51" s="323"/>
      <c r="KKV51" s="323"/>
      <c r="KKW51" s="323"/>
      <c r="KKX51" s="323"/>
      <c r="KKY51" s="323"/>
      <c r="KKZ51" s="323"/>
      <c r="KLA51" s="323"/>
      <c r="KLB51" s="323"/>
      <c r="KLC51" s="323"/>
      <c r="KLD51" s="323"/>
      <c r="KLE51" s="323"/>
      <c r="KLF51" s="323"/>
      <c r="KLG51" s="323"/>
      <c r="KLH51" s="323"/>
      <c r="KLI51" s="323"/>
      <c r="KLJ51" s="323"/>
      <c r="KLK51" s="323"/>
      <c r="KLL51" s="323"/>
      <c r="KLM51" s="323"/>
      <c r="KLN51" s="323"/>
      <c r="KLO51" s="323"/>
      <c r="KLP51" s="323"/>
      <c r="KLQ51" s="323"/>
      <c r="KLR51" s="323"/>
      <c r="KLS51" s="323"/>
      <c r="KLT51" s="323"/>
      <c r="KLU51" s="323"/>
      <c r="KLV51" s="323"/>
      <c r="KLW51" s="323"/>
      <c r="KLX51" s="323"/>
      <c r="KLY51" s="323"/>
      <c r="KLZ51" s="323"/>
      <c r="KMA51" s="323"/>
      <c r="KMB51" s="323"/>
      <c r="KMC51" s="323"/>
      <c r="KMD51" s="323"/>
      <c r="KME51" s="323"/>
      <c r="KMF51" s="323"/>
      <c r="KMG51" s="323"/>
      <c r="KMH51" s="323"/>
      <c r="KMI51" s="323"/>
      <c r="KMJ51" s="323"/>
      <c r="KMK51" s="323"/>
      <c r="KML51" s="323"/>
      <c r="KMM51" s="323"/>
      <c r="KMN51" s="323"/>
      <c r="KMO51" s="323"/>
      <c r="KMP51" s="323"/>
      <c r="KMQ51" s="323"/>
      <c r="KMR51" s="323"/>
      <c r="KMS51" s="323"/>
      <c r="KMT51" s="323"/>
      <c r="KMU51" s="323"/>
      <c r="KMV51" s="323"/>
      <c r="KMW51" s="323"/>
      <c r="KMX51" s="323"/>
      <c r="KMY51" s="323"/>
      <c r="KMZ51" s="323"/>
      <c r="KNA51" s="323"/>
      <c r="KNB51" s="323"/>
      <c r="KNC51" s="323"/>
      <c r="KND51" s="323"/>
      <c r="KNE51" s="323"/>
      <c r="KNF51" s="323"/>
      <c r="KNG51" s="323"/>
      <c r="KNH51" s="323"/>
      <c r="KNI51" s="323"/>
      <c r="KNJ51" s="323"/>
      <c r="KNK51" s="323"/>
      <c r="KNL51" s="323"/>
      <c r="KNM51" s="323"/>
      <c r="KNN51" s="323"/>
      <c r="KNO51" s="323"/>
      <c r="KNP51" s="323"/>
      <c r="KNQ51" s="323"/>
      <c r="KNR51" s="323"/>
      <c r="KNS51" s="323"/>
      <c r="KNT51" s="323"/>
      <c r="KNU51" s="323"/>
      <c r="KNV51" s="323"/>
      <c r="KNW51" s="323"/>
      <c r="KNX51" s="323"/>
      <c r="KNY51" s="323"/>
      <c r="KNZ51" s="323"/>
      <c r="KOA51" s="323"/>
      <c r="KOB51" s="323"/>
      <c r="KOC51" s="323"/>
      <c r="KOD51" s="323"/>
      <c r="KOE51" s="323"/>
      <c r="KOF51" s="323"/>
      <c r="KOG51" s="323"/>
      <c r="KOH51" s="323"/>
      <c r="KOI51" s="323"/>
      <c r="KOJ51" s="323"/>
      <c r="KOK51" s="323"/>
      <c r="KOL51" s="323"/>
      <c r="KOM51" s="323"/>
      <c r="KON51" s="323"/>
      <c r="KOO51" s="323"/>
      <c r="KOP51" s="323"/>
      <c r="KOQ51" s="323"/>
      <c r="KOR51" s="323"/>
      <c r="KOS51" s="323"/>
      <c r="KOT51" s="323"/>
      <c r="KOU51" s="323"/>
      <c r="KOV51" s="323"/>
      <c r="KOW51" s="323"/>
      <c r="KOX51" s="323"/>
      <c r="KOY51" s="323"/>
      <c r="KOZ51" s="323"/>
      <c r="KPA51" s="323"/>
      <c r="KPB51" s="323"/>
      <c r="KPC51" s="323"/>
      <c r="KPD51" s="323"/>
      <c r="KPE51" s="323"/>
      <c r="KPF51" s="323"/>
      <c r="KPG51" s="323"/>
      <c r="KPH51" s="323"/>
      <c r="KPI51" s="323"/>
      <c r="KPJ51" s="323"/>
      <c r="KPK51" s="323"/>
      <c r="KPL51" s="323"/>
      <c r="KPM51" s="323"/>
      <c r="KPN51" s="323"/>
      <c r="KPO51" s="323"/>
      <c r="KPP51" s="323"/>
      <c r="KPQ51" s="323"/>
      <c r="KPR51" s="323"/>
      <c r="KPS51" s="323"/>
      <c r="KPT51" s="323"/>
      <c r="KPU51" s="323"/>
      <c r="KPV51" s="323"/>
      <c r="KPW51" s="323"/>
      <c r="KPX51" s="323"/>
      <c r="KPY51" s="323"/>
      <c r="KPZ51" s="323"/>
      <c r="KQA51" s="323"/>
      <c r="KQB51" s="323"/>
      <c r="KQC51" s="323"/>
      <c r="KQD51" s="323"/>
      <c r="KQE51" s="323"/>
      <c r="KQF51" s="323"/>
      <c r="KQG51" s="323"/>
      <c r="KQH51" s="323"/>
      <c r="KQI51" s="323"/>
      <c r="KQJ51" s="323"/>
      <c r="KQK51" s="323"/>
      <c r="KQL51" s="323"/>
      <c r="KQM51" s="323"/>
      <c r="KQN51" s="323"/>
      <c r="KQO51" s="323"/>
      <c r="KQP51" s="323"/>
      <c r="KQQ51" s="323"/>
      <c r="KQR51" s="323"/>
      <c r="KQS51" s="323"/>
      <c r="KQT51" s="323"/>
      <c r="KQU51" s="323"/>
      <c r="KQV51" s="323"/>
      <c r="KQW51" s="323"/>
      <c r="KQX51" s="323"/>
      <c r="KQY51" s="323"/>
      <c r="KQZ51" s="323"/>
      <c r="KRA51" s="323"/>
      <c r="KRB51" s="323"/>
      <c r="KRC51" s="323"/>
      <c r="KRD51" s="323"/>
      <c r="KRE51" s="323"/>
      <c r="KRF51" s="323"/>
      <c r="KRG51" s="323"/>
      <c r="KRH51" s="323"/>
      <c r="KRI51" s="323"/>
      <c r="KRJ51" s="323"/>
      <c r="KRK51" s="323"/>
      <c r="KRL51" s="323"/>
      <c r="KRM51" s="323"/>
      <c r="KRN51" s="323"/>
      <c r="KRO51" s="323"/>
      <c r="KRP51" s="323"/>
      <c r="KRQ51" s="323"/>
      <c r="KRR51" s="323"/>
      <c r="KRS51" s="323"/>
      <c r="KRT51" s="323"/>
      <c r="KRU51" s="323"/>
      <c r="KRV51" s="323"/>
      <c r="KRW51" s="323"/>
      <c r="KRX51" s="323"/>
      <c r="KRY51" s="323"/>
      <c r="KRZ51" s="323"/>
      <c r="KSA51" s="323"/>
      <c r="KSB51" s="323"/>
      <c r="KSC51" s="323"/>
      <c r="KSD51" s="323"/>
      <c r="KSE51" s="323"/>
      <c r="KSF51" s="323"/>
      <c r="KSG51" s="323"/>
      <c r="KSH51" s="323"/>
      <c r="KSI51" s="323"/>
      <c r="KSJ51" s="323"/>
      <c r="KSK51" s="323"/>
      <c r="KSL51" s="323"/>
      <c r="KSM51" s="323"/>
      <c r="KSN51" s="323"/>
      <c r="KSO51" s="323"/>
      <c r="KSP51" s="323"/>
      <c r="KSQ51" s="323"/>
      <c r="KSR51" s="323"/>
      <c r="KSS51" s="323"/>
      <c r="KST51" s="323"/>
      <c r="KSU51" s="323"/>
      <c r="KSV51" s="323"/>
      <c r="KSW51" s="323"/>
      <c r="KSX51" s="323"/>
      <c r="KSY51" s="323"/>
      <c r="KSZ51" s="323"/>
      <c r="KTA51" s="323"/>
      <c r="KTB51" s="323"/>
      <c r="KTC51" s="323"/>
      <c r="KTD51" s="323"/>
      <c r="KTE51" s="323"/>
      <c r="KTF51" s="323"/>
      <c r="KTG51" s="323"/>
      <c r="KTH51" s="323"/>
      <c r="KTI51" s="323"/>
      <c r="KTJ51" s="323"/>
      <c r="KTK51" s="323"/>
      <c r="KTL51" s="323"/>
      <c r="KTM51" s="323"/>
      <c r="KTN51" s="323"/>
      <c r="KTO51" s="323"/>
      <c r="KTP51" s="323"/>
      <c r="KTQ51" s="323"/>
      <c r="KTR51" s="323"/>
      <c r="KTS51" s="323"/>
      <c r="KTT51" s="323"/>
      <c r="KTU51" s="323"/>
      <c r="KTV51" s="323"/>
      <c r="KTW51" s="323"/>
      <c r="KTX51" s="323"/>
      <c r="KTY51" s="323"/>
      <c r="KTZ51" s="323"/>
      <c r="KUA51" s="323"/>
      <c r="KUB51" s="323"/>
      <c r="KUC51" s="323"/>
      <c r="KUD51" s="323"/>
      <c r="KUE51" s="323"/>
      <c r="KUF51" s="323"/>
      <c r="KUG51" s="323"/>
      <c r="KUH51" s="323"/>
      <c r="KUI51" s="323"/>
      <c r="KUJ51" s="323"/>
      <c r="KUK51" s="323"/>
      <c r="KUL51" s="323"/>
      <c r="KUM51" s="323"/>
      <c r="KUN51" s="323"/>
      <c r="KUO51" s="323"/>
      <c r="KUP51" s="323"/>
      <c r="KUQ51" s="323"/>
      <c r="KUR51" s="323"/>
      <c r="KUS51" s="323"/>
      <c r="KUT51" s="323"/>
      <c r="KUU51" s="323"/>
      <c r="KUV51" s="323"/>
      <c r="KUW51" s="323"/>
      <c r="KUX51" s="323"/>
      <c r="KUY51" s="323"/>
      <c r="KUZ51" s="323"/>
      <c r="KVA51" s="323"/>
      <c r="KVB51" s="323"/>
      <c r="KVC51" s="323"/>
      <c r="KVD51" s="323"/>
      <c r="KVE51" s="323"/>
      <c r="KVF51" s="323"/>
      <c r="KVG51" s="323"/>
      <c r="KVH51" s="323"/>
      <c r="KVI51" s="323"/>
      <c r="KVJ51" s="323"/>
      <c r="KVK51" s="323"/>
      <c r="KVL51" s="323"/>
      <c r="KVM51" s="323"/>
      <c r="KVN51" s="323"/>
      <c r="KVO51" s="323"/>
      <c r="KVP51" s="323"/>
      <c r="KVQ51" s="323"/>
      <c r="KVR51" s="323"/>
      <c r="KVS51" s="323"/>
      <c r="KVT51" s="323"/>
      <c r="KVU51" s="323"/>
      <c r="KVV51" s="323"/>
      <c r="KVW51" s="323"/>
      <c r="KVX51" s="323"/>
      <c r="KVY51" s="323"/>
      <c r="KVZ51" s="323"/>
      <c r="KWA51" s="323"/>
      <c r="KWB51" s="323"/>
      <c r="KWC51" s="323"/>
      <c r="KWD51" s="323"/>
      <c r="KWE51" s="323"/>
      <c r="KWF51" s="323"/>
      <c r="KWG51" s="323"/>
      <c r="KWH51" s="323"/>
      <c r="KWI51" s="323"/>
      <c r="KWJ51" s="323"/>
      <c r="KWK51" s="323"/>
      <c r="KWL51" s="323"/>
      <c r="KWM51" s="323"/>
      <c r="KWN51" s="323"/>
      <c r="KWO51" s="323"/>
      <c r="KWP51" s="323"/>
      <c r="KWQ51" s="323"/>
      <c r="KWR51" s="323"/>
      <c r="KWS51" s="323"/>
      <c r="KWT51" s="323"/>
      <c r="KWU51" s="323"/>
      <c r="KWV51" s="323"/>
      <c r="KWW51" s="323"/>
      <c r="KWX51" s="323"/>
      <c r="KWY51" s="323"/>
      <c r="KWZ51" s="323"/>
      <c r="KXA51" s="323"/>
      <c r="KXB51" s="323"/>
      <c r="KXC51" s="323"/>
      <c r="KXD51" s="323"/>
      <c r="KXE51" s="323"/>
      <c r="KXF51" s="323"/>
      <c r="KXG51" s="323"/>
      <c r="KXH51" s="323"/>
      <c r="KXI51" s="323"/>
      <c r="KXJ51" s="323"/>
      <c r="KXK51" s="323"/>
      <c r="KXL51" s="323"/>
      <c r="KXM51" s="323"/>
      <c r="KXN51" s="323"/>
      <c r="KXO51" s="323"/>
      <c r="KXP51" s="323"/>
      <c r="KXQ51" s="323"/>
      <c r="KXR51" s="323"/>
      <c r="KXS51" s="323"/>
      <c r="KXT51" s="323"/>
      <c r="KXU51" s="323"/>
      <c r="KXV51" s="323"/>
      <c r="KXW51" s="323"/>
      <c r="KXX51" s="323"/>
      <c r="KXY51" s="323"/>
      <c r="KXZ51" s="323"/>
      <c r="KYA51" s="323"/>
      <c r="KYB51" s="323"/>
      <c r="KYC51" s="323"/>
      <c r="KYD51" s="323"/>
      <c r="KYE51" s="323"/>
      <c r="KYF51" s="323"/>
      <c r="KYG51" s="323"/>
      <c r="KYH51" s="323"/>
      <c r="KYI51" s="323"/>
      <c r="KYJ51" s="323"/>
      <c r="KYK51" s="323"/>
      <c r="KYL51" s="323"/>
      <c r="KYM51" s="323"/>
      <c r="KYN51" s="323"/>
      <c r="KYO51" s="323"/>
      <c r="KYP51" s="323"/>
      <c r="KYQ51" s="323"/>
      <c r="KYR51" s="323"/>
      <c r="KYS51" s="323"/>
      <c r="KYT51" s="323"/>
      <c r="KYU51" s="323"/>
      <c r="KYV51" s="323"/>
      <c r="KYW51" s="323"/>
      <c r="KYX51" s="323"/>
      <c r="KYY51" s="323"/>
      <c r="KYZ51" s="323"/>
      <c r="KZA51" s="323"/>
      <c r="KZB51" s="323"/>
      <c r="KZC51" s="323"/>
      <c r="KZD51" s="323"/>
      <c r="KZE51" s="323"/>
      <c r="KZF51" s="323"/>
      <c r="KZG51" s="323"/>
      <c r="KZH51" s="323"/>
      <c r="KZI51" s="323"/>
      <c r="KZJ51" s="323"/>
      <c r="KZK51" s="323"/>
      <c r="KZL51" s="323"/>
      <c r="KZM51" s="323"/>
      <c r="KZN51" s="323"/>
      <c r="KZO51" s="323"/>
      <c r="KZP51" s="323"/>
      <c r="KZQ51" s="323"/>
      <c r="KZR51" s="323"/>
      <c r="KZS51" s="323"/>
      <c r="KZT51" s="323"/>
      <c r="KZU51" s="323"/>
      <c r="KZV51" s="323"/>
      <c r="KZW51" s="323"/>
      <c r="KZX51" s="323"/>
      <c r="KZY51" s="323"/>
      <c r="KZZ51" s="323"/>
      <c r="LAA51" s="323"/>
      <c r="LAB51" s="323"/>
      <c r="LAC51" s="323"/>
      <c r="LAD51" s="323"/>
      <c r="LAE51" s="323"/>
      <c r="LAF51" s="323"/>
      <c r="LAG51" s="323"/>
      <c r="LAH51" s="323"/>
      <c r="LAI51" s="323"/>
      <c r="LAJ51" s="323"/>
      <c r="LAK51" s="323"/>
      <c r="LAL51" s="323"/>
      <c r="LAM51" s="323"/>
      <c r="LAN51" s="323"/>
      <c r="LAO51" s="323"/>
      <c r="LAP51" s="323"/>
      <c r="LAQ51" s="323"/>
      <c r="LAR51" s="323"/>
      <c r="LAS51" s="323"/>
      <c r="LAT51" s="323"/>
      <c r="LAU51" s="323"/>
      <c r="LAV51" s="323"/>
      <c r="LAW51" s="323"/>
      <c r="LAX51" s="323"/>
      <c r="LAY51" s="323"/>
      <c r="LAZ51" s="323"/>
      <c r="LBA51" s="323"/>
      <c r="LBB51" s="323"/>
      <c r="LBC51" s="323"/>
      <c r="LBD51" s="323"/>
      <c r="LBE51" s="323"/>
      <c r="LBF51" s="323"/>
      <c r="LBG51" s="323"/>
      <c r="LBH51" s="323"/>
      <c r="LBI51" s="323"/>
      <c r="LBJ51" s="323"/>
      <c r="LBK51" s="323"/>
      <c r="LBL51" s="323"/>
      <c r="LBM51" s="323"/>
      <c r="LBN51" s="323"/>
      <c r="LBO51" s="323"/>
      <c r="LBP51" s="323"/>
      <c r="LBQ51" s="323"/>
      <c r="LBR51" s="323"/>
      <c r="LBS51" s="323"/>
      <c r="LBT51" s="323"/>
      <c r="LBU51" s="323"/>
      <c r="LBV51" s="323"/>
      <c r="LBW51" s="323"/>
      <c r="LBX51" s="323"/>
      <c r="LBY51" s="323"/>
      <c r="LBZ51" s="323"/>
      <c r="LCA51" s="323"/>
      <c r="LCB51" s="323"/>
      <c r="LCC51" s="323"/>
      <c r="LCD51" s="323"/>
      <c r="LCE51" s="323"/>
      <c r="LCF51" s="323"/>
      <c r="LCG51" s="323"/>
      <c r="LCH51" s="323"/>
      <c r="LCI51" s="323"/>
      <c r="LCJ51" s="323"/>
      <c r="LCK51" s="323"/>
      <c r="LCL51" s="323"/>
      <c r="LCM51" s="323"/>
      <c r="LCN51" s="323"/>
      <c r="LCO51" s="323"/>
      <c r="LCP51" s="323"/>
      <c r="LCQ51" s="323"/>
      <c r="LCR51" s="323"/>
      <c r="LCS51" s="323"/>
      <c r="LCT51" s="323"/>
      <c r="LCU51" s="323"/>
      <c r="LCV51" s="323"/>
      <c r="LCW51" s="323"/>
      <c r="LCX51" s="323"/>
      <c r="LCY51" s="323"/>
      <c r="LCZ51" s="323"/>
      <c r="LDA51" s="323"/>
      <c r="LDB51" s="323"/>
      <c r="LDC51" s="323"/>
      <c r="LDD51" s="323"/>
      <c r="LDE51" s="323"/>
      <c r="LDF51" s="323"/>
      <c r="LDG51" s="323"/>
      <c r="LDH51" s="323"/>
      <c r="LDI51" s="323"/>
      <c r="LDJ51" s="323"/>
      <c r="LDK51" s="323"/>
      <c r="LDL51" s="323"/>
      <c r="LDM51" s="323"/>
      <c r="LDN51" s="323"/>
      <c r="LDO51" s="323"/>
      <c r="LDP51" s="323"/>
      <c r="LDQ51" s="323"/>
      <c r="LDR51" s="323"/>
      <c r="LDS51" s="323"/>
      <c r="LDT51" s="323"/>
      <c r="LDU51" s="323"/>
      <c r="LDV51" s="323"/>
      <c r="LDW51" s="323"/>
      <c r="LDX51" s="323"/>
      <c r="LDY51" s="323"/>
      <c r="LDZ51" s="323"/>
      <c r="LEA51" s="323"/>
      <c r="LEB51" s="323"/>
      <c r="LEC51" s="323"/>
      <c r="LED51" s="323"/>
      <c r="LEE51" s="323"/>
      <c r="LEF51" s="323"/>
      <c r="LEG51" s="323"/>
      <c r="LEH51" s="323"/>
      <c r="LEI51" s="323"/>
      <c r="LEJ51" s="323"/>
      <c r="LEK51" s="323"/>
      <c r="LEL51" s="323"/>
      <c r="LEM51" s="323"/>
      <c r="LEN51" s="323"/>
      <c r="LEO51" s="323"/>
      <c r="LEP51" s="323"/>
      <c r="LEQ51" s="323"/>
      <c r="LER51" s="323"/>
      <c r="LES51" s="323"/>
      <c r="LET51" s="323"/>
      <c r="LEU51" s="323"/>
      <c r="LEV51" s="323"/>
      <c r="LEW51" s="323"/>
      <c r="LEX51" s="323"/>
      <c r="LEY51" s="323"/>
      <c r="LEZ51" s="323"/>
      <c r="LFA51" s="323"/>
      <c r="LFB51" s="323"/>
      <c r="LFC51" s="323"/>
      <c r="LFD51" s="323"/>
      <c r="LFE51" s="323"/>
      <c r="LFF51" s="323"/>
      <c r="LFG51" s="323"/>
      <c r="LFH51" s="323"/>
      <c r="LFI51" s="323"/>
      <c r="LFJ51" s="323"/>
      <c r="LFK51" s="323"/>
      <c r="LFL51" s="323"/>
      <c r="LFM51" s="323"/>
      <c r="LFN51" s="323"/>
      <c r="LFO51" s="323"/>
      <c r="LFP51" s="323"/>
      <c r="LFQ51" s="323"/>
      <c r="LFR51" s="323"/>
      <c r="LFS51" s="323"/>
      <c r="LFT51" s="323"/>
      <c r="LFU51" s="323"/>
      <c r="LFV51" s="323"/>
      <c r="LFW51" s="323"/>
      <c r="LFX51" s="323"/>
      <c r="LFY51" s="323"/>
      <c r="LFZ51" s="323"/>
      <c r="LGA51" s="323"/>
      <c r="LGB51" s="323"/>
      <c r="LGC51" s="323"/>
      <c r="LGD51" s="323"/>
      <c r="LGE51" s="323"/>
      <c r="LGF51" s="323"/>
      <c r="LGG51" s="323"/>
      <c r="LGH51" s="323"/>
      <c r="LGI51" s="323"/>
      <c r="LGJ51" s="323"/>
      <c r="LGK51" s="323"/>
      <c r="LGL51" s="323"/>
      <c r="LGM51" s="323"/>
      <c r="LGN51" s="323"/>
      <c r="LGO51" s="323"/>
      <c r="LGP51" s="323"/>
      <c r="LGQ51" s="323"/>
      <c r="LGR51" s="323"/>
      <c r="LGS51" s="323"/>
      <c r="LGT51" s="323"/>
      <c r="LGU51" s="323"/>
      <c r="LGV51" s="323"/>
      <c r="LGW51" s="323"/>
      <c r="LGX51" s="323"/>
      <c r="LGY51" s="323"/>
      <c r="LGZ51" s="323"/>
      <c r="LHA51" s="323"/>
      <c r="LHB51" s="323"/>
      <c r="LHC51" s="323"/>
      <c r="LHD51" s="323"/>
      <c r="LHE51" s="323"/>
      <c r="LHF51" s="323"/>
      <c r="LHG51" s="323"/>
      <c r="LHH51" s="323"/>
      <c r="LHI51" s="323"/>
      <c r="LHJ51" s="323"/>
      <c r="LHK51" s="323"/>
      <c r="LHL51" s="323"/>
      <c r="LHM51" s="323"/>
      <c r="LHN51" s="323"/>
      <c r="LHO51" s="323"/>
      <c r="LHP51" s="323"/>
      <c r="LHQ51" s="323"/>
      <c r="LHR51" s="323"/>
      <c r="LHS51" s="323"/>
      <c r="LHT51" s="323"/>
      <c r="LHU51" s="323"/>
      <c r="LHV51" s="323"/>
      <c r="LHW51" s="323"/>
      <c r="LHX51" s="323"/>
      <c r="LHY51" s="323"/>
      <c r="LHZ51" s="323"/>
      <c r="LIA51" s="323"/>
      <c r="LIB51" s="323"/>
      <c r="LIC51" s="323"/>
      <c r="LID51" s="323"/>
      <c r="LIE51" s="323"/>
      <c r="LIF51" s="323"/>
      <c r="LIG51" s="323"/>
      <c r="LIH51" s="323"/>
      <c r="LII51" s="323"/>
      <c r="LIJ51" s="323"/>
      <c r="LIK51" s="323"/>
      <c r="LIL51" s="323"/>
      <c r="LIM51" s="323"/>
      <c r="LIN51" s="323"/>
      <c r="LIO51" s="323"/>
      <c r="LIP51" s="323"/>
      <c r="LIQ51" s="323"/>
      <c r="LIR51" s="323"/>
      <c r="LIS51" s="323"/>
      <c r="LIT51" s="323"/>
      <c r="LIU51" s="323"/>
      <c r="LIV51" s="323"/>
      <c r="LIW51" s="323"/>
      <c r="LIX51" s="323"/>
      <c r="LIY51" s="323"/>
      <c r="LIZ51" s="323"/>
      <c r="LJA51" s="323"/>
      <c r="LJB51" s="323"/>
      <c r="LJC51" s="323"/>
      <c r="LJD51" s="323"/>
      <c r="LJE51" s="323"/>
      <c r="LJF51" s="323"/>
      <c r="LJG51" s="323"/>
      <c r="LJH51" s="323"/>
      <c r="LJI51" s="323"/>
      <c r="LJJ51" s="323"/>
      <c r="LJK51" s="323"/>
      <c r="LJL51" s="323"/>
      <c r="LJM51" s="323"/>
      <c r="LJN51" s="323"/>
      <c r="LJO51" s="323"/>
      <c r="LJP51" s="323"/>
      <c r="LJQ51" s="323"/>
      <c r="LJR51" s="323"/>
      <c r="LJS51" s="323"/>
      <c r="LJT51" s="323"/>
      <c r="LJU51" s="323"/>
      <c r="LJV51" s="323"/>
      <c r="LJW51" s="323"/>
      <c r="LJX51" s="323"/>
      <c r="LJY51" s="323"/>
      <c r="LJZ51" s="323"/>
      <c r="LKA51" s="323"/>
      <c r="LKB51" s="323"/>
      <c r="LKC51" s="323"/>
      <c r="LKD51" s="323"/>
      <c r="LKE51" s="323"/>
      <c r="LKF51" s="323"/>
      <c r="LKG51" s="323"/>
      <c r="LKH51" s="323"/>
      <c r="LKI51" s="323"/>
      <c r="LKJ51" s="323"/>
      <c r="LKK51" s="323"/>
      <c r="LKL51" s="323"/>
      <c r="LKM51" s="323"/>
      <c r="LKN51" s="323"/>
      <c r="LKO51" s="323"/>
      <c r="LKP51" s="323"/>
      <c r="LKQ51" s="323"/>
      <c r="LKR51" s="323"/>
      <c r="LKS51" s="323"/>
      <c r="LKT51" s="323"/>
      <c r="LKU51" s="323"/>
      <c r="LKV51" s="323"/>
      <c r="LKW51" s="323"/>
      <c r="LKX51" s="323"/>
      <c r="LKY51" s="323"/>
      <c r="LKZ51" s="323"/>
      <c r="LLA51" s="323"/>
      <c r="LLB51" s="323"/>
      <c r="LLC51" s="323"/>
      <c r="LLD51" s="323"/>
      <c r="LLE51" s="323"/>
      <c r="LLF51" s="323"/>
      <c r="LLG51" s="323"/>
      <c r="LLH51" s="323"/>
      <c r="LLI51" s="323"/>
      <c r="LLJ51" s="323"/>
      <c r="LLK51" s="323"/>
      <c r="LLL51" s="323"/>
      <c r="LLM51" s="323"/>
      <c r="LLN51" s="323"/>
      <c r="LLO51" s="323"/>
      <c r="LLP51" s="323"/>
      <c r="LLQ51" s="323"/>
      <c r="LLR51" s="323"/>
      <c r="LLS51" s="323"/>
      <c r="LLT51" s="323"/>
      <c r="LLU51" s="323"/>
      <c r="LLV51" s="323"/>
      <c r="LLW51" s="323"/>
      <c r="LLX51" s="323"/>
      <c r="LLY51" s="323"/>
      <c r="LLZ51" s="323"/>
      <c r="LMA51" s="323"/>
      <c r="LMB51" s="323"/>
      <c r="LMC51" s="323"/>
      <c r="LMD51" s="323"/>
      <c r="LME51" s="323"/>
      <c r="LMF51" s="323"/>
      <c r="LMG51" s="323"/>
      <c r="LMH51" s="323"/>
      <c r="LMI51" s="323"/>
      <c r="LMJ51" s="323"/>
      <c r="LMK51" s="323"/>
      <c r="LML51" s="323"/>
      <c r="LMM51" s="323"/>
      <c r="LMN51" s="323"/>
      <c r="LMO51" s="323"/>
      <c r="LMP51" s="323"/>
      <c r="LMQ51" s="323"/>
      <c r="LMR51" s="323"/>
      <c r="LMS51" s="323"/>
      <c r="LMT51" s="323"/>
      <c r="LMU51" s="323"/>
      <c r="LMV51" s="323"/>
      <c r="LMW51" s="323"/>
      <c r="LMX51" s="323"/>
      <c r="LMY51" s="323"/>
      <c r="LMZ51" s="323"/>
      <c r="LNA51" s="323"/>
      <c r="LNB51" s="323"/>
      <c r="LNC51" s="323"/>
      <c r="LND51" s="323"/>
      <c r="LNE51" s="323"/>
      <c r="LNF51" s="323"/>
      <c r="LNG51" s="323"/>
      <c r="LNH51" s="323"/>
      <c r="LNI51" s="323"/>
      <c r="LNJ51" s="323"/>
      <c r="LNK51" s="323"/>
      <c r="LNL51" s="323"/>
      <c r="LNM51" s="323"/>
      <c r="LNN51" s="323"/>
      <c r="LNO51" s="323"/>
      <c r="LNP51" s="323"/>
      <c r="LNQ51" s="323"/>
      <c r="LNR51" s="323"/>
      <c r="LNS51" s="323"/>
      <c r="LNT51" s="323"/>
      <c r="LNU51" s="323"/>
      <c r="LNV51" s="323"/>
      <c r="LNW51" s="323"/>
      <c r="LNX51" s="323"/>
      <c r="LNY51" s="323"/>
      <c r="LNZ51" s="323"/>
      <c r="LOA51" s="323"/>
      <c r="LOB51" s="323"/>
      <c r="LOC51" s="323"/>
      <c r="LOD51" s="323"/>
      <c r="LOE51" s="323"/>
      <c r="LOF51" s="323"/>
      <c r="LOG51" s="323"/>
      <c r="LOH51" s="323"/>
      <c r="LOI51" s="323"/>
      <c r="LOJ51" s="323"/>
      <c r="LOK51" s="323"/>
      <c r="LOL51" s="323"/>
      <c r="LOM51" s="323"/>
      <c r="LON51" s="323"/>
      <c r="LOO51" s="323"/>
      <c r="LOP51" s="323"/>
      <c r="LOQ51" s="323"/>
      <c r="LOR51" s="323"/>
      <c r="LOS51" s="323"/>
      <c r="LOT51" s="323"/>
      <c r="LOU51" s="323"/>
      <c r="LOV51" s="323"/>
      <c r="LOW51" s="323"/>
      <c r="LOX51" s="323"/>
      <c r="LOY51" s="323"/>
      <c r="LOZ51" s="323"/>
      <c r="LPA51" s="323"/>
      <c r="LPB51" s="323"/>
      <c r="LPC51" s="323"/>
      <c r="LPD51" s="323"/>
      <c r="LPE51" s="323"/>
      <c r="LPF51" s="323"/>
      <c r="LPG51" s="323"/>
      <c r="LPH51" s="323"/>
      <c r="LPI51" s="323"/>
      <c r="LPJ51" s="323"/>
      <c r="LPK51" s="323"/>
      <c r="LPL51" s="323"/>
      <c r="LPM51" s="323"/>
      <c r="LPN51" s="323"/>
      <c r="LPO51" s="323"/>
      <c r="LPP51" s="323"/>
      <c r="LPQ51" s="323"/>
      <c r="LPR51" s="323"/>
      <c r="LPS51" s="323"/>
      <c r="LPT51" s="323"/>
      <c r="LPU51" s="323"/>
      <c r="LPV51" s="323"/>
      <c r="LPW51" s="323"/>
      <c r="LPX51" s="323"/>
      <c r="LPY51" s="323"/>
      <c r="LPZ51" s="323"/>
      <c r="LQA51" s="323"/>
      <c r="LQB51" s="323"/>
      <c r="LQC51" s="323"/>
      <c r="LQD51" s="323"/>
      <c r="LQE51" s="323"/>
      <c r="LQF51" s="323"/>
      <c r="LQG51" s="323"/>
      <c r="LQH51" s="323"/>
      <c r="LQI51" s="323"/>
      <c r="LQJ51" s="323"/>
      <c r="LQK51" s="323"/>
      <c r="LQL51" s="323"/>
      <c r="LQM51" s="323"/>
      <c r="LQN51" s="323"/>
      <c r="LQO51" s="323"/>
      <c r="LQP51" s="323"/>
      <c r="LQQ51" s="323"/>
      <c r="LQR51" s="323"/>
      <c r="LQS51" s="323"/>
      <c r="LQT51" s="323"/>
      <c r="LQU51" s="323"/>
      <c r="LQV51" s="323"/>
      <c r="LQW51" s="323"/>
      <c r="LQX51" s="323"/>
      <c r="LQY51" s="323"/>
      <c r="LQZ51" s="323"/>
      <c r="LRA51" s="323"/>
      <c r="LRB51" s="323"/>
      <c r="LRC51" s="323"/>
      <c r="LRD51" s="323"/>
      <c r="LRE51" s="323"/>
      <c r="LRF51" s="323"/>
      <c r="LRG51" s="323"/>
      <c r="LRH51" s="323"/>
      <c r="LRI51" s="323"/>
      <c r="LRJ51" s="323"/>
      <c r="LRK51" s="323"/>
      <c r="LRL51" s="323"/>
      <c r="LRM51" s="323"/>
      <c r="LRN51" s="323"/>
      <c r="LRO51" s="323"/>
      <c r="LRP51" s="323"/>
      <c r="LRQ51" s="323"/>
      <c r="LRR51" s="323"/>
      <c r="LRS51" s="323"/>
      <c r="LRT51" s="323"/>
      <c r="LRU51" s="323"/>
      <c r="LRV51" s="323"/>
      <c r="LRW51" s="323"/>
      <c r="LRX51" s="323"/>
      <c r="LRY51" s="323"/>
      <c r="LRZ51" s="323"/>
      <c r="LSA51" s="323"/>
      <c r="LSB51" s="323"/>
      <c r="LSC51" s="323"/>
      <c r="LSD51" s="323"/>
      <c r="LSE51" s="323"/>
      <c r="LSF51" s="323"/>
      <c r="LSG51" s="323"/>
      <c r="LSH51" s="323"/>
      <c r="LSI51" s="323"/>
      <c r="LSJ51" s="323"/>
      <c r="LSK51" s="323"/>
      <c r="LSL51" s="323"/>
      <c r="LSM51" s="323"/>
      <c r="LSN51" s="323"/>
      <c r="LSO51" s="323"/>
      <c r="LSP51" s="323"/>
      <c r="LSQ51" s="323"/>
      <c r="LSR51" s="323"/>
      <c r="LSS51" s="323"/>
      <c r="LST51" s="323"/>
      <c r="LSU51" s="323"/>
      <c r="LSV51" s="323"/>
      <c r="LSW51" s="323"/>
      <c r="LSX51" s="323"/>
      <c r="LSY51" s="323"/>
      <c r="LSZ51" s="323"/>
      <c r="LTA51" s="323"/>
      <c r="LTB51" s="323"/>
      <c r="LTC51" s="323"/>
      <c r="LTD51" s="323"/>
      <c r="LTE51" s="323"/>
      <c r="LTF51" s="323"/>
      <c r="LTG51" s="323"/>
      <c r="LTH51" s="323"/>
      <c r="LTI51" s="323"/>
      <c r="LTJ51" s="323"/>
      <c r="LTK51" s="323"/>
      <c r="LTL51" s="323"/>
      <c r="LTM51" s="323"/>
      <c r="LTN51" s="323"/>
      <c r="LTO51" s="323"/>
      <c r="LTP51" s="323"/>
      <c r="LTQ51" s="323"/>
      <c r="LTR51" s="323"/>
      <c r="LTS51" s="323"/>
      <c r="LTT51" s="323"/>
      <c r="LTU51" s="323"/>
      <c r="LTV51" s="323"/>
      <c r="LTW51" s="323"/>
      <c r="LTX51" s="323"/>
      <c r="LTY51" s="323"/>
      <c r="LTZ51" s="323"/>
      <c r="LUA51" s="323"/>
      <c r="LUB51" s="323"/>
      <c r="LUC51" s="323"/>
      <c r="LUD51" s="323"/>
      <c r="LUE51" s="323"/>
      <c r="LUF51" s="323"/>
      <c r="LUG51" s="323"/>
      <c r="LUH51" s="323"/>
      <c r="LUI51" s="323"/>
      <c r="LUJ51" s="323"/>
      <c r="LUK51" s="323"/>
      <c r="LUL51" s="323"/>
      <c r="LUM51" s="323"/>
      <c r="LUN51" s="323"/>
      <c r="LUO51" s="323"/>
      <c r="LUP51" s="323"/>
      <c r="LUQ51" s="323"/>
      <c r="LUR51" s="323"/>
      <c r="LUS51" s="323"/>
      <c r="LUT51" s="323"/>
      <c r="LUU51" s="323"/>
      <c r="LUV51" s="323"/>
      <c r="LUW51" s="323"/>
      <c r="LUX51" s="323"/>
      <c r="LUY51" s="323"/>
      <c r="LUZ51" s="323"/>
      <c r="LVA51" s="323"/>
      <c r="LVB51" s="323"/>
      <c r="LVC51" s="323"/>
      <c r="LVD51" s="323"/>
      <c r="LVE51" s="323"/>
      <c r="LVF51" s="323"/>
      <c r="LVG51" s="323"/>
      <c r="LVH51" s="323"/>
      <c r="LVI51" s="323"/>
      <c r="LVJ51" s="323"/>
      <c r="LVK51" s="323"/>
      <c r="LVL51" s="323"/>
      <c r="LVM51" s="323"/>
      <c r="LVN51" s="323"/>
      <c r="LVO51" s="323"/>
      <c r="LVP51" s="323"/>
      <c r="LVQ51" s="323"/>
      <c r="LVR51" s="323"/>
      <c r="LVS51" s="323"/>
      <c r="LVT51" s="323"/>
      <c r="LVU51" s="323"/>
      <c r="LVV51" s="323"/>
      <c r="LVW51" s="323"/>
      <c r="LVX51" s="323"/>
      <c r="LVY51" s="323"/>
      <c r="LVZ51" s="323"/>
      <c r="LWA51" s="323"/>
      <c r="LWB51" s="323"/>
      <c r="LWC51" s="323"/>
      <c r="LWD51" s="323"/>
      <c r="LWE51" s="323"/>
      <c r="LWF51" s="323"/>
      <c r="LWG51" s="323"/>
      <c r="LWH51" s="323"/>
      <c r="LWI51" s="323"/>
      <c r="LWJ51" s="323"/>
      <c r="LWK51" s="323"/>
      <c r="LWL51" s="323"/>
      <c r="LWM51" s="323"/>
      <c r="LWN51" s="323"/>
      <c r="LWO51" s="323"/>
      <c r="LWP51" s="323"/>
      <c r="LWQ51" s="323"/>
      <c r="LWR51" s="323"/>
      <c r="LWS51" s="323"/>
      <c r="LWT51" s="323"/>
      <c r="LWU51" s="323"/>
      <c r="LWV51" s="323"/>
      <c r="LWW51" s="323"/>
      <c r="LWX51" s="323"/>
      <c r="LWY51" s="323"/>
      <c r="LWZ51" s="323"/>
      <c r="LXA51" s="323"/>
      <c r="LXB51" s="323"/>
      <c r="LXC51" s="323"/>
      <c r="LXD51" s="323"/>
      <c r="LXE51" s="323"/>
      <c r="LXF51" s="323"/>
      <c r="LXG51" s="323"/>
      <c r="LXH51" s="323"/>
      <c r="LXI51" s="323"/>
      <c r="LXJ51" s="323"/>
      <c r="LXK51" s="323"/>
      <c r="LXL51" s="323"/>
      <c r="LXM51" s="323"/>
      <c r="LXN51" s="323"/>
      <c r="LXO51" s="323"/>
      <c r="LXP51" s="323"/>
      <c r="LXQ51" s="323"/>
      <c r="LXR51" s="323"/>
      <c r="LXS51" s="323"/>
      <c r="LXT51" s="323"/>
      <c r="LXU51" s="323"/>
      <c r="LXV51" s="323"/>
      <c r="LXW51" s="323"/>
      <c r="LXX51" s="323"/>
      <c r="LXY51" s="323"/>
      <c r="LXZ51" s="323"/>
      <c r="LYA51" s="323"/>
      <c r="LYB51" s="323"/>
      <c r="LYC51" s="323"/>
      <c r="LYD51" s="323"/>
      <c r="LYE51" s="323"/>
      <c r="LYF51" s="323"/>
      <c r="LYG51" s="323"/>
      <c r="LYH51" s="323"/>
      <c r="LYI51" s="323"/>
      <c r="LYJ51" s="323"/>
      <c r="LYK51" s="323"/>
      <c r="LYL51" s="323"/>
      <c r="LYM51" s="323"/>
      <c r="LYN51" s="323"/>
      <c r="LYO51" s="323"/>
      <c r="LYP51" s="323"/>
      <c r="LYQ51" s="323"/>
      <c r="LYR51" s="323"/>
      <c r="LYS51" s="323"/>
      <c r="LYT51" s="323"/>
      <c r="LYU51" s="323"/>
      <c r="LYV51" s="323"/>
      <c r="LYW51" s="323"/>
      <c r="LYX51" s="323"/>
      <c r="LYY51" s="323"/>
      <c r="LYZ51" s="323"/>
      <c r="LZA51" s="323"/>
      <c r="LZB51" s="323"/>
      <c r="LZC51" s="323"/>
      <c r="LZD51" s="323"/>
      <c r="LZE51" s="323"/>
      <c r="LZF51" s="323"/>
      <c r="LZG51" s="323"/>
      <c r="LZH51" s="323"/>
      <c r="LZI51" s="323"/>
      <c r="LZJ51" s="323"/>
      <c r="LZK51" s="323"/>
      <c r="LZL51" s="323"/>
      <c r="LZM51" s="323"/>
      <c r="LZN51" s="323"/>
      <c r="LZO51" s="323"/>
      <c r="LZP51" s="323"/>
      <c r="LZQ51" s="323"/>
      <c r="LZR51" s="323"/>
      <c r="LZS51" s="323"/>
      <c r="LZT51" s="323"/>
      <c r="LZU51" s="323"/>
      <c r="LZV51" s="323"/>
      <c r="LZW51" s="323"/>
      <c r="LZX51" s="323"/>
      <c r="LZY51" s="323"/>
      <c r="LZZ51" s="323"/>
      <c r="MAA51" s="323"/>
      <c r="MAB51" s="323"/>
      <c r="MAC51" s="323"/>
      <c r="MAD51" s="323"/>
      <c r="MAE51" s="323"/>
      <c r="MAF51" s="323"/>
      <c r="MAG51" s="323"/>
      <c r="MAH51" s="323"/>
      <c r="MAI51" s="323"/>
      <c r="MAJ51" s="323"/>
      <c r="MAK51" s="323"/>
      <c r="MAL51" s="323"/>
      <c r="MAM51" s="323"/>
      <c r="MAN51" s="323"/>
      <c r="MAO51" s="323"/>
      <c r="MAP51" s="323"/>
      <c r="MAQ51" s="323"/>
      <c r="MAR51" s="323"/>
      <c r="MAS51" s="323"/>
      <c r="MAT51" s="323"/>
      <c r="MAU51" s="323"/>
      <c r="MAV51" s="323"/>
      <c r="MAW51" s="323"/>
      <c r="MAX51" s="323"/>
      <c r="MAY51" s="323"/>
      <c r="MAZ51" s="323"/>
      <c r="MBA51" s="323"/>
      <c r="MBB51" s="323"/>
      <c r="MBC51" s="323"/>
      <c r="MBD51" s="323"/>
      <c r="MBE51" s="323"/>
      <c r="MBF51" s="323"/>
      <c r="MBG51" s="323"/>
      <c r="MBH51" s="323"/>
      <c r="MBI51" s="323"/>
      <c r="MBJ51" s="323"/>
      <c r="MBK51" s="323"/>
      <c r="MBL51" s="323"/>
      <c r="MBM51" s="323"/>
      <c r="MBN51" s="323"/>
      <c r="MBO51" s="323"/>
      <c r="MBP51" s="323"/>
      <c r="MBQ51" s="323"/>
      <c r="MBR51" s="323"/>
      <c r="MBS51" s="323"/>
      <c r="MBT51" s="323"/>
      <c r="MBU51" s="323"/>
      <c r="MBV51" s="323"/>
      <c r="MBW51" s="323"/>
      <c r="MBX51" s="323"/>
      <c r="MBY51" s="323"/>
      <c r="MBZ51" s="323"/>
      <c r="MCA51" s="323"/>
      <c r="MCB51" s="323"/>
      <c r="MCC51" s="323"/>
      <c r="MCD51" s="323"/>
      <c r="MCE51" s="323"/>
      <c r="MCF51" s="323"/>
      <c r="MCG51" s="323"/>
      <c r="MCH51" s="323"/>
      <c r="MCI51" s="323"/>
      <c r="MCJ51" s="323"/>
      <c r="MCK51" s="323"/>
      <c r="MCL51" s="323"/>
      <c r="MCM51" s="323"/>
      <c r="MCN51" s="323"/>
      <c r="MCO51" s="323"/>
      <c r="MCP51" s="323"/>
      <c r="MCQ51" s="323"/>
      <c r="MCR51" s="323"/>
      <c r="MCS51" s="323"/>
      <c r="MCT51" s="323"/>
      <c r="MCU51" s="323"/>
      <c r="MCV51" s="323"/>
      <c r="MCW51" s="323"/>
      <c r="MCX51" s="323"/>
      <c r="MCY51" s="323"/>
      <c r="MCZ51" s="323"/>
      <c r="MDA51" s="323"/>
      <c r="MDB51" s="323"/>
      <c r="MDC51" s="323"/>
      <c r="MDD51" s="323"/>
      <c r="MDE51" s="323"/>
      <c r="MDF51" s="323"/>
      <c r="MDG51" s="323"/>
      <c r="MDH51" s="323"/>
      <c r="MDI51" s="323"/>
      <c r="MDJ51" s="323"/>
      <c r="MDK51" s="323"/>
      <c r="MDL51" s="323"/>
      <c r="MDM51" s="323"/>
      <c r="MDN51" s="323"/>
      <c r="MDO51" s="323"/>
      <c r="MDP51" s="323"/>
      <c r="MDQ51" s="323"/>
      <c r="MDR51" s="323"/>
      <c r="MDS51" s="323"/>
      <c r="MDT51" s="323"/>
      <c r="MDU51" s="323"/>
      <c r="MDV51" s="323"/>
      <c r="MDW51" s="323"/>
      <c r="MDX51" s="323"/>
      <c r="MDY51" s="323"/>
      <c r="MDZ51" s="323"/>
      <c r="MEA51" s="323"/>
      <c r="MEB51" s="323"/>
      <c r="MEC51" s="323"/>
      <c r="MED51" s="323"/>
      <c r="MEE51" s="323"/>
      <c r="MEF51" s="323"/>
      <c r="MEG51" s="323"/>
      <c r="MEH51" s="323"/>
      <c r="MEI51" s="323"/>
      <c r="MEJ51" s="323"/>
      <c r="MEK51" s="323"/>
      <c r="MEL51" s="323"/>
      <c r="MEM51" s="323"/>
      <c r="MEN51" s="323"/>
      <c r="MEO51" s="323"/>
      <c r="MEP51" s="323"/>
      <c r="MEQ51" s="323"/>
      <c r="MER51" s="323"/>
      <c r="MES51" s="323"/>
      <c r="MET51" s="323"/>
      <c r="MEU51" s="323"/>
      <c r="MEV51" s="323"/>
      <c r="MEW51" s="323"/>
      <c r="MEX51" s="323"/>
      <c r="MEY51" s="323"/>
      <c r="MEZ51" s="323"/>
      <c r="MFA51" s="323"/>
      <c r="MFB51" s="323"/>
      <c r="MFC51" s="323"/>
      <c r="MFD51" s="323"/>
      <c r="MFE51" s="323"/>
      <c r="MFF51" s="323"/>
      <c r="MFG51" s="323"/>
      <c r="MFH51" s="323"/>
      <c r="MFI51" s="323"/>
      <c r="MFJ51" s="323"/>
      <c r="MFK51" s="323"/>
      <c r="MFL51" s="323"/>
      <c r="MFM51" s="323"/>
      <c r="MFN51" s="323"/>
      <c r="MFO51" s="323"/>
      <c r="MFP51" s="323"/>
      <c r="MFQ51" s="323"/>
      <c r="MFR51" s="323"/>
      <c r="MFS51" s="323"/>
      <c r="MFT51" s="323"/>
      <c r="MFU51" s="323"/>
      <c r="MFV51" s="323"/>
      <c r="MFW51" s="323"/>
      <c r="MFX51" s="323"/>
      <c r="MFY51" s="323"/>
      <c r="MFZ51" s="323"/>
      <c r="MGA51" s="323"/>
      <c r="MGB51" s="323"/>
      <c r="MGC51" s="323"/>
      <c r="MGD51" s="323"/>
      <c r="MGE51" s="323"/>
      <c r="MGF51" s="323"/>
      <c r="MGG51" s="323"/>
      <c r="MGH51" s="323"/>
      <c r="MGI51" s="323"/>
      <c r="MGJ51" s="323"/>
      <c r="MGK51" s="323"/>
      <c r="MGL51" s="323"/>
      <c r="MGM51" s="323"/>
      <c r="MGN51" s="323"/>
      <c r="MGO51" s="323"/>
      <c r="MGP51" s="323"/>
      <c r="MGQ51" s="323"/>
      <c r="MGR51" s="323"/>
      <c r="MGS51" s="323"/>
      <c r="MGT51" s="323"/>
      <c r="MGU51" s="323"/>
      <c r="MGV51" s="323"/>
      <c r="MGW51" s="323"/>
      <c r="MGX51" s="323"/>
      <c r="MGY51" s="323"/>
      <c r="MGZ51" s="323"/>
      <c r="MHA51" s="323"/>
      <c r="MHB51" s="323"/>
      <c r="MHC51" s="323"/>
      <c r="MHD51" s="323"/>
      <c r="MHE51" s="323"/>
      <c r="MHF51" s="323"/>
      <c r="MHG51" s="323"/>
      <c r="MHH51" s="323"/>
      <c r="MHI51" s="323"/>
      <c r="MHJ51" s="323"/>
      <c r="MHK51" s="323"/>
      <c r="MHL51" s="323"/>
      <c r="MHM51" s="323"/>
      <c r="MHN51" s="323"/>
      <c r="MHO51" s="323"/>
      <c r="MHP51" s="323"/>
      <c r="MHQ51" s="323"/>
      <c r="MHR51" s="323"/>
      <c r="MHS51" s="323"/>
      <c r="MHT51" s="323"/>
      <c r="MHU51" s="323"/>
      <c r="MHV51" s="323"/>
      <c r="MHW51" s="323"/>
      <c r="MHX51" s="323"/>
      <c r="MHY51" s="323"/>
      <c r="MHZ51" s="323"/>
      <c r="MIA51" s="323"/>
      <c r="MIB51" s="323"/>
      <c r="MIC51" s="323"/>
      <c r="MID51" s="323"/>
      <c r="MIE51" s="323"/>
      <c r="MIF51" s="323"/>
      <c r="MIG51" s="323"/>
      <c r="MIH51" s="323"/>
      <c r="MII51" s="323"/>
      <c r="MIJ51" s="323"/>
      <c r="MIK51" s="323"/>
      <c r="MIL51" s="323"/>
      <c r="MIM51" s="323"/>
      <c r="MIN51" s="323"/>
      <c r="MIO51" s="323"/>
      <c r="MIP51" s="323"/>
      <c r="MIQ51" s="323"/>
      <c r="MIR51" s="323"/>
      <c r="MIS51" s="323"/>
      <c r="MIT51" s="323"/>
      <c r="MIU51" s="323"/>
      <c r="MIV51" s="323"/>
      <c r="MIW51" s="323"/>
      <c r="MIX51" s="323"/>
      <c r="MIY51" s="323"/>
      <c r="MIZ51" s="323"/>
      <c r="MJA51" s="323"/>
      <c r="MJB51" s="323"/>
      <c r="MJC51" s="323"/>
      <c r="MJD51" s="323"/>
      <c r="MJE51" s="323"/>
      <c r="MJF51" s="323"/>
      <c r="MJG51" s="323"/>
      <c r="MJH51" s="323"/>
      <c r="MJI51" s="323"/>
      <c r="MJJ51" s="323"/>
      <c r="MJK51" s="323"/>
      <c r="MJL51" s="323"/>
      <c r="MJM51" s="323"/>
      <c r="MJN51" s="323"/>
      <c r="MJO51" s="323"/>
      <c r="MJP51" s="323"/>
      <c r="MJQ51" s="323"/>
      <c r="MJR51" s="323"/>
      <c r="MJS51" s="323"/>
      <c r="MJT51" s="323"/>
      <c r="MJU51" s="323"/>
      <c r="MJV51" s="323"/>
      <c r="MJW51" s="323"/>
      <c r="MJX51" s="323"/>
      <c r="MJY51" s="323"/>
      <c r="MJZ51" s="323"/>
      <c r="MKA51" s="323"/>
      <c r="MKB51" s="323"/>
      <c r="MKC51" s="323"/>
      <c r="MKD51" s="323"/>
      <c r="MKE51" s="323"/>
      <c r="MKF51" s="323"/>
      <c r="MKG51" s="323"/>
      <c r="MKH51" s="323"/>
      <c r="MKI51" s="323"/>
      <c r="MKJ51" s="323"/>
      <c r="MKK51" s="323"/>
      <c r="MKL51" s="323"/>
      <c r="MKM51" s="323"/>
      <c r="MKN51" s="323"/>
      <c r="MKO51" s="323"/>
      <c r="MKP51" s="323"/>
      <c r="MKQ51" s="323"/>
      <c r="MKR51" s="323"/>
      <c r="MKS51" s="323"/>
      <c r="MKT51" s="323"/>
      <c r="MKU51" s="323"/>
      <c r="MKV51" s="323"/>
      <c r="MKW51" s="323"/>
      <c r="MKX51" s="323"/>
      <c r="MKY51" s="323"/>
      <c r="MKZ51" s="323"/>
      <c r="MLA51" s="323"/>
      <c r="MLB51" s="323"/>
      <c r="MLC51" s="323"/>
      <c r="MLD51" s="323"/>
      <c r="MLE51" s="323"/>
      <c r="MLF51" s="323"/>
      <c r="MLG51" s="323"/>
      <c r="MLH51" s="323"/>
      <c r="MLI51" s="323"/>
      <c r="MLJ51" s="323"/>
      <c r="MLK51" s="323"/>
      <c r="MLL51" s="323"/>
      <c r="MLM51" s="323"/>
      <c r="MLN51" s="323"/>
      <c r="MLO51" s="323"/>
      <c r="MLP51" s="323"/>
      <c r="MLQ51" s="323"/>
      <c r="MLR51" s="323"/>
      <c r="MLS51" s="323"/>
      <c r="MLT51" s="323"/>
      <c r="MLU51" s="323"/>
      <c r="MLV51" s="323"/>
      <c r="MLW51" s="323"/>
      <c r="MLX51" s="323"/>
      <c r="MLY51" s="323"/>
      <c r="MLZ51" s="323"/>
      <c r="MMA51" s="323"/>
      <c r="MMB51" s="323"/>
      <c r="MMC51" s="323"/>
      <c r="MMD51" s="323"/>
      <c r="MME51" s="323"/>
      <c r="MMF51" s="323"/>
      <c r="MMG51" s="323"/>
      <c r="MMH51" s="323"/>
      <c r="MMI51" s="323"/>
      <c r="MMJ51" s="323"/>
      <c r="MMK51" s="323"/>
      <c r="MML51" s="323"/>
      <c r="MMM51" s="323"/>
      <c r="MMN51" s="323"/>
      <c r="MMO51" s="323"/>
      <c r="MMP51" s="323"/>
      <c r="MMQ51" s="323"/>
      <c r="MMR51" s="323"/>
      <c r="MMS51" s="323"/>
      <c r="MMT51" s="323"/>
      <c r="MMU51" s="323"/>
      <c r="MMV51" s="323"/>
      <c r="MMW51" s="323"/>
      <c r="MMX51" s="323"/>
      <c r="MMY51" s="323"/>
      <c r="MMZ51" s="323"/>
      <c r="MNA51" s="323"/>
      <c r="MNB51" s="323"/>
      <c r="MNC51" s="323"/>
      <c r="MND51" s="323"/>
      <c r="MNE51" s="323"/>
      <c r="MNF51" s="323"/>
      <c r="MNG51" s="323"/>
      <c r="MNH51" s="323"/>
      <c r="MNI51" s="323"/>
      <c r="MNJ51" s="323"/>
      <c r="MNK51" s="323"/>
      <c r="MNL51" s="323"/>
      <c r="MNM51" s="323"/>
      <c r="MNN51" s="323"/>
      <c r="MNO51" s="323"/>
      <c r="MNP51" s="323"/>
      <c r="MNQ51" s="323"/>
      <c r="MNR51" s="323"/>
      <c r="MNS51" s="323"/>
      <c r="MNT51" s="323"/>
      <c r="MNU51" s="323"/>
      <c r="MNV51" s="323"/>
      <c r="MNW51" s="323"/>
      <c r="MNX51" s="323"/>
      <c r="MNY51" s="323"/>
      <c r="MNZ51" s="323"/>
      <c r="MOA51" s="323"/>
      <c r="MOB51" s="323"/>
      <c r="MOC51" s="323"/>
      <c r="MOD51" s="323"/>
      <c r="MOE51" s="323"/>
      <c r="MOF51" s="323"/>
      <c r="MOG51" s="323"/>
      <c r="MOH51" s="323"/>
      <c r="MOI51" s="323"/>
      <c r="MOJ51" s="323"/>
      <c r="MOK51" s="323"/>
      <c r="MOL51" s="323"/>
      <c r="MOM51" s="323"/>
      <c r="MON51" s="323"/>
      <c r="MOO51" s="323"/>
      <c r="MOP51" s="323"/>
      <c r="MOQ51" s="323"/>
      <c r="MOR51" s="323"/>
      <c r="MOS51" s="323"/>
      <c r="MOT51" s="323"/>
      <c r="MOU51" s="323"/>
      <c r="MOV51" s="323"/>
      <c r="MOW51" s="323"/>
      <c r="MOX51" s="323"/>
      <c r="MOY51" s="323"/>
      <c r="MOZ51" s="323"/>
      <c r="MPA51" s="323"/>
      <c r="MPB51" s="323"/>
      <c r="MPC51" s="323"/>
      <c r="MPD51" s="323"/>
      <c r="MPE51" s="323"/>
      <c r="MPF51" s="323"/>
      <c r="MPG51" s="323"/>
      <c r="MPH51" s="323"/>
      <c r="MPI51" s="323"/>
      <c r="MPJ51" s="323"/>
      <c r="MPK51" s="323"/>
      <c r="MPL51" s="323"/>
      <c r="MPM51" s="323"/>
      <c r="MPN51" s="323"/>
      <c r="MPO51" s="323"/>
      <c r="MPP51" s="323"/>
      <c r="MPQ51" s="323"/>
      <c r="MPR51" s="323"/>
      <c r="MPS51" s="323"/>
      <c r="MPT51" s="323"/>
      <c r="MPU51" s="323"/>
      <c r="MPV51" s="323"/>
      <c r="MPW51" s="323"/>
      <c r="MPX51" s="323"/>
      <c r="MPY51" s="323"/>
      <c r="MPZ51" s="323"/>
      <c r="MQA51" s="323"/>
      <c r="MQB51" s="323"/>
      <c r="MQC51" s="323"/>
      <c r="MQD51" s="323"/>
      <c r="MQE51" s="323"/>
      <c r="MQF51" s="323"/>
      <c r="MQG51" s="323"/>
      <c r="MQH51" s="323"/>
      <c r="MQI51" s="323"/>
      <c r="MQJ51" s="323"/>
      <c r="MQK51" s="323"/>
      <c r="MQL51" s="323"/>
      <c r="MQM51" s="323"/>
      <c r="MQN51" s="323"/>
      <c r="MQO51" s="323"/>
      <c r="MQP51" s="323"/>
      <c r="MQQ51" s="323"/>
      <c r="MQR51" s="323"/>
      <c r="MQS51" s="323"/>
      <c r="MQT51" s="323"/>
      <c r="MQU51" s="323"/>
      <c r="MQV51" s="323"/>
      <c r="MQW51" s="323"/>
      <c r="MQX51" s="323"/>
      <c r="MQY51" s="323"/>
      <c r="MQZ51" s="323"/>
      <c r="MRA51" s="323"/>
      <c r="MRB51" s="323"/>
      <c r="MRC51" s="323"/>
      <c r="MRD51" s="323"/>
      <c r="MRE51" s="323"/>
      <c r="MRF51" s="323"/>
      <c r="MRG51" s="323"/>
      <c r="MRH51" s="323"/>
      <c r="MRI51" s="323"/>
      <c r="MRJ51" s="323"/>
      <c r="MRK51" s="323"/>
      <c r="MRL51" s="323"/>
      <c r="MRM51" s="323"/>
      <c r="MRN51" s="323"/>
      <c r="MRO51" s="323"/>
      <c r="MRP51" s="323"/>
      <c r="MRQ51" s="323"/>
      <c r="MRR51" s="323"/>
      <c r="MRS51" s="323"/>
      <c r="MRT51" s="323"/>
      <c r="MRU51" s="323"/>
      <c r="MRV51" s="323"/>
      <c r="MRW51" s="323"/>
      <c r="MRX51" s="323"/>
      <c r="MRY51" s="323"/>
      <c r="MRZ51" s="323"/>
      <c r="MSA51" s="323"/>
      <c r="MSB51" s="323"/>
      <c r="MSC51" s="323"/>
      <c r="MSD51" s="323"/>
      <c r="MSE51" s="323"/>
      <c r="MSF51" s="323"/>
      <c r="MSG51" s="323"/>
      <c r="MSH51" s="323"/>
      <c r="MSI51" s="323"/>
      <c r="MSJ51" s="323"/>
      <c r="MSK51" s="323"/>
      <c r="MSL51" s="323"/>
      <c r="MSM51" s="323"/>
      <c r="MSN51" s="323"/>
      <c r="MSO51" s="323"/>
      <c r="MSP51" s="323"/>
      <c r="MSQ51" s="323"/>
      <c r="MSR51" s="323"/>
      <c r="MSS51" s="323"/>
      <c r="MST51" s="323"/>
      <c r="MSU51" s="323"/>
      <c r="MSV51" s="323"/>
      <c r="MSW51" s="323"/>
      <c r="MSX51" s="323"/>
      <c r="MSY51" s="323"/>
      <c r="MSZ51" s="323"/>
      <c r="MTA51" s="323"/>
      <c r="MTB51" s="323"/>
      <c r="MTC51" s="323"/>
      <c r="MTD51" s="323"/>
      <c r="MTE51" s="323"/>
      <c r="MTF51" s="323"/>
      <c r="MTG51" s="323"/>
      <c r="MTH51" s="323"/>
      <c r="MTI51" s="323"/>
      <c r="MTJ51" s="323"/>
      <c r="MTK51" s="323"/>
      <c r="MTL51" s="323"/>
      <c r="MTM51" s="323"/>
      <c r="MTN51" s="323"/>
      <c r="MTO51" s="323"/>
      <c r="MTP51" s="323"/>
      <c r="MTQ51" s="323"/>
      <c r="MTR51" s="323"/>
      <c r="MTS51" s="323"/>
      <c r="MTT51" s="323"/>
      <c r="MTU51" s="323"/>
      <c r="MTV51" s="323"/>
      <c r="MTW51" s="323"/>
      <c r="MTX51" s="323"/>
      <c r="MTY51" s="323"/>
      <c r="MTZ51" s="323"/>
      <c r="MUA51" s="323"/>
      <c r="MUB51" s="323"/>
      <c r="MUC51" s="323"/>
      <c r="MUD51" s="323"/>
      <c r="MUE51" s="323"/>
      <c r="MUF51" s="323"/>
      <c r="MUG51" s="323"/>
      <c r="MUH51" s="323"/>
      <c r="MUI51" s="323"/>
      <c r="MUJ51" s="323"/>
      <c r="MUK51" s="323"/>
      <c r="MUL51" s="323"/>
      <c r="MUM51" s="323"/>
      <c r="MUN51" s="323"/>
      <c r="MUO51" s="323"/>
      <c r="MUP51" s="323"/>
      <c r="MUQ51" s="323"/>
      <c r="MUR51" s="323"/>
      <c r="MUS51" s="323"/>
      <c r="MUT51" s="323"/>
      <c r="MUU51" s="323"/>
      <c r="MUV51" s="323"/>
      <c r="MUW51" s="323"/>
      <c r="MUX51" s="323"/>
      <c r="MUY51" s="323"/>
      <c r="MUZ51" s="323"/>
      <c r="MVA51" s="323"/>
      <c r="MVB51" s="323"/>
      <c r="MVC51" s="323"/>
      <c r="MVD51" s="323"/>
      <c r="MVE51" s="323"/>
      <c r="MVF51" s="323"/>
      <c r="MVG51" s="323"/>
      <c r="MVH51" s="323"/>
      <c r="MVI51" s="323"/>
      <c r="MVJ51" s="323"/>
      <c r="MVK51" s="323"/>
      <c r="MVL51" s="323"/>
      <c r="MVM51" s="323"/>
      <c r="MVN51" s="323"/>
      <c r="MVO51" s="323"/>
      <c r="MVP51" s="323"/>
      <c r="MVQ51" s="323"/>
      <c r="MVR51" s="323"/>
      <c r="MVS51" s="323"/>
      <c r="MVT51" s="323"/>
      <c r="MVU51" s="323"/>
      <c r="MVV51" s="323"/>
      <c r="MVW51" s="323"/>
      <c r="MVX51" s="323"/>
      <c r="MVY51" s="323"/>
      <c r="MVZ51" s="323"/>
      <c r="MWA51" s="323"/>
      <c r="MWB51" s="323"/>
      <c r="MWC51" s="323"/>
      <c r="MWD51" s="323"/>
      <c r="MWE51" s="323"/>
      <c r="MWF51" s="323"/>
      <c r="MWG51" s="323"/>
      <c r="MWH51" s="323"/>
      <c r="MWI51" s="323"/>
      <c r="MWJ51" s="323"/>
      <c r="MWK51" s="323"/>
      <c r="MWL51" s="323"/>
      <c r="MWM51" s="323"/>
      <c r="MWN51" s="323"/>
      <c r="MWO51" s="323"/>
      <c r="MWP51" s="323"/>
      <c r="MWQ51" s="323"/>
      <c r="MWR51" s="323"/>
      <c r="MWS51" s="323"/>
      <c r="MWT51" s="323"/>
      <c r="MWU51" s="323"/>
      <c r="MWV51" s="323"/>
      <c r="MWW51" s="323"/>
      <c r="MWX51" s="323"/>
      <c r="MWY51" s="323"/>
      <c r="MWZ51" s="323"/>
      <c r="MXA51" s="323"/>
      <c r="MXB51" s="323"/>
      <c r="MXC51" s="323"/>
      <c r="MXD51" s="323"/>
      <c r="MXE51" s="323"/>
      <c r="MXF51" s="323"/>
      <c r="MXG51" s="323"/>
      <c r="MXH51" s="323"/>
      <c r="MXI51" s="323"/>
      <c r="MXJ51" s="323"/>
      <c r="MXK51" s="323"/>
      <c r="MXL51" s="323"/>
      <c r="MXM51" s="323"/>
      <c r="MXN51" s="323"/>
      <c r="MXO51" s="323"/>
      <c r="MXP51" s="323"/>
      <c r="MXQ51" s="323"/>
      <c r="MXR51" s="323"/>
      <c r="MXS51" s="323"/>
      <c r="MXT51" s="323"/>
      <c r="MXU51" s="323"/>
      <c r="MXV51" s="323"/>
      <c r="MXW51" s="323"/>
      <c r="MXX51" s="323"/>
      <c r="MXY51" s="323"/>
      <c r="MXZ51" s="323"/>
      <c r="MYA51" s="323"/>
      <c r="MYB51" s="323"/>
      <c r="MYC51" s="323"/>
      <c r="MYD51" s="323"/>
      <c r="MYE51" s="323"/>
      <c r="MYF51" s="323"/>
      <c r="MYG51" s="323"/>
      <c r="MYH51" s="323"/>
      <c r="MYI51" s="323"/>
      <c r="MYJ51" s="323"/>
      <c r="MYK51" s="323"/>
      <c r="MYL51" s="323"/>
      <c r="MYM51" s="323"/>
      <c r="MYN51" s="323"/>
      <c r="MYO51" s="323"/>
      <c r="MYP51" s="323"/>
      <c r="MYQ51" s="323"/>
      <c r="MYR51" s="323"/>
      <c r="MYS51" s="323"/>
      <c r="MYT51" s="323"/>
      <c r="MYU51" s="323"/>
      <c r="MYV51" s="323"/>
      <c r="MYW51" s="323"/>
      <c r="MYX51" s="323"/>
      <c r="MYY51" s="323"/>
      <c r="MYZ51" s="323"/>
      <c r="MZA51" s="323"/>
      <c r="MZB51" s="323"/>
      <c r="MZC51" s="323"/>
      <c r="MZD51" s="323"/>
      <c r="MZE51" s="323"/>
      <c r="MZF51" s="323"/>
      <c r="MZG51" s="323"/>
      <c r="MZH51" s="323"/>
      <c r="MZI51" s="323"/>
      <c r="MZJ51" s="323"/>
      <c r="MZK51" s="323"/>
      <c r="MZL51" s="323"/>
      <c r="MZM51" s="323"/>
      <c r="MZN51" s="323"/>
      <c r="MZO51" s="323"/>
      <c r="MZP51" s="323"/>
      <c r="MZQ51" s="323"/>
      <c r="MZR51" s="323"/>
      <c r="MZS51" s="323"/>
      <c r="MZT51" s="323"/>
      <c r="MZU51" s="323"/>
      <c r="MZV51" s="323"/>
      <c r="MZW51" s="323"/>
      <c r="MZX51" s="323"/>
      <c r="MZY51" s="323"/>
      <c r="MZZ51" s="323"/>
      <c r="NAA51" s="323"/>
      <c r="NAB51" s="323"/>
      <c r="NAC51" s="323"/>
      <c r="NAD51" s="323"/>
      <c r="NAE51" s="323"/>
      <c r="NAF51" s="323"/>
      <c r="NAG51" s="323"/>
      <c r="NAH51" s="323"/>
      <c r="NAI51" s="323"/>
      <c r="NAJ51" s="323"/>
      <c r="NAK51" s="323"/>
      <c r="NAL51" s="323"/>
      <c r="NAM51" s="323"/>
      <c r="NAN51" s="323"/>
      <c r="NAO51" s="323"/>
      <c r="NAP51" s="323"/>
      <c r="NAQ51" s="323"/>
      <c r="NAR51" s="323"/>
      <c r="NAS51" s="323"/>
      <c r="NAT51" s="323"/>
      <c r="NAU51" s="323"/>
      <c r="NAV51" s="323"/>
      <c r="NAW51" s="323"/>
      <c r="NAX51" s="323"/>
      <c r="NAY51" s="323"/>
      <c r="NAZ51" s="323"/>
      <c r="NBA51" s="323"/>
      <c r="NBB51" s="323"/>
      <c r="NBC51" s="323"/>
      <c r="NBD51" s="323"/>
      <c r="NBE51" s="323"/>
      <c r="NBF51" s="323"/>
      <c r="NBG51" s="323"/>
      <c r="NBH51" s="323"/>
      <c r="NBI51" s="323"/>
      <c r="NBJ51" s="323"/>
      <c r="NBK51" s="323"/>
      <c r="NBL51" s="323"/>
      <c r="NBM51" s="323"/>
      <c r="NBN51" s="323"/>
      <c r="NBO51" s="323"/>
      <c r="NBP51" s="323"/>
      <c r="NBQ51" s="323"/>
      <c r="NBR51" s="323"/>
      <c r="NBS51" s="323"/>
      <c r="NBT51" s="323"/>
      <c r="NBU51" s="323"/>
      <c r="NBV51" s="323"/>
      <c r="NBW51" s="323"/>
      <c r="NBX51" s="323"/>
      <c r="NBY51" s="323"/>
      <c r="NBZ51" s="323"/>
      <c r="NCA51" s="323"/>
      <c r="NCB51" s="323"/>
      <c r="NCC51" s="323"/>
      <c r="NCD51" s="323"/>
      <c r="NCE51" s="323"/>
      <c r="NCF51" s="323"/>
      <c r="NCG51" s="323"/>
      <c r="NCH51" s="323"/>
      <c r="NCI51" s="323"/>
      <c r="NCJ51" s="323"/>
      <c r="NCK51" s="323"/>
      <c r="NCL51" s="323"/>
      <c r="NCM51" s="323"/>
      <c r="NCN51" s="323"/>
      <c r="NCO51" s="323"/>
      <c r="NCP51" s="323"/>
      <c r="NCQ51" s="323"/>
      <c r="NCR51" s="323"/>
      <c r="NCS51" s="323"/>
      <c r="NCT51" s="323"/>
      <c r="NCU51" s="323"/>
      <c r="NCV51" s="323"/>
      <c r="NCW51" s="323"/>
      <c r="NCX51" s="323"/>
      <c r="NCY51" s="323"/>
      <c r="NCZ51" s="323"/>
      <c r="NDA51" s="323"/>
      <c r="NDB51" s="323"/>
      <c r="NDC51" s="323"/>
      <c r="NDD51" s="323"/>
      <c r="NDE51" s="323"/>
      <c r="NDF51" s="323"/>
      <c r="NDG51" s="323"/>
      <c r="NDH51" s="323"/>
      <c r="NDI51" s="323"/>
      <c r="NDJ51" s="323"/>
      <c r="NDK51" s="323"/>
      <c r="NDL51" s="323"/>
      <c r="NDM51" s="323"/>
      <c r="NDN51" s="323"/>
      <c r="NDO51" s="323"/>
      <c r="NDP51" s="323"/>
      <c r="NDQ51" s="323"/>
      <c r="NDR51" s="323"/>
      <c r="NDS51" s="323"/>
      <c r="NDT51" s="323"/>
      <c r="NDU51" s="323"/>
      <c r="NDV51" s="323"/>
      <c r="NDW51" s="323"/>
      <c r="NDX51" s="323"/>
      <c r="NDY51" s="323"/>
      <c r="NDZ51" s="323"/>
      <c r="NEA51" s="323"/>
      <c r="NEB51" s="323"/>
      <c r="NEC51" s="323"/>
      <c r="NED51" s="323"/>
      <c r="NEE51" s="323"/>
      <c r="NEF51" s="323"/>
      <c r="NEG51" s="323"/>
      <c r="NEH51" s="323"/>
      <c r="NEI51" s="323"/>
      <c r="NEJ51" s="323"/>
      <c r="NEK51" s="323"/>
      <c r="NEL51" s="323"/>
      <c r="NEM51" s="323"/>
      <c r="NEN51" s="323"/>
      <c r="NEO51" s="323"/>
      <c r="NEP51" s="323"/>
      <c r="NEQ51" s="323"/>
      <c r="NER51" s="323"/>
      <c r="NES51" s="323"/>
      <c r="NET51" s="323"/>
      <c r="NEU51" s="323"/>
      <c r="NEV51" s="323"/>
      <c r="NEW51" s="323"/>
      <c r="NEX51" s="323"/>
      <c r="NEY51" s="323"/>
      <c r="NEZ51" s="323"/>
      <c r="NFA51" s="323"/>
      <c r="NFB51" s="323"/>
      <c r="NFC51" s="323"/>
      <c r="NFD51" s="323"/>
      <c r="NFE51" s="323"/>
      <c r="NFF51" s="323"/>
      <c r="NFG51" s="323"/>
      <c r="NFH51" s="323"/>
      <c r="NFI51" s="323"/>
      <c r="NFJ51" s="323"/>
      <c r="NFK51" s="323"/>
      <c r="NFL51" s="323"/>
      <c r="NFM51" s="323"/>
      <c r="NFN51" s="323"/>
      <c r="NFO51" s="323"/>
      <c r="NFP51" s="323"/>
      <c r="NFQ51" s="323"/>
      <c r="NFR51" s="323"/>
      <c r="NFS51" s="323"/>
      <c r="NFT51" s="323"/>
      <c r="NFU51" s="323"/>
      <c r="NFV51" s="323"/>
      <c r="NFW51" s="323"/>
      <c r="NFX51" s="323"/>
      <c r="NFY51" s="323"/>
      <c r="NFZ51" s="323"/>
      <c r="NGA51" s="323"/>
      <c r="NGB51" s="323"/>
      <c r="NGC51" s="323"/>
      <c r="NGD51" s="323"/>
      <c r="NGE51" s="323"/>
      <c r="NGF51" s="323"/>
      <c r="NGG51" s="323"/>
      <c r="NGH51" s="323"/>
      <c r="NGI51" s="323"/>
      <c r="NGJ51" s="323"/>
      <c r="NGK51" s="323"/>
      <c r="NGL51" s="323"/>
      <c r="NGM51" s="323"/>
      <c r="NGN51" s="323"/>
      <c r="NGO51" s="323"/>
      <c r="NGP51" s="323"/>
      <c r="NGQ51" s="323"/>
      <c r="NGR51" s="323"/>
      <c r="NGS51" s="323"/>
      <c r="NGT51" s="323"/>
      <c r="NGU51" s="323"/>
      <c r="NGV51" s="323"/>
      <c r="NGW51" s="323"/>
      <c r="NGX51" s="323"/>
      <c r="NGY51" s="323"/>
      <c r="NGZ51" s="323"/>
      <c r="NHA51" s="323"/>
      <c r="NHB51" s="323"/>
      <c r="NHC51" s="323"/>
      <c r="NHD51" s="323"/>
      <c r="NHE51" s="323"/>
      <c r="NHF51" s="323"/>
      <c r="NHG51" s="323"/>
      <c r="NHH51" s="323"/>
      <c r="NHI51" s="323"/>
      <c r="NHJ51" s="323"/>
      <c r="NHK51" s="323"/>
      <c r="NHL51" s="323"/>
      <c r="NHM51" s="323"/>
      <c r="NHN51" s="323"/>
      <c r="NHO51" s="323"/>
      <c r="NHP51" s="323"/>
      <c r="NHQ51" s="323"/>
      <c r="NHR51" s="323"/>
      <c r="NHS51" s="323"/>
      <c r="NHT51" s="323"/>
      <c r="NHU51" s="323"/>
      <c r="NHV51" s="323"/>
      <c r="NHW51" s="323"/>
      <c r="NHX51" s="323"/>
      <c r="NHY51" s="323"/>
      <c r="NHZ51" s="323"/>
      <c r="NIA51" s="323"/>
      <c r="NIB51" s="323"/>
      <c r="NIC51" s="323"/>
      <c r="NID51" s="323"/>
      <c r="NIE51" s="323"/>
      <c r="NIF51" s="323"/>
      <c r="NIG51" s="323"/>
      <c r="NIH51" s="323"/>
      <c r="NII51" s="323"/>
      <c r="NIJ51" s="323"/>
      <c r="NIK51" s="323"/>
      <c r="NIL51" s="323"/>
      <c r="NIM51" s="323"/>
      <c r="NIN51" s="323"/>
      <c r="NIO51" s="323"/>
      <c r="NIP51" s="323"/>
      <c r="NIQ51" s="323"/>
      <c r="NIR51" s="323"/>
      <c r="NIS51" s="323"/>
      <c r="NIT51" s="323"/>
      <c r="NIU51" s="323"/>
      <c r="NIV51" s="323"/>
      <c r="NIW51" s="323"/>
      <c r="NIX51" s="323"/>
      <c r="NIY51" s="323"/>
      <c r="NIZ51" s="323"/>
      <c r="NJA51" s="323"/>
      <c r="NJB51" s="323"/>
      <c r="NJC51" s="323"/>
      <c r="NJD51" s="323"/>
      <c r="NJE51" s="323"/>
      <c r="NJF51" s="323"/>
      <c r="NJG51" s="323"/>
      <c r="NJH51" s="323"/>
      <c r="NJI51" s="323"/>
      <c r="NJJ51" s="323"/>
      <c r="NJK51" s="323"/>
      <c r="NJL51" s="323"/>
      <c r="NJM51" s="323"/>
      <c r="NJN51" s="323"/>
      <c r="NJO51" s="323"/>
      <c r="NJP51" s="323"/>
      <c r="NJQ51" s="323"/>
      <c r="NJR51" s="323"/>
      <c r="NJS51" s="323"/>
      <c r="NJT51" s="323"/>
      <c r="NJU51" s="323"/>
      <c r="NJV51" s="323"/>
      <c r="NJW51" s="323"/>
      <c r="NJX51" s="323"/>
      <c r="NJY51" s="323"/>
      <c r="NJZ51" s="323"/>
      <c r="NKA51" s="323"/>
      <c r="NKB51" s="323"/>
      <c r="NKC51" s="323"/>
      <c r="NKD51" s="323"/>
      <c r="NKE51" s="323"/>
      <c r="NKF51" s="323"/>
      <c r="NKG51" s="323"/>
      <c r="NKH51" s="323"/>
      <c r="NKI51" s="323"/>
      <c r="NKJ51" s="323"/>
      <c r="NKK51" s="323"/>
      <c r="NKL51" s="323"/>
      <c r="NKM51" s="323"/>
      <c r="NKN51" s="323"/>
      <c r="NKO51" s="323"/>
      <c r="NKP51" s="323"/>
      <c r="NKQ51" s="323"/>
      <c r="NKR51" s="323"/>
      <c r="NKS51" s="323"/>
      <c r="NKT51" s="323"/>
      <c r="NKU51" s="323"/>
      <c r="NKV51" s="323"/>
      <c r="NKW51" s="323"/>
      <c r="NKX51" s="323"/>
      <c r="NKY51" s="323"/>
      <c r="NKZ51" s="323"/>
      <c r="NLA51" s="323"/>
      <c r="NLB51" s="323"/>
      <c r="NLC51" s="323"/>
      <c r="NLD51" s="323"/>
      <c r="NLE51" s="323"/>
      <c r="NLF51" s="323"/>
      <c r="NLG51" s="323"/>
      <c r="NLH51" s="323"/>
      <c r="NLI51" s="323"/>
      <c r="NLJ51" s="323"/>
      <c r="NLK51" s="323"/>
      <c r="NLL51" s="323"/>
      <c r="NLM51" s="323"/>
      <c r="NLN51" s="323"/>
      <c r="NLO51" s="323"/>
      <c r="NLP51" s="323"/>
      <c r="NLQ51" s="323"/>
      <c r="NLR51" s="323"/>
      <c r="NLS51" s="323"/>
      <c r="NLT51" s="323"/>
      <c r="NLU51" s="323"/>
      <c r="NLV51" s="323"/>
      <c r="NLW51" s="323"/>
      <c r="NLX51" s="323"/>
      <c r="NLY51" s="323"/>
      <c r="NLZ51" s="323"/>
      <c r="NMA51" s="323"/>
      <c r="NMB51" s="323"/>
      <c r="NMC51" s="323"/>
      <c r="NMD51" s="323"/>
      <c r="NME51" s="323"/>
      <c r="NMF51" s="323"/>
      <c r="NMG51" s="323"/>
      <c r="NMH51" s="323"/>
      <c r="NMI51" s="323"/>
      <c r="NMJ51" s="323"/>
      <c r="NMK51" s="323"/>
      <c r="NML51" s="323"/>
      <c r="NMM51" s="323"/>
      <c r="NMN51" s="323"/>
      <c r="NMO51" s="323"/>
      <c r="NMP51" s="323"/>
      <c r="NMQ51" s="323"/>
      <c r="NMR51" s="323"/>
      <c r="NMS51" s="323"/>
      <c r="NMT51" s="323"/>
      <c r="NMU51" s="323"/>
      <c r="NMV51" s="323"/>
      <c r="NMW51" s="323"/>
      <c r="NMX51" s="323"/>
      <c r="NMY51" s="323"/>
      <c r="NMZ51" s="323"/>
      <c r="NNA51" s="323"/>
      <c r="NNB51" s="323"/>
      <c r="NNC51" s="323"/>
      <c r="NND51" s="323"/>
      <c r="NNE51" s="323"/>
      <c r="NNF51" s="323"/>
      <c r="NNG51" s="323"/>
      <c r="NNH51" s="323"/>
      <c r="NNI51" s="323"/>
      <c r="NNJ51" s="323"/>
      <c r="NNK51" s="323"/>
      <c r="NNL51" s="323"/>
      <c r="NNM51" s="323"/>
      <c r="NNN51" s="323"/>
      <c r="NNO51" s="323"/>
      <c r="NNP51" s="323"/>
      <c r="NNQ51" s="323"/>
      <c r="NNR51" s="323"/>
      <c r="NNS51" s="323"/>
      <c r="NNT51" s="323"/>
      <c r="NNU51" s="323"/>
      <c r="NNV51" s="323"/>
      <c r="NNW51" s="323"/>
      <c r="NNX51" s="323"/>
      <c r="NNY51" s="323"/>
      <c r="NNZ51" s="323"/>
      <c r="NOA51" s="323"/>
      <c r="NOB51" s="323"/>
      <c r="NOC51" s="323"/>
      <c r="NOD51" s="323"/>
      <c r="NOE51" s="323"/>
      <c r="NOF51" s="323"/>
      <c r="NOG51" s="323"/>
      <c r="NOH51" s="323"/>
      <c r="NOI51" s="323"/>
      <c r="NOJ51" s="323"/>
      <c r="NOK51" s="323"/>
      <c r="NOL51" s="323"/>
      <c r="NOM51" s="323"/>
      <c r="NON51" s="323"/>
      <c r="NOO51" s="323"/>
      <c r="NOP51" s="323"/>
      <c r="NOQ51" s="323"/>
      <c r="NOR51" s="323"/>
      <c r="NOS51" s="323"/>
      <c r="NOT51" s="323"/>
      <c r="NOU51" s="323"/>
      <c r="NOV51" s="323"/>
      <c r="NOW51" s="323"/>
      <c r="NOX51" s="323"/>
      <c r="NOY51" s="323"/>
      <c r="NOZ51" s="323"/>
      <c r="NPA51" s="323"/>
      <c r="NPB51" s="323"/>
      <c r="NPC51" s="323"/>
      <c r="NPD51" s="323"/>
      <c r="NPE51" s="323"/>
      <c r="NPF51" s="323"/>
      <c r="NPG51" s="323"/>
      <c r="NPH51" s="323"/>
      <c r="NPI51" s="323"/>
      <c r="NPJ51" s="323"/>
      <c r="NPK51" s="323"/>
      <c r="NPL51" s="323"/>
      <c r="NPM51" s="323"/>
      <c r="NPN51" s="323"/>
      <c r="NPO51" s="323"/>
      <c r="NPP51" s="323"/>
      <c r="NPQ51" s="323"/>
      <c r="NPR51" s="323"/>
      <c r="NPS51" s="323"/>
      <c r="NPT51" s="323"/>
      <c r="NPU51" s="323"/>
      <c r="NPV51" s="323"/>
      <c r="NPW51" s="323"/>
      <c r="NPX51" s="323"/>
      <c r="NPY51" s="323"/>
      <c r="NPZ51" s="323"/>
      <c r="NQA51" s="323"/>
      <c r="NQB51" s="323"/>
      <c r="NQC51" s="323"/>
      <c r="NQD51" s="323"/>
      <c r="NQE51" s="323"/>
      <c r="NQF51" s="323"/>
      <c r="NQG51" s="323"/>
      <c r="NQH51" s="323"/>
      <c r="NQI51" s="323"/>
      <c r="NQJ51" s="323"/>
      <c r="NQK51" s="323"/>
      <c r="NQL51" s="323"/>
      <c r="NQM51" s="323"/>
      <c r="NQN51" s="323"/>
      <c r="NQO51" s="323"/>
      <c r="NQP51" s="323"/>
      <c r="NQQ51" s="323"/>
      <c r="NQR51" s="323"/>
      <c r="NQS51" s="323"/>
      <c r="NQT51" s="323"/>
      <c r="NQU51" s="323"/>
      <c r="NQV51" s="323"/>
      <c r="NQW51" s="323"/>
      <c r="NQX51" s="323"/>
      <c r="NQY51" s="323"/>
      <c r="NQZ51" s="323"/>
      <c r="NRA51" s="323"/>
      <c r="NRB51" s="323"/>
      <c r="NRC51" s="323"/>
      <c r="NRD51" s="323"/>
      <c r="NRE51" s="323"/>
      <c r="NRF51" s="323"/>
      <c r="NRG51" s="323"/>
      <c r="NRH51" s="323"/>
      <c r="NRI51" s="323"/>
      <c r="NRJ51" s="323"/>
      <c r="NRK51" s="323"/>
      <c r="NRL51" s="323"/>
      <c r="NRM51" s="323"/>
      <c r="NRN51" s="323"/>
      <c r="NRO51" s="323"/>
      <c r="NRP51" s="323"/>
      <c r="NRQ51" s="323"/>
      <c r="NRR51" s="323"/>
      <c r="NRS51" s="323"/>
      <c r="NRT51" s="323"/>
      <c r="NRU51" s="323"/>
      <c r="NRV51" s="323"/>
      <c r="NRW51" s="323"/>
      <c r="NRX51" s="323"/>
      <c r="NRY51" s="323"/>
      <c r="NRZ51" s="323"/>
      <c r="NSA51" s="323"/>
      <c r="NSB51" s="323"/>
      <c r="NSC51" s="323"/>
      <c r="NSD51" s="323"/>
      <c r="NSE51" s="323"/>
      <c r="NSF51" s="323"/>
      <c r="NSG51" s="323"/>
      <c r="NSH51" s="323"/>
      <c r="NSI51" s="323"/>
      <c r="NSJ51" s="323"/>
      <c r="NSK51" s="323"/>
      <c r="NSL51" s="323"/>
      <c r="NSM51" s="323"/>
      <c r="NSN51" s="323"/>
      <c r="NSO51" s="323"/>
      <c r="NSP51" s="323"/>
      <c r="NSQ51" s="323"/>
      <c r="NSR51" s="323"/>
      <c r="NSS51" s="323"/>
      <c r="NST51" s="323"/>
      <c r="NSU51" s="323"/>
      <c r="NSV51" s="323"/>
      <c r="NSW51" s="323"/>
      <c r="NSX51" s="323"/>
      <c r="NSY51" s="323"/>
      <c r="NSZ51" s="323"/>
      <c r="NTA51" s="323"/>
      <c r="NTB51" s="323"/>
      <c r="NTC51" s="323"/>
      <c r="NTD51" s="323"/>
      <c r="NTE51" s="323"/>
      <c r="NTF51" s="323"/>
      <c r="NTG51" s="323"/>
      <c r="NTH51" s="323"/>
      <c r="NTI51" s="323"/>
      <c r="NTJ51" s="323"/>
      <c r="NTK51" s="323"/>
      <c r="NTL51" s="323"/>
      <c r="NTM51" s="323"/>
      <c r="NTN51" s="323"/>
      <c r="NTO51" s="323"/>
      <c r="NTP51" s="323"/>
      <c r="NTQ51" s="323"/>
      <c r="NTR51" s="323"/>
      <c r="NTS51" s="323"/>
      <c r="NTT51" s="323"/>
      <c r="NTU51" s="323"/>
      <c r="NTV51" s="323"/>
      <c r="NTW51" s="323"/>
      <c r="NTX51" s="323"/>
      <c r="NTY51" s="323"/>
      <c r="NTZ51" s="323"/>
      <c r="NUA51" s="323"/>
      <c r="NUB51" s="323"/>
      <c r="NUC51" s="323"/>
      <c r="NUD51" s="323"/>
      <c r="NUE51" s="323"/>
      <c r="NUF51" s="323"/>
      <c r="NUG51" s="323"/>
      <c r="NUH51" s="323"/>
      <c r="NUI51" s="323"/>
      <c r="NUJ51" s="323"/>
      <c r="NUK51" s="323"/>
      <c r="NUL51" s="323"/>
      <c r="NUM51" s="323"/>
      <c r="NUN51" s="323"/>
      <c r="NUO51" s="323"/>
      <c r="NUP51" s="323"/>
      <c r="NUQ51" s="323"/>
      <c r="NUR51" s="323"/>
      <c r="NUS51" s="323"/>
      <c r="NUT51" s="323"/>
      <c r="NUU51" s="323"/>
      <c r="NUV51" s="323"/>
      <c r="NUW51" s="323"/>
      <c r="NUX51" s="323"/>
      <c r="NUY51" s="323"/>
      <c r="NUZ51" s="323"/>
      <c r="NVA51" s="323"/>
      <c r="NVB51" s="323"/>
      <c r="NVC51" s="323"/>
      <c r="NVD51" s="323"/>
      <c r="NVE51" s="323"/>
      <c r="NVF51" s="323"/>
      <c r="NVG51" s="323"/>
      <c r="NVH51" s="323"/>
      <c r="NVI51" s="323"/>
      <c r="NVJ51" s="323"/>
      <c r="NVK51" s="323"/>
      <c r="NVL51" s="323"/>
      <c r="NVM51" s="323"/>
      <c r="NVN51" s="323"/>
      <c r="NVO51" s="323"/>
      <c r="NVP51" s="323"/>
      <c r="NVQ51" s="323"/>
      <c r="NVR51" s="323"/>
      <c r="NVS51" s="323"/>
      <c r="NVT51" s="323"/>
      <c r="NVU51" s="323"/>
      <c r="NVV51" s="323"/>
      <c r="NVW51" s="323"/>
      <c r="NVX51" s="323"/>
      <c r="NVY51" s="323"/>
      <c r="NVZ51" s="323"/>
      <c r="NWA51" s="323"/>
      <c r="NWB51" s="323"/>
      <c r="NWC51" s="323"/>
      <c r="NWD51" s="323"/>
      <c r="NWE51" s="323"/>
      <c r="NWF51" s="323"/>
      <c r="NWG51" s="323"/>
      <c r="NWH51" s="323"/>
      <c r="NWI51" s="323"/>
      <c r="NWJ51" s="323"/>
      <c r="NWK51" s="323"/>
      <c r="NWL51" s="323"/>
      <c r="NWM51" s="323"/>
      <c r="NWN51" s="323"/>
      <c r="NWO51" s="323"/>
      <c r="NWP51" s="323"/>
      <c r="NWQ51" s="323"/>
      <c r="NWR51" s="323"/>
      <c r="NWS51" s="323"/>
      <c r="NWT51" s="323"/>
      <c r="NWU51" s="323"/>
      <c r="NWV51" s="323"/>
      <c r="NWW51" s="323"/>
      <c r="NWX51" s="323"/>
      <c r="NWY51" s="323"/>
      <c r="NWZ51" s="323"/>
      <c r="NXA51" s="323"/>
      <c r="NXB51" s="323"/>
      <c r="NXC51" s="323"/>
      <c r="NXD51" s="323"/>
      <c r="NXE51" s="323"/>
      <c r="NXF51" s="323"/>
      <c r="NXG51" s="323"/>
      <c r="NXH51" s="323"/>
      <c r="NXI51" s="323"/>
      <c r="NXJ51" s="323"/>
      <c r="NXK51" s="323"/>
      <c r="NXL51" s="323"/>
      <c r="NXM51" s="323"/>
      <c r="NXN51" s="323"/>
      <c r="NXO51" s="323"/>
      <c r="NXP51" s="323"/>
      <c r="NXQ51" s="323"/>
      <c r="NXR51" s="323"/>
      <c r="NXS51" s="323"/>
      <c r="NXT51" s="323"/>
      <c r="NXU51" s="323"/>
      <c r="NXV51" s="323"/>
      <c r="NXW51" s="323"/>
      <c r="NXX51" s="323"/>
      <c r="NXY51" s="323"/>
      <c r="NXZ51" s="323"/>
      <c r="NYA51" s="323"/>
      <c r="NYB51" s="323"/>
      <c r="NYC51" s="323"/>
      <c r="NYD51" s="323"/>
      <c r="NYE51" s="323"/>
      <c r="NYF51" s="323"/>
      <c r="NYG51" s="323"/>
      <c r="NYH51" s="323"/>
      <c r="NYI51" s="323"/>
      <c r="NYJ51" s="323"/>
      <c r="NYK51" s="323"/>
      <c r="NYL51" s="323"/>
      <c r="NYM51" s="323"/>
      <c r="NYN51" s="323"/>
      <c r="NYO51" s="323"/>
      <c r="NYP51" s="323"/>
      <c r="NYQ51" s="323"/>
      <c r="NYR51" s="323"/>
      <c r="NYS51" s="323"/>
      <c r="NYT51" s="323"/>
      <c r="NYU51" s="323"/>
      <c r="NYV51" s="323"/>
      <c r="NYW51" s="323"/>
      <c r="NYX51" s="323"/>
      <c r="NYY51" s="323"/>
      <c r="NYZ51" s="323"/>
      <c r="NZA51" s="323"/>
      <c r="NZB51" s="323"/>
      <c r="NZC51" s="323"/>
      <c r="NZD51" s="323"/>
      <c r="NZE51" s="323"/>
      <c r="NZF51" s="323"/>
      <c r="NZG51" s="323"/>
      <c r="NZH51" s="323"/>
      <c r="NZI51" s="323"/>
      <c r="NZJ51" s="323"/>
      <c r="NZK51" s="323"/>
      <c r="NZL51" s="323"/>
      <c r="NZM51" s="323"/>
      <c r="NZN51" s="323"/>
      <c r="NZO51" s="323"/>
      <c r="NZP51" s="323"/>
      <c r="NZQ51" s="323"/>
      <c r="NZR51" s="323"/>
      <c r="NZS51" s="323"/>
      <c r="NZT51" s="323"/>
      <c r="NZU51" s="323"/>
      <c r="NZV51" s="323"/>
      <c r="NZW51" s="323"/>
      <c r="NZX51" s="323"/>
      <c r="NZY51" s="323"/>
      <c r="NZZ51" s="323"/>
      <c r="OAA51" s="323"/>
      <c r="OAB51" s="323"/>
      <c r="OAC51" s="323"/>
      <c r="OAD51" s="323"/>
      <c r="OAE51" s="323"/>
      <c r="OAF51" s="323"/>
      <c r="OAG51" s="323"/>
      <c r="OAH51" s="323"/>
      <c r="OAI51" s="323"/>
      <c r="OAJ51" s="323"/>
      <c r="OAK51" s="323"/>
      <c r="OAL51" s="323"/>
      <c r="OAM51" s="323"/>
      <c r="OAN51" s="323"/>
      <c r="OAO51" s="323"/>
      <c r="OAP51" s="323"/>
      <c r="OAQ51" s="323"/>
      <c r="OAR51" s="323"/>
      <c r="OAS51" s="323"/>
      <c r="OAT51" s="323"/>
      <c r="OAU51" s="323"/>
      <c r="OAV51" s="323"/>
      <c r="OAW51" s="323"/>
      <c r="OAX51" s="323"/>
      <c r="OAY51" s="323"/>
      <c r="OAZ51" s="323"/>
      <c r="OBA51" s="323"/>
      <c r="OBB51" s="323"/>
      <c r="OBC51" s="323"/>
      <c r="OBD51" s="323"/>
      <c r="OBE51" s="323"/>
      <c r="OBF51" s="323"/>
      <c r="OBG51" s="323"/>
      <c r="OBH51" s="323"/>
      <c r="OBI51" s="323"/>
      <c r="OBJ51" s="323"/>
      <c r="OBK51" s="323"/>
      <c r="OBL51" s="323"/>
      <c r="OBM51" s="323"/>
      <c r="OBN51" s="323"/>
      <c r="OBO51" s="323"/>
      <c r="OBP51" s="323"/>
      <c r="OBQ51" s="323"/>
      <c r="OBR51" s="323"/>
      <c r="OBS51" s="323"/>
      <c r="OBT51" s="323"/>
      <c r="OBU51" s="323"/>
      <c r="OBV51" s="323"/>
      <c r="OBW51" s="323"/>
      <c r="OBX51" s="323"/>
      <c r="OBY51" s="323"/>
      <c r="OBZ51" s="323"/>
      <c r="OCA51" s="323"/>
      <c r="OCB51" s="323"/>
      <c r="OCC51" s="323"/>
      <c r="OCD51" s="323"/>
      <c r="OCE51" s="323"/>
      <c r="OCF51" s="323"/>
      <c r="OCG51" s="323"/>
      <c r="OCH51" s="323"/>
      <c r="OCI51" s="323"/>
      <c r="OCJ51" s="323"/>
      <c r="OCK51" s="323"/>
      <c r="OCL51" s="323"/>
      <c r="OCM51" s="323"/>
      <c r="OCN51" s="323"/>
      <c r="OCO51" s="323"/>
      <c r="OCP51" s="323"/>
      <c r="OCQ51" s="323"/>
      <c r="OCR51" s="323"/>
      <c r="OCS51" s="323"/>
      <c r="OCT51" s="323"/>
      <c r="OCU51" s="323"/>
      <c r="OCV51" s="323"/>
      <c r="OCW51" s="323"/>
      <c r="OCX51" s="323"/>
      <c r="OCY51" s="323"/>
      <c r="OCZ51" s="323"/>
      <c r="ODA51" s="323"/>
      <c r="ODB51" s="323"/>
      <c r="ODC51" s="323"/>
      <c r="ODD51" s="323"/>
      <c r="ODE51" s="323"/>
      <c r="ODF51" s="323"/>
      <c r="ODG51" s="323"/>
      <c r="ODH51" s="323"/>
      <c r="ODI51" s="323"/>
      <c r="ODJ51" s="323"/>
      <c r="ODK51" s="323"/>
      <c r="ODL51" s="323"/>
      <c r="ODM51" s="323"/>
      <c r="ODN51" s="323"/>
      <c r="ODO51" s="323"/>
      <c r="ODP51" s="323"/>
      <c r="ODQ51" s="323"/>
      <c r="ODR51" s="323"/>
      <c r="ODS51" s="323"/>
      <c r="ODT51" s="323"/>
      <c r="ODU51" s="323"/>
      <c r="ODV51" s="323"/>
      <c r="ODW51" s="323"/>
      <c r="ODX51" s="323"/>
      <c r="ODY51" s="323"/>
      <c r="ODZ51" s="323"/>
      <c r="OEA51" s="323"/>
      <c r="OEB51" s="323"/>
      <c r="OEC51" s="323"/>
      <c r="OED51" s="323"/>
      <c r="OEE51" s="323"/>
      <c r="OEF51" s="323"/>
      <c r="OEG51" s="323"/>
      <c r="OEH51" s="323"/>
      <c r="OEI51" s="323"/>
      <c r="OEJ51" s="323"/>
      <c r="OEK51" s="323"/>
      <c r="OEL51" s="323"/>
      <c r="OEM51" s="323"/>
      <c r="OEN51" s="323"/>
      <c r="OEO51" s="323"/>
      <c r="OEP51" s="323"/>
      <c r="OEQ51" s="323"/>
      <c r="OER51" s="323"/>
      <c r="OES51" s="323"/>
      <c r="OET51" s="323"/>
      <c r="OEU51" s="323"/>
      <c r="OEV51" s="323"/>
      <c r="OEW51" s="323"/>
      <c r="OEX51" s="323"/>
      <c r="OEY51" s="323"/>
      <c r="OEZ51" s="323"/>
      <c r="OFA51" s="323"/>
      <c r="OFB51" s="323"/>
      <c r="OFC51" s="323"/>
      <c r="OFD51" s="323"/>
      <c r="OFE51" s="323"/>
      <c r="OFF51" s="323"/>
      <c r="OFG51" s="323"/>
      <c r="OFH51" s="323"/>
      <c r="OFI51" s="323"/>
      <c r="OFJ51" s="323"/>
      <c r="OFK51" s="323"/>
      <c r="OFL51" s="323"/>
      <c r="OFM51" s="323"/>
      <c r="OFN51" s="323"/>
      <c r="OFO51" s="323"/>
      <c r="OFP51" s="323"/>
      <c r="OFQ51" s="323"/>
      <c r="OFR51" s="323"/>
      <c r="OFS51" s="323"/>
      <c r="OFT51" s="323"/>
      <c r="OFU51" s="323"/>
      <c r="OFV51" s="323"/>
      <c r="OFW51" s="323"/>
      <c r="OFX51" s="323"/>
      <c r="OFY51" s="323"/>
      <c r="OFZ51" s="323"/>
      <c r="OGA51" s="323"/>
      <c r="OGB51" s="323"/>
      <c r="OGC51" s="323"/>
      <c r="OGD51" s="323"/>
      <c r="OGE51" s="323"/>
      <c r="OGF51" s="323"/>
      <c r="OGG51" s="323"/>
      <c r="OGH51" s="323"/>
      <c r="OGI51" s="323"/>
      <c r="OGJ51" s="323"/>
      <c r="OGK51" s="323"/>
      <c r="OGL51" s="323"/>
      <c r="OGM51" s="323"/>
      <c r="OGN51" s="323"/>
      <c r="OGO51" s="323"/>
      <c r="OGP51" s="323"/>
      <c r="OGQ51" s="323"/>
      <c r="OGR51" s="323"/>
      <c r="OGS51" s="323"/>
      <c r="OGT51" s="323"/>
      <c r="OGU51" s="323"/>
      <c r="OGV51" s="323"/>
      <c r="OGW51" s="323"/>
      <c r="OGX51" s="323"/>
      <c r="OGY51" s="323"/>
      <c r="OGZ51" s="323"/>
      <c r="OHA51" s="323"/>
      <c r="OHB51" s="323"/>
      <c r="OHC51" s="323"/>
      <c r="OHD51" s="323"/>
      <c r="OHE51" s="323"/>
      <c r="OHF51" s="323"/>
      <c r="OHG51" s="323"/>
      <c r="OHH51" s="323"/>
      <c r="OHI51" s="323"/>
      <c r="OHJ51" s="323"/>
      <c r="OHK51" s="323"/>
      <c r="OHL51" s="323"/>
      <c r="OHM51" s="323"/>
      <c r="OHN51" s="323"/>
      <c r="OHO51" s="323"/>
      <c r="OHP51" s="323"/>
      <c r="OHQ51" s="323"/>
      <c r="OHR51" s="323"/>
      <c r="OHS51" s="323"/>
      <c r="OHT51" s="323"/>
      <c r="OHU51" s="323"/>
      <c r="OHV51" s="323"/>
      <c r="OHW51" s="323"/>
      <c r="OHX51" s="323"/>
      <c r="OHY51" s="323"/>
      <c r="OHZ51" s="323"/>
      <c r="OIA51" s="323"/>
      <c r="OIB51" s="323"/>
      <c r="OIC51" s="323"/>
      <c r="OID51" s="323"/>
      <c r="OIE51" s="323"/>
      <c r="OIF51" s="323"/>
      <c r="OIG51" s="323"/>
      <c r="OIH51" s="323"/>
      <c r="OII51" s="323"/>
      <c r="OIJ51" s="323"/>
      <c r="OIK51" s="323"/>
      <c r="OIL51" s="323"/>
      <c r="OIM51" s="323"/>
      <c r="OIN51" s="323"/>
      <c r="OIO51" s="323"/>
      <c r="OIP51" s="323"/>
      <c r="OIQ51" s="323"/>
      <c r="OIR51" s="323"/>
      <c r="OIS51" s="323"/>
      <c r="OIT51" s="323"/>
      <c r="OIU51" s="323"/>
      <c r="OIV51" s="323"/>
      <c r="OIW51" s="323"/>
      <c r="OIX51" s="323"/>
      <c r="OIY51" s="323"/>
      <c r="OIZ51" s="323"/>
      <c r="OJA51" s="323"/>
      <c r="OJB51" s="323"/>
      <c r="OJC51" s="323"/>
      <c r="OJD51" s="323"/>
      <c r="OJE51" s="323"/>
      <c r="OJF51" s="323"/>
      <c r="OJG51" s="323"/>
      <c r="OJH51" s="323"/>
      <c r="OJI51" s="323"/>
      <c r="OJJ51" s="323"/>
      <c r="OJK51" s="323"/>
      <c r="OJL51" s="323"/>
      <c r="OJM51" s="323"/>
      <c r="OJN51" s="323"/>
      <c r="OJO51" s="323"/>
      <c r="OJP51" s="323"/>
      <c r="OJQ51" s="323"/>
      <c r="OJR51" s="323"/>
      <c r="OJS51" s="323"/>
      <c r="OJT51" s="323"/>
      <c r="OJU51" s="323"/>
      <c r="OJV51" s="323"/>
      <c r="OJW51" s="323"/>
      <c r="OJX51" s="323"/>
      <c r="OJY51" s="323"/>
      <c r="OJZ51" s="323"/>
      <c r="OKA51" s="323"/>
      <c r="OKB51" s="323"/>
      <c r="OKC51" s="323"/>
      <c r="OKD51" s="323"/>
      <c r="OKE51" s="323"/>
      <c r="OKF51" s="323"/>
      <c r="OKG51" s="323"/>
      <c r="OKH51" s="323"/>
      <c r="OKI51" s="323"/>
      <c r="OKJ51" s="323"/>
      <c r="OKK51" s="323"/>
      <c r="OKL51" s="323"/>
      <c r="OKM51" s="323"/>
      <c r="OKN51" s="323"/>
      <c r="OKO51" s="323"/>
      <c r="OKP51" s="323"/>
      <c r="OKQ51" s="323"/>
      <c r="OKR51" s="323"/>
      <c r="OKS51" s="323"/>
      <c r="OKT51" s="323"/>
      <c r="OKU51" s="323"/>
      <c r="OKV51" s="323"/>
      <c r="OKW51" s="323"/>
      <c r="OKX51" s="323"/>
      <c r="OKY51" s="323"/>
      <c r="OKZ51" s="323"/>
      <c r="OLA51" s="323"/>
      <c r="OLB51" s="323"/>
      <c r="OLC51" s="323"/>
      <c r="OLD51" s="323"/>
      <c r="OLE51" s="323"/>
      <c r="OLF51" s="323"/>
      <c r="OLG51" s="323"/>
      <c r="OLH51" s="323"/>
      <c r="OLI51" s="323"/>
      <c r="OLJ51" s="323"/>
      <c r="OLK51" s="323"/>
      <c r="OLL51" s="323"/>
      <c r="OLM51" s="323"/>
      <c r="OLN51" s="323"/>
      <c r="OLO51" s="323"/>
      <c r="OLP51" s="323"/>
      <c r="OLQ51" s="323"/>
      <c r="OLR51" s="323"/>
      <c r="OLS51" s="323"/>
      <c r="OLT51" s="323"/>
      <c r="OLU51" s="323"/>
      <c r="OLV51" s="323"/>
      <c r="OLW51" s="323"/>
      <c r="OLX51" s="323"/>
      <c r="OLY51" s="323"/>
      <c r="OLZ51" s="323"/>
      <c r="OMA51" s="323"/>
      <c r="OMB51" s="323"/>
      <c r="OMC51" s="323"/>
      <c r="OMD51" s="323"/>
      <c r="OME51" s="323"/>
      <c r="OMF51" s="323"/>
      <c r="OMG51" s="323"/>
      <c r="OMH51" s="323"/>
      <c r="OMI51" s="323"/>
      <c r="OMJ51" s="323"/>
      <c r="OMK51" s="323"/>
      <c r="OML51" s="323"/>
      <c r="OMM51" s="323"/>
      <c r="OMN51" s="323"/>
      <c r="OMO51" s="323"/>
      <c r="OMP51" s="323"/>
      <c r="OMQ51" s="323"/>
      <c r="OMR51" s="323"/>
      <c r="OMS51" s="323"/>
      <c r="OMT51" s="323"/>
      <c r="OMU51" s="323"/>
      <c r="OMV51" s="323"/>
      <c r="OMW51" s="323"/>
      <c r="OMX51" s="323"/>
      <c r="OMY51" s="323"/>
      <c r="OMZ51" s="323"/>
      <c r="ONA51" s="323"/>
      <c r="ONB51" s="323"/>
      <c r="ONC51" s="323"/>
      <c r="OND51" s="323"/>
      <c r="ONE51" s="323"/>
      <c r="ONF51" s="323"/>
      <c r="ONG51" s="323"/>
      <c r="ONH51" s="323"/>
      <c r="ONI51" s="323"/>
      <c r="ONJ51" s="323"/>
      <c r="ONK51" s="323"/>
      <c r="ONL51" s="323"/>
      <c r="ONM51" s="323"/>
      <c r="ONN51" s="323"/>
      <c r="ONO51" s="323"/>
      <c r="ONP51" s="323"/>
      <c r="ONQ51" s="323"/>
      <c r="ONR51" s="323"/>
      <c r="ONS51" s="323"/>
      <c r="ONT51" s="323"/>
      <c r="ONU51" s="323"/>
      <c r="ONV51" s="323"/>
      <c r="ONW51" s="323"/>
      <c r="ONX51" s="323"/>
      <c r="ONY51" s="323"/>
      <c r="ONZ51" s="323"/>
      <c r="OOA51" s="323"/>
      <c r="OOB51" s="323"/>
      <c r="OOC51" s="323"/>
      <c r="OOD51" s="323"/>
      <c r="OOE51" s="323"/>
      <c r="OOF51" s="323"/>
      <c r="OOG51" s="323"/>
      <c r="OOH51" s="323"/>
      <c r="OOI51" s="323"/>
      <c r="OOJ51" s="323"/>
      <c r="OOK51" s="323"/>
      <c r="OOL51" s="323"/>
      <c r="OOM51" s="323"/>
      <c r="OON51" s="323"/>
      <c r="OOO51" s="323"/>
      <c r="OOP51" s="323"/>
      <c r="OOQ51" s="323"/>
      <c r="OOR51" s="323"/>
      <c r="OOS51" s="323"/>
      <c r="OOT51" s="323"/>
      <c r="OOU51" s="323"/>
      <c r="OOV51" s="323"/>
      <c r="OOW51" s="323"/>
      <c r="OOX51" s="323"/>
      <c r="OOY51" s="323"/>
      <c r="OOZ51" s="323"/>
      <c r="OPA51" s="323"/>
      <c r="OPB51" s="323"/>
      <c r="OPC51" s="323"/>
      <c r="OPD51" s="323"/>
      <c r="OPE51" s="323"/>
      <c r="OPF51" s="323"/>
      <c r="OPG51" s="323"/>
      <c r="OPH51" s="323"/>
      <c r="OPI51" s="323"/>
      <c r="OPJ51" s="323"/>
      <c r="OPK51" s="323"/>
      <c r="OPL51" s="323"/>
      <c r="OPM51" s="323"/>
      <c r="OPN51" s="323"/>
      <c r="OPO51" s="323"/>
      <c r="OPP51" s="323"/>
      <c r="OPQ51" s="323"/>
      <c r="OPR51" s="323"/>
      <c r="OPS51" s="323"/>
      <c r="OPT51" s="323"/>
      <c r="OPU51" s="323"/>
      <c r="OPV51" s="323"/>
      <c r="OPW51" s="323"/>
      <c r="OPX51" s="323"/>
      <c r="OPY51" s="323"/>
      <c r="OPZ51" s="323"/>
      <c r="OQA51" s="323"/>
      <c r="OQB51" s="323"/>
      <c r="OQC51" s="323"/>
      <c r="OQD51" s="323"/>
      <c r="OQE51" s="323"/>
      <c r="OQF51" s="323"/>
      <c r="OQG51" s="323"/>
      <c r="OQH51" s="323"/>
      <c r="OQI51" s="323"/>
      <c r="OQJ51" s="323"/>
      <c r="OQK51" s="323"/>
      <c r="OQL51" s="323"/>
      <c r="OQM51" s="323"/>
      <c r="OQN51" s="323"/>
      <c r="OQO51" s="323"/>
      <c r="OQP51" s="323"/>
      <c r="OQQ51" s="323"/>
      <c r="OQR51" s="323"/>
      <c r="OQS51" s="323"/>
      <c r="OQT51" s="323"/>
      <c r="OQU51" s="323"/>
      <c r="OQV51" s="323"/>
      <c r="OQW51" s="323"/>
      <c r="OQX51" s="323"/>
      <c r="OQY51" s="323"/>
      <c r="OQZ51" s="323"/>
      <c r="ORA51" s="323"/>
      <c r="ORB51" s="323"/>
      <c r="ORC51" s="323"/>
      <c r="ORD51" s="323"/>
      <c r="ORE51" s="323"/>
      <c r="ORF51" s="323"/>
      <c r="ORG51" s="323"/>
      <c r="ORH51" s="323"/>
      <c r="ORI51" s="323"/>
      <c r="ORJ51" s="323"/>
      <c r="ORK51" s="323"/>
      <c r="ORL51" s="323"/>
      <c r="ORM51" s="323"/>
      <c r="ORN51" s="323"/>
      <c r="ORO51" s="323"/>
      <c r="ORP51" s="323"/>
      <c r="ORQ51" s="323"/>
      <c r="ORR51" s="323"/>
      <c r="ORS51" s="323"/>
      <c r="ORT51" s="323"/>
      <c r="ORU51" s="323"/>
      <c r="ORV51" s="323"/>
      <c r="ORW51" s="323"/>
      <c r="ORX51" s="323"/>
      <c r="ORY51" s="323"/>
      <c r="ORZ51" s="323"/>
      <c r="OSA51" s="323"/>
      <c r="OSB51" s="323"/>
      <c r="OSC51" s="323"/>
      <c r="OSD51" s="323"/>
      <c r="OSE51" s="323"/>
      <c r="OSF51" s="323"/>
      <c r="OSG51" s="323"/>
      <c r="OSH51" s="323"/>
      <c r="OSI51" s="323"/>
      <c r="OSJ51" s="323"/>
      <c r="OSK51" s="323"/>
      <c r="OSL51" s="323"/>
      <c r="OSM51" s="323"/>
      <c r="OSN51" s="323"/>
      <c r="OSO51" s="323"/>
      <c r="OSP51" s="323"/>
      <c r="OSQ51" s="323"/>
      <c r="OSR51" s="323"/>
      <c r="OSS51" s="323"/>
      <c r="OST51" s="323"/>
      <c r="OSU51" s="323"/>
      <c r="OSV51" s="323"/>
      <c r="OSW51" s="323"/>
      <c r="OSX51" s="323"/>
      <c r="OSY51" s="323"/>
      <c r="OSZ51" s="323"/>
      <c r="OTA51" s="323"/>
      <c r="OTB51" s="323"/>
      <c r="OTC51" s="323"/>
      <c r="OTD51" s="323"/>
      <c r="OTE51" s="323"/>
      <c r="OTF51" s="323"/>
      <c r="OTG51" s="323"/>
      <c r="OTH51" s="323"/>
      <c r="OTI51" s="323"/>
      <c r="OTJ51" s="323"/>
      <c r="OTK51" s="323"/>
      <c r="OTL51" s="323"/>
      <c r="OTM51" s="323"/>
      <c r="OTN51" s="323"/>
      <c r="OTO51" s="323"/>
      <c r="OTP51" s="323"/>
      <c r="OTQ51" s="323"/>
      <c r="OTR51" s="323"/>
      <c r="OTS51" s="323"/>
      <c r="OTT51" s="323"/>
      <c r="OTU51" s="323"/>
      <c r="OTV51" s="323"/>
      <c r="OTW51" s="323"/>
      <c r="OTX51" s="323"/>
      <c r="OTY51" s="323"/>
      <c r="OTZ51" s="323"/>
      <c r="OUA51" s="323"/>
      <c r="OUB51" s="323"/>
      <c r="OUC51" s="323"/>
      <c r="OUD51" s="323"/>
      <c r="OUE51" s="323"/>
      <c r="OUF51" s="323"/>
      <c r="OUG51" s="323"/>
      <c r="OUH51" s="323"/>
      <c r="OUI51" s="323"/>
      <c r="OUJ51" s="323"/>
      <c r="OUK51" s="323"/>
      <c r="OUL51" s="323"/>
      <c r="OUM51" s="323"/>
      <c r="OUN51" s="323"/>
      <c r="OUO51" s="323"/>
      <c r="OUP51" s="323"/>
      <c r="OUQ51" s="323"/>
      <c r="OUR51" s="323"/>
      <c r="OUS51" s="323"/>
      <c r="OUT51" s="323"/>
      <c r="OUU51" s="323"/>
      <c r="OUV51" s="323"/>
      <c r="OUW51" s="323"/>
      <c r="OUX51" s="323"/>
      <c r="OUY51" s="323"/>
      <c r="OUZ51" s="323"/>
      <c r="OVA51" s="323"/>
      <c r="OVB51" s="323"/>
      <c r="OVC51" s="323"/>
      <c r="OVD51" s="323"/>
      <c r="OVE51" s="323"/>
      <c r="OVF51" s="323"/>
      <c r="OVG51" s="323"/>
      <c r="OVH51" s="323"/>
      <c r="OVI51" s="323"/>
      <c r="OVJ51" s="323"/>
      <c r="OVK51" s="323"/>
      <c r="OVL51" s="323"/>
      <c r="OVM51" s="323"/>
      <c r="OVN51" s="323"/>
      <c r="OVO51" s="323"/>
      <c r="OVP51" s="323"/>
      <c r="OVQ51" s="323"/>
      <c r="OVR51" s="323"/>
      <c r="OVS51" s="323"/>
      <c r="OVT51" s="323"/>
      <c r="OVU51" s="323"/>
      <c r="OVV51" s="323"/>
      <c r="OVW51" s="323"/>
      <c r="OVX51" s="323"/>
      <c r="OVY51" s="323"/>
      <c r="OVZ51" s="323"/>
      <c r="OWA51" s="323"/>
      <c r="OWB51" s="323"/>
      <c r="OWC51" s="323"/>
      <c r="OWD51" s="323"/>
      <c r="OWE51" s="323"/>
      <c r="OWF51" s="323"/>
      <c r="OWG51" s="323"/>
      <c r="OWH51" s="323"/>
      <c r="OWI51" s="323"/>
      <c r="OWJ51" s="323"/>
      <c r="OWK51" s="323"/>
      <c r="OWL51" s="323"/>
      <c r="OWM51" s="323"/>
      <c r="OWN51" s="323"/>
      <c r="OWO51" s="323"/>
      <c r="OWP51" s="323"/>
      <c r="OWQ51" s="323"/>
      <c r="OWR51" s="323"/>
      <c r="OWS51" s="323"/>
      <c r="OWT51" s="323"/>
      <c r="OWU51" s="323"/>
      <c r="OWV51" s="323"/>
      <c r="OWW51" s="323"/>
      <c r="OWX51" s="323"/>
      <c r="OWY51" s="323"/>
      <c r="OWZ51" s="323"/>
      <c r="OXA51" s="323"/>
      <c r="OXB51" s="323"/>
      <c r="OXC51" s="323"/>
      <c r="OXD51" s="323"/>
      <c r="OXE51" s="323"/>
      <c r="OXF51" s="323"/>
      <c r="OXG51" s="323"/>
      <c r="OXH51" s="323"/>
      <c r="OXI51" s="323"/>
      <c r="OXJ51" s="323"/>
      <c r="OXK51" s="323"/>
      <c r="OXL51" s="323"/>
      <c r="OXM51" s="323"/>
      <c r="OXN51" s="323"/>
      <c r="OXO51" s="323"/>
      <c r="OXP51" s="323"/>
      <c r="OXQ51" s="323"/>
      <c r="OXR51" s="323"/>
      <c r="OXS51" s="323"/>
      <c r="OXT51" s="323"/>
      <c r="OXU51" s="323"/>
      <c r="OXV51" s="323"/>
      <c r="OXW51" s="323"/>
      <c r="OXX51" s="323"/>
      <c r="OXY51" s="323"/>
      <c r="OXZ51" s="323"/>
      <c r="OYA51" s="323"/>
      <c r="OYB51" s="323"/>
      <c r="OYC51" s="323"/>
      <c r="OYD51" s="323"/>
      <c r="OYE51" s="323"/>
      <c r="OYF51" s="323"/>
      <c r="OYG51" s="323"/>
      <c r="OYH51" s="323"/>
      <c r="OYI51" s="323"/>
      <c r="OYJ51" s="323"/>
      <c r="OYK51" s="323"/>
      <c r="OYL51" s="323"/>
      <c r="OYM51" s="323"/>
      <c r="OYN51" s="323"/>
      <c r="OYO51" s="323"/>
      <c r="OYP51" s="323"/>
      <c r="OYQ51" s="323"/>
      <c r="OYR51" s="323"/>
      <c r="OYS51" s="323"/>
      <c r="OYT51" s="323"/>
      <c r="OYU51" s="323"/>
      <c r="OYV51" s="323"/>
      <c r="OYW51" s="323"/>
      <c r="OYX51" s="323"/>
      <c r="OYY51" s="323"/>
      <c r="OYZ51" s="323"/>
      <c r="OZA51" s="323"/>
      <c r="OZB51" s="323"/>
      <c r="OZC51" s="323"/>
      <c r="OZD51" s="323"/>
      <c r="OZE51" s="323"/>
      <c r="OZF51" s="323"/>
      <c r="OZG51" s="323"/>
      <c r="OZH51" s="323"/>
      <c r="OZI51" s="323"/>
      <c r="OZJ51" s="323"/>
      <c r="OZK51" s="323"/>
      <c r="OZL51" s="323"/>
      <c r="OZM51" s="323"/>
      <c r="OZN51" s="323"/>
      <c r="OZO51" s="323"/>
      <c r="OZP51" s="323"/>
      <c r="OZQ51" s="323"/>
      <c r="OZR51" s="323"/>
      <c r="OZS51" s="323"/>
      <c r="OZT51" s="323"/>
      <c r="OZU51" s="323"/>
      <c r="OZV51" s="323"/>
      <c r="OZW51" s="323"/>
      <c r="OZX51" s="323"/>
      <c r="OZY51" s="323"/>
      <c r="OZZ51" s="323"/>
      <c r="PAA51" s="323"/>
      <c r="PAB51" s="323"/>
      <c r="PAC51" s="323"/>
      <c r="PAD51" s="323"/>
      <c r="PAE51" s="323"/>
      <c r="PAF51" s="323"/>
      <c r="PAG51" s="323"/>
      <c r="PAH51" s="323"/>
      <c r="PAI51" s="323"/>
      <c r="PAJ51" s="323"/>
      <c r="PAK51" s="323"/>
      <c r="PAL51" s="323"/>
      <c r="PAM51" s="323"/>
      <c r="PAN51" s="323"/>
      <c r="PAO51" s="323"/>
      <c r="PAP51" s="323"/>
      <c r="PAQ51" s="323"/>
      <c r="PAR51" s="323"/>
      <c r="PAS51" s="323"/>
      <c r="PAT51" s="323"/>
      <c r="PAU51" s="323"/>
      <c r="PAV51" s="323"/>
      <c r="PAW51" s="323"/>
      <c r="PAX51" s="323"/>
      <c r="PAY51" s="323"/>
      <c r="PAZ51" s="323"/>
      <c r="PBA51" s="323"/>
      <c r="PBB51" s="323"/>
      <c r="PBC51" s="323"/>
      <c r="PBD51" s="323"/>
      <c r="PBE51" s="323"/>
      <c r="PBF51" s="323"/>
      <c r="PBG51" s="323"/>
      <c r="PBH51" s="323"/>
      <c r="PBI51" s="323"/>
      <c r="PBJ51" s="323"/>
      <c r="PBK51" s="323"/>
      <c r="PBL51" s="323"/>
      <c r="PBM51" s="323"/>
      <c r="PBN51" s="323"/>
      <c r="PBO51" s="323"/>
      <c r="PBP51" s="323"/>
      <c r="PBQ51" s="323"/>
      <c r="PBR51" s="323"/>
      <c r="PBS51" s="323"/>
      <c r="PBT51" s="323"/>
      <c r="PBU51" s="323"/>
      <c r="PBV51" s="323"/>
      <c r="PBW51" s="323"/>
      <c r="PBX51" s="323"/>
      <c r="PBY51" s="323"/>
      <c r="PBZ51" s="323"/>
      <c r="PCA51" s="323"/>
      <c r="PCB51" s="323"/>
      <c r="PCC51" s="323"/>
      <c r="PCD51" s="323"/>
      <c r="PCE51" s="323"/>
      <c r="PCF51" s="323"/>
      <c r="PCG51" s="323"/>
      <c r="PCH51" s="323"/>
      <c r="PCI51" s="323"/>
      <c r="PCJ51" s="323"/>
      <c r="PCK51" s="323"/>
      <c r="PCL51" s="323"/>
      <c r="PCM51" s="323"/>
      <c r="PCN51" s="323"/>
      <c r="PCO51" s="323"/>
      <c r="PCP51" s="323"/>
      <c r="PCQ51" s="323"/>
      <c r="PCR51" s="323"/>
      <c r="PCS51" s="323"/>
      <c r="PCT51" s="323"/>
      <c r="PCU51" s="323"/>
      <c r="PCV51" s="323"/>
      <c r="PCW51" s="323"/>
      <c r="PCX51" s="323"/>
      <c r="PCY51" s="323"/>
      <c r="PCZ51" s="323"/>
      <c r="PDA51" s="323"/>
      <c r="PDB51" s="323"/>
      <c r="PDC51" s="323"/>
      <c r="PDD51" s="323"/>
      <c r="PDE51" s="323"/>
      <c r="PDF51" s="323"/>
      <c r="PDG51" s="323"/>
      <c r="PDH51" s="323"/>
      <c r="PDI51" s="323"/>
      <c r="PDJ51" s="323"/>
      <c r="PDK51" s="323"/>
      <c r="PDL51" s="323"/>
      <c r="PDM51" s="323"/>
      <c r="PDN51" s="323"/>
      <c r="PDO51" s="323"/>
      <c r="PDP51" s="323"/>
      <c r="PDQ51" s="323"/>
      <c r="PDR51" s="323"/>
      <c r="PDS51" s="323"/>
      <c r="PDT51" s="323"/>
      <c r="PDU51" s="323"/>
      <c r="PDV51" s="323"/>
      <c r="PDW51" s="323"/>
      <c r="PDX51" s="323"/>
      <c r="PDY51" s="323"/>
      <c r="PDZ51" s="323"/>
      <c r="PEA51" s="323"/>
      <c r="PEB51" s="323"/>
      <c r="PEC51" s="323"/>
      <c r="PED51" s="323"/>
      <c r="PEE51" s="323"/>
      <c r="PEF51" s="323"/>
      <c r="PEG51" s="323"/>
      <c r="PEH51" s="323"/>
      <c r="PEI51" s="323"/>
      <c r="PEJ51" s="323"/>
      <c r="PEK51" s="323"/>
      <c r="PEL51" s="323"/>
      <c r="PEM51" s="323"/>
      <c r="PEN51" s="323"/>
      <c r="PEO51" s="323"/>
      <c r="PEP51" s="323"/>
      <c r="PEQ51" s="323"/>
      <c r="PER51" s="323"/>
      <c r="PES51" s="323"/>
      <c r="PET51" s="323"/>
      <c r="PEU51" s="323"/>
      <c r="PEV51" s="323"/>
      <c r="PEW51" s="323"/>
      <c r="PEX51" s="323"/>
      <c r="PEY51" s="323"/>
      <c r="PEZ51" s="323"/>
      <c r="PFA51" s="323"/>
      <c r="PFB51" s="323"/>
      <c r="PFC51" s="323"/>
      <c r="PFD51" s="323"/>
      <c r="PFE51" s="323"/>
      <c r="PFF51" s="323"/>
      <c r="PFG51" s="323"/>
      <c r="PFH51" s="323"/>
      <c r="PFI51" s="323"/>
      <c r="PFJ51" s="323"/>
      <c r="PFK51" s="323"/>
      <c r="PFL51" s="323"/>
      <c r="PFM51" s="323"/>
      <c r="PFN51" s="323"/>
      <c r="PFO51" s="323"/>
      <c r="PFP51" s="323"/>
      <c r="PFQ51" s="323"/>
      <c r="PFR51" s="323"/>
      <c r="PFS51" s="323"/>
      <c r="PFT51" s="323"/>
      <c r="PFU51" s="323"/>
      <c r="PFV51" s="323"/>
      <c r="PFW51" s="323"/>
      <c r="PFX51" s="323"/>
      <c r="PFY51" s="323"/>
      <c r="PFZ51" s="323"/>
      <c r="PGA51" s="323"/>
      <c r="PGB51" s="323"/>
      <c r="PGC51" s="323"/>
      <c r="PGD51" s="323"/>
      <c r="PGE51" s="323"/>
      <c r="PGF51" s="323"/>
      <c r="PGG51" s="323"/>
      <c r="PGH51" s="323"/>
      <c r="PGI51" s="323"/>
      <c r="PGJ51" s="323"/>
      <c r="PGK51" s="323"/>
      <c r="PGL51" s="323"/>
      <c r="PGM51" s="323"/>
      <c r="PGN51" s="323"/>
      <c r="PGO51" s="323"/>
      <c r="PGP51" s="323"/>
      <c r="PGQ51" s="323"/>
      <c r="PGR51" s="323"/>
      <c r="PGS51" s="323"/>
      <c r="PGT51" s="323"/>
      <c r="PGU51" s="323"/>
      <c r="PGV51" s="323"/>
      <c r="PGW51" s="323"/>
      <c r="PGX51" s="323"/>
      <c r="PGY51" s="323"/>
      <c r="PGZ51" s="323"/>
      <c r="PHA51" s="323"/>
      <c r="PHB51" s="323"/>
      <c r="PHC51" s="323"/>
      <c r="PHD51" s="323"/>
      <c r="PHE51" s="323"/>
      <c r="PHF51" s="323"/>
      <c r="PHG51" s="323"/>
      <c r="PHH51" s="323"/>
      <c r="PHI51" s="323"/>
      <c r="PHJ51" s="323"/>
      <c r="PHK51" s="323"/>
      <c r="PHL51" s="323"/>
      <c r="PHM51" s="323"/>
      <c r="PHN51" s="323"/>
      <c r="PHO51" s="323"/>
      <c r="PHP51" s="323"/>
      <c r="PHQ51" s="323"/>
      <c r="PHR51" s="323"/>
      <c r="PHS51" s="323"/>
      <c r="PHT51" s="323"/>
      <c r="PHU51" s="323"/>
      <c r="PHV51" s="323"/>
      <c r="PHW51" s="323"/>
      <c r="PHX51" s="323"/>
      <c r="PHY51" s="323"/>
      <c r="PHZ51" s="323"/>
      <c r="PIA51" s="323"/>
      <c r="PIB51" s="323"/>
      <c r="PIC51" s="323"/>
      <c r="PID51" s="323"/>
      <c r="PIE51" s="323"/>
      <c r="PIF51" s="323"/>
      <c r="PIG51" s="323"/>
      <c r="PIH51" s="323"/>
      <c r="PII51" s="323"/>
      <c r="PIJ51" s="323"/>
      <c r="PIK51" s="323"/>
      <c r="PIL51" s="323"/>
      <c r="PIM51" s="323"/>
      <c r="PIN51" s="323"/>
      <c r="PIO51" s="323"/>
      <c r="PIP51" s="323"/>
      <c r="PIQ51" s="323"/>
      <c r="PIR51" s="323"/>
      <c r="PIS51" s="323"/>
      <c r="PIT51" s="323"/>
      <c r="PIU51" s="323"/>
      <c r="PIV51" s="323"/>
      <c r="PIW51" s="323"/>
      <c r="PIX51" s="323"/>
      <c r="PIY51" s="323"/>
      <c r="PIZ51" s="323"/>
      <c r="PJA51" s="323"/>
      <c r="PJB51" s="323"/>
      <c r="PJC51" s="323"/>
      <c r="PJD51" s="323"/>
      <c r="PJE51" s="323"/>
      <c r="PJF51" s="323"/>
      <c r="PJG51" s="323"/>
      <c r="PJH51" s="323"/>
      <c r="PJI51" s="323"/>
      <c r="PJJ51" s="323"/>
      <c r="PJK51" s="323"/>
      <c r="PJL51" s="323"/>
      <c r="PJM51" s="323"/>
      <c r="PJN51" s="323"/>
      <c r="PJO51" s="323"/>
      <c r="PJP51" s="323"/>
      <c r="PJQ51" s="323"/>
      <c r="PJR51" s="323"/>
      <c r="PJS51" s="323"/>
      <c r="PJT51" s="323"/>
      <c r="PJU51" s="323"/>
      <c r="PJV51" s="323"/>
      <c r="PJW51" s="323"/>
      <c r="PJX51" s="323"/>
      <c r="PJY51" s="323"/>
      <c r="PJZ51" s="323"/>
      <c r="PKA51" s="323"/>
      <c r="PKB51" s="323"/>
      <c r="PKC51" s="323"/>
      <c r="PKD51" s="323"/>
      <c r="PKE51" s="323"/>
      <c r="PKF51" s="323"/>
      <c r="PKG51" s="323"/>
      <c r="PKH51" s="323"/>
      <c r="PKI51" s="323"/>
      <c r="PKJ51" s="323"/>
      <c r="PKK51" s="323"/>
      <c r="PKL51" s="323"/>
      <c r="PKM51" s="323"/>
      <c r="PKN51" s="323"/>
      <c r="PKO51" s="323"/>
      <c r="PKP51" s="323"/>
      <c r="PKQ51" s="323"/>
      <c r="PKR51" s="323"/>
      <c r="PKS51" s="323"/>
      <c r="PKT51" s="323"/>
      <c r="PKU51" s="323"/>
      <c r="PKV51" s="323"/>
      <c r="PKW51" s="323"/>
      <c r="PKX51" s="323"/>
      <c r="PKY51" s="323"/>
      <c r="PKZ51" s="323"/>
      <c r="PLA51" s="323"/>
      <c r="PLB51" s="323"/>
      <c r="PLC51" s="323"/>
      <c r="PLD51" s="323"/>
      <c r="PLE51" s="323"/>
      <c r="PLF51" s="323"/>
      <c r="PLG51" s="323"/>
      <c r="PLH51" s="323"/>
      <c r="PLI51" s="323"/>
      <c r="PLJ51" s="323"/>
      <c r="PLK51" s="323"/>
      <c r="PLL51" s="323"/>
      <c r="PLM51" s="323"/>
      <c r="PLN51" s="323"/>
      <c r="PLO51" s="323"/>
      <c r="PLP51" s="323"/>
      <c r="PLQ51" s="323"/>
      <c r="PLR51" s="323"/>
      <c r="PLS51" s="323"/>
      <c r="PLT51" s="323"/>
      <c r="PLU51" s="323"/>
      <c r="PLV51" s="323"/>
      <c r="PLW51" s="323"/>
      <c r="PLX51" s="323"/>
      <c r="PLY51" s="323"/>
      <c r="PLZ51" s="323"/>
      <c r="PMA51" s="323"/>
      <c r="PMB51" s="323"/>
      <c r="PMC51" s="323"/>
      <c r="PMD51" s="323"/>
      <c r="PME51" s="323"/>
      <c r="PMF51" s="323"/>
      <c r="PMG51" s="323"/>
      <c r="PMH51" s="323"/>
      <c r="PMI51" s="323"/>
      <c r="PMJ51" s="323"/>
      <c r="PMK51" s="323"/>
      <c r="PML51" s="323"/>
      <c r="PMM51" s="323"/>
      <c r="PMN51" s="323"/>
      <c r="PMO51" s="323"/>
      <c r="PMP51" s="323"/>
      <c r="PMQ51" s="323"/>
      <c r="PMR51" s="323"/>
      <c r="PMS51" s="323"/>
      <c r="PMT51" s="323"/>
      <c r="PMU51" s="323"/>
      <c r="PMV51" s="323"/>
      <c r="PMW51" s="323"/>
      <c r="PMX51" s="323"/>
      <c r="PMY51" s="323"/>
      <c r="PMZ51" s="323"/>
      <c r="PNA51" s="323"/>
      <c r="PNB51" s="323"/>
      <c r="PNC51" s="323"/>
      <c r="PND51" s="323"/>
      <c r="PNE51" s="323"/>
      <c r="PNF51" s="323"/>
      <c r="PNG51" s="323"/>
      <c r="PNH51" s="323"/>
      <c r="PNI51" s="323"/>
      <c r="PNJ51" s="323"/>
      <c r="PNK51" s="323"/>
      <c r="PNL51" s="323"/>
      <c r="PNM51" s="323"/>
      <c r="PNN51" s="323"/>
      <c r="PNO51" s="323"/>
      <c r="PNP51" s="323"/>
      <c r="PNQ51" s="323"/>
      <c r="PNR51" s="323"/>
      <c r="PNS51" s="323"/>
      <c r="PNT51" s="323"/>
      <c r="PNU51" s="323"/>
      <c r="PNV51" s="323"/>
      <c r="PNW51" s="323"/>
      <c r="PNX51" s="323"/>
      <c r="PNY51" s="323"/>
      <c r="PNZ51" s="323"/>
      <c r="POA51" s="323"/>
      <c r="POB51" s="323"/>
      <c r="POC51" s="323"/>
      <c r="POD51" s="323"/>
      <c r="POE51" s="323"/>
      <c r="POF51" s="323"/>
      <c r="POG51" s="323"/>
      <c r="POH51" s="323"/>
      <c r="POI51" s="323"/>
      <c r="POJ51" s="323"/>
      <c r="POK51" s="323"/>
      <c r="POL51" s="323"/>
      <c r="POM51" s="323"/>
      <c r="PON51" s="323"/>
      <c r="POO51" s="323"/>
      <c r="POP51" s="323"/>
      <c r="POQ51" s="323"/>
      <c r="POR51" s="323"/>
      <c r="POS51" s="323"/>
      <c r="POT51" s="323"/>
      <c r="POU51" s="323"/>
      <c r="POV51" s="323"/>
      <c r="POW51" s="323"/>
      <c r="POX51" s="323"/>
      <c r="POY51" s="323"/>
      <c r="POZ51" s="323"/>
      <c r="PPA51" s="323"/>
      <c r="PPB51" s="323"/>
      <c r="PPC51" s="323"/>
      <c r="PPD51" s="323"/>
      <c r="PPE51" s="323"/>
      <c r="PPF51" s="323"/>
      <c r="PPG51" s="323"/>
      <c r="PPH51" s="323"/>
      <c r="PPI51" s="323"/>
      <c r="PPJ51" s="323"/>
      <c r="PPK51" s="323"/>
      <c r="PPL51" s="323"/>
      <c r="PPM51" s="323"/>
      <c r="PPN51" s="323"/>
      <c r="PPO51" s="323"/>
      <c r="PPP51" s="323"/>
      <c r="PPQ51" s="323"/>
      <c r="PPR51" s="323"/>
      <c r="PPS51" s="323"/>
      <c r="PPT51" s="323"/>
      <c r="PPU51" s="323"/>
      <c r="PPV51" s="323"/>
      <c r="PPW51" s="323"/>
      <c r="PPX51" s="323"/>
      <c r="PPY51" s="323"/>
      <c r="PPZ51" s="323"/>
      <c r="PQA51" s="323"/>
      <c r="PQB51" s="323"/>
      <c r="PQC51" s="323"/>
      <c r="PQD51" s="323"/>
      <c r="PQE51" s="323"/>
      <c r="PQF51" s="323"/>
      <c r="PQG51" s="323"/>
      <c r="PQH51" s="323"/>
      <c r="PQI51" s="323"/>
      <c r="PQJ51" s="323"/>
      <c r="PQK51" s="323"/>
      <c r="PQL51" s="323"/>
      <c r="PQM51" s="323"/>
      <c r="PQN51" s="323"/>
      <c r="PQO51" s="323"/>
      <c r="PQP51" s="323"/>
      <c r="PQQ51" s="323"/>
      <c r="PQR51" s="323"/>
      <c r="PQS51" s="323"/>
      <c r="PQT51" s="323"/>
      <c r="PQU51" s="323"/>
      <c r="PQV51" s="323"/>
      <c r="PQW51" s="323"/>
      <c r="PQX51" s="323"/>
      <c r="PQY51" s="323"/>
      <c r="PQZ51" s="323"/>
      <c r="PRA51" s="323"/>
      <c r="PRB51" s="323"/>
      <c r="PRC51" s="323"/>
      <c r="PRD51" s="323"/>
      <c r="PRE51" s="323"/>
      <c r="PRF51" s="323"/>
      <c r="PRG51" s="323"/>
      <c r="PRH51" s="323"/>
      <c r="PRI51" s="323"/>
      <c r="PRJ51" s="323"/>
      <c r="PRK51" s="323"/>
      <c r="PRL51" s="323"/>
      <c r="PRM51" s="323"/>
      <c r="PRN51" s="323"/>
      <c r="PRO51" s="323"/>
      <c r="PRP51" s="323"/>
      <c r="PRQ51" s="323"/>
      <c r="PRR51" s="323"/>
      <c r="PRS51" s="323"/>
      <c r="PRT51" s="323"/>
      <c r="PRU51" s="323"/>
      <c r="PRV51" s="323"/>
      <c r="PRW51" s="323"/>
      <c r="PRX51" s="323"/>
      <c r="PRY51" s="323"/>
      <c r="PRZ51" s="323"/>
      <c r="PSA51" s="323"/>
      <c r="PSB51" s="323"/>
      <c r="PSC51" s="323"/>
      <c r="PSD51" s="323"/>
      <c r="PSE51" s="323"/>
      <c r="PSF51" s="323"/>
      <c r="PSG51" s="323"/>
      <c r="PSH51" s="323"/>
      <c r="PSI51" s="323"/>
      <c r="PSJ51" s="323"/>
      <c r="PSK51" s="323"/>
      <c r="PSL51" s="323"/>
      <c r="PSM51" s="323"/>
      <c r="PSN51" s="323"/>
      <c r="PSO51" s="323"/>
      <c r="PSP51" s="323"/>
      <c r="PSQ51" s="323"/>
      <c r="PSR51" s="323"/>
      <c r="PSS51" s="323"/>
      <c r="PST51" s="323"/>
      <c r="PSU51" s="323"/>
      <c r="PSV51" s="323"/>
      <c r="PSW51" s="323"/>
      <c r="PSX51" s="323"/>
      <c r="PSY51" s="323"/>
      <c r="PSZ51" s="323"/>
      <c r="PTA51" s="323"/>
      <c r="PTB51" s="323"/>
      <c r="PTC51" s="323"/>
      <c r="PTD51" s="323"/>
      <c r="PTE51" s="323"/>
      <c r="PTF51" s="323"/>
      <c r="PTG51" s="323"/>
      <c r="PTH51" s="323"/>
      <c r="PTI51" s="323"/>
      <c r="PTJ51" s="323"/>
      <c r="PTK51" s="323"/>
      <c r="PTL51" s="323"/>
      <c r="PTM51" s="323"/>
      <c r="PTN51" s="323"/>
      <c r="PTO51" s="323"/>
      <c r="PTP51" s="323"/>
      <c r="PTQ51" s="323"/>
      <c r="PTR51" s="323"/>
      <c r="PTS51" s="323"/>
      <c r="PTT51" s="323"/>
      <c r="PTU51" s="323"/>
      <c r="PTV51" s="323"/>
      <c r="PTW51" s="323"/>
      <c r="PTX51" s="323"/>
      <c r="PTY51" s="323"/>
      <c r="PTZ51" s="323"/>
      <c r="PUA51" s="323"/>
      <c r="PUB51" s="323"/>
      <c r="PUC51" s="323"/>
      <c r="PUD51" s="323"/>
      <c r="PUE51" s="323"/>
      <c r="PUF51" s="323"/>
      <c r="PUG51" s="323"/>
      <c r="PUH51" s="323"/>
      <c r="PUI51" s="323"/>
      <c r="PUJ51" s="323"/>
      <c r="PUK51" s="323"/>
      <c r="PUL51" s="323"/>
      <c r="PUM51" s="323"/>
      <c r="PUN51" s="323"/>
      <c r="PUO51" s="323"/>
      <c r="PUP51" s="323"/>
      <c r="PUQ51" s="323"/>
      <c r="PUR51" s="323"/>
      <c r="PUS51" s="323"/>
      <c r="PUT51" s="323"/>
      <c r="PUU51" s="323"/>
      <c r="PUV51" s="323"/>
      <c r="PUW51" s="323"/>
      <c r="PUX51" s="323"/>
      <c r="PUY51" s="323"/>
      <c r="PUZ51" s="323"/>
      <c r="PVA51" s="323"/>
      <c r="PVB51" s="323"/>
      <c r="PVC51" s="323"/>
      <c r="PVD51" s="323"/>
      <c r="PVE51" s="323"/>
      <c r="PVF51" s="323"/>
      <c r="PVG51" s="323"/>
      <c r="PVH51" s="323"/>
      <c r="PVI51" s="323"/>
      <c r="PVJ51" s="323"/>
      <c r="PVK51" s="323"/>
      <c r="PVL51" s="323"/>
      <c r="PVM51" s="323"/>
      <c r="PVN51" s="323"/>
      <c r="PVO51" s="323"/>
      <c r="PVP51" s="323"/>
      <c r="PVQ51" s="323"/>
      <c r="PVR51" s="323"/>
      <c r="PVS51" s="323"/>
      <c r="PVT51" s="323"/>
      <c r="PVU51" s="323"/>
      <c r="PVV51" s="323"/>
      <c r="PVW51" s="323"/>
      <c r="PVX51" s="323"/>
      <c r="PVY51" s="323"/>
      <c r="PVZ51" s="323"/>
      <c r="PWA51" s="323"/>
      <c r="PWB51" s="323"/>
      <c r="PWC51" s="323"/>
      <c r="PWD51" s="323"/>
      <c r="PWE51" s="323"/>
      <c r="PWF51" s="323"/>
      <c r="PWG51" s="323"/>
      <c r="PWH51" s="323"/>
      <c r="PWI51" s="323"/>
      <c r="PWJ51" s="323"/>
      <c r="PWK51" s="323"/>
      <c r="PWL51" s="323"/>
      <c r="PWM51" s="323"/>
      <c r="PWN51" s="323"/>
      <c r="PWO51" s="323"/>
      <c r="PWP51" s="323"/>
      <c r="PWQ51" s="323"/>
      <c r="PWR51" s="323"/>
      <c r="PWS51" s="323"/>
      <c r="PWT51" s="323"/>
      <c r="PWU51" s="323"/>
      <c r="PWV51" s="323"/>
      <c r="PWW51" s="323"/>
      <c r="PWX51" s="323"/>
      <c r="PWY51" s="323"/>
      <c r="PWZ51" s="323"/>
      <c r="PXA51" s="323"/>
      <c r="PXB51" s="323"/>
      <c r="PXC51" s="323"/>
      <c r="PXD51" s="323"/>
      <c r="PXE51" s="323"/>
      <c r="PXF51" s="323"/>
      <c r="PXG51" s="323"/>
      <c r="PXH51" s="323"/>
      <c r="PXI51" s="323"/>
      <c r="PXJ51" s="323"/>
      <c r="PXK51" s="323"/>
      <c r="PXL51" s="323"/>
      <c r="PXM51" s="323"/>
      <c r="PXN51" s="323"/>
      <c r="PXO51" s="323"/>
      <c r="PXP51" s="323"/>
      <c r="PXQ51" s="323"/>
      <c r="PXR51" s="323"/>
      <c r="PXS51" s="323"/>
      <c r="PXT51" s="323"/>
      <c r="PXU51" s="323"/>
      <c r="PXV51" s="323"/>
      <c r="PXW51" s="323"/>
      <c r="PXX51" s="323"/>
      <c r="PXY51" s="323"/>
      <c r="PXZ51" s="323"/>
      <c r="PYA51" s="323"/>
      <c r="PYB51" s="323"/>
      <c r="PYC51" s="323"/>
      <c r="PYD51" s="323"/>
      <c r="PYE51" s="323"/>
      <c r="PYF51" s="323"/>
      <c r="PYG51" s="323"/>
      <c r="PYH51" s="323"/>
      <c r="PYI51" s="323"/>
      <c r="PYJ51" s="323"/>
      <c r="PYK51" s="323"/>
      <c r="PYL51" s="323"/>
      <c r="PYM51" s="323"/>
      <c r="PYN51" s="323"/>
      <c r="PYO51" s="323"/>
      <c r="PYP51" s="323"/>
      <c r="PYQ51" s="323"/>
      <c r="PYR51" s="323"/>
      <c r="PYS51" s="323"/>
      <c r="PYT51" s="323"/>
      <c r="PYU51" s="323"/>
      <c r="PYV51" s="323"/>
      <c r="PYW51" s="323"/>
      <c r="PYX51" s="323"/>
      <c r="PYY51" s="323"/>
      <c r="PYZ51" s="323"/>
      <c r="PZA51" s="323"/>
      <c r="PZB51" s="323"/>
      <c r="PZC51" s="323"/>
      <c r="PZD51" s="323"/>
      <c r="PZE51" s="323"/>
      <c r="PZF51" s="323"/>
      <c r="PZG51" s="323"/>
      <c r="PZH51" s="323"/>
      <c r="PZI51" s="323"/>
      <c r="PZJ51" s="323"/>
      <c r="PZK51" s="323"/>
      <c r="PZL51" s="323"/>
      <c r="PZM51" s="323"/>
      <c r="PZN51" s="323"/>
      <c r="PZO51" s="323"/>
      <c r="PZP51" s="323"/>
      <c r="PZQ51" s="323"/>
      <c r="PZR51" s="323"/>
      <c r="PZS51" s="323"/>
      <c r="PZT51" s="323"/>
      <c r="PZU51" s="323"/>
      <c r="PZV51" s="323"/>
      <c r="PZW51" s="323"/>
      <c r="PZX51" s="323"/>
      <c r="PZY51" s="323"/>
      <c r="PZZ51" s="323"/>
      <c r="QAA51" s="323"/>
      <c r="QAB51" s="323"/>
      <c r="QAC51" s="323"/>
      <c r="QAD51" s="323"/>
      <c r="QAE51" s="323"/>
      <c r="QAF51" s="323"/>
      <c r="QAG51" s="323"/>
      <c r="QAH51" s="323"/>
      <c r="QAI51" s="323"/>
      <c r="QAJ51" s="323"/>
      <c r="QAK51" s="323"/>
      <c r="QAL51" s="323"/>
      <c r="QAM51" s="323"/>
      <c r="QAN51" s="323"/>
      <c r="QAO51" s="323"/>
      <c r="QAP51" s="323"/>
      <c r="QAQ51" s="323"/>
      <c r="QAR51" s="323"/>
      <c r="QAS51" s="323"/>
      <c r="QAT51" s="323"/>
      <c r="QAU51" s="323"/>
      <c r="QAV51" s="323"/>
      <c r="QAW51" s="323"/>
      <c r="QAX51" s="323"/>
      <c r="QAY51" s="323"/>
      <c r="QAZ51" s="323"/>
      <c r="QBA51" s="323"/>
      <c r="QBB51" s="323"/>
      <c r="QBC51" s="323"/>
      <c r="QBD51" s="323"/>
      <c r="QBE51" s="323"/>
      <c r="QBF51" s="323"/>
      <c r="QBG51" s="323"/>
      <c r="QBH51" s="323"/>
      <c r="QBI51" s="323"/>
      <c r="QBJ51" s="323"/>
      <c r="QBK51" s="323"/>
      <c r="QBL51" s="323"/>
      <c r="QBM51" s="323"/>
      <c r="QBN51" s="323"/>
      <c r="QBO51" s="323"/>
      <c r="QBP51" s="323"/>
      <c r="QBQ51" s="323"/>
      <c r="QBR51" s="323"/>
      <c r="QBS51" s="323"/>
      <c r="QBT51" s="323"/>
      <c r="QBU51" s="323"/>
      <c r="QBV51" s="323"/>
      <c r="QBW51" s="323"/>
      <c r="QBX51" s="323"/>
      <c r="QBY51" s="323"/>
      <c r="QBZ51" s="323"/>
      <c r="QCA51" s="323"/>
      <c r="QCB51" s="323"/>
      <c r="QCC51" s="323"/>
      <c r="QCD51" s="323"/>
      <c r="QCE51" s="323"/>
      <c r="QCF51" s="323"/>
      <c r="QCG51" s="323"/>
      <c r="QCH51" s="323"/>
      <c r="QCI51" s="323"/>
      <c r="QCJ51" s="323"/>
      <c r="QCK51" s="323"/>
      <c r="QCL51" s="323"/>
      <c r="QCM51" s="323"/>
      <c r="QCN51" s="323"/>
      <c r="QCO51" s="323"/>
      <c r="QCP51" s="323"/>
      <c r="QCQ51" s="323"/>
      <c r="QCR51" s="323"/>
      <c r="QCS51" s="323"/>
      <c r="QCT51" s="323"/>
      <c r="QCU51" s="323"/>
      <c r="QCV51" s="323"/>
      <c r="QCW51" s="323"/>
      <c r="QCX51" s="323"/>
      <c r="QCY51" s="323"/>
      <c r="QCZ51" s="323"/>
      <c r="QDA51" s="323"/>
      <c r="QDB51" s="323"/>
      <c r="QDC51" s="323"/>
      <c r="QDD51" s="323"/>
      <c r="QDE51" s="323"/>
      <c r="QDF51" s="323"/>
      <c r="QDG51" s="323"/>
      <c r="QDH51" s="323"/>
      <c r="QDI51" s="323"/>
      <c r="QDJ51" s="323"/>
      <c r="QDK51" s="323"/>
      <c r="QDL51" s="323"/>
      <c r="QDM51" s="323"/>
      <c r="QDN51" s="323"/>
      <c r="QDO51" s="323"/>
      <c r="QDP51" s="323"/>
      <c r="QDQ51" s="323"/>
      <c r="QDR51" s="323"/>
      <c r="QDS51" s="323"/>
      <c r="QDT51" s="323"/>
      <c r="QDU51" s="323"/>
      <c r="QDV51" s="323"/>
      <c r="QDW51" s="323"/>
      <c r="QDX51" s="323"/>
      <c r="QDY51" s="323"/>
      <c r="QDZ51" s="323"/>
      <c r="QEA51" s="323"/>
      <c r="QEB51" s="323"/>
      <c r="QEC51" s="323"/>
      <c r="QED51" s="323"/>
      <c r="QEE51" s="323"/>
      <c r="QEF51" s="323"/>
      <c r="QEG51" s="323"/>
      <c r="QEH51" s="323"/>
      <c r="QEI51" s="323"/>
      <c r="QEJ51" s="323"/>
      <c r="QEK51" s="323"/>
      <c r="QEL51" s="323"/>
      <c r="QEM51" s="323"/>
      <c r="QEN51" s="323"/>
      <c r="QEO51" s="323"/>
      <c r="QEP51" s="323"/>
      <c r="QEQ51" s="323"/>
      <c r="QER51" s="323"/>
      <c r="QES51" s="323"/>
      <c r="QET51" s="323"/>
      <c r="QEU51" s="323"/>
      <c r="QEV51" s="323"/>
      <c r="QEW51" s="323"/>
      <c r="QEX51" s="323"/>
      <c r="QEY51" s="323"/>
      <c r="QEZ51" s="323"/>
      <c r="QFA51" s="323"/>
      <c r="QFB51" s="323"/>
      <c r="QFC51" s="323"/>
      <c r="QFD51" s="323"/>
      <c r="QFE51" s="323"/>
      <c r="QFF51" s="323"/>
      <c r="QFG51" s="323"/>
      <c r="QFH51" s="323"/>
      <c r="QFI51" s="323"/>
      <c r="QFJ51" s="323"/>
      <c r="QFK51" s="323"/>
      <c r="QFL51" s="323"/>
      <c r="QFM51" s="323"/>
      <c r="QFN51" s="323"/>
      <c r="QFO51" s="323"/>
      <c r="QFP51" s="323"/>
      <c r="QFQ51" s="323"/>
      <c r="QFR51" s="323"/>
      <c r="QFS51" s="323"/>
      <c r="QFT51" s="323"/>
      <c r="QFU51" s="323"/>
      <c r="QFV51" s="323"/>
      <c r="QFW51" s="323"/>
      <c r="QFX51" s="323"/>
      <c r="QFY51" s="323"/>
      <c r="QFZ51" s="323"/>
      <c r="QGA51" s="323"/>
      <c r="QGB51" s="323"/>
      <c r="QGC51" s="323"/>
      <c r="QGD51" s="323"/>
      <c r="QGE51" s="323"/>
      <c r="QGF51" s="323"/>
      <c r="QGG51" s="323"/>
      <c r="QGH51" s="323"/>
      <c r="QGI51" s="323"/>
      <c r="QGJ51" s="323"/>
      <c r="QGK51" s="323"/>
      <c r="QGL51" s="323"/>
      <c r="QGM51" s="323"/>
      <c r="QGN51" s="323"/>
      <c r="QGO51" s="323"/>
      <c r="QGP51" s="323"/>
      <c r="QGQ51" s="323"/>
      <c r="QGR51" s="323"/>
      <c r="QGS51" s="323"/>
      <c r="QGT51" s="323"/>
      <c r="QGU51" s="323"/>
      <c r="QGV51" s="323"/>
      <c r="QGW51" s="323"/>
      <c r="QGX51" s="323"/>
      <c r="QGY51" s="323"/>
      <c r="QGZ51" s="323"/>
      <c r="QHA51" s="323"/>
      <c r="QHB51" s="323"/>
      <c r="QHC51" s="323"/>
      <c r="QHD51" s="323"/>
      <c r="QHE51" s="323"/>
      <c r="QHF51" s="323"/>
      <c r="QHG51" s="323"/>
      <c r="QHH51" s="323"/>
      <c r="QHI51" s="323"/>
      <c r="QHJ51" s="323"/>
      <c r="QHK51" s="323"/>
      <c r="QHL51" s="323"/>
      <c r="QHM51" s="323"/>
      <c r="QHN51" s="323"/>
      <c r="QHO51" s="323"/>
      <c r="QHP51" s="323"/>
      <c r="QHQ51" s="323"/>
      <c r="QHR51" s="323"/>
      <c r="QHS51" s="323"/>
      <c r="QHT51" s="323"/>
      <c r="QHU51" s="323"/>
      <c r="QHV51" s="323"/>
      <c r="QHW51" s="323"/>
      <c r="QHX51" s="323"/>
      <c r="QHY51" s="323"/>
      <c r="QHZ51" s="323"/>
      <c r="QIA51" s="323"/>
      <c r="QIB51" s="323"/>
      <c r="QIC51" s="323"/>
      <c r="QID51" s="323"/>
      <c r="QIE51" s="323"/>
      <c r="QIF51" s="323"/>
      <c r="QIG51" s="323"/>
      <c r="QIH51" s="323"/>
      <c r="QII51" s="323"/>
      <c r="QIJ51" s="323"/>
      <c r="QIK51" s="323"/>
      <c r="QIL51" s="323"/>
      <c r="QIM51" s="323"/>
      <c r="QIN51" s="323"/>
      <c r="QIO51" s="323"/>
      <c r="QIP51" s="323"/>
      <c r="QIQ51" s="323"/>
      <c r="QIR51" s="323"/>
      <c r="QIS51" s="323"/>
      <c r="QIT51" s="323"/>
      <c r="QIU51" s="323"/>
      <c r="QIV51" s="323"/>
      <c r="QIW51" s="323"/>
      <c r="QIX51" s="323"/>
      <c r="QIY51" s="323"/>
      <c r="QIZ51" s="323"/>
      <c r="QJA51" s="323"/>
      <c r="QJB51" s="323"/>
      <c r="QJC51" s="323"/>
      <c r="QJD51" s="323"/>
      <c r="QJE51" s="323"/>
      <c r="QJF51" s="323"/>
      <c r="QJG51" s="323"/>
      <c r="QJH51" s="323"/>
      <c r="QJI51" s="323"/>
      <c r="QJJ51" s="323"/>
      <c r="QJK51" s="323"/>
      <c r="QJL51" s="323"/>
      <c r="QJM51" s="323"/>
      <c r="QJN51" s="323"/>
      <c r="QJO51" s="323"/>
      <c r="QJP51" s="323"/>
      <c r="QJQ51" s="323"/>
      <c r="QJR51" s="323"/>
      <c r="QJS51" s="323"/>
      <c r="QJT51" s="323"/>
      <c r="QJU51" s="323"/>
      <c r="QJV51" s="323"/>
      <c r="QJW51" s="323"/>
      <c r="QJX51" s="323"/>
      <c r="QJY51" s="323"/>
      <c r="QJZ51" s="323"/>
      <c r="QKA51" s="323"/>
      <c r="QKB51" s="323"/>
      <c r="QKC51" s="323"/>
      <c r="QKD51" s="323"/>
      <c r="QKE51" s="323"/>
      <c r="QKF51" s="323"/>
      <c r="QKG51" s="323"/>
      <c r="QKH51" s="323"/>
      <c r="QKI51" s="323"/>
      <c r="QKJ51" s="323"/>
      <c r="QKK51" s="323"/>
      <c r="QKL51" s="323"/>
      <c r="QKM51" s="323"/>
      <c r="QKN51" s="323"/>
      <c r="QKO51" s="323"/>
      <c r="QKP51" s="323"/>
      <c r="QKQ51" s="323"/>
      <c r="QKR51" s="323"/>
      <c r="QKS51" s="323"/>
      <c r="QKT51" s="323"/>
      <c r="QKU51" s="323"/>
      <c r="QKV51" s="323"/>
      <c r="QKW51" s="323"/>
      <c r="QKX51" s="323"/>
      <c r="QKY51" s="323"/>
      <c r="QKZ51" s="323"/>
      <c r="QLA51" s="323"/>
      <c r="QLB51" s="323"/>
      <c r="QLC51" s="323"/>
      <c r="QLD51" s="323"/>
      <c r="QLE51" s="323"/>
      <c r="QLF51" s="323"/>
      <c r="QLG51" s="323"/>
      <c r="QLH51" s="323"/>
      <c r="QLI51" s="323"/>
      <c r="QLJ51" s="323"/>
      <c r="QLK51" s="323"/>
      <c r="QLL51" s="323"/>
      <c r="QLM51" s="323"/>
      <c r="QLN51" s="323"/>
      <c r="QLO51" s="323"/>
      <c r="QLP51" s="323"/>
      <c r="QLQ51" s="323"/>
      <c r="QLR51" s="323"/>
      <c r="QLS51" s="323"/>
      <c r="QLT51" s="323"/>
      <c r="QLU51" s="323"/>
      <c r="QLV51" s="323"/>
      <c r="QLW51" s="323"/>
      <c r="QLX51" s="323"/>
      <c r="QLY51" s="323"/>
      <c r="QLZ51" s="323"/>
      <c r="QMA51" s="323"/>
      <c r="QMB51" s="323"/>
      <c r="QMC51" s="323"/>
      <c r="QMD51" s="323"/>
      <c r="QME51" s="323"/>
      <c r="QMF51" s="323"/>
      <c r="QMG51" s="323"/>
      <c r="QMH51" s="323"/>
      <c r="QMI51" s="323"/>
      <c r="QMJ51" s="323"/>
      <c r="QMK51" s="323"/>
      <c r="QML51" s="323"/>
      <c r="QMM51" s="323"/>
      <c r="QMN51" s="323"/>
      <c r="QMO51" s="323"/>
      <c r="QMP51" s="323"/>
      <c r="QMQ51" s="323"/>
      <c r="QMR51" s="323"/>
      <c r="QMS51" s="323"/>
      <c r="QMT51" s="323"/>
      <c r="QMU51" s="323"/>
      <c r="QMV51" s="323"/>
      <c r="QMW51" s="323"/>
      <c r="QMX51" s="323"/>
      <c r="QMY51" s="323"/>
      <c r="QMZ51" s="323"/>
      <c r="QNA51" s="323"/>
      <c r="QNB51" s="323"/>
      <c r="QNC51" s="323"/>
      <c r="QND51" s="323"/>
      <c r="QNE51" s="323"/>
      <c r="QNF51" s="323"/>
      <c r="QNG51" s="323"/>
      <c r="QNH51" s="323"/>
      <c r="QNI51" s="323"/>
      <c r="QNJ51" s="323"/>
      <c r="QNK51" s="323"/>
      <c r="QNL51" s="323"/>
      <c r="QNM51" s="323"/>
      <c r="QNN51" s="323"/>
      <c r="QNO51" s="323"/>
      <c r="QNP51" s="323"/>
      <c r="QNQ51" s="323"/>
      <c r="QNR51" s="323"/>
      <c r="QNS51" s="323"/>
      <c r="QNT51" s="323"/>
      <c r="QNU51" s="323"/>
      <c r="QNV51" s="323"/>
      <c r="QNW51" s="323"/>
      <c r="QNX51" s="323"/>
      <c r="QNY51" s="323"/>
      <c r="QNZ51" s="323"/>
      <c r="QOA51" s="323"/>
      <c r="QOB51" s="323"/>
      <c r="QOC51" s="323"/>
      <c r="QOD51" s="323"/>
      <c r="QOE51" s="323"/>
      <c r="QOF51" s="323"/>
      <c r="QOG51" s="323"/>
      <c r="QOH51" s="323"/>
      <c r="QOI51" s="323"/>
      <c r="QOJ51" s="323"/>
      <c r="QOK51" s="323"/>
      <c r="QOL51" s="323"/>
      <c r="QOM51" s="323"/>
      <c r="QON51" s="323"/>
      <c r="QOO51" s="323"/>
      <c r="QOP51" s="323"/>
      <c r="QOQ51" s="323"/>
      <c r="QOR51" s="323"/>
      <c r="QOS51" s="323"/>
      <c r="QOT51" s="323"/>
      <c r="QOU51" s="323"/>
      <c r="QOV51" s="323"/>
      <c r="QOW51" s="323"/>
      <c r="QOX51" s="323"/>
      <c r="QOY51" s="323"/>
      <c r="QOZ51" s="323"/>
      <c r="QPA51" s="323"/>
      <c r="QPB51" s="323"/>
      <c r="QPC51" s="323"/>
      <c r="QPD51" s="323"/>
      <c r="QPE51" s="323"/>
      <c r="QPF51" s="323"/>
      <c r="QPG51" s="323"/>
      <c r="QPH51" s="323"/>
      <c r="QPI51" s="323"/>
      <c r="QPJ51" s="323"/>
      <c r="QPK51" s="323"/>
      <c r="QPL51" s="323"/>
      <c r="QPM51" s="323"/>
      <c r="QPN51" s="323"/>
      <c r="QPO51" s="323"/>
      <c r="QPP51" s="323"/>
      <c r="QPQ51" s="323"/>
      <c r="QPR51" s="323"/>
      <c r="QPS51" s="323"/>
      <c r="QPT51" s="323"/>
      <c r="QPU51" s="323"/>
      <c r="QPV51" s="323"/>
      <c r="QPW51" s="323"/>
      <c r="QPX51" s="323"/>
      <c r="QPY51" s="323"/>
      <c r="QPZ51" s="323"/>
      <c r="QQA51" s="323"/>
      <c r="QQB51" s="323"/>
      <c r="QQC51" s="323"/>
      <c r="QQD51" s="323"/>
      <c r="QQE51" s="323"/>
      <c r="QQF51" s="323"/>
      <c r="QQG51" s="323"/>
      <c r="QQH51" s="323"/>
      <c r="QQI51" s="323"/>
      <c r="QQJ51" s="323"/>
      <c r="QQK51" s="323"/>
      <c r="QQL51" s="323"/>
      <c r="QQM51" s="323"/>
      <c r="QQN51" s="323"/>
      <c r="QQO51" s="323"/>
      <c r="QQP51" s="323"/>
      <c r="QQQ51" s="323"/>
      <c r="QQR51" s="323"/>
      <c r="QQS51" s="323"/>
      <c r="QQT51" s="323"/>
      <c r="QQU51" s="323"/>
      <c r="QQV51" s="323"/>
      <c r="QQW51" s="323"/>
      <c r="QQX51" s="323"/>
      <c r="QQY51" s="323"/>
      <c r="QQZ51" s="323"/>
      <c r="QRA51" s="323"/>
      <c r="QRB51" s="323"/>
      <c r="QRC51" s="323"/>
      <c r="QRD51" s="323"/>
      <c r="QRE51" s="323"/>
      <c r="QRF51" s="323"/>
      <c r="QRG51" s="323"/>
      <c r="QRH51" s="323"/>
      <c r="QRI51" s="323"/>
      <c r="QRJ51" s="323"/>
      <c r="QRK51" s="323"/>
      <c r="QRL51" s="323"/>
      <c r="QRM51" s="323"/>
      <c r="QRN51" s="323"/>
      <c r="QRO51" s="323"/>
      <c r="QRP51" s="323"/>
      <c r="QRQ51" s="323"/>
      <c r="QRR51" s="323"/>
      <c r="QRS51" s="323"/>
      <c r="QRT51" s="323"/>
      <c r="QRU51" s="323"/>
      <c r="QRV51" s="323"/>
      <c r="QRW51" s="323"/>
      <c r="QRX51" s="323"/>
      <c r="QRY51" s="323"/>
      <c r="QRZ51" s="323"/>
      <c r="QSA51" s="323"/>
      <c r="QSB51" s="323"/>
      <c r="QSC51" s="323"/>
      <c r="QSD51" s="323"/>
      <c r="QSE51" s="323"/>
      <c r="QSF51" s="323"/>
      <c r="QSG51" s="323"/>
      <c r="QSH51" s="323"/>
      <c r="QSI51" s="323"/>
      <c r="QSJ51" s="323"/>
      <c r="QSK51" s="323"/>
      <c r="QSL51" s="323"/>
      <c r="QSM51" s="323"/>
      <c r="QSN51" s="323"/>
      <c r="QSO51" s="323"/>
      <c r="QSP51" s="323"/>
      <c r="QSQ51" s="323"/>
      <c r="QSR51" s="323"/>
      <c r="QSS51" s="323"/>
      <c r="QST51" s="323"/>
      <c r="QSU51" s="323"/>
      <c r="QSV51" s="323"/>
      <c r="QSW51" s="323"/>
      <c r="QSX51" s="323"/>
      <c r="QSY51" s="323"/>
      <c r="QSZ51" s="323"/>
      <c r="QTA51" s="323"/>
      <c r="QTB51" s="323"/>
      <c r="QTC51" s="323"/>
      <c r="QTD51" s="323"/>
      <c r="QTE51" s="323"/>
      <c r="QTF51" s="323"/>
      <c r="QTG51" s="323"/>
      <c r="QTH51" s="323"/>
      <c r="QTI51" s="323"/>
      <c r="QTJ51" s="323"/>
      <c r="QTK51" s="323"/>
      <c r="QTL51" s="323"/>
      <c r="QTM51" s="323"/>
      <c r="QTN51" s="323"/>
      <c r="QTO51" s="323"/>
      <c r="QTP51" s="323"/>
      <c r="QTQ51" s="323"/>
      <c r="QTR51" s="323"/>
      <c r="QTS51" s="323"/>
      <c r="QTT51" s="323"/>
      <c r="QTU51" s="323"/>
      <c r="QTV51" s="323"/>
      <c r="QTW51" s="323"/>
      <c r="QTX51" s="323"/>
      <c r="QTY51" s="323"/>
      <c r="QTZ51" s="323"/>
      <c r="QUA51" s="323"/>
      <c r="QUB51" s="323"/>
      <c r="QUC51" s="323"/>
      <c r="QUD51" s="323"/>
      <c r="QUE51" s="323"/>
      <c r="QUF51" s="323"/>
      <c r="QUG51" s="323"/>
      <c r="QUH51" s="323"/>
      <c r="QUI51" s="323"/>
      <c r="QUJ51" s="323"/>
      <c r="QUK51" s="323"/>
      <c r="QUL51" s="323"/>
      <c r="QUM51" s="323"/>
      <c r="QUN51" s="323"/>
      <c r="QUO51" s="323"/>
      <c r="QUP51" s="323"/>
      <c r="QUQ51" s="323"/>
      <c r="QUR51" s="323"/>
      <c r="QUS51" s="323"/>
      <c r="QUT51" s="323"/>
      <c r="QUU51" s="323"/>
      <c r="QUV51" s="323"/>
      <c r="QUW51" s="323"/>
      <c r="QUX51" s="323"/>
      <c r="QUY51" s="323"/>
      <c r="QUZ51" s="323"/>
      <c r="QVA51" s="323"/>
      <c r="QVB51" s="323"/>
      <c r="QVC51" s="323"/>
      <c r="QVD51" s="323"/>
      <c r="QVE51" s="323"/>
      <c r="QVF51" s="323"/>
      <c r="QVG51" s="323"/>
      <c r="QVH51" s="323"/>
      <c r="QVI51" s="323"/>
      <c r="QVJ51" s="323"/>
      <c r="QVK51" s="323"/>
      <c r="QVL51" s="323"/>
      <c r="QVM51" s="323"/>
      <c r="QVN51" s="323"/>
      <c r="QVO51" s="323"/>
      <c r="QVP51" s="323"/>
      <c r="QVQ51" s="323"/>
      <c r="QVR51" s="323"/>
      <c r="QVS51" s="323"/>
      <c r="QVT51" s="323"/>
      <c r="QVU51" s="323"/>
      <c r="QVV51" s="323"/>
      <c r="QVW51" s="323"/>
      <c r="QVX51" s="323"/>
      <c r="QVY51" s="323"/>
      <c r="QVZ51" s="323"/>
      <c r="QWA51" s="323"/>
      <c r="QWB51" s="323"/>
      <c r="QWC51" s="323"/>
      <c r="QWD51" s="323"/>
      <c r="QWE51" s="323"/>
      <c r="QWF51" s="323"/>
      <c r="QWG51" s="323"/>
      <c r="QWH51" s="323"/>
      <c r="QWI51" s="323"/>
      <c r="QWJ51" s="323"/>
      <c r="QWK51" s="323"/>
      <c r="QWL51" s="323"/>
      <c r="QWM51" s="323"/>
      <c r="QWN51" s="323"/>
      <c r="QWO51" s="323"/>
      <c r="QWP51" s="323"/>
      <c r="QWQ51" s="323"/>
      <c r="QWR51" s="323"/>
      <c r="QWS51" s="323"/>
      <c r="QWT51" s="323"/>
      <c r="QWU51" s="323"/>
      <c r="QWV51" s="323"/>
      <c r="QWW51" s="323"/>
      <c r="QWX51" s="323"/>
      <c r="QWY51" s="323"/>
      <c r="QWZ51" s="323"/>
      <c r="QXA51" s="323"/>
      <c r="QXB51" s="323"/>
      <c r="QXC51" s="323"/>
      <c r="QXD51" s="323"/>
      <c r="QXE51" s="323"/>
      <c r="QXF51" s="323"/>
      <c r="QXG51" s="323"/>
      <c r="QXH51" s="323"/>
      <c r="QXI51" s="323"/>
      <c r="QXJ51" s="323"/>
      <c r="QXK51" s="323"/>
      <c r="QXL51" s="323"/>
      <c r="QXM51" s="323"/>
      <c r="QXN51" s="323"/>
      <c r="QXO51" s="323"/>
      <c r="QXP51" s="323"/>
      <c r="QXQ51" s="323"/>
      <c r="QXR51" s="323"/>
      <c r="QXS51" s="323"/>
      <c r="QXT51" s="323"/>
      <c r="QXU51" s="323"/>
      <c r="QXV51" s="323"/>
      <c r="QXW51" s="323"/>
      <c r="QXX51" s="323"/>
      <c r="QXY51" s="323"/>
      <c r="QXZ51" s="323"/>
      <c r="QYA51" s="323"/>
      <c r="QYB51" s="323"/>
      <c r="QYC51" s="323"/>
      <c r="QYD51" s="323"/>
      <c r="QYE51" s="323"/>
      <c r="QYF51" s="323"/>
      <c r="QYG51" s="323"/>
      <c r="QYH51" s="323"/>
      <c r="QYI51" s="323"/>
      <c r="QYJ51" s="323"/>
      <c r="QYK51" s="323"/>
      <c r="QYL51" s="323"/>
      <c r="QYM51" s="323"/>
      <c r="QYN51" s="323"/>
      <c r="QYO51" s="323"/>
      <c r="QYP51" s="323"/>
      <c r="QYQ51" s="323"/>
      <c r="QYR51" s="323"/>
      <c r="QYS51" s="323"/>
      <c r="QYT51" s="323"/>
      <c r="QYU51" s="323"/>
      <c r="QYV51" s="323"/>
      <c r="QYW51" s="323"/>
      <c r="QYX51" s="323"/>
      <c r="QYY51" s="323"/>
      <c r="QYZ51" s="323"/>
      <c r="QZA51" s="323"/>
      <c r="QZB51" s="323"/>
      <c r="QZC51" s="323"/>
      <c r="QZD51" s="323"/>
      <c r="QZE51" s="323"/>
      <c r="QZF51" s="323"/>
      <c r="QZG51" s="323"/>
      <c r="QZH51" s="323"/>
      <c r="QZI51" s="323"/>
      <c r="QZJ51" s="323"/>
      <c r="QZK51" s="323"/>
      <c r="QZL51" s="323"/>
      <c r="QZM51" s="323"/>
      <c r="QZN51" s="323"/>
      <c r="QZO51" s="323"/>
      <c r="QZP51" s="323"/>
      <c r="QZQ51" s="323"/>
      <c r="QZR51" s="323"/>
      <c r="QZS51" s="323"/>
      <c r="QZT51" s="323"/>
      <c r="QZU51" s="323"/>
      <c r="QZV51" s="323"/>
      <c r="QZW51" s="323"/>
      <c r="QZX51" s="323"/>
      <c r="QZY51" s="323"/>
      <c r="QZZ51" s="323"/>
      <c r="RAA51" s="323"/>
      <c r="RAB51" s="323"/>
      <c r="RAC51" s="323"/>
      <c r="RAD51" s="323"/>
      <c r="RAE51" s="323"/>
      <c r="RAF51" s="323"/>
      <c r="RAG51" s="323"/>
      <c r="RAH51" s="323"/>
      <c r="RAI51" s="323"/>
      <c r="RAJ51" s="323"/>
      <c r="RAK51" s="323"/>
      <c r="RAL51" s="323"/>
      <c r="RAM51" s="323"/>
      <c r="RAN51" s="323"/>
      <c r="RAO51" s="323"/>
      <c r="RAP51" s="323"/>
      <c r="RAQ51" s="323"/>
      <c r="RAR51" s="323"/>
      <c r="RAS51" s="323"/>
      <c r="RAT51" s="323"/>
      <c r="RAU51" s="323"/>
      <c r="RAV51" s="323"/>
      <c r="RAW51" s="323"/>
      <c r="RAX51" s="323"/>
      <c r="RAY51" s="323"/>
      <c r="RAZ51" s="323"/>
      <c r="RBA51" s="323"/>
      <c r="RBB51" s="323"/>
      <c r="RBC51" s="323"/>
      <c r="RBD51" s="323"/>
      <c r="RBE51" s="323"/>
      <c r="RBF51" s="323"/>
      <c r="RBG51" s="323"/>
      <c r="RBH51" s="323"/>
      <c r="RBI51" s="323"/>
      <c r="RBJ51" s="323"/>
      <c r="RBK51" s="323"/>
      <c r="RBL51" s="323"/>
      <c r="RBM51" s="323"/>
      <c r="RBN51" s="323"/>
      <c r="RBO51" s="323"/>
      <c r="RBP51" s="323"/>
      <c r="RBQ51" s="323"/>
      <c r="RBR51" s="323"/>
      <c r="RBS51" s="323"/>
      <c r="RBT51" s="323"/>
      <c r="RBU51" s="323"/>
      <c r="RBV51" s="323"/>
      <c r="RBW51" s="323"/>
      <c r="RBX51" s="323"/>
      <c r="RBY51" s="323"/>
      <c r="RBZ51" s="323"/>
      <c r="RCA51" s="323"/>
      <c r="RCB51" s="323"/>
      <c r="RCC51" s="323"/>
      <c r="RCD51" s="323"/>
      <c r="RCE51" s="323"/>
      <c r="RCF51" s="323"/>
      <c r="RCG51" s="323"/>
      <c r="RCH51" s="323"/>
      <c r="RCI51" s="323"/>
      <c r="RCJ51" s="323"/>
      <c r="RCK51" s="323"/>
      <c r="RCL51" s="323"/>
      <c r="RCM51" s="323"/>
      <c r="RCN51" s="323"/>
      <c r="RCO51" s="323"/>
      <c r="RCP51" s="323"/>
      <c r="RCQ51" s="323"/>
      <c r="RCR51" s="323"/>
      <c r="RCS51" s="323"/>
      <c r="RCT51" s="323"/>
      <c r="RCU51" s="323"/>
      <c r="RCV51" s="323"/>
      <c r="RCW51" s="323"/>
      <c r="RCX51" s="323"/>
      <c r="RCY51" s="323"/>
      <c r="RCZ51" s="323"/>
      <c r="RDA51" s="323"/>
      <c r="RDB51" s="323"/>
      <c r="RDC51" s="323"/>
      <c r="RDD51" s="323"/>
      <c r="RDE51" s="323"/>
      <c r="RDF51" s="323"/>
      <c r="RDG51" s="323"/>
      <c r="RDH51" s="323"/>
      <c r="RDI51" s="323"/>
      <c r="RDJ51" s="323"/>
      <c r="RDK51" s="323"/>
      <c r="RDL51" s="323"/>
      <c r="RDM51" s="323"/>
      <c r="RDN51" s="323"/>
      <c r="RDO51" s="323"/>
      <c r="RDP51" s="323"/>
      <c r="RDQ51" s="323"/>
      <c r="RDR51" s="323"/>
      <c r="RDS51" s="323"/>
      <c r="RDT51" s="323"/>
      <c r="RDU51" s="323"/>
      <c r="RDV51" s="323"/>
      <c r="RDW51" s="323"/>
      <c r="RDX51" s="323"/>
      <c r="RDY51" s="323"/>
      <c r="RDZ51" s="323"/>
      <c r="REA51" s="323"/>
      <c r="REB51" s="323"/>
      <c r="REC51" s="323"/>
      <c r="RED51" s="323"/>
      <c r="REE51" s="323"/>
      <c r="REF51" s="323"/>
      <c r="REG51" s="323"/>
      <c r="REH51" s="323"/>
      <c r="REI51" s="323"/>
      <c r="REJ51" s="323"/>
      <c r="REK51" s="323"/>
      <c r="REL51" s="323"/>
      <c r="REM51" s="323"/>
      <c r="REN51" s="323"/>
      <c r="REO51" s="323"/>
      <c r="REP51" s="323"/>
      <c r="REQ51" s="323"/>
      <c r="RER51" s="323"/>
      <c r="RES51" s="323"/>
      <c r="RET51" s="323"/>
      <c r="REU51" s="323"/>
      <c r="REV51" s="323"/>
      <c r="REW51" s="323"/>
      <c r="REX51" s="323"/>
      <c r="REY51" s="323"/>
      <c r="REZ51" s="323"/>
      <c r="RFA51" s="323"/>
      <c r="RFB51" s="323"/>
      <c r="RFC51" s="323"/>
      <c r="RFD51" s="323"/>
      <c r="RFE51" s="323"/>
      <c r="RFF51" s="323"/>
      <c r="RFG51" s="323"/>
      <c r="RFH51" s="323"/>
      <c r="RFI51" s="323"/>
      <c r="RFJ51" s="323"/>
      <c r="RFK51" s="323"/>
      <c r="RFL51" s="323"/>
      <c r="RFM51" s="323"/>
      <c r="RFN51" s="323"/>
      <c r="RFO51" s="323"/>
      <c r="RFP51" s="323"/>
      <c r="RFQ51" s="323"/>
      <c r="RFR51" s="323"/>
      <c r="RFS51" s="323"/>
      <c r="RFT51" s="323"/>
      <c r="RFU51" s="323"/>
      <c r="RFV51" s="323"/>
      <c r="RFW51" s="323"/>
      <c r="RFX51" s="323"/>
      <c r="RFY51" s="323"/>
      <c r="RFZ51" s="323"/>
      <c r="RGA51" s="323"/>
      <c r="RGB51" s="323"/>
      <c r="RGC51" s="323"/>
      <c r="RGD51" s="323"/>
      <c r="RGE51" s="323"/>
      <c r="RGF51" s="323"/>
      <c r="RGG51" s="323"/>
      <c r="RGH51" s="323"/>
      <c r="RGI51" s="323"/>
      <c r="RGJ51" s="323"/>
      <c r="RGK51" s="323"/>
      <c r="RGL51" s="323"/>
      <c r="RGM51" s="323"/>
      <c r="RGN51" s="323"/>
      <c r="RGO51" s="323"/>
      <c r="RGP51" s="323"/>
      <c r="RGQ51" s="323"/>
      <c r="RGR51" s="323"/>
      <c r="RGS51" s="323"/>
      <c r="RGT51" s="323"/>
      <c r="RGU51" s="323"/>
      <c r="RGV51" s="323"/>
      <c r="RGW51" s="323"/>
      <c r="RGX51" s="323"/>
      <c r="RGY51" s="323"/>
      <c r="RGZ51" s="323"/>
      <c r="RHA51" s="323"/>
      <c r="RHB51" s="323"/>
      <c r="RHC51" s="323"/>
      <c r="RHD51" s="323"/>
      <c r="RHE51" s="323"/>
      <c r="RHF51" s="323"/>
      <c r="RHG51" s="323"/>
      <c r="RHH51" s="323"/>
      <c r="RHI51" s="323"/>
      <c r="RHJ51" s="323"/>
      <c r="RHK51" s="323"/>
      <c r="RHL51" s="323"/>
      <c r="RHM51" s="323"/>
      <c r="RHN51" s="323"/>
      <c r="RHO51" s="323"/>
      <c r="RHP51" s="323"/>
      <c r="RHQ51" s="323"/>
      <c r="RHR51" s="323"/>
      <c r="RHS51" s="323"/>
      <c r="RHT51" s="323"/>
      <c r="RHU51" s="323"/>
      <c r="RHV51" s="323"/>
      <c r="RHW51" s="323"/>
      <c r="RHX51" s="323"/>
      <c r="RHY51" s="323"/>
      <c r="RHZ51" s="323"/>
      <c r="RIA51" s="323"/>
      <c r="RIB51" s="323"/>
      <c r="RIC51" s="323"/>
      <c r="RID51" s="323"/>
      <c r="RIE51" s="323"/>
      <c r="RIF51" s="323"/>
      <c r="RIG51" s="323"/>
      <c r="RIH51" s="323"/>
      <c r="RII51" s="323"/>
      <c r="RIJ51" s="323"/>
      <c r="RIK51" s="323"/>
      <c r="RIL51" s="323"/>
      <c r="RIM51" s="323"/>
      <c r="RIN51" s="323"/>
      <c r="RIO51" s="323"/>
      <c r="RIP51" s="323"/>
      <c r="RIQ51" s="323"/>
      <c r="RIR51" s="323"/>
      <c r="RIS51" s="323"/>
      <c r="RIT51" s="323"/>
      <c r="RIU51" s="323"/>
      <c r="RIV51" s="323"/>
      <c r="RIW51" s="323"/>
      <c r="RIX51" s="323"/>
      <c r="RIY51" s="323"/>
      <c r="RIZ51" s="323"/>
      <c r="RJA51" s="323"/>
      <c r="RJB51" s="323"/>
      <c r="RJC51" s="323"/>
      <c r="RJD51" s="323"/>
      <c r="RJE51" s="323"/>
      <c r="RJF51" s="323"/>
      <c r="RJG51" s="323"/>
      <c r="RJH51" s="323"/>
      <c r="RJI51" s="323"/>
      <c r="RJJ51" s="323"/>
      <c r="RJK51" s="323"/>
      <c r="RJL51" s="323"/>
      <c r="RJM51" s="323"/>
      <c r="RJN51" s="323"/>
      <c r="RJO51" s="323"/>
      <c r="RJP51" s="323"/>
      <c r="RJQ51" s="323"/>
      <c r="RJR51" s="323"/>
      <c r="RJS51" s="323"/>
      <c r="RJT51" s="323"/>
      <c r="RJU51" s="323"/>
      <c r="RJV51" s="323"/>
      <c r="RJW51" s="323"/>
      <c r="RJX51" s="323"/>
      <c r="RJY51" s="323"/>
      <c r="RJZ51" s="323"/>
      <c r="RKA51" s="323"/>
      <c r="RKB51" s="323"/>
      <c r="RKC51" s="323"/>
      <c r="RKD51" s="323"/>
      <c r="RKE51" s="323"/>
      <c r="RKF51" s="323"/>
      <c r="RKG51" s="323"/>
      <c r="RKH51" s="323"/>
      <c r="RKI51" s="323"/>
      <c r="RKJ51" s="323"/>
      <c r="RKK51" s="323"/>
      <c r="RKL51" s="323"/>
      <c r="RKM51" s="323"/>
      <c r="RKN51" s="323"/>
      <c r="RKO51" s="323"/>
      <c r="RKP51" s="323"/>
      <c r="RKQ51" s="323"/>
      <c r="RKR51" s="323"/>
      <c r="RKS51" s="323"/>
      <c r="RKT51" s="323"/>
      <c r="RKU51" s="323"/>
      <c r="RKV51" s="323"/>
      <c r="RKW51" s="323"/>
      <c r="RKX51" s="323"/>
      <c r="RKY51" s="323"/>
      <c r="RKZ51" s="323"/>
      <c r="RLA51" s="323"/>
      <c r="RLB51" s="323"/>
      <c r="RLC51" s="323"/>
      <c r="RLD51" s="323"/>
      <c r="RLE51" s="323"/>
      <c r="RLF51" s="323"/>
      <c r="RLG51" s="323"/>
      <c r="RLH51" s="323"/>
      <c r="RLI51" s="323"/>
      <c r="RLJ51" s="323"/>
      <c r="RLK51" s="323"/>
      <c r="RLL51" s="323"/>
      <c r="RLM51" s="323"/>
      <c r="RLN51" s="323"/>
      <c r="RLO51" s="323"/>
      <c r="RLP51" s="323"/>
      <c r="RLQ51" s="323"/>
      <c r="RLR51" s="323"/>
      <c r="RLS51" s="323"/>
      <c r="RLT51" s="323"/>
      <c r="RLU51" s="323"/>
      <c r="RLV51" s="323"/>
      <c r="RLW51" s="323"/>
      <c r="RLX51" s="323"/>
      <c r="RLY51" s="323"/>
      <c r="RLZ51" s="323"/>
      <c r="RMA51" s="323"/>
      <c r="RMB51" s="323"/>
      <c r="RMC51" s="323"/>
      <c r="RMD51" s="323"/>
      <c r="RME51" s="323"/>
      <c r="RMF51" s="323"/>
      <c r="RMG51" s="323"/>
      <c r="RMH51" s="323"/>
      <c r="RMI51" s="323"/>
      <c r="RMJ51" s="323"/>
      <c r="RMK51" s="323"/>
      <c r="RML51" s="323"/>
      <c r="RMM51" s="323"/>
      <c r="RMN51" s="323"/>
      <c r="RMO51" s="323"/>
      <c r="RMP51" s="323"/>
      <c r="RMQ51" s="323"/>
      <c r="RMR51" s="323"/>
      <c r="RMS51" s="323"/>
      <c r="RMT51" s="323"/>
      <c r="RMU51" s="323"/>
      <c r="RMV51" s="323"/>
      <c r="RMW51" s="323"/>
      <c r="RMX51" s="323"/>
      <c r="RMY51" s="323"/>
      <c r="RMZ51" s="323"/>
      <c r="RNA51" s="323"/>
      <c r="RNB51" s="323"/>
      <c r="RNC51" s="323"/>
      <c r="RND51" s="323"/>
      <c r="RNE51" s="323"/>
      <c r="RNF51" s="323"/>
      <c r="RNG51" s="323"/>
      <c r="RNH51" s="323"/>
      <c r="RNI51" s="323"/>
      <c r="RNJ51" s="323"/>
      <c r="RNK51" s="323"/>
      <c r="RNL51" s="323"/>
      <c r="RNM51" s="323"/>
      <c r="RNN51" s="323"/>
      <c r="RNO51" s="323"/>
      <c r="RNP51" s="323"/>
      <c r="RNQ51" s="323"/>
      <c r="RNR51" s="323"/>
      <c r="RNS51" s="323"/>
      <c r="RNT51" s="323"/>
      <c r="RNU51" s="323"/>
      <c r="RNV51" s="323"/>
      <c r="RNW51" s="323"/>
      <c r="RNX51" s="323"/>
      <c r="RNY51" s="323"/>
      <c r="RNZ51" s="323"/>
      <c r="ROA51" s="323"/>
      <c r="ROB51" s="323"/>
      <c r="ROC51" s="323"/>
      <c r="ROD51" s="323"/>
      <c r="ROE51" s="323"/>
      <c r="ROF51" s="323"/>
      <c r="ROG51" s="323"/>
      <c r="ROH51" s="323"/>
      <c r="ROI51" s="323"/>
      <c r="ROJ51" s="323"/>
      <c r="ROK51" s="323"/>
      <c r="ROL51" s="323"/>
      <c r="ROM51" s="323"/>
      <c r="RON51" s="323"/>
      <c r="ROO51" s="323"/>
      <c r="ROP51" s="323"/>
      <c r="ROQ51" s="323"/>
      <c r="ROR51" s="323"/>
      <c r="ROS51" s="323"/>
      <c r="ROT51" s="323"/>
      <c r="ROU51" s="323"/>
      <c r="ROV51" s="323"/>
      <c r="ROW51" s="323"/>
      <c r="ROX51" s="323"/>
      <c r="ROY51" s="323"/>
      <c r="ROZ51" s="323"/>
      <c r="RPA51" s="323"/>
      <c r="RPB51" s="323"/>
      <c r="RPC51" s="323"/>
      <c r="RPD51" s="323"/>
      <c r="RPE51" s="323"/>
      <c r="RPF51" s="323"/>
      <c r="RPG51" s="323"/>
      <c r="RPH51" s="323"/>
      <c r="RPI51" s="323"/>
      <c r="RPJ51" s="323"/>
      <c r="RPK51" s="323"/>
      <c r="RPL51" s="323"/>
      <c r="RPM51" s="323"/>
      <c r="RPN51" s="323"/>
      <c r="RPO51" s="323"/>
      <c r="RPP51" s="323"/>
      <c r="RPQ51" s="323"/>
      <c r="RPR51" s="323"/>
      <c r="RPS51" s="323"/>
      <c r="RPT51" s="323"/>
      <c r="RPU51" s="323"/>
      <c r="RPV51" s="323"/>
      <c r="RPW51" s="323"/>
      <c r="RPX51" s="323"/>
      <c r="RPY51" s="323"/>
      <c r="RPZ51" s="323"/>
      <c r="RQA51" s="323"/>
      <c r="RQB51" s="323"/>
      <c r="RQC51" s="323"/>
      <c r="RQD51" s="323"/>
      <c r="RQE51" s="323"/>
      <c r="RQF51" s="323"/>
      <c r="RQG51" s="323"/>
      <c r="RQH51" s="323"/>
      <c r="RQI51" s="323"/>
      <c r="RQJ51" s="323"/>
      <c r="RQK51" s="323"/>
      <c r="RQL51" s="323"/>
      <c r="RQM51" s="323"/>
      <c r="RQN51" s="323"/>
      <c r="RQO51" s="323"/>
      <c r="RQP51" s="323"/>
      <c r="RQQ51" s="323"/>
      <c r="RQR51" s="323"/>
      <c r="RQS51" s="323"/>
      <c r="RQT51" s="323"/>
      <c r="RQU51" s="323"/>
      <c r="RQV51" s="323"/>
      <c r="RQW51" s="323"/>
      <c r="RQX51" s="323"/>
      <c r="RQY51" s="323"/>
      <c r="RQZ51" s="323"/>
      <c r="RRA51" s="323"/>
      <c r="RRB51" s="323"/>
      <c r="RRC51" s="323"/>
      <c r="RRD51" s="323"/>
      <c r="RRE51" s="323"/>
      <c r="RRF51" s="323"/>
      <c r="RRG51" s="323"/>
      <c r="RRH51" s="323"/>
      <c r="RRI51" s="323"/>
      <c r="RRJ51" s="323"/>
      <c r="RRK51" s="323"/>
      <c r="RRL51" s="323"/>
      <c r="RRM51" s="323"/>
      <c r="RRN51" s="323"/>
      <c r="RRO51" s="323"/>
      <c r="RRP51" s="323"/>
      <c r="RRQ51" s="323"/>
      <c r="RRR51" s="323"/>
      <c r="RRS51" s="323"/>
      <c r="RRT51" s="323"/>
      <c r="RRU51" s="323"/>
      <c r="RRV51" s="323"/>
      <c r="RRW51" s="323"/>
      <c r="RRX51" s="323"/>
      <c r="RRY51" s="323"/>
      <c r="RRZ51" s="323"/>
      <c r="RSA51" s="323"/>
      <c r="RSB51" s="323"/>
      <c r="RSC51" s="323"/>
      <c r="RSD51" s="323"/>
      <c r="RSE51" s="323"/>
      <c r="RSF51" s="323"/>
      <c r="RSG51" s="323"/>
      <c r="RSH51" s="323"/>
      <c r="RSI51" s="323"/>
      <c r="RSJ51" s="323"/>
      <c r="RSK51" s="323"/>
      <c r="RSL51" s="323"/>
      <c r="RSM51" s="323"/>
      <c r="RSN51" s="323"/>
      <c r="RSO51" s="323"/>
      <c r="RSP51" s="323"/>
      <c r="RSQ51" s="323"/>
      <c r="RSR51" s="323"/>
      <c r="RSS51" s="323"/>
      <c r="RST51" s="323"/>
      <c r="RSU51" s="323"/>
      <c r="RSV51" s="323"/>
      <c r="RSW51" s="323"/>
      <c r="RSX51" s="323"/>
      <c r="RSY51" s="323"/>
      <c r="RSZ51" s="323"/>
      <c r="RTA51" s="323"/>
      <c r="RTB51" s="323"/>
      <c r="RTC51" s="323"/>
      <c r="RTD51" s="323"/>
      <c r="RTE51" s="323"/>
      <c r="RTF51" s="323"/>
      <c r="RTG51" s="323"/>
      <c r="RTH51" s="323"/>
      <c r="RTI51" s="323"/>
      <c r="RTJ51" s="323"/>
      <c r="RTK51" s="323"/>
      <c r="RTL51" s="323"/>
      <c r="RTM51" s="323"/>
      <c r="RTN51" s="323"/>
      <c r="RTO51" s="323"/>
      <c r="RTP51" s="323"/>
      <c r="RTQ51" s="323"/>
      <c r="RTR51" s="323"/>
      <c r="RTS51" s="323"/>
      <c r="RTT51" s="323"/>
      <c r="RTU51" s="323"/>
      <c r="RTV51" s="323"/>
      <c r="RTW51" s="323"/>
      <c r="RTX51" s="323"/>
      <c r="RTY51" s="323"/>
      <c r="RTZ51" s="323"/>
      <c r="RUA51" s="323"/>
      <c r="RUB51" s="323"/>
      <c r="RUC51" s="323"/>
      <c r="RUD51" s="323"/>
      <c r="RUE51" s="323"/>
      <c r="RUF51" s="323"/>
      <c r="RUG51" s="323"/>
      <c r="RUH51" s="323"/>
      <c r="RUI51" s="323"/>
      <c r="RUJ51" s="323"/>
      <c r="RUK51" s="323"/>
      <c r="RUL51" s="323"/>
      <c r="RUM51" s="323"/>
      <c r="RUN51" s="323"/>
      <c r="RUO51" s="323"/>
      <c r="RUP51" s="323"/>
      <c r="RUQ51" s="323"/>
      <c r="RUR51" s="323"/>
      <c r="RUS51" s="323"/>
      <c r="RUT51" s="323"/>
      <c r="RUU51" s="323"/>
      <c r="RUV51" s="323"/>
      <c r="RUW51" s="323"/>
      <c r="RUX51" s="323"/>
      <c r="RUY51" s="323"/>
      <c r="RUZ51" s="323"/>
      <c r="RVA51" s="323"/>
      <c r="RVB51" s="323"/>
      <c r="RVC51" s="323"/>
      <c r="RVD51" s="323"/>
      <c r="RVE51" s="323"/>
      <c r="RVF51" s="323"/>
      <c r="RVG51" s="323"/>
      <c r="RVH51" s="323"/>
      <c r="RVI51" s="323"/>
      <c r="RVJ51" s="323"/>
      <c r="RVK51" s="323"/>
      <c r="RVL51" s="323"/>
      <c r="RVM51" s="323"/>
      <c r="RVN51" s="323"/>
      <c r="RVO51" s="323"/>
      <c r="RVP51" s="323"/>
      <c r="RVQ51" s="323"/>
      <c r="RVR51" s="323"/>
      <c r="RVS51" s="323"/>
      <c r="RVT51" s="323"/>
      <c r="RVU51" s="323"/>
      <c r="RVV51" s="323"/>
      <c r="RVW51" s="323"/>
      <c r="RVX51" s="323"/>
      <c r="RVY51" s="323"/>
      <c r="RVZ51" s="323"/>
      <c r="RWA51" s="323"/>
      <c r="RWB51" s="323"/>
      <c r="RWC51" s="323"/>
      <c r="RWD51" s="323"/>
      <c r="RWE51" s="323"/>
      <c r="RWF51" s="323"/>
      <c r="RWG51" s="323"/>
      <c r="RWH51" s="323"/>
      <c r="RWI51" s="323"/>
      <c r="RWJ51" s="323"/>
      <c r="RWK51" s="323"/>
      <c r="RWL51" s="323"/>
      <c r="RWM51" s="323"/>
      <c r="RWN51" s="323"/>
      <c r="RWO51" s="323"/>
      <c r="RWP51" s="323"/>
      <c r="RWQ51" s="323"/>
      <c r="RWR51" s="323"/>
      <c r="RWS51" s="323"/>
      <c r="RWT51" s="323"/>
      <c r="RWU51" s="323"/>
      <c r="RWV51" s="323"/>
      <c r="RWW51" s="323"/>
      <c r="RWX51" s="323"/>
      <c r="RWY51" s="323"/>
      <c r="RWZ51" s="323"/>
      <c r="RXA51" s="323"/>
      <c r="RXB51" s="323"/>
      <c r="RXC51" s="323"/>
      <c r="RXD51" s="323"/>
      <c r="RXE51" s="323"/>
      <c r="RXF51" s="323"/>
      <c r="RXG51" s="323"/>
      <c r="RXH51" s="323"/>
      <c r="RXI51" s="323"/>
      <c r="RXJ51" s="323"/>
      <c r="RXK51" s="323"/>
      <c r="RXL51" s="323"/>
      <c r="RXM51" s="323"/>
      <c r="RXN51" s="323"/>
      <c r="RXO51" s="323"/>
      <c r="RXP51" s="323"/>
      <c r="RXQ51" s="323"/>
      <c r="RXR51" s="323"/>
      <c r="RXS51" s="323"/>
      <c r="RXT51" s="323"/>
      <c r="RXU51" s="323"/>
      <c r="RXV51" s="323"/>
      <c r="RXW51" s="323"/>
      <c r="RXX51" s="323"/>
      <c r="RXY51" s="323"/>
      <c r="RXZ51" s="323"/>
      <c r="RYA51" s="323"/>
      <c r="RYB51" s="323"/>
      <c r="RYC51" s="323"/>
      <c r="RYD51" s="323"/>
      <c r="RYE51" s="323"/>
      <c r="RYF51" s="323"/>
      <c r="RYG51" s="323"/>
      <c r="RYH51" s="323"/>
      <c r="RYI51" s="323"/>
      <c r="RYJ51" s="323"/>
      <c r="RYK51" s="323"/>
      <c r="RYL51" s="323"/>
      <c r="RYM51" s="323"/>
      <c r="RYN51" s="323"/>
      <c r="RYO51" s="323"/>
      <c r="RYP51" s="323"/>
      <c r="RYQ51" s="323"/>
      <c r="RYR51" s="323"/>
      <c r="RYS51" s="323"/>
      <c r="RYT51" s="323"/>
      <c r="RYU51" s="323"/>
      <c r="RYV51" s="323"/>
      <c r="RYW51" s="323"/>
      <c r="RYX51" s="323"/>
      <c r="RYY51" s="323"/>
      <c r="RYZ51" s="323"/>
      <c r="RZA51" s="323"/>
      <c r="RZB51" s="323"/>
      <c r="RZC51" s="323"/>
      <c r="RZD51" s="323"/>
      <c r="RZE51" s="323"/>
      <c r="RZF51" s="323"/>
      <c r="RZG51" s="323"/>
      <c r="RZH51" s="323"/>
      <c r="RZI51" s="323"/>
      <c r="RZJ51" s="323"/>
      <c r="RZK51" s="323"/>
      <c r="RZL51" s="323"/>
      <c r="RZM51" s="323"/>
      <c r="RZN51" s="323"/>
      <c r="RZO51" s="323"/>
      <c r="RZP51" s="323"/>
      <c r="RZQ51" s="323"/>
      <c r="RZR51" s="323"/>
      <c r="RZS51" s="323"/>
      <c r="RZT51" s="323"/>
      <c r="RZU51" s="323"/>
      <c r="RZV51" s="323"/>
      <c r="RZW51" s="323"/>
      <c r="RZX51" s="323"/>
      <c r="RZY51" s="323"/>
      <c r="RZZ51" s="323"/>
      <c r="SAA51" s="323"/>
      <c r="SAB51" s="323"/>
      <c r="SAC51" s="323"/>
      <c r="SAD51" s="323"/>
      <c r="SAE51" s="323"/>
      <c r="SAF51" s="323"/>
      <c r="SAG51" s="323"/>
      <c r="SAH51" s="323"/>
      <c r="SAI51" s="323"/>
      <c r="SAJ51" s="323"/>
      <c r="SAK51" s="323"/>
      <c r="SAL51" s="323"/>
      <c r="SAM51" s="323"/>
      <c r="SAN51" s="323"/>
      <c r="SAO51" s="323"/>
      <c r="SAP51" s="323"/>
      <c r="SAQ51" s="323"/>
      <c r="SAR51" s="323"/>
      <c r="SAS51" s="323"/>
      <c r="SAT51" s="323"/>
      <c r="SAU51" s="323"/>
      <c r="SAV51" s="323"/>
      <c r="SAW51" s="323"/>
      <c r="SAX51" s="323"/>
      <c r="SAY51" s="323"/>
      <c r="SAZ51" s="323"/>
      <c r="SBA51" s="323"/>
      <c r="SBB51" s="323"/>
      <c r="SBC51" s="323"/>
      <c r="SBD51" s="323"/>
      <c r="SBE51" s="323"/>
      <c r="SBF51" s="323"/>
      <c r="SBG51" s="323"/>
      <c r="SBH51" s="323"/>
      <c r="SBI51" s="323"/>
      <c r="SBJ51" s="323"/>
      <c r="SBK51" s="323"/>
      <c r="SBL51" s="323"/>
      <c r="SBM51" s="323"/>
      <c r="SBN51" s="323"/>
      <c r="SBO51" s="323"/>
      <c r="SBP51" s="323"/>
      <c r="SBQ51" s="323"/>
      <c r="SBR51" s="323"/>
      <c r="SBS51" s="323"/>
      <c r="SBT51" s="323"/>
      <c r="SBU51" s="323"/>
      <c r="SBV51" s="323"/>
      <c r="SBW51" s="323"/>
      <c r="SBX51" s="323"/>
      <c r="SBY51" s="323"/>
      <c r="SBZ51" s="323"/>
      <c r="SCA51" s="323"/>
      <c r="SCB51" s="323"/>
      <c r="SCC51" s="323"/>
      <c r="SCD51" s="323"/>
      <c r="SCE51" s="323"/>
      <c r="SCF51" s="323"/>
      <c r="SCG51" s="323"/>
      <c r="SCH51" s="323"/>
      <c r="SCI51" s="323"/>
      <c r="SCJ51" s="323"/>
      <c r="SCK51" s="323"/>
      <c r="SCL51" s="323"/>
      <c r="SCM51" s="323"/>
      <c r="SCN51" s="323"/>
      <c r="SCO51" s="323"/>
      <c r="SCP51" s="323"/>
      <c r="SCQ51" s="323"/>
      <c r="SCR51" s="323"/>
      <c r="SCS51" s="323"/>
      <c r="SCT51" s="323"/>
      <c r="SCU51" s="323"/>
      <c r="SCV51" s="323"/>
      <c r="SCW51" s="323"/>
      <c r="SCX51" s="323"/>
      <c r="SCY51" s="323"/>
      <c r="SCZ51" s="323"/>
      <c r="SDA51" s="323"/>
      <c r="SDB51" s="323"/>
      <c r="SDC51" s="323"/>
      <c r="SDD51" s="323"/>
      <c r="SDE51" s="323"/>
      <c r="SDF51" s="323"/>
      <c r="SDG51" s="323"/>
      <c r="SDH51" s="323"/>
      <c r="SDI51" s="323"/>
      <c r="SDJ51" s="323"/>
      <c r="SDK51" s="323"/>
      <c r="SDL51" s="323"/>
      <c r="SDM51" s="323"/>
      <c r="SDN51" s="323"/>
      <c r="SDO51" s="323"/>
      <c r="SDP51" s="323"/>
      <c r="SDQ51" s="323"/>
      <c r="SDR51" s="323"/>
      <c r="SDS51" s="323"/>
      <c r="SDT51" s="323"/>
      <c r="SDU51" s="323"/>
      <c r="SDV51" s="323"/>
      <c r="SDW51" s="323"/>
      <c r="SDX51" s="323"/>
      <c r="SDY51" s="323"/>
      <c r="SDZ51" s="323"/>
      <c r="SEA51" s="323"/>
      <c r="SEB51" s="323"/>
      <c r="SEC51" s="323"/>
      <c r="SED51" s="323"/>
      <c r="SEE51" s="323"/>
      <c r="SEF51" s="323"/>
      <c r="SEG51" s="323"/>
      <c r="SEH51" s="323"/>
      <c r="SEI51" s="323"/>
      <c r="SEJ51" s="323"/>
      <c r="SEK51" s="323"/>
      <c r="SEL51" s="323"/>
      <c r="SEM51" s="323"/>
      <c r="SEN51" s="323"/>
      <c r="SEO51" s="323"/>
      <c r="SEP51" s="323"/>
      <c r="SEQ51" s="323"/>
      <c r="SER51" s="323"/>
      <c r="SES51" s="323"/>
      <c r="SET51" s="323"/>
      <c r="SEU51" s="323"/>
      <c r="SEV51" s="323"/>
      <c r="SEW51" s="323"/>
      <c r="SEX51" s="323"/>
      <c r="SEY51" s="323"/>
      <c r="SEZ51" s="323"/>
      <c r="SFA51" s="323"/>
      <c r="SFB51" s="323"/>
      <c r="SFC51" s="323"/>
      <c r="SFD51" s="323"/>
      <c r="SFE51" s="323"/>
      <c r="SFF51" s="323"/>
      <c r="SFG51" s="323"/>
      <c r="SFH51" s="323"/>
      <c r="SFI51" s="323"/>
      <c r="SFJ51" s="323"/>
      <c r="SFK51" s="323"/>
      <c r="SFL51" s="323"/>
      <c r="SFM51" s="323"/>
      <c r="SFN51" s="323"/>
      <c r="SFO51" s="323"/>
      <c r="SFP51" s="323"/>
      <c r="SFQ51" s="323"/>
      <c r="SFR51" s="323"/>
      <c r="SFS51" s="323"/>
      <c r="SFT51" s="323"/>
      <c r="SFU51" s="323"/>
      <c r="SFV51" s="323"/>
      <c r="SFW51" s="323"/>
      <c r="SFX51" s="323"/>
      <c r="SFY51" s="323"/>
      <c r="SFZ51" s="323"/>
      <c r="SGA51" s="323"/>
      <c r="SGB51" s="323"/>
      <c r="SGC51" s="323"/>
      <c r="SGD51" s="323"/>
      <c r="SGE51" s="323"/>
      <c r="SGF51" s="323"/>
      <c r="SGG51" s="323"/>
      <c r="SGH51" s="323"/>
      <c r="SGI51" s="323"/>
      <c r="SGJ51" s="323"/>
      <c r="SGK51" s="323"/>
      <c r="SGL51" s="323"/>
      <c r="SGM51" s="323"/>
      <c r="SGN51" s="323"/>
      <c r="SGO51" s="323"/>
      <c r="SGP51" s="323"/>
      <c r="SGQ51" s="323"/>
      <c r="SGR51" s="323"/>
      <c r="SGS51" s="323"/>
      <c r="SGT51" s="323"/>
      <c r="SGU51" s="323"/>
      <c r="SGV51" s="323"/>
      <c r="SGW51" s="323"/>
      <c r="SGX51" s="323"/>
      <c r="SGY51" s="323"/>
      <c r="SGZ51" s="323"/>
      <c r="SHA51" s="323"/>
      <c r="SHB51" s="323"/>
      <c r="SHC51" s="323"/>
      <c r="SHD51" s="323"/>
      <c r="SHE51" s="323"/>
      <c r="SHF51" s="323"/>
      <c r="SHG51" s="323"/>
      <c r="SHH51" s="323"/>
      <c r="SHI51" s="323"/>
      <c r="SHJ51" s="323"/>
      <c r="SHK51" s="323"/>
      <c r="SHL51" s="323"/>
      <c r="SHM51" s="323"/>
      <c r="SHN51" s="323"/>
      <c r="SHO51" s="323"/>
      <c r="SHP51" s="323"/>
      <c r="SHQ51" s="323"/>
      <c r="SHR51" s="323"/>
      <c r="SHS51" s="323"/>
      <c r="SHT51" s="323"/>
      <c r="SHU51" s="323"/>
      <c r="SHV51" s="323"/>
      <c r="SHW51" s="323"/>
      <c r="SHX51" s="323"/>
      <c r="SHY51" s="323"/>
      <c r="SHZ51" s="323"/>
      <c r="SIA51" s="323"/>
      <c r="SIB51" s="323"/>
      <c r="SIC51" s="323"/>
      <c r="SID51" s="323"/>
      <c r="SIE51" s="323"/>
      <c r="SIF51" s="323"/>
      <c r="SIG51" s="323"/>
      <c r="SIH51" s="323"/>
      <c r="SII51" s="323"/>
      <c r="SIJ51" s="323"/>
      <c r="SIK51" s="323"/>
      <c r="SIL51" s="323"/>
      <c r="SIM51" s="323"/>
      <c r="SIN51" s="323"/>
      <c r="SIO51" s="323"/>
      <c r="SIP51" s="323"/>
      <c r="SIQ51" s="323"/>
      <c r="SIR51" s="323"/>
      <c r="SIS51" s="323"/>
      <c r="SIT51" s="323"/>
      <c r="SIU51" s="323"/>
      <c r="SIV51" s="323"/>
      <c r="SIW51" s="323"/>
      <c r="SIX51" s="323"/>
      <c r="SIY51" s="323"/>
      <c r="SIZ51" s="323"/>
      <c r="SJA51" s="323"/>
      <c r="SJB51" s="323"/>
      <c r="SJC51" s="323"/>
      <c r="SJD51" s="323"/>
      <c r="SJE51" s="323"/>
      <c r="SJF51" s="323"/>
      <c r="SJG51" s="323"/>
      <c r="SJH51" s="323"/>
      <c r="SJI51" s="323"/>
      <c r="SJJ51" s="323"/>
      <c r="SJK51" s="323"/>
      <c r="SJL51" s="323"/>
      <c r="SJM51" s="323"/>
      <c r="SJN51" s="323"/>
      <c r="SJO51" s="323"/>
      <c r="SJP51" s="323"/>
      <c r="SJQ51" s="323"/>
      <c r="SJR51" s="323"/>
      <c r="SJS51" s="323"/>
      <c r="SJT51" s="323"/>
      <c r="SJU51" s="323"/>
      <c r="SJV51" s="323"/>
      <c r="SJW51" s="323"/>
      <c r="SJX51" s="323"/>
      <c r="SJY51" s="323"/>
      <c r="SJZ51" s="323"/>
      <c r="SKA51" s="323"/>
      <c r="SKB51" s="323"/>
      <c r="SKC51" s="323"/>
      <c r="SKD51" s="323"/>
      <c r="SKE51" s="323"/>
      <c r="SKF51" s="323"/>
      <c r="SKG51" s="323"/>
      <c r="SKH51" s="323"/>
      <c r="SKI51" s="323"/>
      <c r="SKJ51" s="323"/>
      <c r="SKK51" s="323"/>
      <c r="SKL51" s="323"/>
      <c r="SKM51" s="323"/>
      <c r="SKN51" s="323"/>
      <c r="SKO51" s="323"/>
      <c r="SKP51" s="323"/>
      <c r="SKQ51" s="323"/>
      <c r="SKR51" s="323"/>
      <c r="SKS51" s="323"/>
      <c r="SKT51" s="323"/>
      <c r="SKU51" s="323"/>
      <c r="SKV51" s="323"/>
      <c r="SKW51" s="323"/>
      <c r="SKX51" s="323"/>
      <c r="SKY51" s="323"/>
      <c r="SKZ51" s="323"/>
      <c r="SLA51" s="323"/>
      <c r="SLB51" s="323"/>
      <c r="SLC51" s="323"/>
      <c r="SLD51" s="323"/>
      <c r="SLE51" s="323"/>
      <c r="SLF51" s="323"/>
      <c r="SLG51" s="323"/>
      <c r="SLH51" s="323"/>
      <c r="SLI51" s="323"/>
      <c r="SLJ51" s="323"/>
      <c r="SLK51" s="323"/>
      <c r="SLL51" s="323"/>
      <c r="SLM51" s="323"/>
      <c r="SLN51" s="323"/>
      <c r="SLO51" s="323"/>
      <c r="SLP51" s="323"/>
      <c r="SLQ51" s="323"/>
      <c r="SLR51" s="323"/>
      <c r="SLS51" s="323"/>
      <c r="SLT51" s="323"/>
      <c r="SLU51" s="323"/>
      <c r="SLV51" s="323"/>
      <c r="SLW51" s="323"/>
      <c r="SLX51" s="323"/>
      <c r="SLY51" s="323"/>
      <c r="SLZ51" s="323"/>
      <c r="SMA51" s="323"/>
      <c r="SMB51" s="323"/>
      <c r="SMC51" s="323"/>
      <c r="SMD51" s="323"/>
      <c r="SME51" s="323"/>
      <c r="SMF51" s="323"/>
      <c r="SMG51" s="323"/>
      <c r="SMH51" s="323"/>
      <c r="SMI51" s="323"/>
      <c r="SMJ51" s="323"/>
      <c r="SMK51" s="323"/>
      <c r="SML51" s="323"/>
      <c r="SMM51" s="323"/>
      <c r="SMN51" s="323"/>
      <c r="SMO51" s="323"/>
      <c r="SMP51" s="323"/>
      <c r="SMQ51" s="323"/>
      <c r="SMR51" s="323"/>
      <c r="SMS51" s="323"/>
      <c r="SMT51" s="323"/>
      <c r="SMU51" s="323"/>
      <c r="SMV51" s="323"/>
      <c r="SMW51" s="323"/>
      <c r="SMX51" s="323"/>
      <c r="SMY51" s="323"/>
      <c r="SMZ51" s="323"/>
      <c r="SNA51" s="323"/>
      <c r="SNB51" s="323"/>
      <c r="SNC51" s="323"/>
      <c r="SND51" s="323"/>
      <c r="SNE51" s="323"/>
      <c r="SNF51" s="323"/>
      <c r="SNG51" s="323"/>
      <c r="SNH51" s="323"/>
      <c r="SNI51" s="323"/>
      <c r="SNJ51" s="323"/>
      <c r="SNK51" s="323"/>
      <c r="SNL51" s="323"/>
      <c r="SNM51" s="323"/>
      <c r="SNN51" s="323"/>
      <c r="SNO51" s="323"/>
      <c r="SNP51" s="323"/>
      <c r="SNQ51" s="323"/>
      <c r="SNR51" s="323"/>
      <c r="SNS51" s="323"/>
      <c r="SNT51" s="323"/>
      <c r="SNU51" s="323"/>
      <c r="SNV51" s="323"/>
      <c r="SNW51" s="323"/>
      <c r="SNX51" s="323"/>
      <c r="SNY51" s="323"/>
      <c r="SNZ51" s="323"/>
      <c r="SOA51" s="323"/>
      <c r="SOB51" s="323"/>
      <c r="SOC51" s="323"/>
      <c r="SOD51" s="323"/>
      <c r="SOE51" s="323"/>
      <c r="SOF51" s="323"/>
      <c r="SOG51" s="323"/>
      <c r="SOH51" s="323"/>
      <c r="SOI51" s="323"/>
      <c r="SOJ51" s="323"/>
      <c r="SOK51" s="323"/>
      <c r="SOL51" s="323"/>
      <c r="SOM51" s="323"/>
      <c r="SON51" s="323"/>
      <c r="SOO51" s="323"/>
      <c r="SOP51" s="323"/>
      <c r="SOQ51" s="323"/>
      <c r="SOR51" s="323"/>
      <c r="SOS51" s="323"/>
      <c r="SOT51" s="323"/>
      <c r="SOU51" s="323"/>
      <c r="SOV51" s="323"/>
      <c r="SOW51" s="323"/>
      <c r="SOX51" s="323"/>
      <c r="SOY51" s="323"/>
      <c r="SOZ51" s="323"/>
      <c r="SPA51" s="323"/>
      <c r="SPB51" s="323"/>
      <c r="SPC51" s="323"/>
      <c r="SPD51" s="323"/>
      <c r="SPE51" s="323"/>
      <c r="SPF51" s="323"/>
      <c r="SPG51" s="323"/>
      <c r="SPH51" s="323"/>
      <c r="SPI51" s="323"/>
      <c r="SPJ51" s="323"/>
      <c r="SPK51" s="323"/>
      <c r="SPL51" s="323"/>
      <c r="SPM51" s="323"/>
      <c r="SPN51" s="323"/>
      <c r="SPO51" s="323"/>
      <c r="SPP51" s="323"/>
      <c r="SPQ51" s="323"/>
      <c r="SPR51" s="323"/>
      <c r="SPS51" s="323"/>
      <c r="SPT51" s="323"/>
      <c r="SPU51" s="323"/>
      <c r="SPV51" s="323"/>
      <c r="SPW51" s="323"/>
      <c r="SPX51" s="323"/>
      <c r="SPY51" s="323"/>
      <c r="SPZ51" s="323"/>
      <c r="SQA51" s="323"/>
      <c r="SQB51" s="323"/>
      <c r="SQC51" s="323"/>
      <c r="SQD51" s="323"/>
      <c r="SQE51" s="323"/>
      <c r="SQF51" s="323"/>
      <c r="SQG51" s="323"/>
      <c r="SQH51" s="323"/>
      <c r="SQI51" s="323"/>
      <c r="SQJ51" s="323"/>
      <c r="SQK51" s="323"/>
      <c r="SQL51" s="323"/>
      <c r="SQM51" s="323"/>
      <c r="SQN51" s="323"/>
      <c r="SQO51" s="323"/>
      <c r="SQP51" s="323"/>
      <c r="SQQ51" s="323"/>
      <c r="SQR51" s="323"/>
      <c r="SQS51" s="323"/>
      <c r="SQT51" s="323"/>
      <c r="SQU51" s="323"/>
      <c r="SQV51" s="323"/>
      <c r="SQW51" s="323"/>
      <c r="SQX51" s="323"/>
      <c r="SQY51" s="323"/>
      <c r="SQZ51" s="323"/>
      <c r="SRA51" s="323"/>
      <c r="SRB51" s="323"/>
      <c r="SRC51" s="323"/>
      <c r="SRD51" s="323"/>
      <c r="SRE51" s="323"/>
      <c r="SRF51" s="323"/>
      <c r="SRG51" s="323"/>
      <c r="SRH51" s="323"/>
      <c r="SRI51" s="323"/>
      <c r="SRJ51" s="323"/>
      <c r="SRK51" s="323"/>
      <c r="SRL51" s="323"/>
      <c r="SRM51" s="323"/>
      <c r="SRN51" s="323"/>
      <c r="SRO51" s="323"/>
      <c r="SRP51" s="323"/>
      <c r="SRQ51" s="323"/>
      <c r="SRR51" s="323"/>
      <c r="SRS51" s="323"/>
      <c r="SRT51" s="323"/>
      <c r="SRU51" s="323"/>
      <c r="SRV51" s="323"/>
      <c r="SRW51" s="323"/>
      <c r="SRX51" s="323"/>
      <c r="SRY51" s="323"/>
      <c r="SRZ51" s="323"/>
      <c r="SSA51" s="323"/>
      <c r="SSB51" s="323"/>
      <c r="SSC51" s="323"/>
      <c r="SSD51" s="323"/>
      <c r="SSE51" s="323"/>
      <c r="SSF51" s="323"/>
      <c r="SSG51" s="323"/>
      <c r="SSH51" s="323"/>
      <c r="SSI51" s="323"/>
      <c r="SSJ51" s="323"/>
      <c r="SSK51" s="323"/>
      <c r="SSL51" s="323"/>
      <c r="SSM51" s="323"/>
      <c r="SSN51" s="323"/>
      <c r="SSO51" s="323"/>
      <c r="SSP51" s="323"/>
      <c r="SSQ51" s="323"/>
      <c r="SSR51" s="323"/>
      <c r="SSS51" s="323"/>
      <c r="SST51" s="323"/>
      <c r="SSU51" s="323"/>
      <c r="SSV51" s="323"/>
      <c r="SSW51" s="323"/>
      <c r="SSX51" s="323"/>
      <c r="SSY51" s="323"/>
      <c r="SSZ51" s="323"/>
      <c r="STA51" s="323"/>
      <c r="STB51" s="323"/>
      <c r="STC51" s="323"/>
      <c r="STD51" s="323"/>
      <c r="STE51" s="323"/>
      <c r="STF51" s="323"/>
      <c r="STG51" s="323"/>
      <c r="STH51" s="323"/>
      <c r="STI51" s="323"/>
      <c r="STJ51" s="323"/>
      <c r="STK51" s="323"/>
      <c r="STL51" s="323"/>
      <c r="STM51" s="323"/>
      <c r="STN51" s="323"/>
      <c r="STO51" s="323"/>
      <c r="STP51" s="323"/>
      <c r="STQ51" s="323"/>
      <c r="STR51" s="323"/>
      <c r="STS51" s="323"/>
      <c r="STT51" s="323"/>
      <c r="STU51" s="323"/>
      <c r="STV51" s="323"/>
      <c r="STW51" s="323"/>
      <c r="STX51" s="323"/>
      <c r="STY51" s="323"/>
      <c r="STZ51" s="323"/>
      <c r="SUA51" s="323"/>
      <c r="SUB51" s="323"/>
      <c r="SUC51" s="323"/>
      <c r="SUD51" s="323"/>
      <c r="SUE51" s="323"/>
      <c r="SUF51" s="323"/>
      <c r="SUG51" s="323"/>
      <c r="SUH51" s="323"/>
      <c r="SUI51" s="323"/>
      <c r="SUJ51" s="323"/>
      <c r="SUK51" s="323"/>
      <c r="SUL51" s="323"/>
      <c r="SUM51" s="323"/>
      <c r="SUN51" s="323"/>
      <c r="SUO51" s="323"/>
      <c r="SUP51" s="323"/>
      <c r="SUQ51" s="323"/>
      <c r="SUR51" s="323"/>
      <c r="SUS51" s="323"/>
      <c r="SUT51" s="323"/>
      <c r="SUU51" s="323"/>
      <c r="SUV51" s="323"/>
      <c r="SUW51" s="323"/>
      <c r="SUX51" s="323"/>
      <c r="SUY51" s="323"/>
      <c r="SUZ51" s="323"/>
      <c r="SVA51" s="323"/>
      <c r="SVB51" s="323"/>
      <c r="SVC51" s="323"/>
      <c r="SVD51" s="323"/>
      <c r="SVE51" s="323"/>
      <c r="SVF51" s="323"/>
      <c r="SVG51" s="323"/>
      <c r="SVH51" s="323"/>
      <c r="SVI51" s="323"/>
      <c r="SVJ51" s="323"/>
      <c r="SVK51" s="323"/>
      <c r="SVL51" s="323"/>
      <c r="SVM51" s="323"/>
      <c r="SVN51" s="323"/>
      <c r="SVO51" s="323"/>
      <c r="SVP51" s="323"/>
      <c r="SVQ51" s="323"/>
      <c r="SVR51" s="323"/>
      <c r="SVS51" s="323"/>
      <c r="SVT51" s="323"/>
      <c r="SVU51" s="323"/>
      <c r="SVV51" s="323"/>
      <c r="SVW51" s="323"/>
      <c r="SVX51" s="323"/>
      <c r="SVY51" s="323"/>
      <c r="SVZ51" s="323"/>
      <c r="SWA51" s="323"/>
      <c r="SWB51" s="323"/>
      <c r="SWC51" s="323"/>
      <c r="SWD51" s="323"/>
      <c r="SWE51" s="323"/>
      <c r="SWF51" s="323"/>
      <c r="SWG51" s="323"/>
      <c r="SWH51" s="323"/>
      <c r="SWI51" s="323"/>
      <c r="SWJ51" s="323"/>
      <c r="SWK51" s="323"/>
      <c r="SWL51" s="323"/>
      <c r="SWM51" s="323"/>
      <c r="SWN51" s="323"/>
      <c r="SWO51" s="323"/>
      <c r="SWP51" s="323"/>
      <c r="SWQ51" s="323"/>
      <c r="SWR51" s="323"/>
      <c r="SWS51" s="323"/>
      <c r="SWT51" s="323"/>
      <c r="SWU51" s="323"/>
      <c r="SWV51" s="323"/>
      <c r="SWW51" s="323"/>
      <c r="SWX51" s="323"/>
      <c r="SWY51" s="323"/>
      <c r="SWZ51" s="323"/>
      <c r="SXA51" s="323"/>
      <c r="SXB51" s="323"/>
      <c r="SXC51" s="323"/>
      <c r="SXD51" s="323"/>
      <c r="SXE51" s="323"/>
      <c r="SXF51" s="323"/>
      <c r="SXG51" s="323"/>
      <c r="SXH51" s="323"/>
      <c r="SXI51" s="323"/>
      <c r="SXJ51" s="323"/>
      <c r="SXK51" s="323"/>
      <c r="SXL51" s="323"/>
      <c r="SXM51" s="323"/>
      <c r="SXN51" s="323"/>
      <c r="SXO51" s="323"/>
      <c r="SXP51" s="323"/>
      <c r="SXQ51" s="323"/>
      <c r="SXR51" s="323"/>
      <c r="SXS51" s="323"/>
      <c r="SXT51" s="323"/>
      <c r="SXU51" s="323"/>
      <c r="SXV51" s="323"/>
      <c r="SXW51" s="323"/>
      <c r="SXX51" s="323"/>
      <c r="SXY51" s="323"/>
      <c r="SXZ51" s="323"/>
      <c r="SYA51" s="323"/>
      <c r="SYB51" s="323"/>
      <c r="SYC51" s="323"/>
      <c r="SYD51" s="323"/>
      <c r="SYE51" s="323"/>
      <c r="SYF51" s="323"/>
      <c r="SYG51" s="323"/>
      <c r="SYH51" s="323"/>
      <c r="SYI51" s="323"/>
      <c r="SYJ51" s="323"/>
      <c r="SYK51" s="323"/>
      <c r="SYL51" s="323"/>
      <c r="SYM51" s="323"/>
      <c r="SYN51" s="323"/>
      <c r="SYO51" s="323"/>
      <c r="SYP51" s="323"/>
      <c r="SYQ51" s="323"/>
      <c r="SYR51" s="323"/>
      <c r="SYS51" s="323"/>
      <c r="SYT51" s="323"/>
      <c r="SYU51" s="323"/>
      <c r="SYV51" s="323"/>
      <c r="SYW51" s="323"/>
      <c r="SYX51" s="323"/>
      <c r="SYY51" s="323"/>
      <c r="SYZ51" s="323"/>
      <c r="SZA51" s="323"/>
      <c r="SZB51" s="323"/>
      <c r="SZC51" s="323"/>
      <c r="SZD51" s="323"/>
      <c r="SZE51" s="323"/>
      <c r="SZF51" s="323"/>
      <c r="SZG51" s="323"/>
      <c r="SZH51" s="323"/>
      <c r="SZI51" s="323"/>
      <c r="SZJ51" s="323"/>
      <c r="SZK51" s="323"/>
      <c r="SZL51" s="323"/>
      <c r="SZM51" s="323"/>
      <c r="SZN51" s="323"/>
      <c r="SZO51" s="323"/>
      <c r="SZP51" s="323"/>
      <c r="SZQ51" s="323"/>
      <c r="SZR51" s="323"/>
      <c r="SZS51" s="323"/>
      <c r="SZT51" s="323"/>
      <c r="SZU51" s="323"/>
      <c r="SZV51" s="323"/>
      <c r="SZW51" s="323"/>
      <c r="SZX51" s="323"/>
      <c r="SZY51" s="323"/>
      <c r="SZZ51" s="323"/>
      <c r="TAA51" s="323"/>
      <c r="TAB51" s="323"/>
      <c r="TAC51" s="323"/>
      <c r="TAD51" s="323"/>
      <c r="TAE51" s="323"/>
      <c r="TAF51" s="323"/>
      <c r="TAG51" s="323"/>
      <c r="TAH51" s="323"/>
      <c r="TAI51" s="323"/>
      <c r="TAJ51" s="323"/>
      <c r="TAK51" s="323"/>
      <c r="TAL51" s="323"/>
      <c r="TAM51" s="323"/>
      <c r="TAN51" s="323"/>
      <c r="TAO51" s="323"/>
      <c r="TAP51" s="323"/>
      <c r="TAQ51" s="323"/>
      <c r="TAR51" s="323"/>
      <c r="TAS51" s="323"/>
      <c r="TAT51" s="323"/>
      <c r="TAU51" s="323"/>
      <c r="TAV51" s="323"/>
      <c r="TAW51" s="323"/>
      <c r="TAX51" s="323"/>
      <c r="TAY51" s="323"/>
      <c r="TAZ51" s="323"/>
      <c r="TBA51" s="323"/>
      <c r="TBB51" s="323"/>
      <c r="TBC51" s="323"/>
      <c r="TBD51" s="323"/>
      <c r="TBE51" s="323"/>
      <c r="TBF51" s="323"/>
      <c r="TBG51" s="323"/>
      <c r="TBH51" s="323"/>
      <c r="TBI51" s="323"/>
      <c r="TBJ51" s="323"/>
      <c r="TBK51" s="323"/>
      <c r="TBL51" s="323"/>
      <c r="TBM51" s="323"/>
      <c r="TBN51" s="323"/>
      <c r="TBO51" s="323"/>
      <c r="TBP51" s="323"/>
      <c r="TBQ51" s="323"/>
      <c r="TBR51" s="323"/>
      <c r="TBS51" s="323"/>
      <c r="TBT51" s="323"/>
      <c r="TBU51" s="323"/>
      <c r="TBV51" s="323"/>
      <c r="TBW51" s="323"/>
      <c r="TBX51" s="323"/>
      <c r="TBY51" s="323"/>
      <c r="TBZ51" s="323"/>
      <c r="TCA51" s="323"/>
      <c r="TCB51" s="323"/>
      <c r="TCC51" s="323"/>
      <c r="TCD51" s="323"/>
      <c r="TCE51" s="323"/>
      <c r="TCF51" s="323"/>
      <c r="TCG51" s="323"/>
      <c r="TCH51" s="323"/>
      <c r="TCI51" s="323"/>
      <c r="TCJ51" s="323"/>
      <c r="TCK51" s="323"/>
      <c r="TCL51" s="323"/>
      <c r="TCM51" s="323"/>
      <c r="TCN51" s="323"/>
      <c r="TCO51" s="323"/>
      <c r="TCP51" s="323"/>
      <c r="TCQ51" s="323"/>
      <c r="TCR51" s="323"/>
      <c r="TCS51" s="323"/>
      <c r="TCT51" s="323"/>
      <c r="TCU51" s="323"/>
      <c r="TCV51" s="323"/>
      <c r="TCW51" s="323"/>
      <c r="TCX51" s="323"/>
      <c r="TCY51" s="323"/>
      <c r="TCZ51" s="323"/>
      <c r="TDA51" s="323"/>
      <c r="TDB51" s="323"/>
      <c r="TDC51" s="323"/>
      <c r="TDD51" s="323"/>
      <c r="TDE51" s="323"/>
      <c r="TDF51" s="323"/>
      <c r="TDG51" s="323"/>
      <c r="TDH51" s="323"/>
      <c r="TDI51" s="323"/>
      <c r="TDJ51" s="323"/>
      <c r="TDK51" s="323"/>
      <c r="TDL51" s="323"/>
      <c r="TDM51" s="323"/>
      <c r="TDN51" s="323"/>
      <c r="TDO51" s="323"/>
      <c r="TDP51" s="323"/>
      <c r="TDQ51" s="323"/>
      <c r="TDR51" s="323"/>
      <c r="TDS51" s="323"/>
      <c r="TDT51" s="323"/>
      <c r="TDU51" s="323"/>
      <c r="TDV51" s="323"/>
      <c r="TDW51" s="323"/>
      <c r="TDX51" s="323"/>
      <c r="TDY51" s="323"/>
      <c r="TDZ51" s="323"/>
      <c r="TEA51" s="323"/>
      <c r="TEB51" s="323"/>
      <c r="TEC51" s="323"/>
      <c r="TED51" s="323"/>
      <c r="TEE51" s="323"/>
      <c r="TEF51" s="323"/>
      <c r="TEG51" s="323"/>
      <c r="TEH51" s="323"/>
      <c r="TEI51" s="323"/>
      <c r="TEJ51" s="323"/>
      <c r="TEK51" s="323"/>
      <c r="TEL51" s="323"/>
      <c r="TEM51" s="323"/>
      <c r="TEN51" s="323"/>
      <c r="TEO51" s="323"/>
      <c r="TEP51" s="323"/>
      <c r="TEQ51" s="323"/>
      <c r="TER51" s="323"/>
      <c r="TES51" s="323"/>
      <c r="TET51" s="323"/>
      <c r="TEU51" s="323"/>
      <c r="TEV51" s="323"/>
      <c r="TEW51" s="323"/>
      <c r="TEX51" s="323"/>
      <c r="TEY51" s="323"/>
      <c r="TEZ51" s="323"/>
      <c r="TFA51" s="323"/>
      <c r="TFB51" s="323"/>
      <c r="TFC51" s="323"/>
      <c r="TFD51" s="323"/>
      <c r="TFE51" s="323"/>
      <c r="TFF51" s="323"/>
      <c r="TFG51" s="323"/>
      <c r="TFH51" s="323"/>
      <c r="TFI51" s="323"/>
      <c r="TFJ51" s="323"/>
      <c r="TFK51" s="323"/>
      <c r="TFL51" s="323"/>
      <c r="TFM51" s="323"/>
      <c r="TFN51" s="323"/>
      <c r="TFO51" s="323"/>
      <c r="TFP51" s="323"/>
      <c r="TFQ51" s="323"/>
      <c r="TFR51" s="323"/>
      <c r="TFS51" s="323"/>
      <c r="TFT51" s="323"/>
      <c r="TFU51" s="323"/>
      <c r="TFV51" s="323"/>
      <c r="TFW51" s="323"/>
      <c r="TFX51" s="323"/>
      <c r="TFY51" s="323"/>
      <c r="TFZ51" s="323"/>
      <c r="TGA51" s="323"/>
      <c r="TGB51" s="323"/>
      <c r="TGC51" s="323"/>
      <c r="TGD51" s="323"/>
      <c r="TGE51" s="323"/>
      <c r="TGF51" s="323"/>
      <c r="TGG51" s="323"/>
      <c r="TGH51" s="323"/>
      <c r="TGI51" s="323"/>
      <c r="TGJ51" s="323"/>
      <c r="TGK51" s="323"/>
      <c r="TGL51" s="323"/>
      <c r="TGM51" s="323"/>
      <c r="TGN51" s="323"/>
      <c r="TGO51" s="323"/>
      <c r="TGP51" s="323"/>
      <c r="TGQ51" s="323"/>
      <c r="TGR51" s="323"/>
      <c r="TGS51" s="323"/>
      <c r="TGT51" s="323"/>
      <c r="TGU51" s="323"/>
      <c r="TGV51" s="323"/>
      <c r="TGW51" s="323"/>
      <c r="TGX51" s="323"/>
      <c r="TGY51" s="323"/>
      <c r="TGZ51" s="323"/>
      <c r="THA51" s="323"/>
      <c r="THB51" s="323"/>
      <c r="THC51" s="323"/>
      <c r="THD51" s="323"/>
      <c r="THE51" s="323"/>
      <c r="THF51" s="323"/>
      <c r="THG51" s="323"/>
      <c r="THH51" s="323"/>
      <c r="THI51" s="323"/>
      <c r="THJ51" s="323"/>
      <c r="THK51" s="323"/>
      <c r="THL51" s="323"/>
      <c r="THM51" s="323"/>
      <c r="THN51" s="323"/>
      <c r="THO51" s="323"/>
      <c r="THP51" s="323"/>
      <c r="THQ51" s="323"/>
      <c r="THR51" s="323"/>
      <c r="THS51" s="323"/>
      <c r="THT51" s="323"/>
      <c r="THU51" s="323"/>
      <c r="THV51" s="323"/>
      <c r="THW51" s="323"/>
      <c r="THX51" s="323"/>
      <c r="THY51" s="323"/>
      <c r="THZ51" s="323"/>
      <c r="TIA51" s="323"/>
      <c r="TIB51" s="323"/>
      <c r="TIC51" s="323"/>
      <c r="TID51" s="323"/>
      <c r="TIE51" s="323"/>
      <c r="TIF51" s="323"/>
      <c r="TIG51" s="323"/>
      <c r="TIH51" s="323"/>
      <c r="TII51" s="323"/>
      <c r="TIJ51" s="323"/>
      <c r="TIK51" s="323"/>
      <c r="TIL51" s="323"/>
      <c r="TIM51" s="323"/>
      <c r="TIN51" s="323"/>
      <c r="TIO51" s="323"/>
      <c r="TIP51" s="323"/>
      <c r="TIQ51" s="323"/>
      <c r="TIR51" s="323"/>
      <c r="TIS51" s="323"/>
      <c r="TIT51" s="323"/>
      <c r="TIU51" s="323"/>
      <c r="TIV51" s="323"/>
      <c r="TIW51" s="323"/>
      <c r="TIX51" s="323"/>
      <c r="TIY51" s="323"/>
      <c r="TIZ51" s="323"/>
      <c r="TJA51" s="323"/>
      <c r="TJB51" s="323"/>
      <c r="TJC51" s="323"/>
      <c r="TJD51" s="323"/>
      <c r="TJE51" s="323"/>
      <c r="TJF51" s="323"/>
      <c r="TJG51" s="323"/>
      <c r="TJH51" s="323"/>
      <c r="TJI51" s="323"/>
      <c r="TJJ51" s="323"/>
      <c r="TJK51" s="323"/>
      <c r="TJL51" s="323"/>
      <c r="TJM51" s="323"/>
      <c r="TJN51" s="323"/>
      <c r="TJO51" s="323"/>
      <c r="TJP51" s="323"/>
      <c r="TJQ51" s="323"/>
      <c r="TJR51" s="323"/>
      <c r="TJS51" s="323"/>
      <c r="TJT51" s="323"/>
      <c r="TJU51" s="323"/>
      <c r="TJV51" s="323"/>
      <c r="TJW51" s="323"/>
      <c r="TJX51" s="323"/>
      <c r="TJY51" s="323"/>
      <c r="TJZ51" s="323"/>
      <c r="TKA51" s="323"/>
      <c r="TKB51" s="323"/>
      <c r="TKC51" s="323"/>
      <c r="TKD51" s="323"/>
      <c r="TKE51" s="323"/>
      <c r="TKF51" s="323"/>
      <c r="TKG51" s="323"/>
      <c r="TKH51" s="323"/>
      <c r="TKI51" s="323"/>
      <c r="TKJ51" s="323"/>
      <c r="TKK51" s="323"/>
      <c r="TKL51" s="323"/>
      <c r="TKM51" s="323"/>
      <c r="TKN51" s="323"/>
      <c r="TKO51" s="323"/>
      <c r="TKP51" s="323"/>
      <c r="TKQ51" s="323"/>
      <c r="TKR51" s="323"/>
      <c r="TKS51" s="323"/>
      <c r="TKT51" s="323"/>
      <c r="TKU51" s="323"/>
      <c r="TKV51" s="323"/>
      <c r="TKW51" s="323"/>
      <c r="TKX51" s="323"/>
      <c r="TKY51" s="323"/>
      <c r="TKZ51" s="323"/>
      <c r="TLA51" s="323"/>
      <c r="TLB51" s="323"/>
      <c r="TLC51" s="323"/>
      <c r="TLD51" s="323"/>
      <c r="TLE51" s="323"/>
      <c r="TLF51" s="323"/>
      <c r="TLG51" s="323"/>
      <c r="TLH51" s="323"/>
      <c r="TLI51" s="323"/>
      <c r="TLJ51" s="323"/>
      <c r="TLK51" s="323"/>
      <c r="TLL51" s="323"/>
      <c r="TLM51" s="323"/>
      <c r="TLN51" s="323"/>
      <c r="TLO51" s="323"/>
      <c r="TLP51" s="323"/>
      <c r="TLQ51" s="323"/>
      <c r="TLR51" s="323"/>
      <c r="TLS51" s="323"/>
      <c r="TLT51" s="323"/>
      <c r="TLU51" s="323"/>
      <c r="TLV51" s="323"/>
      <c r="TLW51" s="323"/>
      <c r="TLX51" s="323"/>
      <c r="TLY51" s="323"/>
      <c r="TLZ51" s="323"/>
      <c r="TMA51" s="323"/>
      <c r="TMB51" s="323"/>
      <c r="TMC51" s="323"/>
      <c r="TMD51" s="323"/>
      <c r="TME51" s="323"/>
      <c r="TMF51" s="323"/>
      <c r="TMG51" s="323"/>
      <c r="TMH51" s="323"/>
      <c r="TMI51" s="323"/>
      <c r="TMJ51" s="323"/>
      <c r="TMK51" s="323"/>
      <c r="TML51" s="323"/>
      <c r="TMM51" s="323"/>
      <c r="TMN51" s="323"/>
      <c r="TMO51" s="323"/>
      <c r="TMP51" s="323"/>
      <c r="TMQ51" s="323"/>
      <c r="TMR51" s="323"/>
      <c r="TMS51" s="323"/>
      <c r="TMT51" s="323"/>
      <c r="TMU51" s="323"/>
      <c r="TMV51" s="323"/>
      <c r="TMW51" s="323"/>
      <c r="TMX51" s="323"/>
      <c r="TMY51" s="323"/>
      <c r="TMZ51" s="323"/>
      <c r="TNA51" s="323"/>
      <c r="TNB51" s="323"/>
      <c r="TNC51" s="323"/>
      <c r="TND51" s="323"/>
      <c r="TNE51" s="323"/>
      <c r="TNF51" s="323"/>
      <c r="TNG51" s="323"/>
      <c r="TNH51" s="323"/>
      <c r="TNI51" s="323"/>
      <c r="TNJ51" s="323"/>
      <c r="TNK51" s="323"/>
      <c r="TNL51" s="323"/>
      <c r="TNM51" s="323"/>
      <c r="TNN51" s="323"/>
      <c r="TNO51" s="323"/>
      <c r="TNP51" s="323"/>
      <c r="TNQ51" s="323"/>
      <c r="TNR51" s="323"/>
      <c r="TNS51" s="323"/>
      <c r="TNT51" s="323"/>
      <c r="TNU51" s="323"/>
      <c r="TNV51" s="323"/>
      <c r="TNW51" s="323"/>
      <c r="TNX51" s="323"/>
      <c r="TNY51" s="323"/>
      <c r="TNZ51" s="323"/>
      <c r="TOA51" s="323"/>
      <c r="TOB51" s="323"/>
      <c r="TOC51" s="323"/>
      <c r="TOD51" s="323"/>
      <c r="TOE51" s="323"/>
      <c r="TOF51" s="323"/>
      <c r="TOG51" s="323"/>
      <c r="TOH51" s="323"/>
      <c r="TOI51" s="323"/>
      <c r="TOJ51" s="323"/>
      <c r="TOK51" s="323"/>
      <c r="TOL51" s="323"/>
      <c r="TOM51" s="323"/>
      <c r="TON51" s="323"/>
      <c r="TOO51" s="323"/>
      <c r="TOP51" s="323"/>
      <c r="TOQ51" s="323"/>
      <c r="TOR51" s="323"/>
      <c r="TOS51" s="323"/>
      <c r="TOT51" s="323"/>
      <c r="TOU51" s="323"/>
      <c r="TOV51" s="323"/>
      <c r="TOW51" s="323"/>
      <c r="TOX51" s="323"/>
      <c r="TOY51" s="323"/>
      <c r="TOZ51" s="323"/>
      <c r="TPA51" s="323"/>
      <c r="TPB51" s="323"/>
      <c r="TPC51" s="323"/>
      <c r="TPD51" s="323"/>
      <c r="TPE51" s="323"/>
      <c r="TPF51" s="323"/>
      <c r="TPG51" s="323"/>
      <c r="TPH51" s="323"/>
      <c r="TPI51" s="323"/>
      <c r="TPJ51" s="323"/>
      <c r="TPK51" s="323"/>
      <c r="TPL51" s="323"/>
      <c r="TPM51" s="323"/>
      <c r="TPN51" s="323"/>
      <c r="TPO51" s="323"/>
      <c r="TPP51" s="323"/>
      <c r="TPQ51" s="323"/>
      <c r="TPR51" s="323"/>
      <c r="TPS51" s="323"/>
      <c r="TPT51" s="323"/>
      <c r="TPU51" s="323"/>
      <c r="TPV51" s="323"/>
      <c r="TPW51" s="323"/>
      <c r="TPX51" s="323"/>
      <c r="TPY51" s="323"/>
      <c r="TPZ51" s="323"/>
      <c r="TQA51" s="323"/>
      <c r="TQB51" s="323"/>
      <c r="TQC51" s="323"/>
      <c r="TQD51" s="323"/>
      <c r="TQE51" s="323"/>
      <c r="TQF51" s="323"/>
      <c r="TQG51" s="323"/>
      <c r="TQH51" s="323"/>
      <c r="TQI51" s="323"/>
      <c r="TQJ51" s="323"/>
      <c r="TQK51" s="323"/>
      <c r="TQL51" s="323"/>
      <c r="TQM51" s="323"/>
      <c r="TQN51" s="323"/>
      <c r="TQO51" s="323"/>
      <c r="TQP51" s="323"/>
      <c r="TQQ51" s="323"/>
      <c r="TQR51" s="323"/>
      <c r="TQS51" s="323"/>
      <c r="TQT51" s="323"/>
      <c r="TQU51" s="323"/>
      <c r="TQV51" s="323"/>
      <c r="TQW51" s="323"/>
      <c r="TQX51" s="323"/>
      <c r="TQY51" s="323"/>
      <c r="TQZ51" s="323"/>
      <c r="TRA51" s="323"/>
      <c r="TRB51" s="323"/>
      <c r="TRC51" s="323"/>
      <c r="TRD51" s="323"/>
      <c r="TRE51" s="323"/>
      <c r="TRF51" s="323"/>
      <c r="TRG51" s="323"/>
      <c r="TRH51" s="323"/>
      <c r="TRI51" s="323"/>
      <c r="TRJ51" s="323"/>
      <c r="TRK51" s="323"/>
      <c r="TRL51" s="323"/>
      <c r="TRM51" s="323"/>
      <c r="TRN51" s="323"/>
      <c r="TRO51" s="323"/>
      <c r="TRP51" s="323"/>
      <c r="TRQ51" s="323"/>
      <c r="TRR51" s="323"/>
      <c r="TRS51" s="323"/>
      <c r="TRT51" s="323"/>
      <c r="TRU51" s="323"/>
      <c r="TRV51" s="323"/>
      <c r="TRW51" s="323"/>
      <c r="TRX51" s="323"/>
      <c r="TRY51" s="323"/>
      <c r="TRZ51" s="323"/>
      <c r="TSA51" s="323"/>
      <c r="TSB51" s="323"/>
      <c r="TSC51" s="323"/>
      <c r="TSD51" s="323"/>
      <c r="TSE51" s="323"/>
      <c r="TSF51" s="323"/>
      <c r="TSG51" s="323"/>
      <c r="TSH51" s="323"/>
      <c r="TSI51" s="323"/>
      <c r="TSJ51" s="323"/>
      <c r="TSK51" s="323"/>
      <c r="TSL51" s="323"/>
      <c r="TSM51" s="323"/>
      <c r="TSN51" s="323"/>
      <c r="TSO51" s="323"/>
      <c r="TSP51" s="323"/>
      <c r="TSQ51" s="323"/>
      <c r="TSR51" s="323"/>
      <c r="TSS51" s="323"/>
      <c r="TST51" s="323"/>
      <c r="TSU51" s="323"/>
      <c r="TSV51" s="323"/>
      <c r="TSW51" s="323"/>
      <c r="TSX51" s="323"/>
      <c r="TSY51" s="323"/>
      <c r="TSZ51" s="323"/>
      <c r="TTA51" s="323"/>
      <c r="TTB51" s="323"/>
      <c r="TTC51" s="323"/>
      <c r="TTD51" s="323"/>
      <c r="TTE51" s="323"/>
      <c r="TTF51" s="323"/>
      <c r="TTG51" s="323"/>
      <c r="TTH51" s="323"/>
      <c r="TTI51" s="323"/>
      <c r="TTJ51" s="323"/>
      <c r="TTK51" s="323"/>
      <c r="TTL51" s="323"/>
      <c r="TTM51" s="323"/>
      <c r="TTN51" s="323"/>
      <c r="TTO51" s="323"/>
      <c r="TTP51" s="323"/>
      <c r="TTQ51" s="323"/>
      <c r="TTR51" s="323"/>
      <c r="TTS51" s="323"/>
      <c r="TTT51" s="323"/>
      <c r="TTU51" s="323"/>
      <c r="TTV51" s="323"/>
      <c r="TTW51" s="323"/>
      <c r="TTX51" s="323"/>
      <c r="TTY51" s="323"/>
      <c r="TTZ51" s="323"/>
      <c r="TUA51" s="323"/>
      <c r="TUB51" s="323"/>
      <c r="TUC51" s="323"/>
      <c r="TUD51" s="323"/>
      <c r="TUE51" s="323"/>
      <c r="TUF51" s="323"/>
      <c r="TUG51" s="323"/>
      <c r="TUH51" s="323"/>
      <c r="TUI51" s="323"/>
      <c r="TUJ51" s="323"/>
      <c r="TUK51" s="323"/>
      <c r="TUL51" s="323"/>
      <c r="TUM51" s="323"/>
      <c r="TUN51" s="323"/>
      <c r="TUO51" s="323"/>
      <c r="TUP51" s="323"/>
      <c r="TUQ51" s="323"/>
      <c r="TUR51" s="323"/>
      <c r="TUS51" s="323"/>
      <c r="TUT51" s="323"/>
      <c r="TUU51" s="323"/>
      <c r="TUV51" s="323"/>
      <c r="TUW51" s="323"/>
      <c r="TUX51" s="323"/>
      <c r="TUY51" s="323"/>
      <c r="TUZ51" s="323"/>
      <c r="TVA51" s="323"/>
      <c r="TVB51" s="323"/>
      <c r="TVC51" s="323"/>
      <c r="TVD51" s="323"/>
      <c r="TVE51" s="323"/>
      <c r="TVF51" s="323"/>
      <c r="TVG51" s="323"/>
      <c r="TVH51" s="323"/>
      <c r="TVI51" s="323"/>
      <c r="TVJ51" s="323"/>
      <c r="TVK51" s="323"/>
      <c r="TVL51" s="323"/>
      <c r="TVM51" s="323"/>
      <c r="TVN51" s="323"/>
      <c r="TVO51" s="323"/>
      <c r="TVP51" s="323"/>
      <c r="TVQ51" s="323"/>
      <c r="TVR51" s="323"/>
      <c r="TVS51" s="323"/>
      <c r="TVT51" s="323"/>
      <c r="TVU51" s="323"/>
      <c r="TVV51" s="323"/>
      <c r="TVW51" s="323"/>
      <c r="TVX51" s="323"/>
      <c r="TVY51" s="323"/>
      <c r="TVZ51" s="323"/>
      <c r="TWA51" s="323"/>
      <c r="TWB51" s="323"/>
      <c r="TWC51" s="323"/>
      <c r="TWD51" s="323"/>
      <c r="TWE51" s="323"/>
      <c r="TWF51" s="323"/>
      <c r="TWG51" s="323"/>
      <c r="TWH51" s="323"/>
      <c r="TWI51" s="323"/>
      <c r="TWJ51" s="323"/>
      <c r="TWK51" s="323"/>
      <c r="TWL51" s="323"/>
      <c r="TWM51" s="323"/>
      <c r="TWN51" s="323"/>
      <c r="TWO51" s="323"/>
      <c r="TWP51" s="323"/>
      <c r="TWQ51" s="323"/>
      <c r="TWR51" s="323"/>
      <c r="TWS51" s="323"/>
      <c r="TWT51" s="323"/>
      <c r="TWU51" s="323"/>
      <c r="TWV51" s="323"/>
      <c r="TWW51" s="323"/>
      <c r="TWX51" s="323"/>
      <c r="TWY51" s="323"/>
      <c r="TWZ51" s="323"/>
      <c r="TXA51" s="323"/>
      <c r="TXB51" s="323"/>
      <c r="TXC51" s="323"/>
      <c r="TXD51" s="323"/>
      <c r="TXE51" s="323"/>
      <c r="TXF51" s="323"/>
      <c r="TXG51" s="323"/>
      <c r="TXH51" s="323"/>
      <c r="TXI51" s="323"/>
      <c r="TXJ51" s="323"/>
      <c r="TXK51" s="323"/>
      <c r="TXL51" s="323"/>
      <c r="TXM51" s="323"/>
      <c r="TXN51" s="323"/>
      <c r="TXO51" s="323"/>
      <c r="TXP51" s="323"/>
      <c r="TXQ51" s="323"/>
      <c r="TXR51" s="323"/>
      <c r="TXS51" s="323"/>
      <c r="TXT51" s="323"/>
      <c r="TXU51" s="323"/>
      <c r="TXV51" s="323"/>
      <c r="TXW51" s="323"/>
      <c r="TXX51" s="323"/>
      <c r="TXY51" s="323"/>
      <c r="TXZ51" s="323"/>
      <c r="TYA51" s="323"/>
      <c r="TYB51" s="323"/>
      <c r="TYC51" s="323"/>
      <c r="TYD51" s="323"/>
      <c r="TYE51" s="323"/>
      <c r="TYF51" s="323"/>
      <c r="TYG51" s="323"/>
      <c r="TYH51" s="323"/>
      <c r="TYI51" s="323"/>
      <c r="TYJ51" s="323"/>
      <c r="TYK51" s="323"/>
      <c r="TYL51" s="323"/>
      <c r="TYM51" s="323"/>
      <c r="TYN51" s="323"/>
      <c r="TYO51" s="323"/>
      <c r="TYP51" s="323"/>
      <c r="TYQ51" s="323"/>
      <c r="TYR51" s="323"/>
      <c r="TYS51" s="323"/>
      <c r="TYT51" s="323"/>
      <c r="TYU51" s="323"/>
      <c r="TYV51" s="323"/>
      <c r="TYW51" s="323"/>
      <c r="TYX51" s="323"/>
      <c r="TYY51" s="323"/>
      <c r="TYZ51" s="323"/>
      <c r="TZA51" s="323"/>
      <c r="TZB51" s="323"/>
      <c r="TZC51" s="323"/>
      <c r="TZD51" s="323"/>
      <c r="TZE51" s="323"/>
      <c r="TZF51" s="323"/>
      <c r="TZG51" s="323"/>
      <c r="TZH51" s="323"/>
      <c r="TZI51" s="323"/>
      <c r="TZJ51" s="323"/>
      <c r="TZK51" s="323"/>
      <c r="TZL51" s="323"/>
      <c r="TZM51" s="323"/>
      <c r="TZN51" s="323"/>
      <c r="TZO51" s="323"/>
      <c r="TZP51" s="323"/>
      <c r="TZQ51" s="323"/>
      <c r="TZR51" s="323"/>
      <c r="TZS51" s="323"/>
      <c r="TZT51" s="323"/>
      <c r="TZU51" s="323"/>
      <c r="TZV51" s="323"/>
      <c r="TZW51" s="323"/>
      <c r="TZX51" s="323"/>
      <c r="TZY51" s="323"/>
      <c r="TZZ51" s="323"/>
      <c r="UAA51" s="323"/>
      <c r="UAB51" s="323"/>
      <c r="UAC51" s="323"/>
      <c r="UAD51" s="323"/>
      <c r="UAE51" s="323"/>
      <c r="UAF51" s="323"/>
      <c r="UAG51" s="323"/>
      <c r="UAH51" s="323"/>
      <c r="UAI51" s="323"/>
      <c r="UAJ51" s="323"/>
      <c r="UAK51" s="323"/>
      <c r="UAL51" s="323"/>
      <c r="UAM51" s="323"/>
      <c r="UAN51" s="323"/>
      <c r="UAO51" s="323"/>
      <c r="UAP51" s="323"/>
      <c r="UAQ51" s="323"/>
      <c r="UAR51" s="323"/>
      <c r="UAS51" s="323"/>
      <c r="UAT51" s="323"/>
      <c r="UAU51" s="323"/>
      <c r="UAV51" s="323"/>
      <c r="UAW51" s="323"/>
      <c r="UAX51" s="323"/>
      <c r="UAY51" s="323"/>
      <c r="UAZ51" s="323"/>
      <c r="UBA51" s="323"/>
      <c r="UBB51" s="323"/>
      <c r="UBC51" s="323"/>
      <c r="UBD51" s="323"/>
      <c r="UBE51" s="323"/>
      <c r="UBF51" s="323"/>
      <c r="UBG51" s="323"/>
      <c r="UBH51" s="323"/>
      <c r="UBI51" s="323"/>
      <c r="UBJ51" s="323"/>
      <c r="UBK51" s="323"/>
      <c r="UBL51" s="323"/>
      <c r="UBM51" s="323"/>
      <c r="UBN51" s="323"/>
      <c r="UBO51" s="323"/>
      <c r="UBP51" s="323"/>
      <c r="UBQ51" s="323"/>
      <c r="UBR51" s="323"/>
      <c r="UBS51" s="323"/>
      <c r="UBT51" s="323"/>
      <c r="UBU51" s="323"/>
      <c r="UBV51" s="323"/>
      <c r="UBW51" s="323"/>
      <c r="UBX51" s="323"/>
      <c r="UBY51" s="323"/>
      <c r="UBZ51" s="323"/>
      <c r="UCA51" s="323"/>
      <c r="UCB51" s="323"/>
      <c r="UCC51" s="323"/>
      <c r="UCD51" s="323"/>
      <c r="UCE51" s="323"/>
      <c r="UCF51" s="323"/>
      <c r="UCG51" s="323"/>
      <c r="UCH51" s="323"/>
      <c r="UCI51" s="323"/>
      <c r="UCJ51" s="323"/>
      <c r="UCK51" s="323"/>
      <c r="UCL51" s="323"/>
      <c r="UCM51" s="323"/>
      <c r="UCN51" s="323"/>
      <c r="UCO51" s="323"/>
      <c r="UCP51" s="323"/>
      <c r="UCQ51" s="323"/>
      <c r="UCR51" s="323"/>
      <c r="UCS51" s="323"/>
      <c r="UCT51" s="323"/>
      <c r="UCU51" s="323"/>
      <c r="UCV51" s="323"/>
      <c r="UCW51" s="323"/>
      <c r="UCX51" s="323"/>
      <c r="UCY51" s="323"/>
      <c r="UCZ51" s="323"/>
      <c r="UDA51" s="323"/>
      <c r="UDB51" s="323"/>
      <c r="UDC51" s="323"/>
      <c r="UDD51" s="323"/>
      <c r="UDE51" s="323"/>
      <c r="UDF51" s="323"/>
      <c r="UDG51" s="323"/>
      <c r="UDH51" s="323"/>
      <c r="UDI51" s="323"/>
      <c r="UDJ51" s="323"/>
      <c r="UDK51" s="323"/>
      <c r="UDL51" s="323"/>
      <c r="UDM51" s="323"/>
      <c r="UDN51" s="323"/>
      <c r="UDO51" s="323"/>
      <c r="UDP51" s="323"/>
      <c r="UDQ51" s="323"/>
      <c r="UDR51" s="323"/>
      <c r="UDS51" s="323"/>
      <c r="UDT51" s="323"/>
      <c r="UDU51" s="323"/>
      <c r="UDV51" s="323"/>
      <c r="UDW51" s="323"/>
      <c r="UDX51" s="323"/>
      <c r="UDY51" s="323"/>
      <c r="UDZ51" s="323"/>
      <c r="UEA51" s="323"/>
      <c r="UEB51" s="323"/>
      <c r="UEC51" s="323"/>
      <c r="UED51" s="323"/>
      <c r="UEE51" s="323"/>
      <c r="UEF51" s="323"/>
      <c r="UEG51" s="323"/>
      <c r="UEH51" s="323"/>
      <c r="UEI51" s="323"/>
      <c r="UEJ51" s="323"/>
      <c r="UEK51" s="323"/>
      <c r="UEL51" s="323"/>
      <c r="UEM51" s="323"/>
      <c r="UEN51" s="323"/>
      <c r="UEO51" s="323"/>
      <c r="UEP51" s="323"/>
      <c r="UEQ51" s="323"/>
      <c r="UER51" s="323"/>
      <c r="UES51" s="323"/>
      <c r="UET51" s="323"/>
      <c r="UEU51" s="323"/>
      <c r="UEV51" s="323"/>
      <c r="UEW51" s="323"/>
      <c r="UEX51" s="323"/>
      <c r="UEY51" s="323"/>
      <c r="UEZ51" s="323"/>
      <c r="UFA51" s="323"/>
      <c r="UFB51" s="323"/>
      <c r="UFC51" s="323"/>
      <c r="UFD51" s="323"/>
      <c r="UFE51" s="323"/>
      <c r="UFF51" s="323"/>
      <c r="UFG51" s="323"/>
      <c r="UFH51" s="323"/>
      <c r="UFI51" s="323"/>
      <c r="UFJ51" s="323"/>
      <c r="UFK51" s="323"/>
      <c r="UFL51" s="323"/>
      <c r="UFM51" s="323"/>
      <c r="UFN51" s="323"/>
      <c r="UFO51" s="323"/>
      <c r="UFP51" s="323"/>
      <c r="UFQ51" s="323"/>
      <c r="UFR51" s="323"/>
      <c r="UFS51" s="323"/>
      <c r="UFT51" s="323"/>
      <c r="UFU51" s="323"/>
      <c r="UFV51" s="323"/>
      <c r="UFW51" s="323"/>
      <c r="UFX51" s="323"/>
      <c r="UFY51" s="323"/>
      <c r="UFZ51" s="323"/>
      <c r="UGA51" s="323"/>
      <c r="UGB51" s="323"/>
      <c r="UGC51" s="323"/>
      <c r="UGD51" s="323"/>
      <c r="UGE51" s="323"/>
      <c r="UGF51" s="323"/>
      <c r="UGG51" s="323"/>
      <c r="UGH51" s="323"/>
      <c r="UGI51" s="323"/>
      <c r="UGJ51" s="323"/>
      <c r="UGK51" s="323"/>
      <c r="UGL51" s="323"/>
      <c r="UGM51" s="323"/>
      <c r="UGN51" s="323"/>
      <c r="UGO51" s="323"/>
      <c r="UGP51" s="323"/>
      <c r="UGQ51" s="323"/>
      <c r="UGR51" s="323"/>
      <c r="UGS51" s="323"/>
      <c r="UGT51" s="323"/>
      <c r="UGU51" s="323"/>
      <c r="UGV51" s="323"/>
      <c r="UGW51" s="323"/>
      <c r="UGX51" s="323"/>
      <c r="UGY51" s="323"/>
      <c r="UGZ51" s="323"/>
      <c r="UHA51" s="323"/>
      <c r="UHB51" s="323"/>
      <c r="UHC51" s="323"/>
      <c r="UHD51" s="323"/>
      <c r="UHE51" s="323"/>
      <c r="UHF51" s="323"/>
      <c r="UHG51" s="323"/>
      <c r="UHH51" s="323"/>
      <c r="UHI51" s="323"/>
      <c r="UHJ51" s="323"/>
      <c r="UHK51" s="323"/>
      <c r="UHL51" s="323"/>
      <c r="UHM51" s="323"/>
      <c r="UHN51" s="323"/>
      <c r="UHO51" s="323"/>
      <c r="UHP51" s="323"/>
      <c r="UHQ51" s="323"/>
      <c r="UHR51" s="323"/>
      <c r="UHS51" s="323"/>
      <c r="UHT51" s="323"/>
      <c r="UHU51" s="323"/>
      <c r="UHV51" s="323"/>
      <c r="UHW51" s="323"/>
      <c r="UHX51" s="323"/>
      <c r="UHY51" s="323"/>
      <c r="UHZ51" s="323"/>
      <c r="UIA51" s="323"/>
      <c r="UIB51" s="323"/>
      <c r="UIC51" s="323"/>
      <c r="UID51" s="323"/>
      <c r="UIE51" s="323"/>
      <c r="UIF51" s="323"/>
      <c r="UIG51" s="323"/>
      <c r="UIH51" s="323"/>
      <c r="UII51" s="323"/>
      <c r="UIJ51" s="323"/>
      <c r="UIK51" s="323"/>
      <c r="UIL51" s="323"/>
      <c r="UIM51" s="323"/>
      <c r="UIN51" s="323"/>
      <c r="UIO51" s="323"/>
      <c r="UIP51" s="323"/>
      <c r="UIQ51" s="323"/>
      <c r="UIR51" s="323"/>
      <c r="UIS51" s="323"/>
      <c r="UIT51" s="323"/>
      <c r="UIU51" s="323"/>
      <c r="UIV51" s="323"/>
      <c r="UIW51" s="323"/>
      <c r="UIX51" s="323"/>
      <c r="UIY51" s="323"/>
      <c r="UIZ51" s="323"/>
      <c r="UJA51" s="323"/>
      <c r="UJB51" s="323"/>
      <c r="UJC51" s="323"/>
      <c r="UJD51" s="323"/>
      <c r="UJE51" s="323"/>
      <c r="UJF51" s="323"/>
      <c r="UJG51" s="323"/>
      <c r="UJH51" s="323"/>
      <c r="UJI51" s="323"/>
      <c r="UJJ51" s="323"/>
      <c r="UJK51" s="323"/>
      <c r="UJL51" s="323"/>
      <c r="UJM51" s="323"/>
      <c r="UJN51" s="323"/>
      <c r="UJO51" s="323"/>
      <c r="UJP51" s="323"/>
      <c r="UJQ51" s="323"/>
      <c r="UJR51" s="323"/>
      <c r="UJS51" s="323"/>
      <c r="UJT51" s="323"/>
      <c r="UJU51" s="323"/>
      <c r="UJV51" s="323"/>
      <c r="UJW51" s="323"/>
      <c r="UJX51" s="323"/>
      <c r="UJY51" s="323"/>
      <c r="UJZ51" s="323"/>
      <c r="UKA51" s="323"/>
      <c r="UKB51" s="323"/>
      <c r="UKC51" s="323"/>
      <c r="UKD51" s="323"/>
      <c r="UKE51" s="323"/>
      <c r="UKF51" s="323"/>
      <c r="UKG51" s="323"/>
      <c r="UKH51" s="323"/>
      <c r="UKI51" s="323"/>
      <c r="UKJ51" s="323"/>
      <c r="UKK51" s="323"/>
      <c r="UKL51" s="323"/>
      <c r="UKM51" s="323"/>
      <c r="UKN51" s="323"/>
      <c r="UKO51" s="323"/>
      <c r="UKP51" s="323"/>
      <c r="UKQ51" s="323"/>
      <c r="UKR51" s="323"/>
      <c r="UKS51" s="323"/>
      <c r="UKT51" s="323"/>
      <c r="UKU51" s="323"/>
      <c r="UKV51" s="323"/>
      <c r="UKW51" s="323"/>
      <c r="UKX51" s="323"/>
      <c r="UKY51" s="323"/>
      <c r="UKZ51" s="323"/>
      <c r="ULA51" s="323"/>
      <c r="ULB51" s="323"/>
      <c r="ULC51" s="323"/>
      <c r="ULD51" s="323"/>
      <c r="ULE51" s="323"/>
      <c r="ULF51" s="323"/>
      <c r="ULG51" s="323"/>
      <c r="ULH51" s="323"/>
      <c r="ULI51" s="323"/>
      <c r="ULJ51" s="323"/>
      <c r="ULK51" s="323"/>
      <c r="ULL51" s="323"/>
      <c r="ULM51" s="323"/>
      <c r="ULN51" s="323"/>
      <c r="ULO51" s="323"/>
      <c r="ULP51" s="323"/>
      <c r="ULQ51" s="323"/>
      <c r="ULR51" s="323"/>
      <c r="ULS51" s="323"/>
      <c r="ULT51" s="323"/>
      <c r="ULU51" s="323"/>
      <c r="ULV51" s="323"/>
      <c r="ULW51" s="323"/>
      <c r="ULX51" s="323"/>
      <c r="ULY51" s="323"/>
      <c r="ULZ51" s="323"/>
      <c r="UMA51" s="323"/>
      <c r="UMB51" s="323"/>
      <c r="UMC51" s="323"/>
      <c r="UMD51" s="323"/>
      <c r="UME51" s="323"/>
      <c r="UMF51" s="323"/>
      <c r="UMG51" s="323"/>
      <c r="UMH51" s="323"/>
      <c r="UMI51" s="323"/>
      <c r="UMJ51" s="323"/>
      <c r="UMK51" s="323"/>
      <c r="UML51" s="323"/>
      <c r="UMM51" s="323"/>
      <c r="UMN51" s="323"/>
      <c r="UMO51" s="323"/>
      <c r="UMP51" s="323"/>
      <c r="UMQ51" s="323"/>
      <c r="UMR51" s="323"/>
      <c r="UMS51" s="323"/>
      <c r="UMT51" s="323"/>
      <c r="UMU51" s="323"/>
      <c r="UMV51" s="323"/>
      <c r="UMW51" s="323"/>
      <c r="UMX51" s="323"/>
      <c r="UMY51" s="323"/>
      <c r="UMZ51" s="323"/>
      <c r="UNA51" s="323"/>
      <c r="UNB51" s="323"/>
      <c r="UNC51" s="323"/>
      <c r="UND51" s="323"/>
      <c r="UNE51" s="323"/>
      <c r="UNF51" s="323"/>
      <c r="UNG51" s="323"/>
      <c r="UNH51" s="323"/>
      <c r="UNI51" s="323"/>
      <c r="UNJ51" s="323"/>
      <c r="UNK51" s="323"/>
      <c r="UNL51" s="323"/>
      <c r="UNM51" s="323"/>
      <c r="UNN51" s="323"/>
      <c r="UNO51" s="323"/>
      <c r="UNP51" s="323"/>
      <c r="UNQ51" s="323"/>
      <c r="UNR51" s="323"/>
      <c r="UNS51" s="323"/>
      <c r="UNT51" s="323"/>
      <c r="UNU51" s="323"/>
      <c r="UNV51" s="323"/>
      <c r="UNW51" s="323"/>
      <c r="UNX51" s="323"/>
      <c r="UNY51" s="323"/>
      <c r="UNZ51" s="323"/>
      <c r="UOA51" s="323"/>
      <c r="UOB51" s="323"/>
      <c r="UOC51" s="323"/>
      <c r="UOD51" s="323"/>
      <c r="UOE51" s="323"/>
      <c r="UOF51" s="323"/>
      <c r="UOG51" s="323"/>
      <c r="UOH51" s="323"/>
      <c r="UOI51" s="323"/>
      <c r="UOJ51" s="323"/>
      <c r="UOK51" s="323"/>
      <c r="UOL51" s="323"/>
      <c r="UOM51" s="323"/>
      <c r="UON51" s="323"/>
      <c r="UOO51" s="323"/>
      <c r="UOP51" s="323"/>
      <c r="UOQ51" s="323"/>
      <c r="UOR51" s="323"/>
      <c r="UOS51" s="323"/>
      <c r="UOT51" s="323"/>
      <c r="UOU51" s="323"/>
      <c r="UOV51" s="323"/>
      <c r="UOW51" s="323"/>
      <c r="UOX51" s="323"/>
      <c r="UOY51" s="323"/>
      <c r="UOZ51" s="323"/>
      <c r="UPA51" s="323"/>
      <c r="UPB51" s="323"/>
      <c r="UPC51" s="323"/>
      <c r="UPD51" s="323"/>
      <c r="UPE51" s="323"/>
      <c r="UPF51" s="323"/>
      <c r="UPG51" s="323"/>
      <c r="UPH51" s="323"/>
      <c r="UPI51" s="323"/>
      <c r="UPJ51" s="323"/>
      <c r="UPK51" s="323"/>
      <c r="UPL51" s="323"/>
      <c r="UPM51" s="323"/>
      <c r="UPN51" s="323"/>
      <c r="UPO51" s="323"/>
      <c r="UPP51" s="323"/>
      <c r="UPQ51" s="323"/>
      <c r="UPR51" s="323"/>
      <c r="UPS51" s="323"/>
      <c r="UPT51" s="323"/>
      <c r="UPU51" s="323"/>
      <c r="UPV51" s="323"/>
      <c r="UPW51" s="323"/>
      <c r="UPX51" s="323"/>
      <c r="UPY51" s="323"/>
      <c r="UPZ51" s="323"/>
      <c r="UQA51" s="323"/>
      <c r="UQB51" s="323"/>
      <c r="UQC51" s="323"/>
      <c r="UQD51" s="323"/>
      <c r="UQE51" s="323"/>
      <c r="UQF51" s="323"/>
      <c r="UQG51" s="323"/>
      <c r="UQH51" s="323"/>
      <c r="UQI51" s="323"/>
      <c r="UQJ51" s="323"/>
      <c r="UQK51" s="323"/>
      <c r="UQL51" s="323"/>
      <c r="UQM51" s="323"/>
      <c r="UQN51" s="323"/>
      <c r="UQO51" s="323"/>
      <c r="UQP51" s="323"/>
      <c r="UQQ51" s="323"/>
      <c r="UQR51" s="323"/>
      <c r="UQS51" s="323"/>
      <c r="UQT51" s="323"/>
      <c r="UQU51" s="323"/>
      <c r="UQV51" s="323"/>
      <c r="UQW51" s="323"/>
      <c r="UQX51" s="323"/>
      <c r="UQY51" s="323"/>
      <c r="UQZ51" s="323"/>
      <c r="URA51" s="323"/>
      <c r="URB51" s="323"/>
      <c r="URC51" s="323"/>
      <c r="URD51" s="323"/>
      <c r="URE51" s="323"/>
      <c r="URF51" s="323"/>
      <c r="URG51" s="323"/>
      <c r="URH51" s="323"/>
      <c r="URI51" s="323"/>
      <c r="URJ51" s="323"/>
      <c r="URK51" s="323"/>
      <c r="URL51" s="323"/>
      <c r="URM51" s="323"/>
      <c r="URN51" s="323"/>
      <c r="URO51" s="323"/>
      <c r="URP51" s="323"/>
      <c r="URQ51" s="323"/>
      <c r="URR51" s="323"/>
      <c r="URS51" s="323"/>
      <c r="URT51" s="323"/>
      <c r="URU51" s="323"/>
      <c r="URV51" s="323"/>
      <c r="URW51" s="323"/>
      <c r="URX51" s="323"/>
      <c r="URY51" s="323"/>
      <c r="URZ51" s="323"/>
      <c r="USA51" s="323"/>
      <c r="USB51" s="323"/>
      <c r="USC51" s="323"/>
      <c r="USD51" s="323"/>
      <c r="USE51" s="323"/>
      <c r="USF51" s="323"/>
      <c r="USG51" s="323"/>
      <c r="USH51" s="323"/>
      <c r="USI51" s="323"/>
      <c r="USJ51" s="323"/>
      <c r="USK51" s="323"/>
      <c r="USL51" s="323"/>
      <c r="USM51" s="323"/>
      <c r="USN51" s="323"/>
      <c r="USO51" s="323"/>
      <c r="USP51" s="323"/>
      <c r="USQ51" s="323"/>
      <c r="USR51" s="323"/>
      <c r="USS51" s="323"/>
      <c r="UST51" s="323"/>
      <c r="USU51" s="323"/>
      <c r="USV51" s="323"/>
      <c r="USW51" s="323"/>
      <c r="USX51" s="323"/>
      <c r="USY51" s="323"/>
      <c r="USZ51" s="323"/>
      <c r="UTA51" s="323"/>
      <c r="UTB51" s="323"/>
      <c r="UTC51" s="323"/>
      <c r="UTD51" s="323"/>
      <c r="UTE51" s="323"/>
      <c r="UTF51" s="323"/>
      <c r="UTG51" s="323"/>
      <c r="UTH51" s="323"/>
      <c r="UTI51" s="323"/>
      <c r="UTJ51" s="323"/>
      <c r="UTK51" s="323"/>
      <c r="UTL51" s="323"/>
      <c r="UTM51" s="323"/>
      <c r="UTN51" s="323"/>
      <c r="UTO51" s="323"/>
      <c r="UTP51" s="323"/>
      <c r="UTQ51" s="323"/>
      <c r="UTR51" s="323"/>
      <c r="UTS51" s="323"/>
      <c r="UTT51" s="323"/>
      <c r="UTU51" s="323"/>
      <c r="UTV51" s="323"/>
      <c r="UTW51" s="323"/>
      <c r="UTX51" s="323"/>
      <c r="UTY51" s="323"/>
      <c r="UTZ51" s="323"/>
      <c r="UUA51" s="323"/>
      <c r="UUB51" s="323"/>
      <c r="UUC51" s="323"/>
      <c r="UUD51" s="323"/>
      <c r="UUE51" s="323"/>
      <c r="UUF51" s="323"/>
      <c r="UUG51" s="323"/>
      <c r="UUH51" s="323"/>
      <c r="UUI51" s="323"/>
      <c r="UUJ51" s="323"/>
      <c r="UUK51" s="323"/>
      <c r="UUL51" s="323"/>
      <c r="UUM51" s="323"/>
      <c r="UUN51" s="323"/>
      <c r="UUO51" s="323"/>
      <c r="UUP51" s="323"/>
      <c r="UUQ51" s="323"/>
      <c r="UUR51" s="323"/>
      <c r="UUS51" s="323"/>
      <c r="UUT51" s="323"/>
      <c r="UUU51" s="323"/>
      <c r="UUV51" s="323"/>
      <c r="UUW51" s="323"/>
      <c r="UUX51" s="323"/>
      <c r="UUY51" s="323"/>
      <c r="UUZ51" s="323"/>
      <c r="UVA51" s="323"/>
      <c r="UVB51" s="323"/>
      <c r="UVC51" s="323"/>
      <c r="UVD51" s="323"/>
      <c r="UVE51" s="323"/>
      <c r="UVF51" s="323"/>
      <c r="UVG51" s="323"/>
      <c r="UVH51" s="323"/>
      <c r="UVI51" s="323"/>
      <c r="UVJ51" s="323"/>
      <c r="UVK51" s="323"/>
      <c r="UVL51" s="323"/>
      <c r="UVM51" s="323"/>
      <c r="UVN51" s="323"/>
      <c r="UVO51" s="323"/>
      <c r="UVP51" s="323"/>
      <c r="UVQ51" s="323"/>
      <c r="UVR51" s="323"/>
      <c r="UVS51" s="323"/>
      <c r="UVT51" s="323"/>
      <c r="UVU51" s="323"/>
      <c r="UVV51" s="323"/>
      <c r="UVW51" s="323"/>
      <c r="UVX51" s="323"/>
      <c r="UVY51" s="323"/>
      <c r="UVZ51" s="323"/>
      <c r="UWA51" s="323"/>
      <c r="UWB51" s="323"/>
      <c r="UWC51" s="323"/>
      <c r="UWD51" s="323"/>
      <c r="UWE51" s="323"/>
      <c r="UWF51" s="323"/>
      <c r="UWG51" s="323"/>
      <c r="UWH51" s="323"/>
      <c r="UWI51" s="323"/>
      <c r="UWJ51" s="323"/>
      <c r="UWK51" s="323"/>
      <c r="UWL51" s="323"/>
      <c r="UWM51" s="323"/>
      <c r="UWN51" s="323"/>
      <c r="UWO51" s="323"/>
      <c r="UWP51" s="323"/>
      <c r="UWQ51" s="323"/>
      <c r="UWR51" s="323"/>
      <c r="UWS51" s="323"/>
      <c r="UWT51" s="323"/>
      <c r="UWU51" s="323"/>
      <c r="UWV51" s="323"/>
      <c r="UWW51" s="323"/>
      <c r="UWX51" s="323"/>
      <c r="UWY51" s="323"/>
      <c r="UWZ51" s="323"/>
      <c r="UXA51" s="323"/>
      <c r="UXB51" s="323"/>
      <c r="UXC51" s="323"/>
      <c r="UXD51" s="323"/>
      <c r="UXE51" s="323"/>
      <c r="UXF51" s="323"/>
      <c r="UXG51" s="323"/>
      <c r="UXH51" s="323"/>
      <c r="UXI51" s="323"/>
      <c r="UXJ51" s="323"/>
      <c r="UXK51" s="323"/>
      <c r="UXL51" s="323"/>
      <c r="UXM51" s="323"/>
      <c r="UXN51" s="323"/>
      <c r="UXO51" s="323"/>
      <c r="UXP51" s="323"/>
      <c r="UXQ51" s="323"/>
      <c r="UXR51" s="323"/>
      <c r="UXS51" s="323"/>
      <c r="UXT51" s="323"/>
      <c r="UXU51" s="323"/>
      <c r="UXV51" s="323"/>
      <c r="UXW51" s="323"/>
      <c r="UXX51" s="323"/>
      <c r="UXY51" s="323"/>
      <c r="UXZ51" s="323"/>
      <c r="UYA51" s="323"/>
      <c r="UYB51" s="323"/>
      <c r="UYC51" s="323"/>
      <c r="UYD51" s="323"/>
      <c r="UYE51" s="323"/>
      <c r="UYF51" s="323"/>
      <c r="UYG51" s="323"/>
      <c r="UYH51" s="323"/>
      <c r="UYI51" s="323"/>
      <c r="UYJ51" s="323"/>
      <c r="UYK51" s="323"/>
      <c r="UYL51" s="323"/>
      <c r="UYM51" s="323"/>
      <c r="UYN51" s="323"/>
      <c r="UYO51" s="323"/>
      <c r="UYP51" s="323"/>
      <c r="UYQ51" s="323"/>
      <c r="UYR51" s="323"/>
      <c r="UYS51" s="323"/>
      <c r="UYT51" s="323"/>
      <c r="UYU51" s="323"/>
      <c r="UYV51" s="323"/>
      <c r="UYW51" s="323"/>
      <c r="UYX51" s="323"/>
      <c r="UYY51" s="323"/>
      <c r="UYZ51" s="323"/>
      <c r="UZA51" s="323"/>
      <c r="UZB51" s="323"/>
      <c r="UZC51" s="323"/>
      <c r="UZD51" s="323"/>
      <c r="UZE51" s="323"/>
      <c r="UZF51" s="323"/>
      <c r="UZG51" s="323"/>
      <c r="UZH51" s="323"/>
      <c r="UZI51" s="323"/>
      <c r="UZJ51" s="323"/>
      <c r="UZK51" s="323"/>
      <c r="UZL51" s="323"/>
      <c r="UZM51" s="323"/>
      <c r="UZN51" s="323"/>
      <c r="UZO51" s="323"/>
      <c r="UZP51" s="323"/>
      <c r="UZQ51" s="323"/>
      <c r="UZR51" s="323"/>
      <c r="UZS51" s="323"/>
      <c r="UZT51" s="323"/>
      <c r="UZU51" s="323"/>
      <c r="UZV51" s="323"/>
      <c r="UZW51" s="323"/>
      <c r="UZX51" s="323"/>
      <c r="UZY51" s="323"/>
      <c r="UZZ51" s="323"/>
      <c r="VAA51" s="323"/>
      <c r="VAB51" s="323"/>
      <c r="VAC51" s="323"/>
      <c r="VAD51" s="323"/>
      <c r="VAE51" s="323"/>
      <c r="VAF51" s="323"/>
      <c r="VAG51" s="323"/>
      <c r="VAH51" s="323"/>
      <c r="VAI51" s="323"/>
      <c r="VAJ51" s="323"/>
      <c r="VAK51" s="323"/>
      <c r="VAL51" s="323"/>
      <c r="VAM51" s="323"/>
      <c r="VAN51" s="323"/>
      <c r="VAO51" s="323"/>
      <c r="VAP51" s="323"/>
      <c r="VAQ51" s="323"/>
      <c r="VAR51" s="323"/>
      <c r="VAS51" s="323"/>
      <c r="VAT51" s="323"/>
      <c r="VAU51" s="323"/>
      <c r="VAV51" s="323"/>
      <c r="VAW51" s="323"/>
      <c r="VAX51" s="323"/>
      <c r="VAY51" s="323"/>
      <c r="VAZ51" s="323"/>
      <c r="VBA51" s="323"/>
      <c r="VBB51" s="323"/>
      <c r="VBC51" s="323"/>
      <c r="VBD51" s="323"/>
      <c r="VBE51" s="323"/>
      <c r="VBF51" s="323"/>
      <c r="VBG51" s="323"/>
      <c r="VBH51" s="323"/>
      <c r="VBI51" s="323"/>
      <c r="VBJ51" s="323"/>
      <c r="VBK51" s="323"/>
      <c r="VBL51" s="323"/>
      <c r="VBM51" s="323"/>
      <c r="VBN51" s="323"/>
      <c r="VBO51" s="323"/>
      <c r="VBP51" s="323"/>
      <c r="VBQ51" s="323"/>
      <c r="VBR51" s="323"/>
      <c r="VBS51" s="323"/>
      <c r="VBT51" s="323"/>
      <c r="VBU51" s="323"/>
      <c r="VBV51" s="323"/>
      <c r="VBW51" s="323"/>
      <c r="VBX51" s="323"/>
      <c r="VBY51" s="323"/>
      <c r="VBZ51" s="323"/>
      <c r="VCA51" s="323"/>
      <c r="VCB51" s="323"/>
      <c r="VCC51" s="323"/>
      <c r="VCD51" s="323"/>
      <c r="VCE51" s="323"/>
      <c r="VCF51" s="323"/>
      <c r="VCG51" s="323"/>
      <c r="VCH51" s="323"/>
      <c r="VCI51" s="323"/>
      <c r="VCJ51" s="323"/>
      <c r="VCK51" s="323"/>
      <c r="VCL51" s="323"/>
      <c r="VCM51" s="323"/>
      <c r="VCN51" s="323"/>
      <c r="VCO51" s="323"/>
      <c r="VCP51" s="323"/>
      <c r="VCQ51" s="323"/>
      <c r="VCR51" s="323"/>
      <c r="VCS51" s="323"/>
      <c r="VCT51" s="323"/>
      <c r="VCU51" s="323"/>
      <c r="VCV51" s="323"/>
      <c r="VCW51" s="323"/>
      <c r="VCX51" s="323"/>
      <c r="VCY51" s="323"/>
      <c r="VCZ51" s="323"/>
      <c r="VDA51" s="323"/>
      <c r="VDB51" s="323"/>
      <c r="VDC51" s="323"/>
      <c r="VDD51" s="323"/>
      <c r="VDE51" s="323"/>
      <c r="VDF51" s="323"/>
      <c r="VDG51" s="323"/>
      <c r="VDH51" s="323"/>
      <c r="VDI51" s="323"/>
      <c r="VDJ51" s="323"/>
      <c r="VDK51" s="323"/>
      <c r="VDL51" s="323"/>
      <c r="VDM51" s="323"/>
      <c r="VDN51" s="323"/>
      <c r="VDO51" s="323"/>
      <c r="VDP51" s="323"/>
      <c r="VDQ51" s="323"/>
      <c r="VDR51" s="323"/>
      <c r="VDS51" s="323"/>
      <c r="VDT51" s="323"/>
      <c r="VDU51" s="323"/>
      <c r="VDV51" s="323"/>
      <c r="VDW51" s="323"/>
      <c r="VDX51" s="323"/>
      <c r="VDY51" s="323"/>
      <c r="VDZ51" s="323"/>
      <c r="VEA51" s="323"/>
      <c r="VEB51" s="323"/>
      <c r="VEC51" s="323"/>
      <c r="VED51" s="323"/>
      <c r="VEE51" s="323"/>
      <c r="VEF51" s="323"/>
      <c r="VEG51" s="323"/>
      <c r="VEH51" s="323"/>
      <c r="VEI51" s="323"/>
      <c r="VEJ51" s="323"/>
      <c r="VEK51" s="323"/>
      <c r="VEL51" s="323"/>
      <c r="VEM51" s="323"/>
      <c r="VEN51" s="323"/>
      <c r="VEO51" s="323"/>
      <c r="VEP51" s="323"/>
      <c r="VEQ51" s="323"/>
      <c r="VER51" s="323"/>
      <c r="VES51" s="323"/>
      <c r="VET51" s="323"/>
      <c r="VEU51" s="323"/>
      <c r="VEV51" s="323"/>
      <c r="VEW51" s="323"/>
      <c r="VEX51" s="323"/>
      <c r="VEY51" s="323"/>
      <c r="VEZ51" s="323"/>
      <c r="VFA51" s="323"/>
      <c r="VFB51" s="323"/>
      <c r="VFC51" s="323"/>
      <c r="VFD51" s="323"/>
      <c r="VFE51" s="323"/>
      <c r="VFF51" s="323"/>
      <c r="VFG51" s="323"/>
      <c r="VFH51" s="323"/>
      <c r="VFI51" s="323"/>
      <c r="VFJ51" s="323"/>
      <c r="VFK51" s="323"/>
      <c r="VFL51" s="323"/>
      <c r="VFM51" s="323"/>
      <c r="VFN51" s="323"/>
      <c r="VFO51" s="323"/>
      <c r="VFP51" s="323"/>
      <c r="VFQ51" s="323"/>
      <c r="VFR51" s="323"/>
      <c r="VFS51" s="323"/>
      <c r="VFT51" s="323"/>
      <c r="VFU51" s="323"/>
      <c r="VFV51" s="323"/>
      <c r="VFW51" s="323"/>
      <c r="VFX51" s="323"/>
      <c r="VFY51" s="323"/>
      <c r="VFZ51" s="323"/>
      <c r="VGA51" s="323"/>
      <c r="VGB51" s="323"/>
      <c r="VGC51" s="323"/>
      <c r="VGD51" s="323"/>
      <c r="VGE51" s="323"/>
      <c r="VGF51" s="323"/>
      <c r="VGG51" s="323"/>
      <c r="VGH51" s="323"/>
      <c r="VGI51" s="323"/>
      <c r="VGJ51" s="323"/>
      <c r="VGK51" s="323"/>
      <c r="VGL51" s="323"/>
      <c r="VGM51" s="323"/>
      <c r="VGN51" s="323"/>
      <c r="VGO51" s="323"/>
      <c r="VGP51" s="323"/>
      <c r="VGQ51" s="323"/>
      <c r="VGR51" s="323"/>
      <c r="VGS51" s="323"/>
      <c r="VGT51" s="323"/>
      <c r="VGU51" s="323"/>
      <c r="VGV51" s="323"/>
      <c r="VGW51" s="323"/>
      <c r="VGX51" s="323"/>
      <c r="VGY51" s="323"/>
      <c r="VGZ51" s="323"/>
      <c r="VHA51" s="323"/>
      <c r="VHB51" s="323"/>
      <c r="VHC51" s="323"/>
      <c r="VHD51" s="323"/>
      <c r="VHE51" s="323"/>
      <c r="VHF51" s="323"/>
      <c r="VHG51" s="323"/>
      <c r="VHH51" s="323"/>
      <c r="VHI51" s="323"/>
      <c r="VHJ51" s="323"/>
      <c r="VHK51" s="323"/>
      <c r="VHL51" s="323"/>
      <c r="VHM51" s="323"/>
      <c r="VHN51" s="323"/>
      <c r="VHO51" s="323"/>
      <c r="VHP51" s="323"/>
      <c r="VHQ51" s="323"/>
      <c r="VHR51" s="323"/>
      <c r="VHS51" s="323"/>
      <c r="VHT51" s="323"/>
      <c r="VHU51" s="323"/>
      <c r="VHV51" s="323"/>
      <c r="VHW51" s="323"/>
      <c r="VHX51" s="323"/>
      <c r="VHY51" s="323"/>
      <c r="VHZ51" s="323"/>
      <c r="VIA51" s="323"/>
      <c r="VIB51" s="323"/>
      <c r="VIC51" s="323"/>
      <c r="VID51" s="323"/>
      <c r="VIE51" s="323"/>
      <c r="VIF51" s="323"/>
      <c r="VIG51" s="323"/>
      <c r="VIH51" s="323"/>
      <c r="VII51" s="323"/>
      <c r="VIJ51" s="323"/>
      <c r="VIK51" s="323"/>
      <c r="VIL51" s="323"/>
      <c r="VIM51" s="323"/>
      <c r="VIN51" s="323"/>
      <c r="VIO51" s="323"/>
      <c r="VIP51" s="323"/>
      <c r="VIQ51" s="323"/>
      <c r="VIR51" s="323"/>
      <c r="VIS51" s="323"/>
      <c r="VIT51" s="323"/>
      <c r="VIU51" s="323"/>
      <c r="VIV51" s="323"/>
      <c r="VIW51" s="323"/>
      <c r="VIX51" s="323"/>
      <c r="VIY51" s="323"/>
      <c r="VIZ51" s="323"/>
      <c r="VJA51" s="323"/>
      <c r="VJB51" s="323"/>
      <c r="VJC51" s="323"/>
      <c r="VJD51" s="323"/>
      <c r="VJE51" s="323"/>
      <c r="VJF51" s="323"/>
      <c r="VJG51" s="323"/>
      <c r="VJH51" s="323"/>
      <c r="VJI51" s="323"/>
      <c r="VJJ51" s="323"/>
      <c r="VJK51" s="323"/>
      <c r="VJL51" s="323"/>
      <c r="VJM51" s="323"/>
      <c r="VJN51" s="323"/>
      <c r="VJO51" s="323"/>
      <c r="VJP51" s="323"/>
      <c r="VJQ51" s="323"/>
      <c r="VJR51" s="323"/>
      <c r="VJS51" s="323"/>
      <c r="VJT51" s="323"/>
      <c r="VJU51" s="323"/>
      <c r="VJV51" s="323"/>
      <c r="VJW51" s="323"/>
      <c r="VJX51" s="323"/>
      <c r="VJY51" s="323"/>
      <c r="VJZ51" s="323"/>
      <c r="VKA51" s="323"/>
      <c r="VKB51" s="323"/>
      <c r="VKC51" s="323"/>
      <c r="VKD51" s="323"/>
      <c r="VKE51" s="323"/>
      <c r="VKF51" s="323"/>
      <c r="VKG51" s="323"/>
      <c r="VKH51" s="323"/>
      <c r="VKI51" s="323"/>
      <c r="VKJ51" s="323"/>
      <c r="VKK51" s="323"/>
      <c r="VKL51" s="323"/>
      <c r="VKM51" s="323"/>
      <c r="VKN51" s="323"/>
      <c r="VKO51" s="323"/>
      <c r="VKP51" s="323"/>
      <c r="VKQ51" s="323"/>
      <c r="VKR51" s="323"/>
      <c r="VKS51" s="323"/>
      <c r="VKT51" s="323"/>
      <c r="VKU51" s="323"/>
      <c r="VKV51" s="323"/>
      <c r="VKW51" s="323"/>
      <c r="VKX51" s="323"/>
      <c r="VKY51" s="323"/>
      <c r="VKZ51" s="323"/>
      <c r="VLA51" s="323"/>
      <c r="VLB51" s="323"/>
      <c r="VLC51" s="323"/>
      <c r="VLD51" s="323"/>
      <c r="VLE51" s="323"/>
      <c r="VLF51" s="323"/>
      <c r="VLG51" s="323"/>
      <c r="VLH51" s="323"/>
      <c r="VLI51" s="323"/>
      <c r="VLJ51" s="323"/>
      <c r="VLK51" s="323"/>
      <c r="VLL51" s="323"/>
      <c r="VLM51" s="323"/>
      <c r="VLN51" s="323"/>
      <c r="VLO51" s="323"/>
      <c r="VLP51" s="323"/>
      <c r="VLQ51" s="323"/>
      <c r="VLR51" s="323"/>
      <c r="VLS51" s="323"/>
      <c r="VLT51" s="323"/>
      <c r="VLU51" s="323"/>
      <c r="VLV51" s="323"/>
      <c r="VLW51" s="323"/>
      <c r="VLX51" s="323"/>
      <c r="VLY51" s="323"/>
      <c r="VLZ51" s="323"/>
      <c r="VMA51" s="323"/>
      <c r="VMB51" s="323"/>
      <c r="VMC51" s="323"/>
      <c r="VMD51" s="323"/>
      <c r="VME51" s="323"/>
      <c r="VMF51" s="323"/>
      <c r="VMG51" s="323"/>
      <c r="VMH51" s="323"/>
      <c r="VMI51" s="323"/>
      <c r="VMJ51" s="323"/>
      <c r="VMK51" s="323"/>
      <c r="VML51" s="323"/>
      <c r="VMM51" s="323"/>
      <c r="VMN51" s="323"/>
      <c r="VMO51" s="323"/>
      <c r="VMP51" s="323"/>
      <c r="VMQ51" s="323"/>
      <c r="VMR51" s="323"/>
      <c r="VMS51" s="323"/>
      <c r="VMT51" s="323"/>
      <c r="VMU51" s="323"/>
      <c r="VMV51" s="323"/>
      <c r="VMW51" s="323"/>
      <c r="VMX51" s="323"/>
      <c r="VMY51" s="323"/>
      <c r="VMZ51" s="323"/>
      <c r="VNA51" s="323"/>
      <c r="VNB51" s="323"/>
      <c r="VNC51" s="323"/>
      <c r="VND51" s="323"/>
      <c r="VNE51" s="323"/>
      <c r="VNF51" s="323"/>
      <c r="VNG51" s="323"/>
      <c r="VNH51" s="323"/>
      <c r="VNI51" s="323"/>
      <c r="VNJ51" s="323"/>
      <c r="VNK51" s="323"/>
      <c r="VNL51" s="323"/>
      <c r="VNM51" s="323"/>
      <c r="VNN51" s="323"/>
      <c r="VNO51" s="323"/>
      <c r="VNP51" s="323"/>
      <c r="VNQ51" s="323"/>
      <c r="VNR51" s="323"/>
      <c r="VNS51" s="323"/>
      <c r="VNT51" s="323"/>
      <c r="VNU51" s="323"/>
      <c r="VNV51" s="323"/>
      <c r="VNW51" s="323"/>
      <c r="VNX51" s="323"/>
      <c r="VNY51" s="323"/>
      <c r="VNZ51" s="323"/>
      <c r="VOA51" s="323"/>
      <c r="VOB51" s="323"/>
      <c r="VOC51" s="323"/>
      <c r="VOD51" s="323"/>
      <c r="VOE51" s="323"/>
      <c r="VOF51" s="323"/>
      <c r="VOG51" s="323"/>
      <c r="VOH51" s="323"/>
      <c r="VOI51" s="323"/>
      <c r="VOJ51" s="323"/>
      <c r="VOK51" s="323"/>
      <c r="VOL51" s="323"/>
      <c r="VOM51" s="323"/>
      <c r="VON51" s="323"/>
      <c r="VOO51" s="323"/>
      <c r="VOP51" s="323"/>
      <c r="VOQ51" s="323"/>
      <c r="VOR51" s="323"/>
      <c r="VOS51" s="323"/>
      <c r="VOT51" s="323"/>
      <c r="VOU51" s="323"/>
      <c r="VOV51" s="323"/>
      <c r="VOW51" s="323"/>
      <c r="VOX51" s="323"/>
      <c r="VOY51" s="323"/>
      <c r="VOZ51" s="323"/>
      <c r="VPA51" s="323"/>
      <c r="VPB51" s="323"/>
      <c r="VPC51" s="323"/>
      <c r="VPD51" s="323"/>
      <c r="VPE51" s="323"/>
      <c r="VPF51" s="323"/>
      <c r="VPG51" s="323"/>
      <c r="VPH51" s="323"/>
      <c r="VPI51" s="323"/>
      <c r="VPJ51" s="323"/>
      <c r="VPK51" s="323"/>
      <c r="VPL51" s="323"/>
      <c r="VPM51" s="323"/>
      <c r="VPN51" s="323"/>
      <c r="VPO51" s="323"/>
      <c r="VPP51" s="323"/>
      <c r="VPQ51" s="323"/>
      <c r="VPR51" s="323"/>
      <c r="VPS51" s="323"/>
      <c r="VPT51" s="323"/>
      <c r="VPU51" s="323"/>
      <c r="VPV51" s="323"/>
      <c r="VPW51" s="323"/>
      <c r="VPX51" s="323"/>
      <c r="VPY51" s="323"/>
      <c r="VPZ51" s="323"/>
      <c r="VQA51" s="323"/>
      <c r="VQB51" s="323"/>
      <c r="VQC51" s="323"/>
      <c r="VQD51" s="323"/>
      <c r="VQE51" s="323"/>
      <c r="VQF51" s="323"/>
      <c r="VQG51" s="323"/>
      <c r="VQH51" s="323"/>
      <c r="VQI51" s="323"/>
      <c r="VQJ51" s="323"/>
      <c r="VQK51" s="323"/>
      <c r="VQL51" s="323"/>
      <c r="VQM51" s="323"/>
      <c r="VQN51" s="323"/>
      <c r="VQO51" s="323"/>
      <c r="VQP51" s="323"/>
      <c r="VQQ51" s="323"/>
      <c r="VQR51" s="323"/>
      <c r="VQS51" s="323"/>
      <c r="VQT51" s="323"/>
      <c r="VQU51" s="323"/>
      <c r="VQV51" s="323"/>
      <c r="VQW51" s="323"/>
      <c r="VQX51" s="323"/>
      <c r="VQY51" s="323"/>
      <c r="VQZ51" s="323"/>
      <c r="VRA51" s="323"/>
      <c r="VRB51" s="323"/>
      <c r="VRC51" s="323"/>
      <c r="VRD51" s="323"/>
      <c r="VRE51" s="323"/>
      <c r="VRF51" s="323"/>
      <c r="VRG51" s="323"/>
      <c r="VRH51" s="323"/>
      <c r="VRI51" s="323"/>
      <c r="VRJ51" s="323"/>
      <c r="VRK51" s="323"/>
      <c r="VRL51" s="323"/>
      <c r="VRM51" s="323"/>
      <c r="VRN51" s="323"/>
      <c r="VRO51" s="323"/>
      <c r="VRP51" s="323"/>
      <c r="VRQ51" s="323"/>
      <c r="VRR51" s="323"/>
      <c r="VRS51" s="323"/>
      <c r="VRT51" s="323"/>
      <c r="VRU51" s="323"/>
      <c r="VRV51" s="323"/>
      <c r="VRW51" s="323"/>
      <c r="VRX51" s="323"/>
      <c r="VRY51" s="323"/>
      <c r="VRZ51" s="323"/>
      <c r="VSA51" s="323"/>
      <c r="VSB51" s="323"/>
      <c r="VSC51" s="323"/>
      <c r="VSD51" s="323"/>
      <c r="VSE51" s="323"/>
      <c r="VSF51" s="323"/>
      <c r="VSG51" s="323"/>
      <c r="VSH51" s="323"/>
      <c r="VSI51" s="323"/>
      <c r="VSJ51" s="323"/>
      <c r="VSK51" s="323"/>
      <c r="VSL51" s="323"/>
      <c r="VSM51" s="323"/>
      <c r="VSN51" s="323"/>
      <c r="VSO51" s="323"/>
      <c r="VSP51" s="323"/>
      <c r="VSQ51" s="323"/>
      <c r="VSR51" s="323"/>
      <c r="VSS51" s="323"/>
      <c r="VST51" s="323"/>
      <c r="VSU51" s="323"/>
      <c r="VSV51" s="323"/>
      <c r="VSW51" s="323"/>
      <c r="VSX51" s="323"/>
      <c r="VSY51" s="323"/>
      <c r="VSZ51" s="323"/>
      <c r="VTA51" s="323"/>
      <c r="VTB51" s="323"/>
      <c r="VTC51" s="323"/>
      <c r="VTD51" s="323"/>
      <c r="VTE51" s="323"/>
      <c r="VTF51" s="323"/>
      <c r="VTG51" s="323"/>
      <c r="VTH51" s="323"/>
      <c r="VTI51" s="323"/>
      <c r="VTJ51" s="323"/>
      <c r="VTK51" s="323"/>
      <c r="VTL51" s="323"/>
      <c r="VTM51" s="323"/>
      <c r="VTN51" s="323"/>
      <c r="VTO51" s="323"/>
      <c r="VTP51" s="323"/>
      <c r="VTQ51" s="323"/>
      <c r="VTR51" s="323"/>
      <c r="VTS51" s="323"/>
      <c r="VTT51" s="323"/>
      <c r="VTU51" s="323"/>
      <c r="VTV51" s="323"/>
      <c r="VTW51" s="323"/>
      <c r="VTX51" s="323"/>
      <c r="VTY51" s="323"/>
      <c r="VTZ51" s="323"/>
      <c r="VUA51" s="323"/>
      <c r="VUB51" s="323"/>
      <c r="VUC51" s="323"/>
      <c r="VUD51" s="323"/>
      <c r="VUE51" s="323"/>
      <c r="VUF51" s="323"/>
      <c r="VUG51" s="323"/>
      <c r="VUH51" s="323"/>
      <c r="VUI51" s="323"/>
      <c r="VUJ51" s="323"/>
      <c r="VUK51" s="323"/>
      <c r="VUL51" s="323"/>
      <c r="VUM51" s="323"/>
      <c r="VUN51" s="323"/>
      <c r="VUO51" s="323"/>
      <c r="VUP51" s="323"/>
      <c r="VUQ51" s="323"/>
      <c r="VUR51" s="323"/>
      <c r="VUS51" s="323"/>
      <c r="VUT51" s="323"/>
      <c r="VUU51" s="323"/>
      <c r="VUV51" s="323"/>
      <c r="VUW51" s="323"/>
      <c r="VUX51" s="323"/>
      <c r="VUY51" s="323"/>
      <c r="VUZ51" s="323"/>
      <c r="VVA51" s="323"/>
      <c r="VVB51" s="323"/>
      <c r="VVC51" s="323"/>
      <c r="VVD51" s="323"/>
      <c r="VVE51" s="323"/>
      <c r="VVF51" s="323"/>
      <c r="VVG51" s="323"/>
      <c r="VVH51" s="323"/>
      <c r="VVI51" s="323"/>
      <c r="VVJ51" s="323"/>
      <c r="VVK51" s="323"/>
      <c r="VVL51" s="323"/>
      <c r="VVM51" s="323"/>
      <c r="VVN51" s="323"/>
      <c r="VVO51" s="323"/>
      <c r="VVP51" s="323"/>
      <c r="VVQ51" s="323"/>
      <c r="VVR51" s="323"/>
      <c r="VVS51" s="323"/>
      <c r="VVT51" s="323"/>
      <c r="VVU51" s="323"/>
      <c r="VVV51" s="323"/>
      <c r="VVW51" s="323"/>
      <c r="VVX51" s="323"/>
      <c r="VVY51" s="323"/>
      <c r="VVZ51" s="323"/>
      <c r="VWA51" s="323"/>
      <c r="VWB51" s="323"/>
      <c r="VWC51" s="323"/>
      <c r="VWD51" s="323"/>
      <c r="VWE51" s="323"/>
      <c r="VWF51" s="323"/>
      <c r="VWG51" s="323"/>
      <c r="VWH51" s="323"/>
      <c r="VWI51" s="323"/>
      <c r="VWJ51" s="323"/>
      <c r="VWK51" s="323"/>
      <c r="VWL51" s="323"/>
      <c r="VWM51" s="323"/>
      <c r="VWN51" s="323"/>
      <c r="VWO51" s="323"/>
      <c r="VWP51" s="323"/>
      <c r="VWQ51" s="323"/>
      <c r="VWR51" s="323"/>
      <c r="VWS51" s="323"/>
      <c r="VWT51" s="323"/>
      <c r="VWU51" s="323"/>
      <c r="VWV51" s="323"/>
      <c r="VWW51" s="323"/>
      <c r="VWX51" s="323"/>
      <c r="VWY51" s="323"/>
      <c r="VWZ51" s="323"/>
      <c r="VXA51" s="323"/>
      <c r="VXB51" s="323"/>
      <c r="VXC51" s="323"/>
      <c r="VXD51" s="323"/>
      <c r="VXE51" s="323"/>
      <c r="VXF51" s="323"/>
      <c r="VXG51" s="323"/>
      <c r="VXH51" s="323"/>
      <c r="VXI51" s="323"/>
      <c r="VXJ51" s="323"/>
      <c r="VXK51" s="323"/>
      <c r="VXL51" s="323"/>
      <c r="VXM51" s="323"/>
      <c r="VXN51" s="323"/>
      <c r="VXO51" s="323"/>
      <c r="VXP51" s="323"/>
      <c r="VXQ51" s="323"/>
      <c r="VXR51" s="323"/>
      <c r="VXS51" s="323"/>
      <c r="VXT51" s="323"/>
      <c r="VXU51" s="323"/>
      <c r="VXV51" s="323"/>
      <c r="VXW51" s="323"/>
      <c r="VXX51" s="323"/>
      <c r="VXY51" s="323"/>
      <c r="VXZ51" s="323"/>
      <c r="VYA51" s="323"/>
      <c r="VYB51" s="323"/>
      <c r="VYC51" s="323"/>
      <c r="VYD51" s="323"/>
      <c r="VYE51" s="323"/>
      <c r="VYF51" s="323"/>
      <c r="VYG51" s="323"/>
      <c r="VYH51" s="323"/>
      <c r="VYI51" s="323"/>
      <c r="VYJ51" s="323"/>
      <c r="VYK51" s="323"/>
      <c r="VYL51" s="323"/>
      <c r="VYM51" s="323"/>
      <c r="VYN51" s="323"/>
      <c r="VYO51" s="323"/>
      <c r="VYP51" s="323"/>
      <c r="VYQ51" s="323"/>
      <c r="VYR51" s="323"/>
      <c r="VYS51" s="323"/>
      <c r="VYT51" s="323"/>
      <c r="VYU51" s="323"/>
      <c r="VYV51" s="323"/>
      <c r="VYW51" s="323"/>
      <c r="VYX51" s="323"/>
      <c r="VYY51" s="323"/>
      <c r="VYZ51" s="323"/>
      <c r="VZA51" s="323"/>
      <c r="VZB51" s="323"/>
      <c r="VZC51" s="323"/>
      <c r="VZD51" s="323"/>
      <c r="VZE51" s="323"/>
      <c r="VZF51" s="323"/>
      <c r="VZG51" s="323"/>
      <c r="VZH51" s="323"/>
      <c r="VZI51" s="323"/>
      <c r="VZJ51" s="323"/>
      <c r="VZK51" s="323"/>
      <c r="VZL51" s="323"/>
      <c r="VZM51" s="323"/>
      <c r="VZN51" s="323"/>
      <c r="VZO51" s="323"/>
      <c r="VZP51" s="323"/>
      <c r="VZQ51" s="323"/>
      <c r="VZR51" s="323"/>
      <c r="VZS51" s="323"/>
      <c r="VZT51" s="323"/>
      <c r="VZU51" s="323"/>
      <c r="VZV51" s="323"/>
      <c r="VZW51" s="323"/>
      <c r="VZX51" s="323"/>
      <c r="VZY51" s="323"/>
      <c r="VZZ51" s="323"/>
      <c r="WAA51" s="323"/>
      <c r="WAB51" s="323"/>
      <c r="WAC51" s="323"/>
      <c r="WAD51" s="323"/>
      <c r="WAE51" s="323"/>
      <c r="WAF51" s="323"/>
      <c r="WAG51" s="323"/>
      <c r="WAH51" s="323"/>
      <c r="WAI51" s="323"/>
      <c r="WAJ51" s="323"/>
      <c r="WAK51" s="323"/>
      <c r="WAL51" s="323"/>
      <c r="WAM51" s="323"/>
      <c r="WAN51" s="323"/>
      <c r="WAO51" s="323"/>
      <c r="WAP51" s="323"/>
      <c r="WAQ51" s="323"/>
      <c r="WAR51" s="323"/>
      <c r="WAS51" s="323"/>
      <c r="WAT51" s="323"/>
      <c r="WAU51" s="323"/>
      <c r="WAV51" s="323"/>
      <c r="WAW51" s="323"/>
      <c r="WAX51" s="323"/>
      <c r="WAY51" s="323"/>
      <c r="WAZ51" s="323"/>
      <c r="WBA51" s="323"/>
      <c r="WBB51" s="323"/>
      <c r="WBC51" s="323"/>
      <c r="WBD51" s="323"/>
      <c r="WBE51" s="323"/>
      <c r="WBF51" s="323"/>
      <c r="WBG51" s="323"/>
      <c r="WBH51" s="323"/>
      <c r="WBI51" s="323"/>
      <c r="WBJ51" s="323"/>
      <c r="WBK51" s="323"/>
      <c r="WBL51" s="323"/>
      <c r="WBM51" s="323"/>
      <c r="WBN51" s="323"/>
      <c r="WBO51" s="323"/>
      <c r="WBP51" s="323"/>
      <c r="WBQ51" s="323"/>
      <c r="WBR51" s="323"/>
      <c r="WBS51" s="323"/>
      <c r="WBT51" s="323"/>
      <c r="WBU51" s="323"/>
      <c r="WBV51" s="323"/>
      <c r="WBW51" s="323"/>
      <c r="WBX51" s="323"/>
      <c r="WBY51" s="323"/>
      <c r="WBZ51" s="323"/>
      <c r="WCA51" s="323"/>
      <c r="WCB51" s="323"/>
      <c r="WCC51" s="323"/>
      <c r="WCD51" s="323"/>
      <c r="WCE51" s="323"/>
      <c r="WCF51" s="323"/>
      <c r="WCG51" s="323"/>
      <c r="WCH51" s="323"/>
      <c r="WCI51" s="323"/>
      <c r="WCJ51" s="323"/>
      <c r="WCK51" s="323"/>
      <c r="WCL51" s="323"/>
      <c r="WCM51" s="323"/>
      <c r="WCN51" s="323"/>
      <c r="WCO51" s="323"/>
      <c r="WCP51" s="323"/>
      <c r="WCQ51" s="323"/>
      <c r="WCR51" s="323"/>
      <c r="WCS51" s="323"/>
      <c r="WCT51" s="323"/>
      <c r="WCU51" s="323"/>
      <c r="WCV51" s="323"/>
      <c r="WCW51" s="323"/>
      <c r="WCX51" s="323"/>
      <c r="WCY51" s="323"/>
      <c r="WCZ51" s="323"/>
      <c r="WDA51" s="323"/>
      <c r="WDB51" s="323"/>
      <c r="WDC51" s="323"/>
      <c r="WDD51" s="323"/>
      <c r="WDE51" s="323"/>
      <c r="WDF51" s="323"/>
      <c r="WDG51" s="323"/>
      <c r="WDH51" s="323"/>
      <c r="WDI51" s="323"/>
      <c r="WDJ51" s="323"/>
      <c r="WDK51" s="323"/>
      <c r="WDL51" s="323"/>
      <c r="WDM51" s="323"/>
      <c r="WDN51" s="323"/>
      <c r="WDO51" s="323"/>
      <c r="WDP51" s="323"/>
      <c r="WDQ51" s="323"/>
      <c r="WDR51" s="323"/>
      <c r="WDS51" s="323"/>
      <c r="WDT51" s="323"/>
      <c r="WDU51" s="323"/>
      <c r="WDV51" s="323"/>
      <c r="WDW51" s="323"/>
      <c r="WDX51" s="323"/>
      <c r="WDY51" s="323"/>
      <c r="WDZ51" s="323"/>
      <c r="WEA51" s="323"/>
      <c r="WEB51" s="323"/>
      <c r="WEC51" s="323"/>
      <c r="WED51" s="323"/>
      <c r="WEE51" s="323"/>
      <c r="WEF51" s="323"/>
      <c r="WEG51" s="323"/>
      <c r="WEH51" s="323"/>
      <c r="WEI51" s="323"/>
      <c r="WEJ51" s="323"/>
      <c r="WEK51" s="323"/>
      <c r="WEL51" s="323"/>
      <c r="WEM51" s="323"/>
      <c r="WEN51" s="323"/>
      <c r="WEO51" s="323"/>
      <c r="WEP51" s="323"/>
      <c r="WEQ51" s="323"/>
      <c r="WER51" s="323"/>
      <c r="WES51" s="323"/>
      <c r="WET51" s="323"/>
      <c r="WEU51" s="323"/>
      <c r="WEV51" s="323"/>
      <c r="WEW51" s="323"/>
      <c r="WEX51" s="323"/>
      <c r="WEY51" s="323"/>
      <c r="WEZ51" s="323"/>
      <c r="WFA51" s="323"/>
      <c r="WFB51" s="323"/>
      <c r="WFC51" s="323"/>
      <c r="WFD51" s="323"/>
      <c r="WFE51" s="323"/>
      <c r="WFF51" s="323"/>
      <c r="WFG51" s="323"/>
      <c r="WFH51" s="323"/>
      <c r="WFI51" s="323"/>
      <c r="WFJ51" s="323"/>
      <c r="WFK51" s="323"/>
      <c r="WFL51" s="323"/>
      <c r="WFM51" s="323"/>
      <c r="WFN51" s="323"/>
      <c r="WFO51" s="323"/>
      <c r="WFP51" s="323"/>
      <c r="WFQ51" s="323"/>
      <c r="WFR51" s="323"/>
      <c r="WFS51" s="323"/>
      <c r="WFT51" s="323"/>
      <c r="WFU51" s="323"/>
      <c r="WFV51" s="323"/>
      <c r="WFW51" s="323"/>
      <c r="WFX51" s="323"/>
      <c r="WFY51" s="323"/>
      <c r="WFZ51" s="323"/>
      <c r="WGA51" s="323"/>
      <c r="WGB51" s="323"/>
      <c r="WGC51" s="323"/>
      <c r="WGD51" s="323"/>
      <c r="WGE51" s="323"/>
      <c r="WGF51" s="323"/>
      <c r="WGG51" s="323"/>
      <c r="WGH51" s="323"/>
      <c r="WGI51" s="323"/>
      <c r="WGJ51" s="323"/>
      <c r="WGK51" s="323"/>
      <c r="WGL51" s="323"/>
      <c r="WGM51" s="323"/>
      <c r="WGN51" s="323"/>
      <c r="WGO51" s="323"/>
      <c r="WGP51" s="323"/>
      <c r="WGQ51" s="323"/>
      <c r="WGR51" s="323"/>
      <c r="WGS51" s="323"/>
      <c r="WGT51" s="323"/>
      <c r="WGU51" s="323"/>
      <c r="WGV51" s="323"/>
      <c r="WGW51" s="323"/>
      <c r="WGX51" s="323"/>
      <c r="WGY51" s="323"/>
      <c r="WGZ51" s="323"/>
      <c r="WHA51" s="323"/>
      <c r="WHB51" s="323"/>
      <c r="WHC51" s="323"/>
      <c r="WHD51" s="323"/>
      <c r="WHE51" s="323"/>
      <c r="WHF51" s="323"/>
      <c r="WHG51" s="323"/>
      <c r="WHH51" s="323"/>
      <c r="WHI51" s="323"/>
      <c r="WHJ51" s="323"/>
      <c r="WHK51" s="323"/>
      <c r="WHL51" s="323"/>
      <c r="WHM51" s="323"/>
      <c r="WHN51" s="323"/>
      <c r="WHO51" s="323"/>
      <c r="WHP51" s="323"/>
      <c r="WHQ51" s="323"/>
      <c r="WHR51" s="323"/>
      <c r="WHS51" s="323"/>
      <c r="WHT51" s="323"/>
      <c r="WHU51" s="323"/>
      <c r="WHV51" s="323"/>
      <c r="WHW51" s="323"/>
      <c r="WHX51" s="323"/>
      <c r="WHY51" s="323"/>
      <c r="WHZ51" s="323"/>
      <c r="WIA51" s="323"/>
      <c r="WIB51" s="323"/>
      <c r="WIC51" s="323"/>
      <c r="WID51" s="323"/>
      <c r="WIE51" s="323"/>
      <c r="WIF51" s="323"/>
      <c r="WIG51" s="323"/>
      <c r="WIH51" s="323"/>
      <c r="WII51" s="323"/>
      <c r="WIJ51" s="323"/>
      <c r="WIK51" s="323"/>
      <c r="WIL51" s="323"/>
      <c r="WIM51" s="323"/>
      <c r="WIN51" s="323"/>
      <c r="WIO51" s="323"/>
      <c r="WIP51" s="323"/>
      <c r="WIQ51" s="323"/>
      <c r="WIR51" s="323"/>
      <c r="WIS51" s="323"/>
      <c r="WIT51" s="323"/>
      <c r="WIU51" s="323"/>
      <c r="WIV51" s="323"/>
      <c r="WIW51" s="323"/>
      <c r="WIX51" s="323"/>
      <c r="WIY51" s="323"/>
      <c r="WIZ51" s="323"/>
      <c r="WJA51" s="323"/>
      <c r="WJB51" s="323"/>
      <c r="WJC51" s="323"/>
      <c r="WJD51" s="323"/>
      <c r="WJE51" s="323"/>
      <c r="WJF51" s="323"/>
      <c r="WJG51" s="323"/>
      <c r="WJH51" s="323"/>
      <c r="WJI51" s="323"/>
      <c r="WJJ51" s="323"/>
      <c r="WJK51" s="323"/>
      <c r="WJL51" s="323"/>
      <c r="WJM51" s="323"/>
      <c r="WJN51" s="323"/>
      <c r="WJO51" s="323"/>
      <c r="WJP51" s="323"/>
      <c r="WJQ51" s="323"/>
      <c r="WJR51" s="323"/>
      <c r="WJS51" s="323"/>
      <c r="WJT51" s="323"/>
      <c r="WJU51" s="323"/>
      <c r="WJV51" s="323"/>
      <c r="WJW51" s="323"/>
      <c r="WJX51" s="323"/>
      <c r="WJY51" s="323"/>
      <c r="WJZ51" s="323"/>
      <c r="WKA51" s="323"/>
      <c r="WKB51" s="323"/>
      <c r="WKC51" s="323"/>
      <c r="WKD51" s="323"/>
      <c r="WKE51" s="323"/>
      <c r="WKF51" s="323"/>
      <c r="WKG51" s="323"/>
      <c r="WKH51" s="323"/>
      <c r="WKI51" s="323"/>
      <c r="WKJ51" s="323"/>
      <c r="WKK51" s="323"/>
      <c r="WKL51" s="323"/>
      <c r="WKM51" s="323"/>
      <c r="WKN51" s="323"/>
      <c r="WKO51" s="323"/>
      <c r="WKP51" s="323"/>
      <c r="WKQ51" s="323"/>
      <c r="WKR51" s="323"/>
      <c r="WKS51" s="323"/>
      <c r="WKT51" s="323"/>
      <c r="WKU51" s="323"/>
      <c r="WKV51" s="323"/>
      <c r="WKW51" s="323"/>
      <c r="WKX51" s="323"/>
      <c r="WKY51" s="323"/>
      <c r="WKZ51" s="323"/>
      <c r="WLA51" s="323"/>
      <c r="WLB51" s="323"/>
      <c r="WLC51" s="323"/>
      <c r="WLD51" s="323"/>
      <c r="WLE51" s="323"/>
      <c r="WLF51" s="323"/>
      <c r="WLG51" s="323"/>
      <c r="WLH51" s="323"/>
      <c r="WLI51" s="323"/>
      <c r="WLJ51" s="323"/>
      <c r="WLK51" s="323"/>
      <c r="WLL51" s="323"/>
      <c r="WLM51" s="323"/>
      <c r="WLN51" s="323"/>
      <c r="WLO51" s="323"/>
      <c r="WLP51" s="323"/>
      <c r="WLQ51" s="323"/>
      <c r="WLR51" s="323"/>
      <c r="WLS51" s="323"/>
      <c r="WLT51" s="323"/>
      <c r="WLU51" s="323"/>
      <c r="WLV51" s="323"/>
      <c r="WLW51" s="323"/>
      <c r="WLX51" s="323"/>
      <c r="WLY51" s="323"/>
      <c r="WLZ51" s="323"/>
      <c r="WMA51" s="323"/>
      <c r="WMB51" s="323"/>
      <c r="WMC51" s="323"/>
      <c r="WMD51" s="323"/>
      <c r="WME51" s="323"/>
      <c r="WMF51" s="323"/>
      <c r="WMG51" s="323"/>
      <c r="WMH51" s="323"/>
      <c r="WMI51" s="323"/>
      <c r="WMJ51" s="323"/>
      <c r="WMK51" s="323"/>
      <c r="WML51" s="323"/>
      <c r="WMM51" s="323"/>
      <c r="WMN51" s="323"/>
      <c r="WMO51" s="323"/>
      <c r="WMP51" s="323"/>
      <c r="WMQ51" s="323"/>
      <c r="WMR51" s="323"/>
      <c r="WMS51" s="323"/>
      <c r="WMT51" s="323"/>
      <c r="WMU51" s="323"/>
      <c r="WMV51" s="323"/>
      <c r="WMW51" s="323"/>
      <c r="WMX51" s="323"/>
      <c r="WMY51" s="323"/>
      <c r="WMZ51" s="323"/>
      <c r="WNA51" s="323"/>
      <c r="WNB51" s="323"/>
      <c r="WNC51" s="323"/>
      <c r="WND51" s="323"/>
      <c r="WNE51" s="323"/>
      <c r="WNF51" s="323"/>
      <c r="WNG51" s="323"/>
      <c r="WNH51" s="323"/>
      <c r="WNI51" s="323"/>
      <c r="WNJ51" s="323"/>
      <c r="WNK51" s="323"/>
      <c r="WNL51" s="323"/>
      <c r="WNM51" s="323"/>
      <c r="WNN51" s="323"/>
      <c r="WNO51" s="323"/>
      <c r="WNP51" s="323"/>
      <c r="WNQ51" s="323"/>
      <c r="WNR51" s="323"/>
      <c r="WNS51" s="323"/>
      <c r="WNT51" s="323"/>
      <c r="WNU51" s="323"/>
      <c r="WNV51" s="323"/>
      <c r="WNW51" s="323"/>
      <c r="WNX51" s="323"/>
      <c r="WNY51" s="323"/>
      <c r="WNZ51" s="323"/>
      <c r="WOA51" s="323"/>
      <c r="WOB51" s="323"/>
      <c r="WOC51" s="323"/>
      <c r="WOD51" s="323"/>
      <c r="WOE51" s="323"/>
      <c r="WOF51" s="323"/>
      <c r="WOG51" s="323"/>
      <c r="WOH51" s="323"/>
      <c r="WOI51" s="323"/>
      <c r="WOJ51" s="323"/>
      <c r="WOK51" s="323"/>
      <c r="WOL51" s="323"/>
      <c r="WOM51" s="323"/>
      <c r="WON51" s="323"/>
      <c r="WOO51" s="323"/>
      <c r="WOP51" s="323"/>
      <c r="WOQ51" s="323"/>
      <c r="WOR51" s="323"/>
      <c r="WOS51" s="323"/>
      <c r="WOT51" s="323"/>
      <c r="WOU51" s="323"/>
      <c r="WOV51" s="323"/>
      <c r="WOW51" s="323"/>
      <c r="WOX51" s="323"/>
      <c r="WOY51" s="323"/>
      <c r="WOZ51" s="323"/>
      <c r="WPA51" s="323"/>
      <c r="WPB51" s="323"/>
      <c r="WPC51" s="323"/>
      <c r="WPD51" s="323"/>
      <c r="WPE51" s="323"/>
      <c r="WPF51" s="323"/>
      <c r="WPG51" s="323"/>
      <c r="WPH51" s="323"/>
      <c r="WPI51" s="323"/>
      <c r="WPJ51" s="323"/>
      <c r="WPK51" s="323"/>
      <c r="WPL51" s="323"/>
      <c r="WPM51" s="323"/>
      <c r="WPN51" s="323"/>
      <c r="WPO51" s="323"/>
      <c r="WPP51" s="323"/>
      <c r="WPQ51" s="323"/>
      <c r="WPR51" s="323"/>
      <c r="WPS51" s="323"/>
      <c r="WPT51" s="323"/>
      <c r="WPU51" s="323"/>
      <c r="WPV51" s="323"/>
      <c r="WPW51" s="323"/>
      <c r="WPX51" s="323"/>
      <c r="WPY51" s="323"/>
      <c r="WPZ51" s="323"/>
      <c r="WQA51" s="323"/>
      <c r="WQB51" s="323"/>
      <c r="WQC51" s="323"/>
      <c r="WQD51" s="323"/>
      <c r="WQE51" s="323"/>
      <c r="WQF51" s="323"/>
      <c r="WQG51" s="323"/>
      <c r="WQH51" s="323"/>
      <c r="WQI51" s="323"/>
      <c r="WQJ51" s="323"/>
      <c r="WQK51" s="323"/>
      <c r="WQL51" s="323"/>
      <c r="WQM51" s="323"/>
      <c r="WQN51" s="323"/>
      <c r="WQO51" s="323"/>
      <c r="WQP51" s="323"/>
      <c r="WQQ51" s="323"/>
      <c r="WQR51" s="323"/>
      <c r="WQS51" s="323"/>
      <c r="WQT51" s="323"/>
      <c r="WQU51" s="323"/>
      <c r="WQV51" s="323"/>
      <c r="WQW51" s="323"/>
      <c r="WQX51" s="323"/>
      <c r="WQY51" s="323"/>
      <c r="WQZ51" s="323"/>
      <c r="WRA51" s="323"/>
      <c r="WRB51" s="323"/>
      <c r="WRC51" s="323"/>
      <c r="WRD51" s="323"/>
      <c r="WRE51" s="323"/>
      <c r="WRF51" s="323"/>
      <c r="WRG51" s="323"/>
      <c r="WRH51" s="323"/>
      <c r="WRI51" s="323"/>
      <c r="WRJ51" s="323"/>
      <c r="WRK51" s="323"/>
      <c r="WRL51" s="323"/>
      <c r="WRM51" s="323"/>
      <c r="WRN51" s="323"/>
      <c r="WRO51" s="323"/>
      <c r="WRP51" s="323"/>
      <c r="WRQ51" s="323"/>
      <c r="WRR51" s="323"/>
      <c r="WRS51" s="323"/>
      <c r="WRT51" s="323"/>
      <c r="WRU51" s="323"/>
      <c r="WRV51" s="323"/>
      <c r="WRW51" s="323"/>
      <c r="WRX51" s="323"/>
      <c r="WRY51" s="323"/>
      <c r="WRZ51" s="323"/>
      <c r="WSA51" s="323"/>
      <c r="WSB51" s="323"/>
      <c r="WSC51" s="323"/>
      <c r="WSD51" s="323"/>
      <c r="WSE51" s="323"/>
      <c r="WSF51" s="323"/>
      <c r="WSG51" s="323"/>
      <c r="WSH51" s="323"/>
      <c r="WSI51" s="323"/>
      <c r="WSJ51" s="323"/>
      <c r="WSK51" s="323"/>
      <c r="WSL51" s="323"/>
      <c r="WSM51" s="323"/>
      <c r="WSN51" s="323"/>
      <c r="WSO51" s="323"/>
      <c r="WSP51" s="323"/>
      <c r="WSQ51" s="323"/>
      <c r="WSR51" s="323"/>
      <c r="WSS51" s="323"/>
      <c r="WST51" s="323"/>
      <c r="WSU51" s="323"/>
      <c r="WSV51" s="323"/>
      <c r="WSW51" s="323"/>
      <c r="WSX51" s="323"/>
      <c r="WSY51" s="323"/>
      <c r="WSZ51" s="323"/>
      <c r="WTA51" s="323"/>
      <c r="WTB51" s="323"/>
      <c r="WTC51" s="323"/>
      <c r="WTD51" s="323"/>
      <c r="WTE51" s="323"/>
      <c r="WTF51" s="323"/>
      <c r="WTG51" s="323"/>
      <c r="WTH51" s="323"/>
      <c r="WTI51" s="323"/>
      <c r="WTJ51" s="323"/>
      <c r="WTK51" s="323"/>
      <c r="WTL51" s="323"/>
      <c r="WTM51" s="323"/>
      <c r="WTN51" s="323"/>
      <c r="WTO51" s="323"/>
      <c r="WTP51" s="323"/>
      <c r="WTQ51" s="323"/>
      <c r="WTR51" s="323"/>
      <c r="WTS51" s="323"/>
      <c r="WTT51" s="323"/>
      <c r="WTU51" s="323"/>
      <c r="WTV51" s="323"/>
      <c r="WTW51" s="323"/>
      <c r="WTX51" s="323"/>
      <c r="WTY51" s="323"/>
      <c r="WTZ51" s="323"/>
      <c r="WUA51" s="323"/>
      <c r="WUB51" s="323"/>
      <c r="WUC51" s="323"/>
      <c r="WUD51" s="323"/>
      <c r="WUE51" s="323"/>
      <c r="WUF51" s="323"/>
      <c r="WUG51" s="323"/>
      <c r="WUH51" s="323"/>
      <c r="WUI51" s="323"/>
      <c r="WUJ51" s="323"/>
      <c r="WUK51" s="323"/>
      <c r="WUL51" s="323"/>
      <c r="WUM51" s="323"/>
      <c r="WUN51" s="323"/>
      <c r="WUO51" s="323"/>
      <c r="WUP51" s="323"/>
      <c r="WUQ51" s="323"/>
      <c r="WUR51" s="323"/>
      <c r="WUS51" s="323"/>
      <c r="WUT51" s="323"/>
      <c r="WUU51" s="323"/>
      <c r="WUV51" s="323"/>
      <c r="WUW51" s="323"/>
      <c r="WUX51" s="323"/>
      <c r="WUY51" s="323"/>
      <c r="WUZ51" s="323"/>
      <c r="WVA51" s="323"/>
      <c r="WVB51" s="323"/>
      <c r="WVC51" s="323"/>
      <c r="WVD51" s="323"/>
      <c r="WVE51" s="323"/>
      <c r="WVF51" s="323"/>
      <c r="WVG51" s="323"/>
      <c r="WVH51" s="323"/>
      <c r="WVI51" s="323"/>
      <c r="WVJ51" s="323"/>
      <c r="WVK51" s="323"/>
      <c r="WVL51" s="323"/>
      <c r="WVM51" s="323"/>
      <c r="WVN51" s="323"/>
      <c r="WVO51" s="323"/>
      <c r="WVP51" s="323"/>
      <c r="WVQ51" s="323"/>
      <c r="WVR51" s="323"/>
      <c r="WVS51" s="323"/>
      <c r="WVT51" s="323"/>
      <c r="WVU51" s="323"/>
      <c r="WVV51" s="323"/>
      <c r="WVW51" s="323"/>
      <c r="WVX51" s="323"/>
      <c r="WVY51" s="323"/>
      <c r="WVZ51" s="323"/>
      <c r="WWA51" s="323"/>
      <c r="WWB51" s="323"/>
      <c r="WWC51" s="323"/>
      <c r="WWD51" s="323"/>
      <c r="WWE51" s="323"/>
      <c r="WWF51" s="323"/>
      <c r="WWG51" s="323"/>
      <c r="WWH51" s="323"/>
      <c r="WWI51" s="323"/>
      <c r="WWJ51" s="323"/>
      <c r="WWK51" s="323"/>
      <c r="WWL51" s="323"/>
      <c r="WWM51" s="323"/>
      <c r="WWN51" s="323"/>
      <c r="WWO51" s="323"/>
      <c r="WWP51" s="323"/>
      <c r="WWQ51" s="323"/>
      <c r="WWR51" s="323"/>
      <c r="WWS51" s="323"/>
      <c r="WWT51" s="323"/>
      <c r="WWU51" s="323"/>
      <c r="WWV51" s="323"/>
      <c r="WWW51" s="323"/>
      <c r="WWX51" s="323"/>
      <c r="WWY51" s="323"/>
      <c r="WWZ51" s="323"/>
      <c r="WXA51" s="323"/>
      <c r="WXB51" s="323"/>
      <c r="WXC51" s="323"/>
      <c r="WXD51" s="323"/>
      <c r="WXE51" s="323"/>
      <c r="WXF51" s="323"/>
      <c r="WXG51" s="323"/>
      <c r="WXH51" s="323"/>
      <c r="WXI51" s="323"/>
      <c r="WXJ51" s="323"/>
      <c r="WXK51" s="323"/>
      <c r="WXL51" s="323"/>
      <c r="WXM51" s="323"/>
      <c r="WXN51" s="323"/>
      <c r="WXO51" s="323"/>
      <c r="WXP51" s="323"/>
      <c r="WXQ51" s="323"/>
      <c r="WXR51" s="323"/>
      <c r="WXS51" s="323"/>
      <c r="WXT51" s="323"/>
      <c r="WXU51" s="323"/>
      <c r="WXV51" s="323"/>
      <c r="WXW51" s="323"/>
      <c r="WXX51" s="323"/>
      <c r="WXY51" s="323"/>
      <c r="WXZ51" s="323"/>
      <c r="WYA51" s="323"/>
      <c r="WYB51" s="323"/>
      <c r="WYC51" s="323"/>
      <c r="WYD51" s="323"/>
      <c r="WYE51" s="323"/>
      <c r="WYF51" s="323"/>
      <c r="WYG51" s="323"/>
      <c r="WYH51" s="323"/>
      <c r="WYI51" s="323"/>
      <c r="WYJ51" s="323"/>
      <c r="WYK51" s="323"/>
      <c r="WYL51" s="323"/>
      <c r="WYM51" s="323"/>
      <c r="WYN51" s="323"/>
      <c r="WYO51" s="323"/>
      <c r="WYP51" s="323"/>
      <c r="WYQ51" s="323"/>
      <c r="WYR51" s="323"/>
      <c r="WYS51" s="323"/>
      <c r="WYT51" s="323"/>
      <c r="WYU51" s="323"/>
      <c r="WYV51" s="323"/>
      <c r="WYW51" s="323"/>
      <c r="WYX51" s="323"/>
      <c r="WYY51" s="323"/>
      <c r="WYZ51" s="323"/>
      <c r="WZA51" s="323"/>
      <c r="WZB51" s="323"/>
      <c r="WZC51" s="323"/>
      <c r="WZD51" s="323"/>
      <c r="WZE51" s="323"/>
      <c r="WZF51" s="323"/>
      <c r="WZG51" s="323"/>
      <c r="WZH51" s="323"/>
      <c r="WZI51" s="323"/>
      <c r="WZJ51" s="323"/>
      <c r="WZK51" s="323"/>
      <c r="WZL51" s="323"/>
      <c r="WZM51" s="323"/>
      <c r="WZN51" s="323"/>
      <c r="WZO51" s="323"/>
      <c r="WZP51" s="323"/>
      <c r="WZQ51" s="323"/>
      <c r="WZR51" s="323"/>
      <c r="WZS51" s="323"/>
      <c r="WZT51" s="323"/>
      <c r="WZU51" s="323"/>
      <c r="WZV51" s="323"/>
      <c r="WZW51" s="323"/>
      <c r="WZX51" s="323"/>
      <c r="WZY51" s="323"/>
      <c r="WZZ51" s="323"/>
      <c r="XAA51" s="323"/>
      <c r="XAB51" s="323"/>
      <c r="XAC51" s="323"/>
      <c r="XAD51" s="323"/>
      <c r="XAE51" s="323"/>
      <c r="XAF51" s="323"/>
      <c r="XAG51" s="323"/>
      <c r="XAH51" s="323"/>
      <c r="XAI51" s="323"/>
      <c r="XAJ51" s="323"/>
      <c r="XAK51" s="323"/>
      <c r="XAL51" s="323"/>
      <c r="XAM51" s="323"/>
      <c r="XAN51" s="323"/>
      <c r="XAO51" s="323"/>
      <c r="XAP51" s="323"/>
      <c r="XAQ51" s="323"/>
      <c r="XAR51" s="323"/>
      <c r="XAS51" s="323"/>
      <c r="XAT51" s="323"/>
      <c r="XAU51" s="323"/>
      <c r="XAV51" s="323"/>
      <c r="XAW51" s="323"/>
      <c r="XAX51" s="323"/>
      <c r="XAY51" s="323"/>
      <c r="XAZ51" s="323"/>
      <c r="XBA51" s="323"/>
      <c r="XBB51" s="323"/>
      <c r="XBC51" s="323"/>
      <c r="XBD51" s="323"/>
      <c r="XBE51" s="323"/>
      <c r="XBF51" s="323"/>
      <c r="XBG51" s="323"/>
      <c r="XBH51" s="323"/>
      <c r="XBI51" s="323"/>
      <c r="XBJ51" s="323"/>
      <c r="XBK51" s="323"/>
      <c r="XBL51" s="323"/>
      <c r="XBM51" s="323"/>
      <c r="XBN51" s="323"/>
      <c r="XBO51" s="323"/>
      <c r="XBP51" s="323"/>
      <c r="XBQ51" s="323"/>
      <c r="XBR51" s="323"/>
      <c r="XBS51" s="323"/>
      <c r="XBT51" s="323"/>
      <c r="XBU51" s="323"/>
      <c r="XBV51" s="323"/>
      <c r="XBW51" s="323"/>
      <c r="XBX51" s="323"/>
      <c r="XBY51" s="323"/>
      <c r="XBZ51" s="323"/>
      <c r="XCA51" s="323"/>
      <c r="XCB51" s="323"/>
      <c r="XCC51" s="323"/>
      <c r="XCD51" s="323"/>
      <c r="XCE51" s="323"/>
      <c r="XCF51" s="323"/>
      <c r="XCG51" s="323"/>
      <c r="XCH51" s="323"/>
      <c r="XCI51" s="323"/>
      <c r="XCJ51" s="323"/>
      <c r="XCK51" s="323"/>
      <c r="XCL51" s="323"/>
      <c r="XCM51" s="323"/>
      <c r="XCN51" s="323"/>
      <c r="XCO51" s="323"/>
      <c r="XCP51" s="323"/>
      <c r="XCQ51" s="323"/>
      <c r="XCR51" s="323"/>
      <c r="XCS51" s="323"/>
      <c r="XCT51" s="323"/>
      <c r="XCU51" s="323"/>
      <c r="XCV51" s="323"/>
      <c r="XCW51" s="323"/>
      <c r="XCX51" s="323"/>
      <c r="XCY51" s="323"/>
      <c r="XCZ51" s="323"/>
      <c r="XDA51" s="323"/>
      <c r="XDB51" s="323"/>
      <c r="XDC51" s="323"/>
      <c r="XDD51" s="323"/>
      <c r="XDE51" s="323"/>
      <c r="XDF51" s="323"/>
      <c r="XDG51" s="323"/>
      <c r="XDH51" s="323"/>
      <c r="XDI51" s="323"/>
      <c r="XDJ51" s="323"/>
      <c r="XDK51" s="323"/>
      <c r="XDL51" s="323"/>
      <c r="XDM51" s="323"/>
      <c r="XDN51" s="323"/>
      <c r="XDO51" s="323"/>
      <c r="XDP51" s="323"/>
      <c r="XDQ51" s="323"/>
      <c r="XDR51" s="323"/>
      <c r="XDS51" s="323"/>
      <c r="XDT51" s="323"/>
      <c r="XDU51" s="323"/>
      <c r="XDV51" s="323"/>
      <c r="XDW51" s="323"/>
      <c r="XDX51" s="323"/>
      <c r="XDY51" s="323"/>
      <c r="XDZ51" s="323"/>
      <c r="XEA51" s="323"/>
      <c r="XEB51" s="323"/>
      <c r="XEC51" s="323"/>
      <c r="XED51" s="323"/>
      <c r="XEE51" s="323"/>
      <c r="XEF51" s="323"/>
      <c r="XEG51" s="323"/>
      <c r="XEH51" s="323"/>
      <c r="XEI51" s="323"/>
      <c r="XEJ51" s="323"/>
      <c r="XEK51" s="323"/>
      <c r="XEL51" s="323"/>
      <c r="XEM51" s="323"/>
      <c r="XEN51" s="323"/>
      <c r="XEO51" s="323"/>
      <c r="XEP51" s="323"/>
      <c r="XEQ51" s="323"/>
      <c r="XER51" s="323"/>
      <c r="XES51" s="323"/>
      <c r="XET51" s="323"/>
      <c r="XEU51" s="323"/>
      <c r="XEV51" s="323"/>
      <c r="XEW51" s="323"/>
      <c r="XEX51" s="323"/>
      <c r="XEY51" s="323"/>
      <c r="XEZ51" s="323"/>
      <c r="XFA51" s="323"/>
      <c r="XFB51" s="323"/>
      <c r="XFC51" s="323"/>
      <c r="XFD51" s="323"/>
    </row>
    <row r="52" spans="1:16384" hidden="1" outlineLevel="1" x14ac:dyDescent="0.25">
      <c r="A52" s="44"/>
      <c r="B52" s="44"/>
      <c r="C52" s="58" t="s">
        <v>4186</v>
      </c>
      <c r="D52" s="70">
        <v>43456</v>
      </c>
      <c r="E52" s="58">
        <v>512005</v>
      </c>
      <c r="F52" s="61">
        <v>4523.04</v>
      </c>
      <c r="G52" s="37"/>
      <c r="H52" s="25"/>
      <c r="I52" s="323" t="s">
        <v>788</v>
      </c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323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/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3"/>
      <c r="GM52" s="323"/>
      <c r="GN52" s="323"/>
      <c r="GO52" s="323"/>
      <c r="GP52" s="323"/>
      <c r="GQ52" s="323"/>
      <c r="GR52" s="323"/>
      <c r="GS52" s="323"/>
      <c r="GT52" s="323"/>
      <c r="GU52" s="323"/>
      <c r="GV52" s="323"/>
      <c r="GW52" s="323"/>
      <c r="GX52" s="323"/>
      <c r="GY52" s="323"/>
      <c r="GZ52" s="323"/>
      <c r="HA52" s="323"/>
      <c r="HB52" s="323"/>
      <c r="HC52" s="323"/>
      <c r="HD52" s="323"/>
      <c r="HE52" s="323"/>
      <c r="HF52" s="323"/>
      <c r="HG52" s="323"/>
      <c r="HH52" s="323"/>
      <c r="HI52" s="323"/>
      <c r="HJ52" s="323"/>
      <c r="HK52" s="323"/>
      <c r="HL52" s="323"/>
      <c r="HM52" s="323"/>
      <c r="HN52" s="323"/>
      <c r="HO52" s="323"/>
      <c r="HP52" s="323"/>
      <c r="HQ52" s="323"/>
      <c r="HR52" s="323"/>
      <c r="HS52" s="323"/>
      <c r="HT52" s="323"/>
      <c r="HU52" s="323"/>
      <c r="HV52" s="323"/>
      <c r="HW52" s="323"/>
      <c r="HX52" s="323"/>
      <c r="HY52" s="323"/>
      <c r="HZ52" s="323"/>
      <c r="IA52" s="323"/>
      <c r="IB52" s="323"/>
      <c r="IC52" s="323"/>
      <c r="ID52" s="323"/>
      <c r="IE52" s="323"/>
      <c r="IF52" s="323"/>
      <c r="IG52" s="323"/>
      <c r="IH52" s="323"/>
      <c r="II52" s="323"/>
      <c r="IJ52" s="323"/>
      <c r="IK52" s="323"/>
      <c r="IL52" s="323"/>
      <c r="IM52" s="323"/>
      <c r="IN52" s="323"/>
      <c r="IO52" s="323"/>
      <c r="IP52" s="323"/>
      <c r="IQ52" s="323"/>
      <c r="IR52" s="323"/>
      <c r="IS52" s="323"/>
      <c r="IT52" s="323"/>
      <c r="IU52" s="323"/>
      <c r="IV52" s="323"/>
      <c r="IW52" s="323"/>
      <c r="IX52" s="323"/>
      <c r="IY52" s="323"/>
      <c r="IZ52" s="323"/>
      <c r="JA52" s="323"/>
      <c r="JB52" s="323"/>
      <c r="JC52" s="323"/>
      <c r="JD52" s="323"/>
      <c r="JE52" s="323"/>
      <c r="JF52" s="323"/>
      <c r="JG52" s="323"/>
      <c r="JH52" s="323"/>
      <c r="JI52" s="323"/>
      <c r="JJ52" s="323"/>
      <c r="JK52" s="323"/>
      <c r="JL52" s="323"/>
      <c r="JM52" s="323"/>
      <c r="JN52" s="323"/>
      <c r="JO52" s="323"/>
      <c r="JP52" s="323"/>
      <c r="JQ52" s="323"/>
      <c r="JR52" s="323"/>
      <c r="JS52" s="323"/>
      <c r="JT52" s="323"/>
      <c r="JU52" s="323"/>
      <c r="JV52" s="323"/>
      <c r="JW52" s="323"/>
      <c r="JX52" s="323"/>
      <c r="JY52" s="323"/>
      <c r="JZ52" s="323"/>
      <c r="KA52" s="323"/>
      <c r="KB52" s="323"/>
      <c r="KC52" s="323"/>
      <c r="KD52" s="323"/>
      <c r="KE52" s="323"/>
      <c r="KF52" s="323"/>
      <c r="KG52" s="323"/>
      <c r="KH52" s="323"/>
      <c r="KI52" s="323"/>
      <c r="KJ52" s="323"/>
      <c r="KK52" s="323"/>
      <c r="KL52" s="323"/>
      <c r="KM52" s="323"/>
      <c r="KN52" s="323"/>
      <c r="KO52" s="323"/>
      <c r="KP52" s="323"/>
      <c r="KQ52" s="323"/>
      <c r="KR52" s="323"/>
      <c r="KS52" s="323"/>
      <c r="KT52" s="323"/>
      <c r="KU52" s="323"/>
      <c r="KV52" s="323"/>
      <c r="KW52" s="323"/>
      <c r="KX52" s="323"/>
      <c r="KY52" s="323"/>
      <c r="KZ52" s="323"/>
      <c r="LA52" s="323"/>
      <c r="LB52" s="323"/>
      <c r="LC52" s="323"/>
      <c r="LD52" s="323"/>
      <c r="LE52" s="323"/>
      <c r="LF52" s="323"/>
      <c r="LG52" s="323"/>
      <c r="LH52" s="323"/>
      <c r="LI52" s="323"/>
      <c r="LJ52" s="323"/>
      <c r="LK52" s="323"/>
      <c r="LL52" s="323"/>
      <c r="LM52" s="323"/>
      <c r="LN52" s="323"/>
      <c r="LO52" s="323"/>
      <c r="LP52" s="323"/>
      <c r="LQ52" s="323"/>
      <c r="LR52" s="323"/>
      <c r="LS52" s="323"/>
      <c r="LT52" s="323"/>
      <c r="LU52" s="323"/>
      <c r="LV52" s="323"/>
      <c r="LW52" s="323"/>
      <c r="LX52" s="323"/>
      <c r="LY52" s="323"/>
      <c r="LZ52" s="323"/>
      <c r="MA52" s="323"/>
      <c r="MB52" s="323"/>
      <c r="MC52" s="323"/>
      <c r="MD52" s="323"/>
      <c r="ME52" s="323"/>
      <c r="MF52" s="323"/>
      <c r="MG52" s="323"/>
      <c r="MH52" s="323"/>
      <c r="MI52" s="323"/>
      <c r="MJ52" s="323"/>
      <c r="MK52" s="323"/>
      <c r="ML52" s="323"/>
      <c r="MM52" s="323"/>
      <c r="MN52" s="323"/>
      <c r="MO52" s="323"/>
      <c r="MP52" s="323"/>
      <c r="MQ52" s="323"/>
      <c r="MR52" s="323"/>
      <c r="MS52" s="323"/>
      <c r="MT52" s="323"/>
      <c r="MU52" s="323"/>
      <c r="MV52" s="323"/>
      <c r="MW52" s="323"/>
      <c r="MX52" s="323"/>
      <c r="MY52" s="323"/>
      <c r="MZ52" s="323"/>
      <c r="NA52" s="323"/>
      <c r="NB52" s="323"/>
      <c r="NC52" s="323"/>
      <c r="ND52" s="323"/>
      <c r="NE52" s="323"/>
      <c r="NF52" s="323"/>
      <c r="NG52" s="323"/>
      <c r="NH52" s="323"/>
      <c r="NI52" s="323"/>
      <c r="NJ52" s="323"/>
      <c r="NK52" s="323"/>
      <c r="NL52" s="323"/>
      <c r="NM52" s="323"/>
      <c r="NN52" s="323"/>
      <c r="NO52" s="323"/>
      <c r="NP52" s="323"/>
      <c r="NQ52" s="323"/>
      <c r="NR52" s="323"/>
      <c r="NS52" s="323"/>
      <c r="NT52" s="323"/>
      <c r="NU52" s="323"/>
      <c r="NV52" s="323"/>
      <c r="NW52" s="323"/>
      <c r="NX52" s="323"/>
      <c r="NY52" s="323"/>
      <c r="NZ52" s="323"/>
      <c r="OA52" s="323"/>
      <c r="OB52" s="323"/>
      <c r="OC52" s="323"/>
      <c r="OD52" s="323"/>
      <c r="OE52" s="323"/>
      <c r="OF52" s="323"/>
      <c r="OG52" s="323"/>
      <c r="OH52" s="323"/>
      <c r="OI52" s="323"/>
      <c r="OJ52" s="323"/>
      <c r="OK52" s="323"/>
      <c r="OL52" s="323"/>
      <c r="OM52" s="323"/>
      <c r="ON52" s="323"/>
      <c r="OO52" s="323"/>
      <c r="OP52" s="323"/>
      <c r="OQ52" s="323"/>
      <c r="OR52" s="323"/>
      <c r="OS52" s="323"/>
      <c r="OT52" s="323"/>
      <c r="OU52" s="323"/>
      <c r="OV52" s="323"/>
      <c r="OW52" s="323"/>
      <c r="OX52" s="323"/>
      <c r="OY52" s="323"/>
      <c r="OZ52" s="323"/>
      <c r="PA52" s="323"/>
      <c r="PB52" s="323"/>
      <c r="PC52" s="323"/>
      <c r="PD52" s="323"/>
      <c r="PE52" s="323"/>
      <c r="PF52" s="323"/>
      <c r="PG52" s="323"/>
      <c r="PH52" s="323"/>
      <c r="PI52" s="323"/>
      <c r="PJ52" s="323"/>
      <c r="PK52" s="323"/>
      <c r="PL52" s="323"/>
      <c r="PM52" s="323"/>
      <c r="PN52" s="323"/>
      <c r="PO52" s="323"/>
      <c r="PP52" s="323"/>
      <c r="PQ52" s="323"/>
      <c r="PR52" s="323"/>
      <c r="PS52" s="323"/>
      <c r="PT52" s="323"/>
      <c r="PU52" s="323"/>
      <c r="PV52" s="323"/>
      <c r="PW52" s="323"/>
      <c r="PX52" s="323"/>
      <c r="PY52" s="323"/>
      <c r="PZ52" s="323"/>
      <c r="QA52" s="323"/>
      <c r="QB52" s="323"/>
      <c r="QC52" s="323"/>
      <c r="QD52" s="323"/>
      <c r="QE52" s="323"/>
      <c r="QF52" s="323"/>
      <c r="QG52" s="323"/>
      <c r="QH52" s="323"/>
      <c r="QI52" s="323"/>
      <c r="QJ52" s="323"/>
      <c r="QK52" s="323"/>
      <c r="QL52" s="323"/>
      <c r="QM52" s="323"/>
      <c r="QN52" s="323"/>
      <c r="QO52" s="323"/>
      <c r="QP52" s="323"/>
      <c r="QQ52" s="323"/>
      <c r="QR52" s="323"/>
      <c r="QS52" s="323"/>
      <c r="QT52" s="323"/>
      <c r="QU52" s="323"/>
      <c r="QV52" s="323"/>
      <c r="QW52" s="323"/>
      <c r="QX52" s="323"/>
      <c r="QY52" s="323"/>
      <c r="QZ52" s="323"/>
      <c r="RA52" s="323"/>
      <c r="RB52" s="323"/>
      <c r="RC52" s="323"/>
      <c r="RD52" s="323"/>
      <c r="RE52" s="323"/>
      <c r="RF52" s="323"/>
      <c r="RG52" s="323"/>
      <c r="RH52" s="323"/>
      <c r="RI52" s="323"/>
      <c r="RJ52" s="323"/>
      <c r="RK52" s="323"/>
      <c r="RL52" s="323"/>
      <c r="RM52" s="323"/>
      <c r="RN52" s="323"/>
      <c r="RO52" s="323"/>
      <c r="RP52" s="323"/>
      <c r="RQ52" s="323"/>
      <c r="RR52" s="323"/>
      <c r="RS52" s="323"/>
      <c r="RT52" s="323"/>
      <c r="RU52" s="323"/>
      <c r="RV52" s="323"/>
      <c r="RW52" s="323"/>
      <c r="RX52" s="323"/>
      <c r="RY52" s="323"/>
      <c r="RZ52" s="323"/>
      <c r="SA52" s="323"/>
      <c r="SB52" s="323"/>
      <c r="SC52" s="323"/>
      <c r="SD52" s="323"/>
      <c r="SE52" s="323"/>
      <c r="SF52" s="323"/>
      <c r="SG52" s="323"/>
      <c r="SH52" s="323"/>
      <c r="SI52" s="323"/>
      <c r="SJ52" s="323"/>
      <c r="SK52" s="323"/>
      <c r="SL52" s="323"/>
      <c r="SM52" s="323"/>
      <c r="SN52" s="323"/>
      <c r="SO52" s="323"/>
      <c r="SP52" s="323"/>
      <c r="SQ52" s="323"/>
      <c r="SR52" s="323"/>
      <c r="SS52" s="323"/>
      <c r="ST52" s="323"/>
      <c r="SU52" s="323"/>
      <c r="SV52" s="323"/>
      <c r="SW52" s="323"/>
      <c r="SX52" s="323"/>
      <c r="SY52" s="323"/>
      <c r="SZ52" s="323"/>
      <c r="TA52" s="323"/>
      <c r="TB52" s="323"/>
      <c r="TC52" s="323"/>
      <c r="TD52" s="323"/>
      <c r="TE52" s="323"/>
      <c r="TF52" s="323"/>
      <c r="TG52" s="323"/>
      <c r="TH52" s="323"/>
      <c r="TI52" s="323"/>
      <c r="TJ52" s="323"/>
      <c r="TK52" s="323"/>
      <c r="TL52" s="323"/>
      <c r="TM52" s="323"/>
      <c r="TN52" s="323"/>
      <c r="TO52" s="323"/>
      <c r="TP52" s="323"/>
      <c r="TQ52" s="323"/>
      <c r="TR52" s="323"/>
      <c r="TS52" s="323"/>
      <c r="TT52" s="323"/>
      <c r="TU52" s="323"/>
      <c r="TV52" s="323"/>
      <c r="TW52" s="323"/>
      <c r="TX52" s="323"/>
      <c r="TY52" s="323"/>
      <c r="TZ52" s="323"/>
      <c r="UA52" s="323"/>
      <c r="UB52" s="323"/>
      <c r="UC52" s="323"/>
      <c r="UD52" s="323"/>
      <c r="UE52" s="323"/>
      <c r="UF52" s="323"/>
      <c r="UG52" s="323"/>
      <c r="UH52" s="323"/>
      <c r="UI52" s="323"/>
      <c r="UJ52" s="323"/>
      <c r="UK52" s="323"/>
      <c r="UL52" s="323"/>
      <c r="UM52" s="323"/>
      <c r="UN52" s="323"/>
      <c r="UO52" s="323"/>
      <c r="UP52" s="323"/>
      <c r="UQ52" s="323"/>
      <c r="UR52" s="323"/>
      <c r="US52" s="323"/>
      <c r="UT52" s="323"/>
      <c r="UU52" s="323"/>
      <c r="UV52" s="323"/>
      <c r="UW52" s="323"/>
      <c r="UX52" s="323"/>
      <c r="UY52" s="323"/>
      <c r="UZ52" s="323"/>
      <c r="VA52" s="323"/>
      <c r="VB52" s="323"/>
      <c r="VC52" s="323"/>
      <c r="VD52" s="323"/>
      <c r="VE52" s="323"/>
      <c r="VF52" s="323"/>
      <c r="VG52" s="323"/>
      <c r="VH52" s="323"/>
      <c r="VI52" s="323"/>
      <c r="VJ52" s="323"/>
      <c r="VK52" s="323"/>
      <c r="VL52" s="323"/>
      <c r="VM52" s="323"/>
      <c r="VN52" s="323"/>
      <c r="VO52" s="323"/>
      <c r="VP52" s="323"/>
      <c r="VQ52" s="323"/>
      <c r="VR52" s="323"/>
      <c r="VS52" s="323"/>
      <c r="VT52" s="323"/>
      <c r="VU52" s="323"/>
      <c r="VV52" s="323"/>
      <c r="VW52" s="323"/>
      <c r="VX52" s="323"/>
      <c r="VY52" s="323"/>
      <c r="VZ52" s="323"/>
      <c r="WA52" s="323"/>
      <c r="WB52" s="323"/>
      <c r="WC52" s="323"/>
      <c r="WD52" s="323"/>
      <c r="WE52" s="323"/>
      <c r="WF52" s="323"/>
      <c r="WG52" s="323"/>
      <c r="WH52" s="323"/>
      <c r="WI52" s="323"/>
      <c r="WJ52" s="323"/>
      <c r="WK52" s="323"/>
      <c r="WL52" s="323"/>
      <c r="WM52" s="323"/>
      <c r="WN52" s="323"/>
      <c r="WO52" s="323"/>
      <c r="WP52" s="323"/>
      <c r="WQ52" s="323"/>
      <c r="WR52" s="323"/>
      <c r="WS52" s="323"/>
      <c r="WT52" s="323"/>
      <c r="WU52" s="323"/>
      <c r="WV52" s="323"/>
      <c r="WW52" s="323"/>
      <c r="WX52" s="323"/>
      <c r="WY52" s="323"/>
      <c r="WZ52" s="323"/>
      <c r="XA52" s="323"/>
      <c r="XB52" s="323"/>
      <c r="XC52" s="323"/>
      <c r="XD52" s="323"/>
      <c r="XE52" s="323"/>
      <c r="XF52" s="323"/>
      <c r="XG52" s="323"/>
      <c r="XH52" s="323"/>
      <c r="XI52" s="323"/>
      <c r="XJ52" s="323"/>
      <c r="XK52" s="323"/>
      <c r="XL52" s="323"/>
      <c r="XM52" s="323"/>
      <c r="XN52" s="323"/>
      <c r="XO52" s="323"/>
      <c r="XP52" s="323"/>
      <c r="XQ52" s="323"/>
      <c r="XR52" s="323"/>
      <c r="XS52" s="323"/>
      <c r="XT52" s="323"/>
      <c r="XU52" s="323"/>
      <c r="XV52" s="323"/>
      <c r="XW52" s="323"/>
      <c r="XX52" s="323"/>
      <c r="XY52" s="323"/>
      <c r="XZ52" s="323"/>
      <c r="YA52" s="323"/>
      <c r="YB52" s="323"/>
      <c r="YC52" s="323"/>
      <c r="YD52" s="323"/>
      <c r="YE52" s="323"/>
      <c r="YF52" s="323"/>
      <c r="YG52" s="323"/>
      <c r="YH52" s="323"/>
      <c r="YI52" s="323"/>
      <c r="YJ52" s="323"/>
      <c r="YK52" s="323"/>
      <c r="YL52" s="323"/>
      <c r="YM52" s="323"/>
      <c r="YN52" s="323"/>
      <c r="YO52" s="323"/>
      <c r="YP52" s="323"/>
      <c r="YQ52" s="323"/>
      <c r="YR52" s="323"/>
      <c r="YS52" s="323"/>
      <c r="YT52" s="323"/>
      <c r="YU52" s="323"/>
      <c r="YV52" s="323"/>
      <c r="YW52" s="323"/>
      <c r="YX52" s="323"/>
      <c r="YY52" s="323"/>
      <c r="YZ52" s="323"/>
      <c r="ZA52" s="323"/>
      <c r="ZB52" s="323"/>
      <c r="ZC52" s="323"/>
      <c r="ZD52" s="323"/>
      <c r="ZE52" s="323"/>
      <c r="ZF52" s="323"/>
      <c r="ZG52" s="323"/>
      <c r="ZH52" s="323"/>
      <c r="ZI52" s="323"/>
      <c r="ZJ52" s="323"/>
      <c r="ZK52" s="323"/>
      <c r="ZL52" s="323"/>
      <c r="ZM52" s="323"/>
      <c r="ZN52" s="323"/>
      <c r="ZO52" s="323"/>
      <c r="ZP52" s="323"/>
      <c r="ZQ52" s="323"/>
      <c r="ZR52" s="323"/>
      <c r="ZS52" s="323"/>
      <c r="ZT52" s="323"/>
      <c r="ZU52" s="323"/>
      <c r="ZV52" s="323"/>
      <c r="ZW52" s="323"/>
      <c r="ZX52" s="323"/>
      <c r="ZY52" s="323"/>
      <c r="ZZ52" s="323"/>
      <c r="AAA52" s="323"/>
      <c r="AAB52" s="323"/>
      <c r="AAC52" s="323"/>
      <c r="AAD52" s="323"/>
      <c r="AAE52" s="323"/>
      <c r="AAF52" s="323"/>
      <c r="AAG52" s="323"/>
      <c r="AAH52" s="323"/>
      <c r="AAI52" s="323"/>
      <c r="AAJ52" s="323"/>
      <c r="AAK52" s="323"/>
      <c r="AAL52" s="323"/>
      <c r="AAM52" s="323"/>
      <c r="AAN52" s="323"/>
      <c r="AAO52" s="323"/>
      <c r="AAP52" s="323"/>
      <c r="AAQ52" s="323"/>
      <c r="AAR52" s="323"/>
      <c r="AAS52" s="323"/>
      <c r="AAT52" s="323"/>
      <c r="AAU52" s="323"/>
      <c r="AAV52" s="323"/>
      <c r="AAW52" s="323"/>
      <c r="AAX52" s="323"/>
      <c r="AAY52" s="323"/>
      <c r="AAZ52" s="323"/>
      <c r="ABA52" s="323"/>
      <c r="ABB52" s="323"/>
      <c r="ABC52" s="323"/>
      <c r="ABD52" s="323"/>
      <c r="ABE52" s="323"/>
      <c r="ABF52" s="323"/>
      <c r="ABG52" s="323"/>
      <c r="ABH52" s="323"/>
      <c r="ABI52" s="323"/>
      <c r="ABJ52" s="323"/>
      <c r="ABK52" s="323"/>
      <c r="ABL52" s="323"/>
      <c r="ABM52" s="323"/>
      <c r="ABN52" s="323"/>
      <c r="ABO52" s="323"/>
      <c r="ABP52" s="323"/>
      <c r="ABQ52" s="323"/>
      <c r="ABR52" s="323"/>
      <c r="ABS52" s="323"/>
      <c r="ABT52" s="323"/>
      <c r="ABU52" s="323"/>
      <c r="ABV52" s="323"/>
      <c r="ABW52" s="323"/>
      <c r="ABX52" s="323"/>
      <c r="ABY52" s="323"/>
      <c r="ABZ52" s="323"/>
      <c r="ACA52" s="323"/>
      <c r="ACB52" s="323"/>
      <c r="ACC52" s="323"/>
      <c r="ACD52" s="323"/>
      <c r="ACE52" s="323"/>
      <c r="ACF52" s="323"/>
      <c r="ACG52" s="323"/>
      <c r="ACH52" s="323"/>
      <c r="ACI52" s="323"/>
      <c r="ACJ52" s="323"/>
      <c r="ACK52" s="323"/>
      <c r="ACL52" s="323"/>
      <c r="ACM52" s="323"/>
      <c r="ACN52" s="323"/>
      <c r="ACO52" s="323"/>
      <c r="ACP52" s="323"/>
      <c r="ACQ52" s="323"/>
      <c r="ACR52" s="323"/>
      <c r="ACS52" s="323"/>
      <c r="ACT52" s="323"/>
      <c r="ACU52" s="323"/>
      <c r="ACV52" s="323"/>
      <c r="ACW52" s="323"/>
      <c r="ACX52" s="323"/>
      <c r="ACY52" s="323"/>
      <c r="ACZ52" s="323"/>
      <c r="ADA52" s="323"/>
      <c r="ADB52" s="323"/>
      <c r="ADC52" s="323"/>
      <c r="ADD52" s="323"/>
      <c r="ADE52" s="323"/>
      <c r="ADF52" s="323"/>
      <c r="ADG52" s="323"/>
      <c r="ADH52" s="323"/>
      <c r="ADI52" s="323"/>
      <c r="ADJ52" s="323"/>
      <c r="ADK52" s="323"/>
      <c r="ADL52" s="323"/>
      <c r="ADM52" s="323"/>
      <c r="ADN52" s="323"/>
      <c r="ADO52" s="323"/>
      <c r="ADP52" s="323"/>
      <c r="ADQ52" s="323"/>
      <c r="ADR52" s="323"/>
      <c r="ADS52" s="323"/>
      <c r="ADT52" s="323"/>
      <c r="ADU52" s="323"/>
      <c r="ADV52" s="323"/>
      <c r="ADW52" s="323"/>
      <c r="ADX52" s="323"/>
      <c r="ADY52" s="323"/>
      <c r="ADZ52" s="323"/>
      <c r="AEA52" s="323"/>
      <c r="AEB52" s="323"/>
      <c r="AEC52" s="323"/>
      <c r="AED52" s="323"/>
      <c r="AEE52" s="323"/>
      <c r="AEF52" s="323"/>
      <c r="AEG52" s="323"/>
      <c r="AEH52" s="323"/>
      <c r="AEI52" s="323"/>
      <c r="AEJ52" s="323"/>
      <c r="AEK52" s="323"/>
      <c r="AEL52" s="323"/>
      <c r="AEM52" s="323"/>
      <c r="AEN52" s="323"/>
      <c r="AEO52" s="323"/>
      <c r="AEP52" s="323"/>
      <c r="AEQ52" s="323"/>
      <c r="AER52" s="323"/>
      <c r="AES52" s="323"/>
      <c r="AET52" s="323"/>
      <c r="AEU52" s="323"/>
      <c r="AEV52" s="323"/>
      <c r="AEW52" s="323"/>
      <c r="AEX52" s="323"/>
      <c r="AEY52" s="323"/>
      <c r="AEZ52" s="323"/>
      <c r="AFA52" s="323"/>
      <c r="AFB52" s="323"/>
      <c r="AFC52" s="323"/>
      <c r="AFD52" s="323"/>
      <c r="AFE52" s="323"/>
      <c r="AFF52" s="323"/>
      <c r="AFG52" s="323"/>
      <c r="AFH52" s="323"/>
      <c r="AFI52" s="323"/>
      <c r="AFJ52" s="323"/>
      <c r="AFK52" s="323"/>
      <c r="AFL52" s="323"/>
      <c r="AFM52" s="323"/>
      <c r="AFN52" s="323"/>
      <c r="AFO52" s="323"/>
      <c r="AFP52" s="323"/>
      <c r="AFQ52" s="323"/>
      <c r="AFR52" s="323"/>
      <c r="AFS52" s="323"/>
      <c r="AFT52" s="323"/>
      <c r="AFU52" s="323"/>
      <c r="AFV52" s="323"/>
      <c r="AFW52" s="323"/>
      <c r="AFX52" s="323"/>
      <c r="AFY52" s="323"/>
      <c r="AFZ52" s="323"/>
      <c r="AGA52" s="323"/>
      <c r="AGB52" s="323"/>
      <c r="AGC52" s="323"/>
      <c r="AGD52" s="323"/>
      <c r="AGE52" s="323"/>
      <c r="AGF52" s="323"/>
      <c r="AGG52" s="323"/>
      <c r="AGH52" s="323"/>
      <c r="AGI52" s="323"/>
      <c r="AGJ52" s="323"/>
      <c r="AGK52" s="323"/>
      <c r="AGL52" s="323"/>
      <c r="AGM52" s="323"/>
      <c r="AGN52" s="323"/>
      <c r="AGO52" s="323"/>
      <c r="AGP52" s="323"/>
      <c r="AGQ52" s="323"/>
      <c r="AGR52" s="323"/>
      <c r="AGS52" s="323"/>
      <c r="AGT52" s="323"/>
      <c r="AGU52" s="323"/>
      <c r="AGV52" s="323"/>
      <c r="AGW52" s="323"/>
      <c r="AGX52" s="323"/>
      <c r="AGY52" s="323"/>
      <c r="AGZ52" s="323"/>
      <c r="AHA52" s="323"/>
      <c r="AHB52" s="323"/>
      <c r="AHC52" s="323"/>
      <c r="AHD52" s="323"/>
      <c r="AHE52" s="323"/>
      <c r="AHF52" s="323"/>
      <c r="AHG52" s="323"/>
      <c r="AHH52" s="323"/>
      <c r="AHI52" s="323"/>
      <c r="AHJ52" s="323"/>
      <c r="AHK52" s="323"/>
      <c r="AHL52" s="323"/>
      <c r="AHM52" s="323"/>
      <c r="AHN52" s="323"/>
      <c r="AHO52" s="323"/>
      <c r="AHP52" s="323"/>
      <c r="AHQ52" s="323"/>
      <c r="AHR52" s="323"/>
      <c r="AHS52" s="323"/>
      <c r="AHT52" s="323"/>
      <c r="AHU52" s="323"/>
      <c r="AHV52" s="323"/>
      <c r="AHW52" s="323"/>
      <c r="AHX52" s="323"/>
      <c r="AHY52" s="323"/>
      <c r="AHZ52" s="323"/>
      <c r="AIA52" s="323"/>
      <c r="AIB52" s="323"/>
      <c r="AIC52" s="323"/>
      <c r="AID52" s="323"/>
      <c r="AIE52" s="323"/>
      <c r="AIF52" s="323"/>
      <c r="AIG52" s="323"/>
      <c r="AIH52" s="323"/>
      <c r="AII52" s="323"/>
      <c r="AIJ52" s="323"/>
      <c r="AIK52" s="323"/>
      <c r="AIL52" s="323"/>
      <c r="AIM52" s="323"/>
      <c r="AIN52" s="323"/>
      <c r="AIO52" s="323"/>
      <c r="AIP52" s="323"/>
      <c r="AIQ52" s="323"/>
      <c r="AIR52" s="323"/>
      <c r="AIS52" s="323"/>
      <c r="AIT52" s="323"/>
      <c r="AIU52" s="323"/>
      <c r="AIV52" s="323"/>
      <c r="AIW52" s="323"/>
      <c r="AIX52" s="323"/>
      <c r="AIY52" s="323"/>
      <c r="AIZ52" s="323"/>
      <c r="AJA52" s="323"/>
      <c r="AJB52" s="323"/>
      <c r="AJC52" s="323"/>
      <c r="AJD52" s="323"/>
      <c r="AJE52" s="323"/>
      <c r="AJF52" s="323"/>
      <c r="AJG52" s="323"/>
      <c r="AJH52" s="323"/>
      <c r="AJI52" s="323"/>
      <c r="AJJ52" s="323"/>
      <c r="AJK52" s="323"/>
      <c r="AJL52" s="323"/>
      <c r="AJM52" s="323"/>
      <c r="AJN52" s="323"/>
      <c r="AJO52" s="323"/>
      <c r="AJP52" s="323"/>
      <c r="AJQ52" s="323"/>
      <c r="AJR52" s="323"/>
      <c r="AJS52" s="323"/>
      <c r="AJT52" s="323"/>
      <c r="AJU52" s="323"/>
      <c r="AJV52" s="323"/>
      <c r="AJW52" s="323"/>
      <c r="AJX52" s="323"/>
      <c r="AJY52" s="323"/>
      <c r="AJZ52" s="323"/>
      <c r="AKA52" s="323"/>
      <c r="AKB52" s="323"/>
      <c r="AKC52" s="323"/>
      <c r="AKD52" s="323"/>
      <c r="AKE52" s="323"/>
      <c r="AKF52" s="323"/>
      <c r="AKG52" s="323"/>
      <c r="AKH52" s="323"/>
      <c r="AKI52" s="323"/>
      <c r="AKJ52" s="323"/>
      <c r="AKK52" s="323"/>
      <c r="AKL52" s="323"/>
      <c r="AKM52" s="323"/>
      <c r="AKN52" s="323"/>
      <c r="AKO52" s="323"/>
      <c r="AKP52" s="323"/>
      <c r="AKQ52" s="323"/>
      <c r="AKR52" s="323"/>
      <c r="AKS52" s="323"/>
      <c r="AKT52" s="323"/>
      <c r="AKU52" s="323"/>
      <c r="AKV52" s="323"/>
      <c r="AKW52" s="323"/>
      <c r="AKX52" s="323"/>
      <c r="AKY52" s="323"/>
      <c r="AKZ52" s="323"/>
      <c r="ALA52" s="323"/>
      <c r="ALB52" s="323"/>
      <c r="ALC52" s="323"/>
      <c r="ALD52" s="323"/>
      <c r="ALE52" s="323"/>
      <c r="ALF52" s="323"/>
      <c r="ALG52" s="323"/>
      <c r="ALH52" s="323"/>
      <c r="ALI52" s="323"/>
      <c r="ALJ52" s="323"/>
      <c r="ALK52" s="323"/>
      <c r="ALL52" s="323"/>
      <c r="ALM52" s="323"/>
      <c r="ALN52" s="323"/>
      <c r="ALO52" s="323"/>
      <c r="ALP52" s="323"/>
      <c r="ALQ52" s="323"/>
      <c r="ALR52" s="323"/>
      <c r="ALS52" s="323"/>
      <c r="ALT52" s="323"/>
      <c r="ALU52" s="323"/>
      <c r="ALV52" s="323"/>
      <c r="ALW52" s="323"/>
      <c r="ALX52" s="323"/>
      <c r="ALY52" s="323"/>
      <c r="ALZ52" s="323"/>
      <c r="AMA52" s="323"/>
      <c r="AMB52" s="323"/>
      <c r="AMC52" s="323"/>
      <c r="AMD52" s="323"/>
      <c r="AME52" s="323"/>
      <c r="AMF52" s="323"/>
      <c r="AMG52" s="323"/>
      <c r="AMH52" s="323"/>
      <c r="AMI52" s="323"/>
      <c r="AMJ52" s="323"/>
      <c r="AMK52" s="323"/>
      <c r="AML52" s="323"/>
      <c r="AMM52" s="323"/>
      <c r="AMN52" s="323"/>
      <c r="AMO52" s="323"/>
      <c r="AMP52" s="323"/>
      <c r="AMQ52" s="323"/>
      <c r="AMR52" s="323"/>
      <c r="AMS52" s="323"/>
      <c r="AMT52" s="323"/>
      <c r="AMU52" s="323"/>
      <c r="AMV52" s="323"/>
      <c r="AMW52" s="323"/>
      <c r="AMX52" s="323"/>
      <c r="AMY52" s="323"/>
      <c r="AMZ52" s="323"/>
      <c r="ANA52" s="323"/>
      <c r="ANB52" s="323"/>
      <c r="ANC52" s="323"/>
      <c r="AND52" s="323"/>
      <c r="ANE52" s="323"/>
      <c r="ANF52" s="323"/>
      <c r="ANG52" s="323"/>
      <c r="ANH52" s="323"/>
      <c r="ANI52" s="323"/>
      <c r="ANJ52" s="323"/>
      <c r="ANK52" s="323"/>
      <c r="ANL52" s="323"/>
      <c r="ANM52" s="323"/>
      <c r="ANN52" s="323"/>
      <c r="ANO52" s="323"/>
      <c r="ANP52" s="323"/>
      <c r="ANQ52" s="323"/>
      <c r="ANR52" s="323"/>
      <c r="ANS52" s="323"/>
      <c r="ANT52" s="323"/>
      <c r="ANU52" s="323"/>
      <c r="ANV52" s="323"/>
      <c r="ANW52" s="323"/>
      <c r="ANX52" s="323"/>
      <c r="ANY52" s="323"/>
      <c r="ANZ52" s="323"/>
      <c r="AOA52" s="323"/>
      <c r="AOB52" s="323"/>
      <c r="AOC52" s="323"/>
      <c r="AOD52" s="323"/>
      <c r="AOE52" s="323"/>
      <c r="AOF52" s="323"/>
      <c r="AOG52" s="323"/>
      <c r="AOH52" s="323"/>
      <c r="AOI52" s="323"/>
      <c r="AOJ52" s="323"/>
      <c r="AOK52" s="323"/>
      <c r="AOL52" s="323"/>
      <c r="AOM52" s="323"/>
      <c r="AON52" s="323"/>
      <c r="AOO52" s="323"/>
      <c r="AOP52" s="323"/>
      <c r="AOQ52" s="323"/>
      <c r="AOR52" s="323"/>
      <c r="AOS52" s="323"/>
      <c r="AOT52" s="323"/>
      <c r="AOU52" s="323"/>
      <c r="AOV52" s="323"/>
      <c r="AOW52" s="323"/>
      <c r="AOX52" s="323"/>
      <c r="AOY52" s="323"/>
      <c r="AOZ52" s="323"/>
      <c r="APA52" s="323"/>
      <c r="APB52" s="323"/>
      <c r="APC52" s="323"/>
      <c r="APD52" s="323"/>
      <c r="APE52" s="323"/>
      <c r="APF52" s="323"/>
      <c r="APG52" s="323"/>
      <c r="APH52" s="323"/>
      <c r="API52" s="323"/>
      <c r="APJ52" s="323"/>
      <c r="APK52" s="323"/>
      <c r="APL52" s="323"/>
      <c r="APM52" s="323"/>
      <c r="APN52" s="323"/>
      <c r="APO52" s="323"/>
      <c r="APP52" s="323"/>
      <c r="APQ52" s="323"/>
      <c r="APR52" s="323"/>
      <c r="APS52" s="323"/>
      <c r="APT52" s="323"/>
      <c r="APU52" s="323"/>
      <c r="APV52" s="323"/>
      <c r="APW52" s="323"/>
      <c r="APX52" s="323"/>
      <c r="APY52" s="323"/>
      <c r="APZ52" s="323"/>
      <c r="AQA52" s="323"/>
      <c r="AQB52" s="323"/>
      <c r="AQC52" s="323"/>
      <c r="AQD52" s="323"/>
      <c r="AQE52" s="323"/>
      <c r="AQF52" s="323"/>
      <c r="AQG52" s="323"/>
      <c r="AQH52" s="323"/>
      <c r="AQI52" s="323"/>
      <c r="AQJ52" s="323"/>
      <c r="AQK52" s="323"/>
      <c r="AQL52" s="323"/>
      <c r="AQM52" s="323"/>
      <c r="AQN52" s="323"/>
      <c r="AQO52" s="323"/>
      <c r="AQP52" s="323"/>
      <c r="AQQ52" s="323"/>
      <c r="AQR52" s="323"/>
      <c r="AQS52" s="323"/>
      <c r="AQT52" s="323"/>
      <c r="AQU52" s="323"/>
      <c r="AQV52" s="323"/>
      <c r="AQW52" s="323"/>
      <c r="AQX52" s="323"/>
      <c r="AQY52" s="323"/>
      <c r="AQZ52" s="323"/>
      <c r="ARA52" s="323"/>
      <c r="ARB52" s="323"/>
      <c r="ARC52" s="323"/>
      <c r="ARD52" s="323"/>
      <c r="ARE52" s="323"/>
      <c r="ARF52" s="323"/>
      <c r="ARG52" s="323"/>
      <c r="ARH52" s="323"/>
      <c r="ARI52" s="323"/>
      <c r="ARJ52" s="323"/>
      <c r="ARK52" s="323"/>
      <c r="ARL52" s="323"/>
      <c r="ARM52" s="323"/>
      <c r="ARN52" s="323"/>
      <c r="ARO52" s="323"/>
      <c r="ARP52" s="323"/>
      <c r="ARQ52" s="323"/>
      <c r="ARR52" s="323"/>
      <c r="ARS52" s="323"/>
      <c r="ART52" s="323"/>
      <c r="ARU52" s="323"/>
      <c r="ARV52" s="323"/>
      <c r="ARW52" s="323"/>
      <c r="ARX52" s="323"/>
      <c r="ARY52" s="323"/>
      <c r="ARZ52" s="323"/>
      <c r="ASA52" s="323"/>
      <c r="ASB52" s="323"/>
      <c r="ASC52" s="323"/>
      <c r="ASD52" s="323"/>
      <c r="ASE52" s="323"/>
      <c r="ASF52" s="323"/>
      <c r="ASG52" s="323"/>
      <c r="ASH52" s="323"/>
      <c r="ASI52" s="323"/>
      <c r="ASJ52" s="323"/>
      <c r="ASK52" s="323"/>
      <c r="ASL52" s="323"/>
      <c r="ASM52" s="323"/>
      <c r="ASN52" s="323"/>
      <c r="ASO52" s="323"/>
      <c r="ASP52" s="323"/>
      <c r="ASQ52" s="323"/>
      <c r="ASR52" s="323"/>
      <c r="ASS52" s="323"/>
      <c r="AST52" s="323"/>
      <c r="ASU52" s="323"/>
      <c r="ASV52" s="323"/>
      <c r="ASW52" s="323"/>
      <c r="ASX52" s="323"/>
      <c r="ASY52" s="323"/>
      <c r="ASZ52" s="323"/>
      <c r="ATA52" s="323"/>
      <c r="ATB52" s="323"/>
      <c r="ATC52" s="323"/>
      <c r="ATD52" s="323"/>
      <c r="ATE52" s="323"/>
      <c r="ATF52" s="323"/>
      <c r="ATG52" s="323"/>
      <c r="ATH52" s="323"/>
      <c r="ATI52" s="323"/>
      <c r="ATJ52" s="323"/>
      <c r="ATK52" s="323"/>
      <c r="ATL52" s="323"/>
      <c r="ATM52" s="323"/>
      <c r="ATN52" s="323"/>
      <c r="ATO52" s="323"/>
      <c r="ATP52" s="323"/>
      <c r="ATQ52" s="323"/>
      <c r="ATR52" s="323"/>
      <c r="ATS52" s="323"/>
      <c r="ATT52" s="323"/>
      <c r="ATU52" s="323"/>
      <c r="ATV52" s="323"/>
      <c r="ATW52" s="323"/>
      <c r="ATX52" s="323"/>
      <c r="ATY52" s="323"/>
      <c r="ATZ52" s="323"/>
      <c r="AUA52" s="323"/>
      <c r="AUB52" s="323"/>
      <c r="AUC52" s="323"/>
      <c r="AUD52" s="323"/>
      <c r="AUE52" s="323"/>
      <c r="AUF52" s="323"/>
      <c r="AUG52" s="323"/>
      <c r="AUH52" s="323"/>
      <c r="AUI52" s="323"/>
      <c r="AUJ52" s="323"/>
      <c r="AUK52" s="323"/>
      <c r="AUL52" s="323"/>
      <c r="AUM52" s="323"/>
      <c r="AUN52" s="323"/>
      <c r="AUO52" s="323"/>
      <c r="AUP52" s="323"/>
      <c r="AUQ52" s="323"/>
      <c r="AUR52" s="323"/>
      <c r="AUS52" s="323"/>
      <c r="AUT52" s="323"/>
      <c r="AUU52" s="323"/>
      <c r="AUV52" s="323"/>
      <c r="AUW52" s="323"/>
      <c r="AUX52" s="323"/>
      <c r="AUY52" s="323"/>
      <c r="AUZ52" s="323"/>
      <c r="AVA52" s="323"/>
      <c r="AVB52" s="323"/>
      <c r="AVC52" s="323"/>
      <c r="AVD52" s="323"/>
      <c r="AVE52" s="323"/>
      <c r="AVF52" s="323"/>
      <c r="AVG52" s="323"/>
      <c r="AVH52" s="323"/>
      <c r="AVI52" s="323"/>
      <c r="AVJ52" s="323"/>
      <c r="AVK52" s="323"/>
      <c r="AVL52" s="323"/>
      <c r="AVM52" s="323"/>
      <c r="AVN52" s="323"/>
      <c r="AVO52" s="323"/>
      <c r="AVP52" s="323"/>
      <c r="AVQ52" s="323"/>
      <c r="AVR52" s="323"/>
      <c r="AVS52" s="323"/>
      <c r="AVT52" s="323"/>
      <c r="AVU52" s="323"/>
      <c r="AVV52" s="323"/>
      <c r="AVW52" s="323"/>
      <c r="AVX52" s="323"/>
      <c r="AVY52" s="323"/>
      <c r="AVZ52" s="323"/>
      <c r="AWA52" s="323"/>
      <c r="AWB52" s="323"/>
      <c r="AWC52" s="323"/>
      <c r="AWD52" s="323"/>
      <c r="AWE52" s="323"/>
      <c r="AWF52" s="323"/>
      <c r="AWG52" s="323"/>
      <c r="AWH52" s="323"/>
      <c r="AWI52" s="323"/>
      <c r="AWJ52" s="323"/>
      <c r="AWK52" s="323"/>
      <c r="AWL52" s="323"/>
      <c r="AWM52" s="323"/>
      <c r="AWN52" s="323"/>
      <c r="AWO52" s="323"/>
      <c r="AWP52" s="323"/>
      <c r="AWQ52" s="323"/>
      <c r="AWR52" s="323"/>
      <c r="AWS52" s="323"/>
      <c r="AWT52" s="323"/>
      <c r="AWU52" s="323"/>
      <c r="AWV52" s="323"/>
      <c r="AWW52" s="323"/>
      <c r="AWX52" s="323"/>
      <c r="AWY52" s="323"/>
      <c r="AWZ52" s="323"/>
      <c r="AXA52" s="323"/>
      <c r="AXB52" s="323"/>
      <c r="AXC52" s="323"/>
      <c r="AXD52" s="323"/>
      <c r="AXE52" s="323"/>
      <c r="AXF52" s="323"/>
      <c r="AXG52" s="323"/>
      <c r="AXH52" s="323"/>
      <c r="AXI52" s="323"/>
      <c r="AXJ52" s="323"/>
      <c r="AXK52" s="323"/>
      <c r="AXL52" s="323"/>
      <c r="AXM52" s="323"/>
      <c r="AXN52" s="323"/>
      <c r="AXO52" s="323"/>
      <c r="AXP52" s="323"/>
      <c r="AXQ52" s="323"/>
      <c r="AXR52" s="323"/>
      <c r="AXS52" s="323"/>
      <c r="AXT52" s="323"/>
      <c r="AXU52" s="323"/>
      <c r="AXV52" s="323"/>
      <c r="AXW52" s="323"/>
      <c r="AXX52" s="323"/>
      <c r="AXY52" s="323"/>
      <c r="AXZ52" s="323"/>
      <c r="AYA52" s="323"/>
      <c r="AYB52" s="323"/>
      <c r="AYC52" s="323"/>
      <c r="AYD52" s="323"/>
      <c r="AYE52" s="323"/>
      <c r="AYF52" s="323"/>
      <c r="AYG52" s="323"/>
      <c r="AYH52" s="323"/>
      <c r="AYI52" s="323"/>
      <c r="AYJ52" s="323"/>
      <c r="AYK52" s="323"/>
      <c r="AYL52" s="323"/>
      <c r="AYM52" s="323"/>
      <c r="AYN52" s="323"/>
      <c r="AYO52" s="323"/>
      <c r="AYP52" s="323"/>
      <c r="AYQ52" s="323"/>
      <c r="AYR52" s="323"/>
      <c r="AYS52" s="323"/>
      <c r="AYT52" s="323"/>
      <c r="AYU52" s="323"/>
      <c r="AYV52" s="323"/>
      <c r="AYW52" s="323"/>
      <c r="AYX52" s="323"/>
      <c r="AYY52" s="323"/>
      <c r="AYZ52" s="323"/>
      <c r="AZA52" s="323"/>
      <c r="AZB52" s="323"/>
      <c r="AZC52" s="323"/>
      <c r="AZD52" s="323"/>
      <c r="AZE52" s="323"/>
      <c r="AZF52" s="323"/>
      <c r="AZG52" s="323"/>
      <c r="AZH52" s="323"/>
      <c r="AZI52" s="323"/>
      <c r="AZJ52" s="323"/>
      <c r="AZK52" s="323"/>
      <c r="AZL52" s="323"/>
      <c r="AZM52" s="323"/>
      <c r="AZN52" s="323"/>
      <c r="AZO52" s="323"/>
      <c r="AZP52" s="323"/>
      <c r="AZQ52" s="323"/>
      <c r="AZR52" s="323"/>
      <c r="AZS52" s="323"/>
      <c r="AZT52" s="323"/>
      <c r="AZU52" s="323"/>
      <c r="AZV52" s="323"/>
      <c r="AZW52" s="323"/>
      <c r="AZX52" s="323"/>
      <c r="AZY52" s="323"/>
      <c r="AZZ52" s="323"/>
      <c r="BAA52" s="323"/>
      <c r="BAB52" s="323"/>
      <c r="BAC52" s="323"/>
      <c r="BAD52" s="323"/>
      <c r="BAE52" s="323"/>
      <c r="BAF52" s="323"/>
      <c r="BAG52" s="323"/>
      <c r="BAH52" s="323"/>
      <c r="BAI52" s="323"/>
      <c r="BAJ52" s="323"/>
      <c r="BAK52" s="323"/>
      <c r="BAL52" s="323"/>
      <c r="BAM52" s="323"/>
      <c r="BAN52" s="323"/>
      <c r="BAO52" s="323"/>
      <c r="BAP52" s="323"/>
      <c r="BAQ52" s="323"/>
      <c r="BAR52" s="323"/>
      <c r="BAS52" s="323"/>
      <c r="BAT52" s="323"/>
      <c r="BAU52" s="323"/>
      <c r="BAV52" s="323"/>
      <c r="BAW52" s="323"/>
      <c r="BAX52" s="323"/>
      <c r="BAY52" s="323"/>
      <c r="BAZ52" s="323"/>
      <c r="BBA52" s="323"/>
      <c r="BBB52" s="323"/>
      <c r="BBC52" s="323"/>
      <c r="BBD52" s="323"/>
      <c r="BBE52" s="323"/>
      <c r="BBF52" s="323"/>
      <c r="BBG52" s="323"/>
      <c r="BBH52" s="323"/>
      <c r="BBI52" s="323"/>
      <c r="BBJ52" s="323"/>
      <c r="BBK52" s="323"/>
      <c r="BBL52" s="323"/>
      <c r="BBM52" s="323"/>
      <c r="BBN52" s="323"/>
      <c r="BBO52" s="323"/>
      <c r="BBP52" s="323"/>
      <c r="BBQ52" s="323"/>
      <c r="BBR52" s="323"/>
      <c r="BBS52" s="323"/>
      <c r="BBT52" s="323"/>
      <c r="BBU52" s="323"/>
      <c r="BBV52" s="323"/>
      <c r="BBW52" s="323"/>
      <c r="BBX52" s="323"/>
      <c r="BBY52" s="323"/>
      <c r="BBZ52" s="323"/>
      <c r="BCA52" s="323"/>
      <c r="BCB52" s="323"/>
      <c r="BCC52" s="323"/>
      <c r="BCD52" s="323"/>
      <c r="BCE52" s="323"/>
      <c r="BCF52" s="323"/>
      <c r="BCG52" s="323"/>
      <c r="BCH52" s="323"/>
      <c r="BCI52" s="323"/>
      <c r="BCJ52" s="323"/>
      <c r="BCK52" s="323"/>
      <c r="BCL52" s="323"/>
      <c r="BCM52" s="323"/>
      <c r="BCN52" s="323"/>
      <c r="BCO52" s="323"/>
      <c r="BCP52" s="323"/>
      <c r="BCQ52" s="323"/>
      <c r="BCR52" s="323"/>
      <c r="BCS52" s="323"/>
      <c r="BCT52" s="323"/>
      <c r="BCU52" s="323"/>
      <c r="BCV52" s="323"/>
      <c r="BCW52" s="323"/>
      <c r="BCX52" s="323"/>
      <c r="BCY52" s="323"/>
      <c r="BCZ52" s="323"/>
      <c r="BDA52" s="323"/>
      <c r="BDB52" s="323"/>
      <c r="BDC52" s="323"/>
      <c r="BDD52" s="323"/>
      <c r="BDE52" s="323"/>
      <c r="BDF52" s="323"/>
      <c r="BDG52" s="323"/>
      <c r="BDH52" s="323"/>
      <c r="BDI52" s="323"/>
      <c r="BDJ52" s="323"/>
      <c r="BDK52" s="323"/>
      <c r="BDL52" s="323"/>
      <c r="BDM52" s="323"/>
      <c r="BDN52" s="323"/>
      <c r="BDO52" s="323"/>
      <c r="BDP52" s="323"/>
      <c r="BDQ52" s="323"/>
      <c r="BDR52" s="323"/>
      <c r="BDS52" s="323"/>
      <c r="BDT52" s="323"/>
      <c r="BDU52" s="323"/>
      <c r="BDV52" s="323"/>
      <c r="BDW52" s="323"/>
      <c r="BDX52" s="323"/>
      <c r="BDY52" s="323"/>
      <c r="BDZ52" s="323"/>
      <c r="BEA52" s="323"/>
      <c r="BEB52" s="323"/>
      <c r="BEC52" s="323"/>
      <c r="BED52" s="323"/>
      <c r="BEE52" s="323"/>
      <c r="BEF52" s="323"/>
      <c r="BEG52" s="323"/>
      <c r="BEH52" s="323"/>
      <c r="BEI52" s="323"/>
      <c r="BEJ52" s="323"/>
      <c r="BEK52" s="323"/>
      <c r="BEL52" s="323"/>
      <c r="BEM52" s="323"/>
      <c r="BEN52" s="323"/>
      <c r="BEO52" s="323"/>
      <c r="BEP52" s="323"/>
      <c r="BEQ52" s="323"/>
      <c r="BER52" s="323"/>
      <c r="BES52" s="323"/>
      <c r="BET52" s="323"/>
      <c r="BEU52" s="323"/>
      <c r="BEV52" s="323"/>
      <c r="BEW52" s="323"/>
      <c r="BEX52" s="323"/>
      <c r="BEY52" s="323"/>
      <c r="BEZ52" s="323"/>
      <c r="BFA52" s="323"/>
      <c r="BFB52" s="323"/>
      <c r="BFC52" s="323"/>
      <c r="BFD52" s="323"/>
      <c r="BFE52" s="323"/>
      <c r="BFF52" s="323"/>
      <c r="BFG52" s="323"/>
      <c r="BFH52" s="323"/>
      <c r="BFI52" s="323"/>
      <c r="BFJ52" s="323"/>
      <c r="BFK52" s="323"/>
      <c r="BFL52" s="323"/>
      <c r="BFM52" s="323"/>
      <c r="BFN52" s="323"/>
      <c r="BFO52" s="323"/>
      <c r="BFP52" s="323"/>
      <c r="BFQ52" s="323"/>
      <c r="BFR52" s="323"/>
      <c r="BFS52" s="323"/>
      <c r="BFT52" s="323"/>
      <c r="BFU52" s="323"/>
      <c r="BFV52" s="323"/>
      <c r="BFW52" s="323"/>
      <c r="BFX52" s="323"/>
      <c r="BFY52" s="323"/>
      <c r="BFZ52" s="323"/>
      <c r="BGA52" s="323"/>
      <c r="BGB52" s="323"/>
      <c r="BGC52" s="323"/>
      <c r="BGD52" s="323"/>
      <c r="BGE52" s="323"/>
      <c r="BGF52" s="323"/>
      <c r="BGG52" s="323"/>
      <c r="BGH52" s="323"/>
      <c r="BGI52" s="323"/>
      <c r="BGJ52" s="323"/>
      <c r="BGK52" s="323"/>
      <c r="BGL52" s="323"/>
      <c r="BGM52" s="323"/>
      <c r="BGN52" s="323"/>
      <c r="BGO52" s="323"/>
      <c r="BGP52" s="323"/>
      <c r="BGQ52" s="323"/>
      <c r="BGR52" s="323"/>
      <c r="BGS52" s="323"/>
      <c r="BGT52" s="323"/>
      <c r="BGU52" s="323"/>
      <c r="BGV52" s="323"/>
      <c r="BGW52" s="323"/>
      <c r="BGX52" s="323"/>
      <c r="BGY52" s="323"/>
      <c r="BGZ52" s="323"/>
      <c r="BHA52" s="323"/>
      <c r="BHB52" s="323"/>
      <c r="BHC52" s="323"/>
      <c r="BHD52" s="323"/>
      <c r="BHE52" s="323"/>
      <c r="BHF52" s="323"/>
      <c r="BHG52" s="323"/>
      <c r="BHH52" s="323"/>
      <c r="BHI52" s="323"/>
      <c r="BHJ52" s="323"/>
      <c r="BHK52" s="323"/>
      <c r="BHL52" s="323"/>
      <c r="BHM52" s="323"/>
      <c r="BHN52" s="323"/>
      <c r="BHO52" s="323"/>
      <c r="BHP52" s="323"/>
      <c r="BHQ52" s="323"/>
      <c r="BHR52" s="323"/>
      <c r="BHS52" s="323"/>
      <c r="BHT52" s="323"/>
      <c r="BHU52" s="323"/>
      <c r="BHV52" s="323"/>
      <c r="BHW52" s="323"/>
      <c r="BHX52" s="323"/>
      <c r="BHY52" s="323"/>
      <c r="BHZ52" s="323"/>
      <c r="BIA52" s="323"/>
      <c r="BIB52" s="323"/>
      <c r="BIC52" s="323"/>
      <c r="BID52" s="323"/>
      <c r="BIE52" s="323"/>
      <c r="BIF52" s="323"/>
      <c r="BIG52" s="323"/>
      <c r="BIH52" s="323"/>
      <c r="BII52" s="323"/>
      <c r="BIJ52" s="323"/>
      <c r="BIK52" s="323"/>
      <c r="BIL52" s="323"/>
      <c r="BIM52" s="323"/>
      <c r="BIN52" s="323"/>
      <c r="BIO52" s="323"/>
      <c r="BIP52" s="323"/>
      <c r="BIQ52" s="323"/>
      <c r="BIR52" s="323"/>
      <c r="BIS52" s="323"/>
      <c r="BIT52" s="323"/>
      <c r="BIU52" s="323"/>
      <c r="BIV52" s="323"/>
      <c r="BIW52" s="323"/>
      <c r="BIX52" s="323"/>
      <c r="BIY52" s="323"/>
      <c r="BIZ52" s="323"/>
      <c r="BJA52" s="323"/>
      <c r="BJB52" s="323"/>
      <c r="BJC52" s="323"/>
      <c r="BJD52" s="323"/>
      <c r="BJE52" s="323"/>
      <c r="BJF52" s="323"/>
      <c r="BJG52" s="323"/>
      <c r="BJH52" s="323"/>
      <c r="BJI52" s="323"/>
      <c r="BJJ52" s="323"/>
      <c r="BJK52" s="323"/>
      <c r="BJL52" s="323"/>
      <c r="BJM52" s="323"/>
      <c r="BJN52" s="323"/>
      <c r="BJO52" s="323"/>
      <c r="BJP52" s="323"/>
      <c r="BJQ52" s="323"/>
      <c r="BJR52" s="323"/>
      <c r="BJS52" s="323"/>
      <c r="BJT52" s="323"/>
      <c r="BJU52" s="323"/>
      <c r="BJV52" s="323"/>
      <c r="BJW52" s="323"/>
      <c r="BJX52" s="323"/>
      <c r="BJY52" s="323"/>
      <c r="BJZ52" s="323"/>
      <c r="BKA52" s="323"/>
      <c r="BKB52" s="323"/>
      <c r="BKC52" s="323"/>
      <c r="BKD52" s="323"/>
      <c r="BKE52" s="323"/>
      <c r="BKF52" s="323"/>
      <c r="BKG52" s="323"/>
      <c r="BKH52" s="323"/>
      <c r="BKI52" s="323"/>
      <c r="BKJ52" s="323"/>
      <c r="BKK52" s="323"/>
      <c r="BKL52" s="323"/>
      <c r="BKM52" s="323"/>
      <c r="BKN52" s="323"/>
      <c r="BKO52" s="323"/>
      <c r="BKP52" s="323"/>
      <c r="BKQ52" s="323"/>
      <c r="BKR52" s="323"/>
      <c r="BKS52" s="323"/>
      <c r="BKT52" s="323"/>
      <c r="BKU52" s="323"/>
      <c r="BKV52" s="323"/>
      <c r="BKW52" s="323"/>
      <c r="BKX52" s="323"/>
      <c r="BKY52" s="323"/>
      <c r="BKZ52" s="323"/>
      <c r="BLA52" s="323"/>
      <c r="BLB52" s="323"/>
      <c r="BLC52" s="323"/>
      <c r="BLD52" s="323"/>
      <c r="BLE52" s="323"/>
      <c r="BLF52" s="323"/>
      <c r="BLG52" s="323"/>
      <c r="BLH52" s="323"/>
      <c r="BLI52" s="323"/>
      <c r="BLJ52" s="323"/>
      <c r="BLK52" s="323"/>
      <c r="BLL52" s="323"/>
      <c r="BLM52" s="323"/>
      <c r="BLN52" s="323"/>
      <c r="BLO52" s="323"/>
      <c r="BLP52" s="323"/>
      <c r="BLQ52" s="323"/>
      <c r="BLR52" s="323"/>
      <c r="BLS52" s="323"/>
      <c r="BLT52" s="323"/>
      <c r="BLU52" s="323"/>
      <c r="BLV52" s="323"/>
      <c r="BLW52" s="323"/>
      <c r="BLX52" s="323"/>
      <c r="BLY52" s="323"/>
      <c r="BLZ52" s="323"/>
      <c r="BMA52" s="323"/>
      <c r="BMB52" s="323"/>
      <c r="BMC52" s="323"/>
      <c r="BMD52" s="323"/>
      <c r="BME52" s="323"/>
      <c r="BMF52" s="323"/>
      <c r="BMG52" s="323"/>
      <c r="BMH52" s="323"/>
      <c r="BMI52" s="323"/>
      <c r="BMJ52" s="323"/>
      <c r="BMK52" s="323"/>
      <c r="BML52" s="323"/>
      <c r="BMM52" s="323"/>
      <c r="BMN52" s="323"/>
      <c r="BMO52" s="323"/>
      <c r="BMP52" s="323"/>
      <c r="BMQ52" s="323"/>
      <c r="BMR52" s="323"/>
      <c r="BMS52" s="323"/>
      <c r="BMT52" s="323"/>
      <c r="BMU52" s="323"/>
      <c r="BMV52" s="323"/>
      <c r="BMW52" s="323"/>
      <c r="BMX52" s="323"/>
      <c r="BMY52" s="323"/>
      <c r="BMZ52" s="323"/>
      <c r="BNA52" s="323"/>
      <c r="BNB52" s="323"/>
      <c r="BNC52" s="323"/>
      <c r="BND52" s="323"/>
      <c r="BNE52" s="323"/>
      <c r="BNF52" s="323"/>
      <c r="BNG52" s="323"/>
      <c r="BNH52" s="323"/>
      <c r="BNI52" s="323"/>
      <c r="BNJ52" s="323"/>
      <c r="BNK52" s="323"/>
      <c r="BNL52" s="323"/>
      <c r="BNM52" s="323"/>
      <c r="BNN52" s="323"/>
      <c r="BNO52" s="323"/>
      <c r="BNP52" s="323"/>
      <c r="BNQ52" s="323"/>
      <c r="BNR52" s="323"/>
      <c r="BNS52" s="323"/>
      <c r="BNT52" s="323"/>
      <c r="BNU52" s="323"/>
      <c r="BNV52" s="323"/>
      <c r="BNW52" s="323"/>
      <c r="BNX52" s="323"/>
      <c r="BNY52" s="323"/>
      <c r="BNZ52" s="323"/>
      <c r="BOA52" s="323"/>
      <c r="BOB52" s="323"/>
      <c r="BOC52" s="323"/>
      <c r="BOD52" s="323"/>
      <c r="BOE52" s="323"/>
      <c r="BOF52" s="323"/>
      <c r="BOG52" s="323"/>
      <c r="BOH52" s="323"/>
      <c r="BOI52" s="323"/>
      <c r="BOJ52" s="323"/>
      <c r="BOK52" s="323"/>
      <c r="BOL52" s="323"/>
      <c r="BOM52" s="323"/>
      <c r="BON52" s="323"/>
      <c r="BOO52" s="323"/>
      <c r="BOP52" s="323"/>
      <c r="BOQ52" s="323"/>
      <c r="BOR52" s="323"/>
      <c r="BOS52" s="323"/>
      <c r="BOT52" s="323"/>
      <c r="BOU52" s="323"/>
      <c r="BOV52" s="323"/>
      <c r="BOW52" s="323"/>
      <c r="BOX52" s="323"/>
      <c r="BOY52" s="323"/>
      <c r="BOZ52" s="323"/>
      <c r="BPA52" s="323"/>
      <c r="BPB52" s="323"/>
      <c r="BPC52" s="323"/>
      <c r="BPD52" s="323"/>
      <c r="BPE52" s="323"/>
      <c r="BPF52" s="323"/>
      <c r="BPG52" s="323"/>
      <c r="BPH52" s="323"/>
      <c r="BPI52" s="323"/>
      <c r="BPJ52" s="323"/>
      <c r="BPK52" s="323"/>
      <c r="BPL52" s="323"/>
      <c r="BPM52" s="323"/>
      <c r="BPN52" s="323"/>
      <c r="BPO52" s="323"/>
      <c r="BPP52" s="323"/>
      <c r="BPQ52" s="323"/>
      <c r="BPR52" s="323"/>
      <c r="BPS52" s="323"/>
      <c r="BPT52" s="323"/>
      <c r="BPU52" s="323"/>
      <c r="BPV52" s="323"/>
      <c r="BPW52" s="323"/>
      <c r="BPX52" s="323"/>
      <c r="BPY52" s="323"/>
      <c r="BPZ52" s="323"/>
      <c r="BQA52" s="323"/>
      <c r="BQB52" s="323"/>
      <c r="BQC52" s="323"/>
      <c r="BQD52" s="323"/>
      <c r="BQE52" s="323"/>
      <c r="BQF52" s="323"/>
      <c r="BQG52" s="323"/>
      <c r="BQH52" s="323"/>
      <c r="BQI52" s="323"/>
      <c r="BQJ52" s="323"/>
      <c r="BQK52" s="323"/>
      <c r="BQL52" s="323"/>
      <c r="BQM52" s="323"/>
      <c r="BQN52" s="323"/>
      <c r="BQO52" s="323"/>
      <c r="BQP52" s="323"/>
      <c r="BQQ52" s="323"/>
      <c r="BQR52" s="323"/>
      <c r="BQS52" s="323"/>
      <c r="BQT52" s="323"/>
      <c r="BQU52" s="323"/>
      <c r="BQV52" s="323"/>
      <c r="BQW52" s="323"/>
      <c r="BQX52" s="323"/>
      <c r="BQY52" s="323"/>
      <c r="BQZ52" s="323"/>
      <c r="BRA52" s="323"/>
      <c r="BRB52" s="323"/>
      <c r="BRC52" s="323"/>
      <c r="BRD52" s="323"/>
      <c r="BRE52" s="323"/>
      <c r="BRF52" s="323"/>
      <c r="BRG52" s="323"/>
      <c r="BRH52" s="323"/>
      <c r="BRI52" s="323"/>
      <c r="BRJ52" s="323"/>
      <c r="BRK52" s="323"/>
      <c r="BRL52" s="323"/>
      <c r="BRM52" s="323"/>
      <c r="BRN52" s="323"/>
      <c r="BRO52" s="323"/>
      <c r="BRP52" s="323"/>
      <c r="BRQ52" s="323"/>
      <c r="BRR52" s="323"/>
      <c r="BRS52" s="323"/>
      <c r="BRT52" s="323"/>
      <c r="BRU52" s="323"/>
      <c r="BRV52" s="323"/>
      <c r="BRW52" s="323"/>
      <c r="BRX52" s="323"/>
      <c r="BRY52" s="323"/>
      <c r="BRZ52" s="323"/>
      <c r="BSA52" s="323"/>
      <c r="BSB52" s="323"/>
      <c r="BSC52" s="323"/>
      <c r="BSD52" s="323"/>
      <c r="BSE52" s="323"/>
      <c r="BSF52" s="323"/>
      <c r="BSG52" s="323"/>
      <c r="BSH52" s="323"/>
      <c r="BSI52" s="323"/>
      <c r="BSJ52" s="323"/>
      <c r="BSK52" s="323"/>
      <c r="BSL52" s="323"/>
      <c r="BSM52" s="323"/>
      <c r="BSN52" s="323"/>
      <c r="BSO52" s="323"/>
      <c r="BSP52" s="323"/>
      <c r="BSQ52" s="323"/>
      <c r="BSR52" s="323"/>
      <c r="BSS52" s="323"/>
      <c r="BST52" s="323"/>
      <c r="BSU52" s="323"/>
      <c r="BSV52" s="323"/>
      <c r="BSW52" s="323"/>
      <c r="BSX52" s="323"/>
      <c r="BSY52" s="323"/>
      <c r="BSZ52" s="323"/>
      <c r="BTA52" s="323"/>
      <c r="BTB52" s="323"/>
      <c r="BTC52" s="323"/>
      <c r="BTD52" s="323"/>
      <c r="BTE52" s="323"/>
      <c r="BTF52" s="323"/>
      <c r="BTG52" s="323"/>
      <c r="BTH52" s="323"/>
      <c r="BTI52" s="323"/>
      <c r="BTJ52" s="323"/>
      <c r="BTK52" s="323"/>
      <c r="BTL52" s="323"/>
      <c r="BTM52" s="323"/>
      <c r="BTN52" s="323"/>
      <c r="BTO52" s="323"/>
      <c r="BTP52" s="323"/>
      <c r="BTQ52" s="323"/>
      <c r="BTR52" s="323"/>
      <c r="BTS52" s="323"/>
      <c r="BTT52" s="323"/>
      <c r="BTU52" s="323"/>
      <c r="BTV52" s="323"/>
      <c r="BTW52" s="323"/>
      <c r="BTX52" s="323"/>
      <c r="BTY52" s="323"/>
      <c r="BTZ52" s="323"/>
      <c r="BUA52" s="323"/>
      <c r="BUB52" s="323"/>
      <c r="BUC52" s="323"/>
      <c r="BUD52" s="323"/>
      <c r="BUE52" s="323"/>
      <c r="BUF52" s="323"/>
      <c r="BUG52" s="323"/>
      <c r="BUH52" s="323"/>
      <c r="BUI52" s="323"/>
      <c r="BUJ52" s="323"/>
      <c r="BUK52" s="323"/>
      <c r="BUL52" s="323"/>
      <c r="BUM52" s="323"/>
      <c r="BUN52" s="323"/>
      <c r="BUO52" s="323"/>
      <c r="BUP52" s="323"/>
      <c r="BUQ52" s="323"/>
      <c r="BUR52" s="323"/>
      <c r="BUS52" s="323"/>
      <c r="BUT52" s="323"/>
      <c r="BUU52" s="323"/>
      <c r="BUV52" s="323"/>
      <c r="BUW52" s="323"/>
      <c r="BUX52" s="323"/>
      <c r="BUY52" s="323"/>
      <c r="BUZ52" s="323"/>
      <c r="BVA52" s="323"/>
      <c r="BVB52" s="323"/>
      <c r="BVC52" s="323"/>
      <c r="BVD52" s="323"/>
      <c r="BVE52" s="323"/>
      <c r="BVF52" s="323"/>
      <c r="BVG52" s="323"/>
      <c r="BVH52" s="323"/>
      <c r="BVI52" s="323"/>
      <c r="BVJ52" s="323"/>
      <c r="BVK52" s="323"/>
      <c r="BVL52" s="323"/>
      <c r="BVM52" s="323"/>
      <c r="BVN52" s="323"/>
      <c r="BVO52" s="323"/>
      <c r="BVP52" s="323"/>
      <c r="BVQ52" s="323"/>
      <c r="BVR52" s="323"/>
      <c r="BVS52" s="323"/>
      <c r="BVT52" s="323"/>
      <c r="BVU52" s="323"/>
      <c r="BVV52" s="323"/>
      <c r="BVW52" s="323"/>
      <c r="BVX52" s="323"/>
      <c r="BVY52" s="323"/>
      <c r="BVZ52" s="323"/>
      <c r="BWA52" s="323"/>
      <c r="BWB52" s="323"/>
      <c r="BWC52" s="323"/>
      <c r="BWD52" s="323"/>
      <c r="BWE52" s="323"/>
      <c r="BWF52" s="323"/>
      <c r="BWG52" s="323"/>
      <c r="BWH52" s="323"/>
      <c r="BWI52" s="323"/>
      <c r="BWJ52" s="323"/>
      <c r="BWK52" s="323"/>
      <c r="BWL52" s="323"/>
      <c r="BWM52" s="323"/>
      <c r="BWN52" s="323"/>
      <c r="BWO52" s="323"/>
      <c r="BWP52" s="323"/>
      <c r="BWQ52" s="323"/>
      <c r="BWR52" s="323"/>
      <c r="BWS52" s="323"/>
      <c r="BWT52" s="323"/>
      <c r="BWU52" s="323"/>
      <c r="BWV52" s="323"/>
      <c r="BWW52" s="323"/>
      <c r="BWX52" s="323"/>
      <c r="BWY52" s="323"/>
      <c r="BWZ52" s="323"/>
      <c r="BXA52" s="323"/>
      <c r="BXB52" s="323"/>
      <c r="BXC52" s="323"/>
      <c r="BXD52" s="323"/>
      <c r="BXE52" s="323"/>
      <c r="BXF52" s="323"/>
      <c r="BXG52" s="323"/>
      <c r="BXH52" s="323"/>
      <c r="BXI52" s="323"/>
      <c r="BXJ52" s="323"/>
      <c r="BXK52" s="323"/>
      <c r="BXL52" s="323"/>
      <c r="BXM52" s="323"/>
      <c r="BXN52" s="323"/>
      <c r="BXO52" s="323"/>
      <c r="BXP52" s="323"/>
      <c r="BXQ52" s="323"/>
      <c r="BXR52" s="323"/>
      <c r="BXS52" s="323"/>
      <c r="BXT52" s="323"/>
      <c r="BXU52" s="323"/>
      <c r="BXV52" s="323"/>
      <c r="BXW52" s="323"/>
      <c r="BXX52" s="323"/>
      <c r="BXY52" s="323"/>
      <c r="BXZ52" s="323"/>
      <c r="BYA52" s="323"/>
      <c r="BYB52" s="323"/>
      <c r="BYC52" s="323"/>
      <c r="BYD52" s="323"/>
      <c r="BYE52" s="323"/>
      <c r="BYF52" s="323"/>
      <c r="BYG52" s="323"/>
      <c r="BYH52" s="323"/>
      <c r="BYI52" s="323"/>
      <c r="BYJ52" s="323"/>
      <c r="BYK52" s="323"/>
      <c r="BYL52" s="323"/>
      <c r="BYM52" s="323"/>
      <c r="BYN52" s="323"/>
      <c r="BYO52" s="323"/>
      <c r="BYP52" s="323"/>
      <c r="BYQ52" s="323"/>
      <c r="BYR52" s="323"/>
      <c r="BYS52" s="323"/>
      <c r="BYT52" s="323"/>
      <c r="BYU52" s="323"/>
      <c r="BYV52" s="323"/>
      <c r="BYW52" s="323"/>
      <c r="BYX52" s="323"/>
      <c r="BYY52" s="323"/>
      <c r="BYZ52" s="323"/>
      <c r="BZA52" s="323"/>
      <c r="BZB52" s="323"/>
      <c r="BZC52" s="323"/>
      <c r="BZD52" s="323"/>
      <c r="BZE52" s="323"/>
      <c r="BZF52" s="323"/>
      <c r="BZG52" s="323"/>
      <c r="BZH52" s="323"/>
      <c r="BZI52" s="323"/>
      <c r="BZJ52" s="323"/>
      <c r="BZK52" s="323"/>
      <c r="BZL52" s="323"/>
      <c r="BZM52" s="323"/>
      <c r="BZN52" s="323"/>
      <c r="BZO52" s="323"/>
      <c r="BZP52" s="323"/>
      <c r="BZQ52" s="323"/>
      <c r="BZR52" s="323"/>
      <c r="BZS52" s="323"/>
      <c r="BZT52" s="323"/>
      <c r="BZU52" s="323"/>
      <c r="BZV52" s="323"/>
      <c r="BZW52" s="323"/>
      <c r="BZX52" s="323"/>
      <c r="BZY52" s="323"/>
      <c r="BZZ52" s="323"/>
      <c r="CAA52" s="323"/>
      <c r="CAB52" s="323"/>
      <c r="CAC52" s="323"/>
      <c r="CAD52" s="323"/>
      <c r="CAE52" s="323"/>
      <c r="CAF52" s="323"/>
      <c r="CAG52" s="323"/>
      <c r="CAH52" s="323"/>
      <c r="CAI52" s="323"/>
      <c r="CAJ52" s="323"/>
      <c r="CAK52" s="323"/>
      <c r="CAL52" s="323"/>
      <c r="CAM52" s="323"/>
      <c r="CAN52" s="323"/>
      <c r="CAO52" s="323"/>
      <c r="CAP52" s="323"/>
      <c r="CAQ52" s="323"/>
      <c r="CAR52" s="323"/>
      <c r="CAS52" s="323"/>
      <c r="CAT52" s="323"/>
      <c r="CAU52" s="323"/>
      <c r="CAV52" s="323"/>
      <c r="CAW52" s="323"/>
      <c r="CAX52" s="323"/>
      <c r="CAY52" s="323"/>
      <c r="CAZ52" s="323"/>
      <c r="CBA52" s="323"/>
      <c r="CBB52" s="323"/>
      <c r="CBC52" s="323"/>
      <c r="CBD52" s="323"/>
      <c r="CBE52" s="323"/>
      <c r="CBF52" s="323"/>
      <c r="CBG52" s="323"/>
      <c r="CBH52" s="323"/>
      <c r="CBI52" s="323"/>
      <c r="CBJ52" s="323"/>
      <c r="CBK52" s="323"/>
      <c r="CBL52" s="323"/>
      <c r="CBM52" s="323"/>
      <c r="CBN52" s="323"/>
      <c r="CBO52" s="323"/>
      <c r="CBP52" s="323"/>
      <c r="CBQ52" s="323"/>
      <c r="CBR52" s="323"/>
      <c r="CBS52" s="323"/>
      <c r="CBT52" s="323"/>
      <c r="CBU52" s="323"/>
      <c r="CBV52" s="323"/>
      <c r="CBW52" s="323"/>
      <c r="CBX52" s="323"/>
      <c r="CBY52" s="323"/>
      <c r="CBZ52" s="323"/>
      <c r="CCA52" s="323"/>
      <c r="CCB52" s="323"/>
      <c r="CCC52" s="323"/>
      <c r="CCD52" s="323"/>
      <c r="CCE52" s="323"/>
      <c r="CCF52" s="323"/>
      <c r="CCG52" s="323"/>
      <c r="CCH52" s="323"/>
      <c r="CCI52" s="323"/>
      <c r="CCJ52" s="323"/>
      <c r="CCK52" s="323"/>
      <c r="CCL52" s="323"/>
      <c r="CCM52" s="323"/>
      <c r="CCN52" s="323"/>
      <c r="CCO52" s="323"/>
      <c r="CCP52" s="323"/>
      <c r="CCQ52" s="323"/>
      <c r="CCR52" s="323"/>
      <c r="CCS52" s="323"/>
      <c r="CCT52" s="323"/>
      <c r="CCU52" s="323"/>
      <c r="CCV52" s="323"/>
      <c r="CCW52" s="323"/>
      <c r="CCX52" s="323"/>
      <c r="CCY52" s="323"/>
      <c r="CCZ52" s="323"/>
      <c r="CDA52" s="323"/>
      <c r="CDB52" s="323"/>
      <c r="CDC52" s="323"/>
      <c r="CDD52" s="323"/>
      <c r="CDE52" s="323"/>
      <c r="CDF52" s="323"/>
      <c r="CDG52" s="323"/>
      <c r="CDH52" s="323"/>
      <c r="CDI52" s="323"/>
      <c r="CDJ52" s="323"/>
      <c r="CDK52" s="323"/>
      <c r="CDL52" s="323"/>
      <c r="CDM52" s="323"/>
      <c r="CDN52" s="323"/>
      <c r="CDO52" s="323"/>
      <c r="CDP52" s="323"/>
      <c r="CDQ52" s="323"/>
      <c r="CDR52" s="323"/>
      <c r="CDS52" s="323"/>
      <c r="CDT52" s="323"/>
      <c r="CDU52" s="323"/>
      <c r="CDV52" s="323"/>
      <c r="CDW52" s="323"/>
      <c r="CDX52" s="323"/>
      <c r="CDY52" s="323"/>
      <c r="CDZ52" s="323"/>
      <c r="CEA52" s="323"/>
      <c r="CEB52" s="323"/>
      <c r="CEC52" s="323"/>
      <c r="CED52" s="323"/>
      <c r="CEE52" s="323"/>
      <c r="CEF52" s="323"/>
      <c r="CEG52" s="323"/>
      <c r="CEH52" s="323"/>
      <c r="CEI52" s="323"/>
      <c r="CEJ52" s="323"/>
      <c r="CEK52" s="323"/>
      <c r="CEL52" s="323"/>
      <c r="CEM52" s="323"/>
      <c r="CEN52" s="323"/>
      <c r="CEO52" s="323"/>
      <c r="CEP52" s="323"/>
      <c r="CEQ52" s="323"/>
      <c r="CER52" s="323"/>
      <c r="CES52" s="323"/>
      <c r="CET52" s="323"/>
      <c r="CEU52" s="323"/>
      <c r="CEV52" s="323"/>
      <c r="CEW52" s="323"/>
      <c r="CEX52" s="323"/>
      <c r="CEY52" s="323"/>
      <c r="CEZ52" s="323"/>
      <c r="CFA52" s="323"/>
      <c r="CFB52" s="323"/>
      <c r="CFC52" s="323"/>
      <c r="CFD52" s="323"/>
      <c r="CFE52" s="323"/>
      <c r="CFF52" s="323"/>
      <c r="CFG52" s="323"/>
      <c r="CFH52" s="323"/>
      <c r="CFI52" s="323"/>
      <c r="CFJ52" s="323"/>
      <c r="CFK52" s="323"/>
      <c r="CFL52" s="323"/>
      <c r="CFM52" s="323"/>
      <c r="CFN52" s="323"/>
      <c r="CFO52" s="323"/>
      <c r="CFP52" s="323"/>
      <c r="CFQ52" s="323"/>
      <c r="CFR52" s="323"/>
      <c r="CFS52" s="323"/>
      <c r="CFT52" s="323"/>
      <c r="CFU52" s="323"/>
      <c r="CFV52" s="323"/>
      <c r="CFW52" s="323"/>
      <c r="CFX52" s="323"/>
      <c r="CFY52" s="323"/>
      <c r="CFZ52" s="323"/>
      <c r="CGA52" s="323"/>
      <c r="CGB52" s="323"/>
      <c r="CGC52" s="323"/>
      <c r="CGD52" s="323"/>
      <c r="CGE52" s="323"/>
      <c r="CGF52" s="323"/>
      <c r="CGG52" s="323"/>
      <c r="CGH52" s="323"/>
      <c r="CGI52" s="323"/>
      <c r="CGJ52" s="323"/>
      <c r="CGK52" s="323"/>
      <c r="CGL52" s="323"/>
      <c r="CGM52" s="323"/>
      <c r="CGN52" s="323"/>
      <c r="CGO52" s="323"/>
      <c r="CGP52" s="323"/>
      <c r="CGQ52" s="323"/>
      <c r="CGR52" s="323"/>
      <c r="CGS52" s="323"/>
      <c r="CGT52" s="323"/>
      <c r="CGU52" s="323"/>
      <c r="CGV52" s="323"/>
      <c r="CGW52" s="323"/>
      <c r="CGX52" s="323"/>
      <c r="CGY52" s="323"/>
      <c r="CGZ52" s="323"/>
      <c r="CHA52" s="323"/>
      <c r="CHB52" s="323"/>
      <c r="CHC52" s="323"/>
      <c r="CHD52" s="323"/>
      <c r="CHE52" s="323"/>
      <c r="CHF52" s="323"/>
      <c r="CHG52" s="323"/>
      <c r="CHH52" s="323"/>
      <c r="CHI52" s="323"/>
      <c r="CHJ52" s="323"/>
      <c r="CHK52" s="323"/>
      <c r="CHL52" s="323"/>
      <c r="CHM52" s="323"/>
      <c r="CHN52" s="323"/>
      <c r="CHO52" s="323"/>
      <c r="CHP52" s="323"/>
      <c r="CHQ52" s="323"/>
      <c r="CHR52" s="323"/>
      <c r="CHS52" s="323"/>
      <c r="CHT52" s="323"/>
      <c r="CHU52" s="323"/>
      <c r="CHV52" s="323"/>
      <c r="CHW52" s="323"/>
      <c r="CHX52" s="323"/>
      <c r="CHY52" s="323"/>
      <c r="CHZ52" s="323"/>
      <c r="CIA52" s="323"/>
      <c r="CIB52" s="323"/>
      <c r="CIC52" s="323"/>
      <c r="CID52" s="323"/>
      <c r="CIE52" s="323"/>
      <c r="CIF52" s="323"/>
      <c r="CIG52" s="323"/>
      <c r="CIH52" s="323"/>
      <c r="CII52" s="323"/>
      <c r="CIJ52" s="323"/>
      <c r="CIK52" s="323"/>
      <c r="CIL52" s="323"/>
      <c r="CIM52" s="323"/>
      <c r="CIN52" s="323"/>
      <c r="CIO52" s="323"/>
      <c r="CIP52" s="323"/>
      <c r="CIQ52" s="323"/>
      <c r="CIR52" s="323"/>
      <c r="CIS52" s="323"/>
      <c r="CIT52" s="323"/>
      <c r="CIU52" s="323"/>
      <c r="CIV52" s="323"/>
      <c r="CIW52" s="323"/>
      <c r="CIX52" s="323"/>
      <c r="CIY52" s="323"/>
      <c r="CIZ52" s="323"/>
      <c r="CJA52" s="323"/>
      <c r="CJB52" s="323"/>
      <c r="CJC52" s="323"/>
      <c r="CJD52" s="323"/>
      <c r="CJE52" s="323"/>
      <c r="CJF52" s="323"/>
      <c r="CJG52" s="323"/>
      <c r="CJH52" s="323"/>
      <c r="CJI52" s="323"/>
      <c r="CJJ52" s="323"/>
      <c r="CJK52" s="323"/>
      <c r="CJL52" s="323"/>
      <c r="CJM52" s="323"/>
      <c r="CJN52" s="323"/>
      <c r="CJO52" s="323"/>
      <c r="CJP52" s="323"/>
      <c r="CJQ52" s="323"/>
      <c r="CJR52" s="323"/>
      <c r="CJS52" s="323"/>
      <c r="CJT52" s="323"/>
      <c r="CJU52" s="323"/>
      <c r="CJV52" s="323"/>
      <c r="CJW52" s="323"/>
      <c r="CJX52" s="323"/>
      <c r="CJY52" s="323"/>
      <c r="CJZ52" s="323"/>
      <c r="CKA52" s="323"/>
      <c r="CKB52" s="323"/>
      <c r="CKC52" s="323"/>
      <c r="CKD52" s="323"/>
      <c r="CKE52" s="323"/>
      <c r="CKF52" s="323"/>
      <c r="CKG52" s="323"/>
      <c r="CKH52" s="323"/>
      <c r="CKI52" s="323"/>
      <c r="CKJ52" s="323"/>
      <c r="CKK52" s="323"/>
      <c r="CKL52" s="323"/>
      <c r="CKM52" s="323"/>
      <c r="CKN52" s="323"/>
      <c r="CKO52" s="323"/>
      <c r="CKP52" s="323"/>
      <c r="CKQ52" s="323"/>
      <c r="CKR52" s="323"/>
      <c r="CKS52" s="323"/>
      <c r="CKT52" s="323"/>
      <c r="CKU52" s="323"/>
      <c r="CKV52" s="323"/>
      <c r="CKW52" s="323"/>
      <c r="CKX52" s="323"/>
      <c r="CKY52" s="323"/>
      <c r="CKZ52" s="323"/>
      <c r="CLA52" s="323"/>
      <c r="CLB52" s="323"/>
      <c r="CLC52" s="323"/>
      <c r="CLD52" s="323"/>
      <c r="CLE52" s="323"/>
      <c r="CLF52" s="323"/>
      <c r="CLG52" s="323"/>
      <c r="CLH52" s="323"/>
      <c r="CLI52" s="323"/>
      <c r="CLJ52" s="323"/>
      <c r="CLK52" s="323"/>
      <c r="CLL52" s="323"/>
      <c r="CLM52" s="323"/>
      <c r="CLN52" s="323"/>
      <c r="CLO52" s="323"/>
      <c r="CLP52" s="323"/>
      <c r="CLQ52" s="323"/>
      <c r="CLR52" s="323"/>
      <c r="CLS52" s="323"/>
      <c r="CLT52" s="323"/>
      <c r="CLU52" s="323"/>
      <c r="CLV52" s="323"/>
      <c r="CLW52" s="323"/>
      <c r="CLX52" s="323"/>
      <c r="CLY52" s="323"/>
      <c r="CLZ52" s="323"/>
      <c r="CMA52" s="323"/>
      <c r="CMB52" s="323"/>
      <c r="CMC52" s="323"/>
      <c r="CMD52" s="323"/>
      <c r="CME52" s="323"/>
      <c r="CMF52" s="323"/>
      <c r="CMG52" s="323"/>
      <c r="CMH52" s="323"/>
      <c r="CMI52" s="323"/>
      <c r="CMJ52" s="323"/>
      <c r="CMK52" s="323"/>
      <c r="CML52" s="323"/>
      <c r="CMM52" s="323"/>
      <c r="CMN52" s="323"/>
      <c r="CMO52" s="323"/>
      <c r="CMP52" s="323"/>
      <c r="CMQ52" s="323"/>
      <c r="CMR52" s="323"/>
      <c r="CMS52" s="323"/>
      <c r="CMT52" s="323"/>
      <c r="CMU52" s="323"/>
      <c r="CMV52" s="323"/>
      <c r="CMW52" s="323"/>
      <c r="CMX52" s="323"/>
      <c r="CMY52" s="323"/>
      <c r="CMZ52" s="323"/>
      <c r="CNA52" s="323"/>
      <c r="CNB52" s="323"/>
      <c r="CNC52" s="323"/>
      <c r="CND52" s="323"/>
      <c r="CNE52" s="323"/>
      <c r="CNF52" s="323"/>
      <c r="CNG52" s="323"/>
      <c r="CNH52" s="323"/>
      <c r="CNI52" s="323"/>
      <c r="CNJ52" s="323"/>
      <c r="CNK52" s="323"/>
      <c r="CNL52" s="323"/>
      <c r="CNM52" s="323"/>
      <c r="CNN52" s="323"/>
      <c r="CNO52" s="323"/>
      <c r="CNP52" s="323"/>
      <c r="CNQ52" s="323"/>
      <c r="CNR52" s="323"/>
      <c r="CNS52" s="323"/>
      <c r="CNT52" s="323"/>
      <c r="CNU52" s="323"/>
      <c r="CNV52" s="323"/>
      <c r="CNW52" s="323"/>
      <c r="CNX52" s="323"/>
      <c r="CNY52" s="323"/>
      <c r="CNZ52" s="323"/>
      <c r="COA52" s="323"/>
      <c r="COB52" s="323"/>
      <c r="COC52" s="323"/>
      <c r="COD52" s="323"/>
      <c r="COE52" s="323"/>
      <c r="COF52" s="323"/>
      <c r="COG52" s="323"/>
      <c r="COH52" s="323"/>
      <c r="COI52" s="323"/>
      <c r="COJ52" s="323"/>
      <c r="COK52" s="323"/>
      <c r="COL52" s="323"/>
      <c r="COM52" s="323"/>
      <c r="CON52" s="323"/>
      <c r="COO52" s="323"/>
      <c r="COP52" s="323"/>
      <c r="COQ52" s="323"/>
      <c r="COR52" s="323"/>
      <c r="COS52" s="323"/>
      <c r="COT52" s="323"/>
      <c r="COU52" s="323"/>
      <c r="COV52" s="323"/>
      <c r="COW52" s="323"/>
      <c r="COX52" s="323"/>
      <c r="COY52" s="323"/>
      <c r="COZ52" s="323"/>
      <c r="CPA52" s="323"/>
      <c r="CPB52" s="323"/>
      <c r="CPC52" s="323"/>
      <c r="CPD52" s="323"/>
      <c r="CPE52" s="323"/>
      <c r="CPF52" s="323"/>
      <c r="CPG52" s="323"/>
      <c r="CPH52" s="323"/>
      <c r="CPI52" s="323"/>
      <c r="CPJ52" s="323"/>
      <c r="CPK52" s="323"/>
      <c r="CPL52" s="323"/>
      <c r="CPM52" s="323"/>
      <c r="CPN52" s="323"/>
      <c r="CPO52" s="323"/>
      <c r="CPP52" s="323"/>
      <c r="CPQ52" s="323"/>
      <c r="CPR52" s="323"/>
      <c r="CPS52" s="323"/>
      <c r="CPT52" s="323"/>
      <c r="CPU52" s="323"/>
      <c r="CPV52" s="323"/>
      <c r="CPW52" s="323"/>
      <c r="CPX52" s="323"/>
      <c r="CPY52" s="323"/>
      <c r="CPZ52" s="323"/>
      <c r="CQA52" s="323"/>
      <c r="CQB52" s="323"/>
      <c r="CQC52" s="323"/>
      <c r="CQD52" s="323"/>
      <c r="CQE52" s="323"/>
      <c r="CQF52" s="323"/>
      <c r="CQG52" s="323"/>
      <c r="CQH52" s="323"/>
      <c r="CQI52" s="323"/>
      <c r="CQJ52" s="323"/>
      <c r="CQK52" s="323"/>
      <c r="CQL52" s="323"/>
      <c r="CQM52" s="323"/>
      <c r="CQN52" s="323"/>
      <c r="CQO52" s="323"/>
      <c r="CQP52" s="323"/>
      <c r="CQQ52" s="323"/>
      <c r="CQR52" s="323"/>
      <c r="CQS52" s="323"/>
      <c r="CQT52" s="323"/>
      <c r="CQU52" s="323"/>
      <c r="CQV52" s="323"/>
      <c r="CQW52" s="323"/>
      <c r="CQX52" s="323"/>
      <c r="CQY52" s="323"/>
      <c r="CQZ52" s="323"/>
      <c r="CRA52" s="323"/>
      <c r="CRB52" s="323"/>
      <c r="CRC52" s="323"/>
      <c r="CRD52" s="323"/>
      <c r="CRE52" s="323"/>
      <c r="CRF52" s="323"/>
      <c r="CRG52" s="323"/>
      <c r="CRH52" s="323"/>
      <c r="CRI52" s="323"/>
      <c r="CRJ52" s="323"/>
      <c r="CRK52" s="323"/>
      <c r="CRL52" s="323"/>
      <c r="CRM52" s="323"/>
      <c r="CRN52" s="323"/>
      <c r="CRO52" s="323"/>
      <c r="CRP52" s="323"/>
      <c r="CRQ52" s="323"/>
      <c r="CRR52" s="323"/>
      <c r="CRS52" s="323"/>
      <c r="CRT52" s="323"/>
      <c r="CRU52" s="323"/>
      <c r="CRV52" s="323"/>
      <c r="CRW52" s="323"/>
      <c r="CRX52" s="323"/>
      <c r="CRY52" s="323"/>
      <c r="CRZ52" s="323"/>
      <c r="CSA52" s="323"/>
      <c r="CSB52" s="323"/>
      <c r="CSC52" s="323"/>
      <c r="CSD52" s="323"/>
      <c r="CSE52" s="323"/>
      <c r="CSF52" s="323"/>
      <c r="CSG52" s="323"/>
      <c r="CSH52" s="323"/>
      <c r="CSI52" s="323"/>
      <c r="CSJ52" s="323"/>
      <c r="CSK52" s="323"/>
      <c r="CSL52" s="323"/>
      <c r="CSM52" s="323"/>
      <c r="CSN52" s="323"/>
      <c r="CSO52" s="323"/>
      <c r="CSP52" s="323"/>
      <c r="CSQ52" s="323"/>
      <c r="CSR52" s="323"/>
      <c r="CSS52" s="323"/>
      <c r="CST52" s="323"/>
      <c r="CSU52" s="323"/>
      <c r="CSV52" s="323"/>
      <c r="CSW52" s="323"/>
      <c r="CSX52" s="323"/>
      <c r="CSY52" s="323"/>
      <c r="CSZ52" s="323"/>
      <c r="CTA52" s="323"/>
      <c r="CTB52" s="323"/>
      <c r="CTC52" s="323"/>
      <c r="CTD52" s="323"/>
      <c r="CTE52" s="323"/>
      <c r="CTF52" s="323"/>
      <c r="CTG52" s="323"/>
      <c r="CTH52" s="323"/>
      <c r="CTI52" s="323"/>
      <c r="CTJ52" s="323"/>
      <c r="CTK52" s="323"/>
      <c r="CTL52" s="323"/>
      <c r="CTM52" s="323"/>
      <c r="CTN52" s="323"/>
      <c r="CTO52" s="323"/>
      <c r="CTP52" s="323"/>
      <c r="CTQ52" s="323"/>
      <c r="CTR52" s="323"/>
      <c r="CTS52" s="323"/>
      <c r="CTT52" s="323"/>
      <c r="CTU52" s="323"/>
      <c r="CTV52" s="323"/>
      <c r="CTW52" s="323"/>
      <c r="CTX52" s="323"/>
      <c r="CTY52" s="323"/>
      <c r="CTZ52" s="323"/>
      <c r="CUA52" s="323"/>
      <c r="CUB52" s="323"/>
      <c r="CUC52" s="323"/>
      <c r="CUD52" s="323"/>
      <c r="CUE52" s="323"/>
      <c r="CUF52" s="323"/>
      <c r="CUG52" s="323"/>
      <c r="CUH52" s="323"/>
      <c r="CUI52" s="323"/>
      <c r="CUJ52" s="323"/>
      <c r="CUK52" s="323"/>
      <c r="CUL52" s="323"/>
      <c r="CUM52" s="323"/>
      <c r="CUN52" s="323"/>
      <c r="CUO52" s="323"/>
      <c r="CUP52" s="323"/>
      <c r="CUQ52" s="323"/>
      <c r="CUR52" s="323"/>
      <c r="CUS52" s="323"/>
      <c r="CUT52" s="323"/>
      <c r="CUU52" s="323"/>
      <c r="CUV52" s="323"/>
      <c r="CUW52" s="323"/>
      <c r="CUX52" s="323"/>
      <c r="CUY52" s="323"/>
      <c r="CUZ52" s="323"/>
      <c r="CVA52" s="323"/>
      <c r="CVB52" s="323"/>
      <c r="CVC52" s="323"/>
      <c r="CVD52" s="323"/>
      <c r="CVE52" s="323"/>
      <c r="CVF52" s="323"/>
      <c r="CVG52" s="323"/>
      <c r="CVH52" s="323"/>
      <c r="CVI52" s="323"/>
      <c r="CVJ52" s="323"/>
      <c r="CVK52" s="323"/>
      <c r="CVL52" s="323"/>
      <c r="CVM52" s="323"/>
      <c r="CVN52" s="323"/>
      <c r="CVO52" s="323"/>
      <c r="CVP52" s="323"/>
      <c r="CVQ52" s="323"/>
      <c r="CVR52" s="323"/>
      <c r="CVS52" s="323"/>
      <c r="CVT52" s="323"/>
      <c r="CVU52" s="323"/>
      <c r="CVV52" s="323"/>
      <c r="CVW52" s="323"/>
      <c r="CVX52" s="323"/>
      <c r="CVY52" s="323"/>
      <c r="CVZ52" s="323"/>
      <c r="CWA52" s="323"/>
      <c r="CWB52" s="323"/>
      <c r="CWC52" s="323"/>
      <c r="CWD52" s="323"/>
      <c r="CWE52" s="323"/>
      <c r="CWF52" s="323"/>
      <c r="CWG52" s="323"/>
      <c r="CWH52" s="323"/>
      <c r="CWI52" s="323"/>
      <c r="CWJ52" s="323"/>
      <c r="CWK52" s="323"/>
      <c r="CWL52" s="323"/>
      <c r="CWM52" s="323"/>
      <c r="CWN52" s="323"/>
      <c r="CWO52" s="323"/>
      <c r="CWP52" s="323"/>
      <c r="CWQ52" s="323"/>
      <c r="CWR52" s="323"/>
      <c r="CWS52" s="323"/>
      <c r="CWT52" s="323"/>
      <c r="CWU52" s="323"/>
      <c r="CWV52" s="323"/>
      <c r="CWW52" s="323"/>
      <c r="CWX52" s="323"/>
      <c r="CWY52" s="323"/>
      <c r="CWZ52" s="323"/>
      <c r="CXA52" s="323"/>
      <c r="CXB52" s="323"/>
      <c r="CXC52" s="323"/>
      <c r="CXD52" s="323"/>
      <c r="CXE52" s="323"/>
      <c r="CXF52" s="323"/>
      <c r="CXG52" s="323"/>
      <c r="CXH52" s="323"/>
      <c r="CXI52" s="323"/>
      <c r="CXJ52" s="323"/>
      <c r="CXK52" s="323"/>
      <c r="CXL52" s="323"/>
      <c r="CXM52" s="323"/>
      <c r="CXN52" s="323"/>
      <c r="CXO52" s="323"/>
      <c r="CXP52" s="323"/>
      <c r="CXQ52" s="323"/>
      <c r="CXR52" s="323"/>
      <c r="CXS52" s="323"/>
      <c r="CXT52" s="323"/>
      <c r="CXU52" s="323"/>
      <c r="CXV52" s="323"/>
      <c r="CXW52" s="323"/>
      <c r="CXX52" s="323"/>
      <c r="CXY52" s="323"/>
      <c r="CXZ52" s="323"/>
      <c r="CYA52" s="323"/>
      <c r="CYB52" s="323"/>
      <c r="CYC52" s="323"/>
      <c r="CYD52" s="323"/>
      <c r="CYE52" s="323"/>
      <c r="CYF52" s="323"/>
      <c r="CYG52" s="323"/>
      <c r="CYH52" s="323"/>
      <c r="CYI52" s="323"/>
      <c r="CYJ52" s="323"/>
      <c r="CYK52" s="323"/>
      <c r="CYL52" s="323"/>
      <c r="CYM52" s="323"/>
      <c r="CYN52" s="323"/>
      <c r="CYO52" s="323"/>
      <c r="CYP52" s="323"/>
      <c r="CYQ52" s="323"/>
      <c r="CYR52" s="323"/>
      <c r="CYS52" s="323"/>
      <c r="CYT52" s="323"/>
      <c r="CYU52" s="323"/>
      <c r="CYV52" s="323"/>
      <c r="CYW52" s="323"/>
      <c r="CYX52" s="323"/>
      <c r="CYY52" s="323"/>
      <c r="CYZ52" s="323"/>
      <c r="CZA52" s="323"/>
      <c r="CZB52" s="323"/>
      <c r="CZC52" s="323"/>
      <c r="CZD52" s="323"/>
      <c r="CZE52" s="323"/>
      <c r="CZF52" s="323"/>
      <c r="CZG52" s="323"/>
      <c r="CZH52" s="323"/>
      <c r="CZI52" s="323"/>
      <c r="CZJ52" s="323"/>
      <c r="CZK52" s="323"/>
      <c r="CZL52" s="323"/>
      <c r="CZM52" s="323"/>
      <c r="CZN52" s="323"/>
      <c r="CZO52" s="323"/>
      <c r="CZP52" s="323"/>
      <c r="CZQ52" s="323"/>
      <c r="CZR52" s="323"/>
      <c r="CZS52" s="323"/>
      <c r="CZT52" s="323"/>
      <c r="CZU52" s="323"/>
      <c r="CZV52" s="323"/>
      <c r="CZW52" s="323"/>
      <c r="CZX52" s="323"/>
      <c r="CZY52" s="323"/>
      <c r="CZZ52" s="323"/>
      <c r="DAA52" s="323"/>
      <c r="DAB52" s="323"/>
      <c r="DAC52" s="323"/>
      <c r="DAD52" s="323"/>
      <c r="DAE52" s="323"/>
      <c r="DAF52" s="323"/>
      <c r="DAG52" s="323"/>
      <c r="DAH52" s="323"/>
      <c r="DAI52" s="323"/>
      <c r="DAJ52" s="323"/>
      <c r="DAK52" s="323"/>
      <c r="DAL52" s="323"/>
      <c r="DAM52" s="323"/>
      <c r="DAN52" s="323"/>
      <c r="DAO52" s="323"/>
      <c r="DAP52" s="323"/>
      <c r="DAQ52" s="323"/>
      <c r="DAR52" s="323"/>
      <c r="DAS52" s="323"/>
      <c r="DAT52" s="323"/>
      <c r="DAU52" s="323"/>
      <c r="DAV52" s="323"/>
      <c r="DAW52" s="323"/>
      <c r="DAX52" s="323"/>
      <c r="DAY52" s="323"/>
      <c r="DAZ52" s="323"/>
      <c r="DBA52" s="323"/>
      <c r="DBB52" s="323"/>
      <c r="DBC52" s="323"/>
      <c r="DBD52" s="323"/>
      <c r="DBE52" s="323"/>
      <c r="DBF52" s="323"/>
      <c r="DBG52" s="323"/>
      <c r="DBH52" s="323"/>
      <c r="DBI52" s="323"/>
      <c r="DBJ52" s="323"/>
      <c r="DBK52" s="323"/>
      <c r="DBL52" s="323"/>
      <c r="DBM52" s="323"/>
      <c r="DBN52" s="323"/>
      <c r="DBO52" s="323"/>
      <c r="DBP52" s="323"/>
      <c r="DBQ52" s="323"/>
      <c r="DBR52" s="323"/>
      <c r="DBS52" s="323"/>
      <c r="DBT52" s="323"/>
      <c r="DBU52" s="323"/>
      <c r="DBV52" s="323"/>
      <c r="DBW52" s="323"/>
      <c r="DBX52" s="323"/>
      <c r="DBY52" s="323"/>
      <c r="DBZ52" s="323"/>
      <c r="DCA52" s="323"/>
      <c r="DCB52" s="323"/>
      <c r="DCC52" s="323"/>
      <c r="DCD52" s="323"/>
      <c r="DCE52" s="323"/>
      <c r="DCF52" s="323"/>
      <c r="DCG52" s="323"/>
      <c r="DCH52" s="323"/>
      <c r="DCI52" s="323"/>
      <c r="DCJ52" s="323"/>
      <c r="DCK52" s="323"/>
      <c r="DCL52" s="323"/>
      <c r="DCM52" s="323"/>
      <c r="DCN52" s="323"/>
      <c r="DCO52" s="323"/>
      <c r="DCP52" s="323"/>
      <c r="DCQ52" s="323"/>
      <c r="DCR52" s="323"/>
      <c r="DCS52" s="323"/>
      <c r="DCT52" s="323"/>
      <c r="DCU52" s="323"/>
      <c r="DCV52" s="323"/>
      <c r="DCW52" s="323"/>
      <c r="DCX52" s="323"/>
      <c r="DCY52" s="323"/>
      <c r="DCZ52" s="323"/>
      <c r="DDA52" s="323"/>
      <c r="DDB52" s="323"/>
      <c r="DDC52" s="323"/>
      <c r="DDD52" s="323"/>
      <c r="DDE52" s="323"/>
      <c r="DDF52" s="323"/>
      <c r="DDG52" s="323"/>
      <c r="DDH52" s="323"/>
      <c r="DDI52" s="323"/>
      <c r="DDJ52" s="323"/>
      <c r="DDK52" s="323"/>
      <c r="DDL52" s="323"/>
      <c r="DDM52" s="323"/>
      <c r="DDN52" s="323"/>
      <c r="DDO52" s="323"/>
      <c r="DDP52" s="323"/>
      <c r="DDQ52" s="323"/>
      <c r="DDR52" s="323"/>
      <c r="DDS52" s="323"/>
      <c r="DDT52" s="323"/>
      <c r="DDU52" s="323"/>
      <c r="DDV52" s="323"/>
      <c r="DDW52" s="323"/>
      <c r="DDX52" s="323"/>
      <c r="DDY52" s="323"/>
      <c r="DDZ52" s="323"/>
      <c r="DEA52" s="323"/>
      <c r="DEB52" s="323"/>
      <c r="DEC52" s="323"/>
      <c r="DED52" s="323"/>
      <c r="DEE52" s="323"/>
      <c r="DEF52" s="323"/>
      <c r="DEG52" s="323"/>
      <c r="DEH52" s="323"/>
      <c r="DEI52" s="323"/>
      <c r="DEJ52" s="323"/>
      <c r="DEK52" s="323"/>
      <c r="DEL52" s="323"/>
      <c r="DEM52" s="323"/>
      <c r="DEN52" s="323"/>
      <c r="DEO52" s="323"/>
      <c r="DEP52" s="323"/>
      <c r="DEQ52" s="323"/>
      <c r="DER52" s="323"/>
      <c r="DES52" s="323"/>
      <c r="DET52" s="323"/>
      <c r="DEU52" s="323"/>
      <c r="DEV52" s="323"/>
      <c r="DEW52" s="323"/>
      <c r="DEX52" s="323"/>
      <c r="DEY52" s="323"/>
      <c r="DEZ52" s="323"/>
      <c r="DFA52" s="323"/>
      <c r="DFB52" s="323"/>
      <c r="DFC52" s="323"/>
      <c r="DFD52" s="323"/>
      <c r="DFE52" s="323"/>
      <c r="DFF52" s="323"/>
      <c r="DFG52" s="323"/>
      <c r="DFH52" s="323"/>
      <c r="DFI52" s="323"/>
      <c r="DFJ52" s="323"/>
      <c r="DFK52" s="323"/>
      <c r="DFL52" s="323"/>
      <c r="DFM52" s="323"/>
      <c r="DFN52" s="323"/>
      <c r="DFO52" s="323"/>
      <c r="DFP52" s="323"/>
      <c r="DFQ52" s="323"/>
      <c r="DFR52" s="323"/>
      <c r="DFS52" s="323"/>
      <c r="DFT52" s="323"/>
      <c r="DFU52" s="323"/>
      <c r="DFV52" s="323"/>
      <c r="DFW52" s="323"/>
      <c r="DFX52" s="323"/>
      <c r="DFY52" s="323"/>
      <c r="DFZ52" s="323"/>
      <c r="DGA52" s="323"/>
      <c r="DGB52" s="323"/>
      <c r="DGC52" s="323"/>
      <c r="DGD52" s="323"/>
      <c r="DGE52" s="323"/>
      <c r="DGF52" s="323"/>
      <c r="DGG52" s="323"/>
      <c r="DGH52" s="323"/>
      <c r="DGI52" s="323"/>
      <c r="DGJ52" s="323"/>
      <c r="DGK52" s="323"/>
      <c r="DGL52" s="323"/>
      <c r="DGM52" s="323"/>
      <c r="DGN52" s="323"/>
      <c r="DGO52" s="323"/>
      <c r="DGP52" s="323"/>
      <c r="DGQ52" s="323"/>
      <c r="DGR52" s="323"/>
      <c r="DGS52" s="323"/>
      <c r="DGT52" s="323"/>
      <c r="DGU52" s="323"/>
      <c r="DGV52" s="323"/>
      <c r="DGW52" s="323"/>
      <c r="DGX52" s="323"/>
      <c r="DGY52" s="323"/>
      <c r="DGZ52" s="323"/>
      <c r="DHA52" s="323"/>
      <c r="DHB52" s="323"/>
      <c r="DHC52" s="323"/>
      <c r="DHD52" s="323"/>
      <c r="DHE52" s="323"/>
      <c r="DHF52" s="323"/>
      <c r="DHG52" s="323"/>
      <c r="DHH52" s="323"/>
      <c r="DHI52" s="323"/>
      <c r="DHJ52" s="323"/>
      <c r="DHK52" s="323"/>
      <c r="DHL52" s="323"/>
      <c r="DHM52" s="323"/>
      <c r="DHN52" s="323"/>
      <c r="DHO52" s="323"/>
      <c r="DHP52" s="323"/>
      <c r="DHQ52" s="323"/>
      <c r="DHR52" s="323"/>
      <c r="DHS52" s="323"/>
      <c r="DHT52" s="323"/>
      <c r="DHU52" s="323"/>
      <c r="DHV52" s="323"/>
      <c r="DHW52" s="323"/>
      <c r="DHX52" s="323"/>
      <c r="DHY52" s="323"/>
      <c r="DHZ52" s="323"/>
      <c r="DIA52" s="323"/>
      <c r="DIB52" s="323"/>
      <c r="DIC52" s="323"/>
      <c r="DID52" s="323"/>
      <c r="DIE52" s="323"/>
      <c r="DIF52" s="323"/>
      <c r="DIG52" s="323"/>
      <c r="DIH52" s="323"/>
      <c r="DII52" s="323"/>
      <c r="DIJ52" s="323"/>
      <c r="DIK52" s="323"/>
      <c r="DIL52" s="323"/>
      <c r="DIM52" s="323"/>
      <c r="DIN52" s="323"/>
      <c r="DIO52" s="323"/>
      <c r="DIP52" s="323"/>
      <c r="DIQ52" s="323"/>
      <c r="DIR52" s="323"/>
      <c r="DIS52" s="323"/>
      <c r="DIT52" s="323"/>
      <c r="DIU52" s="323"/>
      <c r="DIV52" s="323"/>
      <c r="DIW52" s="323"/>
      <c r="DIX52" s="323"/>
      <c r="DIY52" s="323"/>
      <c r="DIZ52" s="323"/>
      <c r="DJA52" s="323"/>
      <c r="DJB52" s="323"/>
      <c r="DJC52" s="323"/>
      <c r="DJD52" s="323"/>
      <c r="DJE52" s="323"/>
      <c r="DJF52" s="323"/>
      <c r="DJG52" s="323"/>
      <c r="DJH52" s="323"/>
      <c r="DJI52" s="323"/>
      <c r="DJJ52" s="323"/>
      <c r="DJK52" s="323"/>
      <c r="DJL52" s="323"/>
      <c r="DJM52" s="323"/>
      <c r="DJN52" s="323"/>
      <c r="DJO52" s="323"/>
      <c r="DJP52" s="323"/>
      <c r="DJQ52" s="323"/>
      <c r="DJR52" s="323"/>
      <c r="DJS52" s="323"/>
      <c r="DJT52" s="323"/>
      <c r="DJU52" s="323"/>
      <c r="DJV52" s="323"/>
      <c r="DJW52" s="323"/>
      <c r="DJX52" s="323"/>
      <c r="DJY52" s="323"/>
      <c r="DJZ52" s="323"/>
      <c r="DKA52" s="323"/>
      <c r="DKB52" s="323"/>
      <c r="DKC52" s="323"/>
      <c r="DKD52" s="323"/>
      <c r="DKE52" s="323"/>
      <c r="DKF52" s="323"/>
      <c r="DKG52" s="323"/>
      <c r="DKH52" s="323"/>
      <c r="DKI52" s="323"/>
      <c r="DKJ52" s="323"/>
      <c r="DKK52" s="323"/>
      <c r="DKL52" s="323"/>
      <c r="DKM52" s="323"/>
      <c r="DKN52" s="323"/>
      <c r="DKO52" s="323"/>
      <c r="DKP52" s="323"/>
      <c r="DKQ52" s="323"/>
      <c r="DKR52" s="323"/>
      <c r="DKS52" s="323"/>
      <c r="DKT52" s="323"/>
      <c r="DKU52" s="323"/>
      <c r="DKV52" s="323"/>
      <c r="DKW52" s="323"/>
      <c r="DKX52" s="323"/>
      <c r="DKY52" s="323"/>
      <c r="DKZ52" s="323"/>
      <c r="DLA52" s="323"/>
      <c r="DLB52" s="323"/>
      <c r="DLC52" s="323"/>
      <c r="DLD52" s="323"/>
      <c r="DLE52" s="323"/>
      <c r="DLF52" s="323"/>
      <c r="DLG52" s="323"/>
      <c r="DLH52" s="323"/>
      <c r="DLI52" s="323"/>
      <c r="DLJ52" s="323"/>
      <c r="DLK52" s="323"/>
      <c r="DLL52" s="323"/>
      <c r="DLM52" s="323"/>
      <c r="DLN52" s="323"/>
      <c r="DLO52" s="323"/>
      <c r="DLP52" s="323"/>
      <c r="DLQ52" s="323"/>
      <c r="DLR52" s="323"/>
      <c r="DLS52" s="323"/>
      <c r="DLT52" s="323"/>
      <c r="DLU52" s="323"/>
      <c r="DLV52" s="323"/>
      <c r="DLW52" s="323"/>
      <c r="DLX52" s="323"/>
      <c r="DLY52" s="323"/>
      <c r="DLZ52" s="323"/>
      <c r="DMA52" s="323"/>
      <c r="DMB52" s="323"/>
      <c r="DMC52" s="323"/>
      <c r="DMD52" s="323"/>
      <c r="DME52" s="323"/>
      <c r="DMF52" s="323"/>
      <c r="DMG52" s="323"/>
      <c r="DMH52" s="323"/>
      <c r="DMI52" s="323"/>
      <c r="DMJ52" s="323"/>
      <c r="DMK52" s="323"/>
      <c r="DML52" s="323"/>
      <c r="DMM52" s="323"/>
      <c r="DMN52" s="323"/>
      <c r="DMO52" s="323"/>
      <c r="DMP52" s="323"/>
      <c r="DMQ52" s="323"/>
      <c r="DMR52" s="323"/>
      <c r="DMS52" s="323"/>
      <c r="DMT52" s="323"/>
      <c r="DMU52" s="323"/>
      <c r="DMV52" s="323"/>
      <c r="DMW52" s="323"/>
      <c r="DMX52" s="323"/>
      <c r="DMY52" s="323"/>
      <c r="DMZ52" s="323"/>
      <c r="DNA52" s="323"/>
      <c r="DNB52" s="323"/>
      <c r="DNC52" s="323"/>
      <c r="DND52" s="323"/>
      <c r="DNE52" s="323"/>
      <c r="DNF52" s="323"/>
      <c r="DNG52" s="323"/>
      <c r="DNH52" s="323"/>
      <c r="DNI52" s="323"/>
      <c r="DNJ52" s="323"/>
      <c r="DNK52" s="323"/>
      <c r="DNL52" s="323"/>
      <c r="DNM52" s="323"/>
      <c r="DNN52" s="323"/>
      <c r="DNO52" s="323"/>
      <c r="DNP52" s="323"/>
      <c r="DNQ52" s="323"/>
      <c r="DNR52" s="323"/>
      <c r="DNS52" s="323"/>
      <c r="DNT52" s="323"/>
      <c r="DNU52" s="323"/>
      <c r="DNV52" s="323"/>
      <c r="DNW52" s="323"/>
      <c r="DNX52" s="323"/>
      <c r="DNY52" s="323"/>
      <c r="DNZ52" s="323"/>
      <c r="DOA52" s="323"/>
      <c r="DOB52" s="323"/>
      <c r="DOC52" s="323"/>
      <c r="DOD52" s="323"/>
      <c r="DOE52" s="323"/>
      <c r="DOF52" s="323"/>
      <c r="DOG52" s="323"/>
      <c r="DOH52" s="323"/>
      <c r="DOI52" s="323"/>
      <c r="DOJ52" s="323"/>
      <c r="DOK52" s="323"/>
      <c r="DOL52" s="323"/>
      <c r="DOM52" s="323"/>
      <c r="DON52" s="323"/>
      <c r="DOO52" s="323"/>
      <c r="DOP52" s="323"/>
      <c r="DOQ52" s="323"/>
      <c r="DOR52" s="323"/>
      <c r="DOS52" s="323"/>
      <c r="DOT52" s="323"/>
      <c r="DOU52" s="323"/>
      <c r="DOV52" s="323"/>
      <c r="DOW52" s="323"/>
      <c r="DOX52" s="323"/>
      <c r="DOY52" s="323"/>
      <c r="DOZ52" s="323"/>
      <c r="DPA52" s="323"/>
      <c r="DPB52" s="323"/>
      <c r="DPC52" s="323"/>
      <c r="DPD52" s="323"/>
      <c r="DPE52" s="323"/>
      <c r="DPF52" s="323"/>
      <c r="DPG52" s="323"/>
      <c r="DPH52" s="323"/>
      <c r="DPI52" s="323"/>
      <c r="DPJ52" s="323"/>
      <c r="DPK52" s="323"/>
      <c r="DPL52" s="323"/>
      <c r="DPM52" s="323"/>
      <c r="DPN52" s="323"/>
      <c r="DPO52" s="323"/>
      <c r="DPP52" s="323"/>
      <c r="DPQ52" s="323"/>
      <c r="DPR52" s="323"/>
      <c r="DPS52" s="323"/>
      <c r="DPT52" s="323"/>
      <c r="DPU52" s="323"/>
      <c r="DPV52" s="323"/>
      <c r="DPW52" s="323"/>
      <c r="DPX52" s="323"/>
      <c r="DPY52" s="323"/>
      <c r="DPZ52" s="323"/>
      <c r="DQA52" s="323"/>
      <c r="DQB52" s="323"/>
      <c r="DQC52" s="323"/>
      <c r="DQD52" s="323"/>
      <c r="DQE52" s="323"/>
      <c r="DQF52" s="323"/>
      <c r="DQG52" s="323"/>
      <c r="DQH52" s="323"/>
      <c r="DQI52" s="323"/>
      <c r="DQJ52" s="323"/>
      <c r="DQK52" s="323"/>
      <c r="DQL52" s="323"/>
      <c r="DQM52" s="323"/>
      <c r="DQN52" s="323"/>
      <c r="DQO52" s="323"/>
      <c r="DQP52" s="323"/>
      <c r="DQQ52" s="323"/>
      <c r="DQR52" s="323"/>
      <c r="DQS52" s="323"/>
      <c r="DQT52" s="323"/>
      <c r="DQU52" s="323"/>
      <c r="DQV52" s="323"/>
      <c r="DQW52" s="323"/>
      <c r="DQX52" s="323"/>
      <c r="DQY52" s="323"/>
      <c r="DQZ52" s="323"/>
      <c r="DRA52" s="323"/>
      <c r="DRB52" s="323"/>
      <c r="DRC52" s="323"/>
      <c r="DRD52" s="323"/>
      <c r="DRE52" s="323"/>
      <c r="DRF52" s="323"/>
      <c r="DRG52" s="323"/>
      <c r="DRH52" s="323"/>
      <c r="DRI52" s="323"/>
      <c r="DRJ52" s="323"/>
      <c r="DRK52" s="323"/>
      <c r="DRL52" s="323"/>
      <c r="DRM52" s="323"/>
      <c r="DRN52" s="323"/>
      <c r="DRO52" s="323"/>
      <c r="DRP52" s="323"/>
      <c r="DRQ52" s="323"/>
      <c r="DRR52" s="323"/>
      <c r="DRS52" s="323"/>
      <c r="DRT52" s="323"/>
      <c r="DRU52" s="323"/>
      <c r="DRV52" s="323"/>
      <c r="DRW52" s="323"/>
      <c r="DRX52" s="323"/>
      <c r="DRY52" s="323"/>
      <c r="DRZ52" s="323"/>
      <c r="DSA52" s="323"/>
      <c r="DSB52" s="323"/>
      <c r="DSC52" s="323"/>
      <c r="DSD52" s="323"/>
      <c r="DSE52" s="323"/>
      <c r="DSF52" s="323"/>
      <c r="DSG52" s="323"/>
      <c r="DSH52" s="323"/>
      <c r="DSI52" s="323"/>
      <c r="DSJ52" s="323"/>
      <c r="DSK52" s="323"/>
      <c r="DSL52" s="323"/>
      <c r="DSM52" s="323"/>
      <c r="DSN52" s="323"/>
      <c r="DSO52" s="323"/>
      <c r="DSP52" s="323"/>
      <c r="DSQ52" s="323"/>
      <c r="DSR52" s="323"/>
      <c r="DSS52" s="323"/>
      <c r="DST52" s="323"/>
      <c r="DSU52" s="323"/>
      <c r="DSV52" s="323"/>
      <c r="DSW52" s="323"/>
      <c r="DSX52" s="323"/>
      <c r="DSY52" s="323"/>
      <c r="DSZ52" s="323"/>
      <c r="DTA52" s="323"/>
      <c r="DTB52" s="323"/>
      <c r="DTC52" s="323"/>
      <c r="DTD52" s="323"/>
      <c r="DTE52" s="323"/>
      <c r="DTF52" s="323"/>
      <c r="DTG52" s="323"/>
      <c r="DTH52" s="323"/>
      <c r="DTI52" s="323"/>
      <c r="DTJ52" s="323"/>
      <c r="DTK52" s="323"/>
      <c r="DTL52" s="323"/>
      <c r="DTM52" s="323"/>
      <c r="DTN52" s="323"/>
      <c r="DTO52" s="323"/>
      <c r="DTP52" s="323"/>
      <c r="DTQ52" s="323"/>
      <c r="DTR52" s="323"/>
      <c r="DTS52" s="323"/>
      <c r="DTT52" s="323"/>
      <c r="DTU52" s="323"/>
      <c r="DTV52" s="323"/>
      <c r="DTW52" s="323"/>
      <c r="DTX52" s="323"/>
      <c r="DTY52" s="323"/>
      <c r="DTZ52" s="323"/>
      <c r="DUA52" s="323"/>
      <c r="DUB52" s="323"/>
      <c r="DUC52" s="323"/>
      <c r="DUD52" s="323"/>
      <c r="DUE52" s="323"/>
      <c r="DUF52" s="323"/>
      <c r="DUG52" s="323"/>
      <c r="DUH52" s="323"/>
      <c r="DUI52" s="323"/>
      <c r="DUJ52" s="323"/>
      <c r="DUK52" s="323"/>
      <c r="DUL52" s="323"/>
      <c r="DUM52" s="323"/>
      <c r="DUN52" s="323"/>
      <c r="DUO52" s="323"/>
      <c r="DUP52" s="323"/>
      <c r="DUQ52" s="323"/>
      <c r="DUR52" s="323"/>
      <c r="DUS52" s="323"/>
      <c r="DUT52" s="323"/>
      <c r="DUU52" s="323"/>
      <c r="DUV52" s="323"/>
      <c r="DUW52" s="323"/>
      <c r="DUX52" s="323"/>
      <c r="DUY52" s="323"/>
      <c r="DUZ52" s="323"/>
      <c r="DVA52" s="323"/>
      <c r="DVB52" s="323"/>
      <c r="DVC52" s="323"/>
      <c r="DVD52" s="323"/>
      <c r="DVE52" s="323"/>
      <c r="DVF52" s="323"/>
      <c r="DVG52" s="323"/>
      <c r="DVH52" s="323"/>
      <c r="DVI52" s="323"/>
      <c r="DVJ52" s="323"/>
      <c r="DVK52" s="323"/>
      <c r="DVL52" s="323"/>
      <c r="DVM52" s="323"/>
      <c r="DVN52" s="323"/>
      <c r="DVO52" s="323"/>
      <c r="DVP52" s="323"/>
      <c r="DVQ52" s="323"/>
      <c r="DVR52" s="323"/>
      <c r="DVS52" s="323"/>
      <c r="DVT52" s="323"/>
      <c r="DVU52" s="323"/>
      <c r="DVV52" s="323"/>
      <c r="DVW52" s="323"/>
      <c r="DVX52" s="323"/>
      <c r="DVY52" s="323"/>
      <c r="DVZ52" s="323"/>
      <c r="DWA52" s="323"/>
      <c r="DWB52" s="323"/>
      <c r="DWC52" s="323"/>
      <c r="DWD52" s="323"/>
      <c r="DWE52" s="323"/>
      <c r="DWF52" s="323"/>
      <c r="DWG52" s="323"/>
      <c r="DWH52" s="323"/>
      <c r="DWI52" s="323"/>
      <c r="DWJ52" s="323"/>
      <c r="DWK52" s="323"/>
      <c r="DWL52" s="323"/>
      <c r="DWM52" s="323"/>
      <c r="DWN52" s="323"/>
      <c r="DWO52" s="323"/>
      <c r="DWP52" s="323"/>
      <c r="DWQ52" s="323"/>
      <c r="DWR52" s="323"/>
      <c r="DWS52" s="323"/>
      <c r="DWT52" s="323"/>
      <c r="DWU52" s="323"/>
      <c r="DWV52" s="323"/>
      <c r="DWW52" s="323"/>
      <c r="DWX52" s="323"/>
      <c r="DWY52" s="323"/>
      <c r="DWZ52" s="323"/>
      <c r="DXA52" s="323"/>
      <c r="DXB52" s="323"/>
      <c r="DXC52" s="323"/>
      <c r="DXD52" s="323"/>
      <c r="DXE52" s="323"/>
      <c r="DXF52" s="323"/>
      <c r="DXG52" s="323"/>
      <c r="DXH52" s="323"/>
      <c r="DXI52" s="323"/>
      <c r="DXJ52" s="323"/>
      <c r="DXK52" s="323"/>
      <c r="DXL52" s="323"/>
      <c r="DXM52" s="323"/>
      <c r="DXN52" s="323"/>
      <c r="DXO52" s="323"/>
      <c r="DXP52" s="323"/>
      <c r="DXQ52" s="323"/>
      <c r="DXR52" s="323"/>
      <c r="DXS52" s="323"/>
      <c r="DXT52" s="323"/>
      <c r="DXU52" s="323"/>
      <c r="DXV52" s="323"/>
      <c r="DXW52" s="323"/>
      <c r="DXX52" s="323"/>
      <c r="DXY52" s="323"/>
      <c r="DXZ52" s="323"/>
      <c r="DYA52" s="323"/>
      <c r="DYB52" s="323"/>
      <c r="DYC52" s="323"/>
      <c r="DYD52" s="323"/>
      <c r="DYE52" s="323"/>
      <c r="DYF52" s="323"/>
      <c r="DYG52" s="323"/>
      <c r="DYH52" s="323"/>
      <c r="DYI52" s="323"/>
      <c r="DYJ52" s="323"/>
      <c r="DYK52" s="323"/>
      <c r="DYL52" s="323"/>
      <c r="DYM52" s="323"/>
      <c r="DYN52" s="323"/>
      <c r="DYO52" s="323"/>
      <c r="DYP52" s="323"/>
      <c r="DYQ52" s="323"/>
      <c r="DYR52" s="323"/>
      <c r="DYS52" s="323"/>
      <c r="DYT52" s="323"/>
      <c r="DYU52" s="323"/>
      <c r="DYV52" s="323"/>
      <c r="DYW52" s="323"/>
      <c r="DYX52" s="323"/>
      <c r="DYY52" s="323"/>
      <c r="DYZ52" s="323"/>
      <c r="DZA52" s="323"/>
      <c r="DZB52" s="323"/>
      <c r="DZC52" s="323"/>
      <c r="DZD52" s="323"/>
      <c r="DZE52" s="323"/>
      <c r="DZF52" s="323"/>
      <c r="DZG52" s="323"/>
      <c r="DZH52" s="323"/>
      <c r="DZI52" s="323"/>
      <c r="DZJ52" s="323"/>
      <c r="DZK52" s="323"/>
      <c r="DZL52" s="323"/>
      <c r="DZM52" s="323"/>
      <c r="DZN52" s="323"/>
      <c r="DZO52" s="323"/>
      <c r="DZP52" s="323"/>
      <c r="DZQ52" s="323"/>
      <c r="DZR52" s="323"/>
      <c r="DZS52" s="323"/>
      <c r="DZT52" s="323"/>
      <c r="DZU52" s="323"/>
      <c r="DZV52" s="323"/>
      <c r="DZW52" s="323"/>
      <c r="DZX52" s="323"/>
      <c r="DZY52" s="323"/>
      <c r="DZZ52" s="323"/>
      <c r="EAA52" s="323"/>
      <c r="EAB52" s="323"/>
      <c r="EAC52" s="323"/>
      <c r="EAD52" s="323"/>
      <c r="EAE52" s="323"/>
      <c r="EAF52" s="323"/>
      <c r="EAG52" s="323"/>
      <c r="EAH52" s="323"/>
      <c r="EAI52" s="323"/>
      <c r="EAJ52" s="323"/>
      <c r="EAK52" s="323"/>
      <c r="EAL52" s="323"/>
      <c r="EAM52" s="323"/>
      <c r="EAN52" s="323"/>
      <c r="EAO52" s="323"/>
      <c r="EAP52" s="323"/>
      <c r="EAQ52" s="323"/>
      <c r="EAR52" s="323"/>
      <c r="EAS52" s="323"/>
      <c r="EAT52" s="323"/>
      <c r="EAU52" s="323"/>
      <c r="EAV52" s="323"/>
      <c r="EAW52" s="323"/>
      <c r="EAX52" s="323"/>
      <c r="EAY52" s="323"/>
      <c r="EAZ52" s="323"/>
      <c r="EBA52" s="323"/>
      <c r="EBB52" s="323"/>
      <c r="EBC52" s="323"/>
      <c r="EBD52" s="323"/>
      <c r="EBE52" s="323"/>
      <c r="EBF52" s="323"/>
      <c r="EBG52" s="323"/>
      <c r="EBH52" s="323"/>
      <c r="EBI52" s="323"/>
      <c r="EBJ52" s="323"/>
      <c r="EBK52" s="323"/>
      <c r="EBL52" s="323"/>
      <c r="EBM52" s="323"/>
      <c r="EBN52" s="323"/>
      <c r="EBO52" s="323"/>
      <c r="EBP52" s="323"/>
      <c r="EBQ52" s="323"/>
      <c r="EBR52" s="323"/>
      <c r="EBS52" s="323"/>
      <c r="EBT52" s="323"/>
      <c r="EBU52" s="323"/>
      <c r="EBV52" s="323"/>
      <c r="EBW52" s="323"/>
      <c r="EBX52" s="323"/>
      <c r="EBY52" s="323"/>
      <c r="EBZ52" s="323"/>
      <c r="ECA52" s="323"/>
      <c r="ECB52" s="323"/>
      <c r="ECC52" s="323"/>
      <c r="ECD52" s="323"/>
      <c r="ECE52" s="323"/>
      <c r="ECF52" s="323"/>
      <c r="ECG52" s="323"/>
      <c r="ECH52" s="323"/>
      <c r="ECI52" s="323"/>
      <c r="ECJ52" s="323"/>
      <c r="ECK52" s="323"/>
      <c r="ECL52" s="323"/>
      <c r="ECM52" s="323"/>
      <c r="ECN52" s="323"/>
      <c r="ECO52" s="323"/>
      <c r="ECP52" s="323"/>
      <c r="ECQ52" s="323"/>
      <c r="ECR52" s="323"/>
      <c r="ECS52" s="323"/>
      <c r="ECT52" s="323"/>
      <c r="ECU52" s="323"/>
      <c r="ECV52" s="323"/>
      <c r="ECW52" s="323"/>
      <c r="ECX52" s="323"/>
      <c r="ECY52" s="323"/>
      <c r="ECZ52" s="323"/>
      <c r="EDA52" s="323"/>
      <c r="EDB52" s="323"/>
      <c r="EDC52" s="323"/>
      <c r="EDD52" s="323"/>
      <c r="EDE52" s="323"/>
      <c r="EDF52" s="323"/>
      <c r="EDG52" s="323"/>
      <c r="EDH52" s="323"/>
      <c r="EDI52" s="323"/>
      <c r="EDJ52" s="323"/>
      <c r="EDK52" s="323"/>
      <c r="EDL52" s="323"/>
      <c r="EDM52" s="323"/>
      <c r="EDN52" s="323"/>
      <c r="EDO52" s="323"/>
      <c r="EDP52" s="323"/>
      <c r="EDQ52" s="323"/>
      <c r="EDR52" s="323"/>
      <c r="EDS52" s="323"/>
      <c r="EDT52" s="323"/>
      <c r="EDU52" s="323"/>
      <c r="EDV52" s="323"/>
      <c r="EDW52" s="323"/>
      <c r="EDX52" s="323"/>
      <c r="EDY52" s="323"/>
      <c r="EDZ52" s="323"/>
      <c r="EEA52" s="323"/>
      <c r="EEB52" s="323"/>
      <c r="EEC52" s="323"/>
      <c r="EED52" s="323"/>
      <c r="EEE52" s="323"/>
      <c r="EEF52" s="323"/>
      <c r="EEG52" s="323"/>
      <c r="EEH52" s="323"/>
      <c r="EEI52" s="323"/>
      <c r="EEJ52" s="323"/>
      <c r="EEK52" s="323"/>
      <c r="EEL52" s="323"/>
      <c r="EEM52" s="323"/>
      <c r="EEN52" s="323"/>
      <c r="EEO52" s="323"/>
      <c r="EEP52" s="323"/>
      <c r="EEQ52" s="323"/>
      <c r="EER52" s="323"/>
      <c r="EES52" s="323"/>
      <c r="EET52" s="323"/>
      <c r="EEU52" s="323"/>
      <c r="EEV52" s="323"/>
      <c r="EEW52" s="323"/>
      <c r="EEX52" s="323"/>
      <c r="EEY52" s="323"/>
      <c r="EEZ52" s="323"/>
      <c r="EFA52" s="323"/>
      <c r="EFB52" s="323"/>
      <c r="EFC52" s="323"/>
      <c r="EFD52" s="323"/>
      <c r="EFE52" s="323"/>
      <c r="EFF52" s="323"/>
      <c r="EFG52" s="323"/>
      <c r="EFH52" s="323"/>
      <c r="EFI52" s="323"/>
      <c r="EFJ52" s="323"/>
      <c r="EFK52" s="323"/>
      <c r="EFL52" s="323"/>
      <c r="EFM52" s="323"/>
      <c r="EFN52" s="323"/>
      <c r="EFO52" s="323"/>
      <c r="EFP52" s="323"/>
      <c r="EFQ52" s="323"/>
      <c r="EFR52" s="323"/>
      <c r="EFS52" s="323"/>
      <c r="EFT52" s="323"/>
      <c r="EFU52" s="323"/>
      <c r="EFV52" s="323"/>
      <c r="EFW52" s="323"/>
      <c r="EFX52" s="323"/>
      <c r="EFY52" s="323"/>
      <c r="EFZ52" s="323"/>
      <c r="EGA52" s="323"/>
      <c r="EGB52" s="323"/>
      <c r="EGC52" s="323"/>
      <c r="EGD52" s="323"/>
      <c r="EGE52" s="323"/>
      <c r="EGF52" s="323"/>
      <c r="EGG52" s="323"/>
      <c r="EGH52" s="323"/>
      <c r="EGI52" s="323"/>
      <c r="EGJ52" s="323"/>
      <c r="EGK52" s="323"/>
      <c r="EGL52" s="323"/>
      <c r="EGM52" s="323"/>
      <c r="EGN52" s="323"/>
      <c r="EGO52" s="323"/>
      <c r="EGP52" s="323"/>
      <c r="EGQ52" s="323"/>
      <c r="EGR52" s="323"/>
      <c r="EGS52" s="323"/>
      <c r="EGT52" s="323"/>
      <c r="EGU52" s="323"/>
      <c r="EGV52" s="323"/>
      <c r="EGW52" s="323"/>
      <c r="EGX52" s="323"/>
      <c r="EGY52" s="323"/>
      <c r="EGZ52" s="323"/>
      <c r="EHA52" s="323"/>
      <c r="EHB52" s="323"/>
      <c r="EHC52" s="323"/>
      <c r="EHD52" s="323"/>
      <c r="EHE52" s="323"/>
      <c r="EHF52" s="323"/>
      <c r="EHG52" s="323"/>
      <c r="EHH52" s="323"/>
      <c r="EHI52" s="323"/>
      <c r="EHJ52" s="323"/>
      <c r="EHK52" s="323"/>
      <c r="EHL52" s="323"/>
      <c r="EHM52" s="323"/>
      <c r="EHN52" s="323"/>
      <c r="EHO52" s="323"/>
      <c r="EHP52" s="323"/>
      <c r="EHQ52" s="323"/>
      <c r="EHR52" s="323"/>
      <c r="EHS52" s="323"/>
      <c r="EHT52" s="323"/>
      <c r="EHU52" s="323"/>
      <c r="EHV52" s="323"/>
      <c r="EHW52" s="323"/>
      <c r="EHX52" s="323"/>
      <c r="EHY52" s="323"/>
      <c r="EHZ52" s="323"/>
      <c r="EIA52" s="323"/>
      <c r="EIB52" s="323"/>
      <c r="EIC52" s="323"/>
      <c r="EID52" s="323"/>
      <c r="EIE52" s="323"/>
      <c r="EIF52" s="323"/>
      <c r="EIG52" s="323"/>
      <c r="EIH52" s="323"/>
      <c r="EII52" s="323"/>
      <c r="EIJ52" s="323"/>
      <c r="EIK52" s="323"/>
      <c r="EIL52" s="323"/>
      <c r="EIM52" s="323"/>
      <c r="EIN52" s="323"/>
      <c r="EIO52" s="323"/>
      <c r="EIP52" s="323"/>
      <c r="EIQ52" s="323"/>
      <c r="EIR52" s="323"/>
      <c r="EIS52" s="323"/>
      <c r="EIT52" s="323"/>
      <c r="EIU52" s="323"/>
      <c r="EIV52" s="323"/>
      <c r="EIW52" s="323"/>
      <c r="EIX52" s="323"/>
      <c r="EIY52" s="323"/>
      <c r="EIZ52" s="323"/>
      <c r="EJA52" s="323"/>
      <c r="EJB52" s="323"/>
      <c r="EJC52" s="323"/>
      <c r="EJD52" s="323"/>
      <c r="EJE52" s="323"/>
      <c r="EJF52" s="323"/>
      <c r="EJG52" s="323"/>
      <c r="EJH52" s="323"/>
      <c r="EJI52" s="323"/>
      <c r="EJJ52" s="323"/>
      <c r="EJK52" s="323"/>
      <c r="EJL52" s="323"/>
      <c r="EJM52" s="323"/>
      <c r="EJN52" s="323"/>
      <c r="EJO52" s="323"/>
      <c r="EJP52" s="323"/>
      <c r="EJQ52" s="323"/>
      <c r="EJR52" s="323"/>
      <c r="EJS52" s="323"/>
      <c r="EJT52" s="323"/>
      <c r="EJU52" s="323"/>
      <c r="EJV52" s="323"/>
      <c r="EJW52" s="323"/>
      <c r="EJX52" s="323"/>
      <c r="EJY52" s="323"/>
      <c r="EJZ52" s="323"/>
      <c r="EKA52" s="323"/>
      <c r="EKB52" s="323"/>
      <c r="EKC52" s="323"/>
      <c r="EKD52" s="323"/>
      <c r="EKE52" s="323"/>
      <c r="EKF52" s="323"/>
      <c r="EKG52" s="323"/>
      <c r="EKH52" s="323"/>
      <c r="EKI52" s="323"/>
      <c r="EKJ52" s="323"/>
      <c r="EKK52" s="323"/>
      <c r="EKL52" s="323"/>
      <c r="EKM52" s="323"/>
      <c r="EKN52" s="323"/>
      <c r="EKO52" s="323"/>
      <c r="EKP52" s="323"/>
      <c r="EKQ52" s="323"/>
      <c r="EKR52" s="323"/>
      <c r="EKS52" s="323"/>
      <c r="EKT52" s="323"/>
      <c r="EKU52" s="323"/>
      <c r="EKV52" s="323"/>
      <c r="EKW52" s="323"/>
      <c r="EKX52" s="323"/>
      <c r="EKY52" s="323"/>
      <c r="EKZ52" s="323"/>
      <c r="ELA52" s="323"/>
      <c r="ELB52" s="323"/>
      <c r="ELC52" s="323"/>
      <c r="ELD52" s="323"/>
      <c r="ELE52" s="323"/>
      <c r="ELF52" s="323"/>
      <c r="ELG52" s="323"/>
      <c r="ELH52" s="323"/>
      <c r="ELI52" s="323"/>
      <c r="ELJ52" s="323"/>
      <c r="ELK52" s="323"/>
      <c r="ELL52" s="323"/>
      <c r="ELM52" s="323"/>
      <c r="ELN52" s="323"/>
      <c r="ELO52" s="323"/>
      <c r="ELP52" s="323"/>
      <c r="ELQ52" s="323"/>
      <c r="ELR52" s="323"/>
      <c r="ELS52" s="323"/>
      <c r="ELT52" s="323"/>
      <c r="ELU52" s="323"/>
      <c r="ELV52" s="323"/>
      <c r="ELW52" s="323"/>
      <c r="ELX52" s="323"/>
      <c r="ELY52" s="323"/>
      <c r="ELZ52" s="323"/>
      <c r="EMA52" s="323"/>
      <c r="EMB52" s="323"/>
      <c r="EMC52" s="323"/>
      <c r="EMD52" s="323"/>
      <c r="EME52" s="323"/>
      <c r="EMF52" s="323"/>
      <c r="EMG52" s="323"/>
      <c r="EMH52" s="323"/>
      <c r="EMI52" s="323"/>
      <c r="EMJ52" s="323"/>
      <c r="EMK52" s="323"/>
      <c r="EML52" s="323"/>
      <c r="EMM52" s="323"/>
      <c r="EMN52" s="323"/>
      <c r="EMO52" s="323"/>
      <c r="EMP52" s="323"/>
      <c r="EMQ52" s="323"/>
      <c r="EMR52" s="323"/>
      <c r="EMS52" s="323"/>
      <c r="EMT52" s="323"/>
      <c r="EMU52" s="323"/>
      <c r="EMV52" s="323"/>
      <c r="EMW52" s="323"/>
      <c r="EMX52" s="323"/>
      <c r="EMY52" s="323"/>
      <c r="EMZ52" s="323"/>
      <c r="ENA52" s="323"/>
      <c r="ENB52" s="323"/>
      <c r="ENC52" s="323"/>
      <c r="END52" s="323"/>
      <c r="ENE52" s="323"/>
      <c r="ENF52" s="323"/>
      <c r="ENG52" s="323"/>
      <c r="ENH52" s="323"/>
      <c r="ENI52" s="323"/>
      <c r="ENJ52" s="323"/>
      <c r="ENK52" s="323"/>
      <c r="ENL52" s="323"/>
      <c r="ENM52" s="323"/>
      <c r="ENN52" s="323"/>
      <c r="ENO52" s="323"/>
      <c r="ENP52" s="323"/>
      <c r="ENQ52" s="323"/>
      <c r="ENR52" s="323"/>
      <c r="ENS52" s="323"/>
      <c r="ENT52" s="323"/>
      <c r="ENU52" s="323"/>
      <c r="ENV52" s="323"/>
      <c r="ENW52" s="323"/>
      <c r="ENX52" s="323"/>
      <c r="ENY52" s="323"/>
      <c r="ENZ52" s="323"/>
      <c r="EOA52" s="323"/>
      <c r="EOB52" s="323"/>
      <c r="EOC52" s="323"/>
      <c r="EOD52" s="323"/>
      <c r="EOE52" s="323"/>
      <c r="EOF52" s="323"/>
      <c r="EOG52" s="323"/>
      <c r="EOH52" s="323"/>
      <c r="EOI52" s="323"/>
      <c r="EOJ52" s="323"/>
      <c r="EOK52" s="323"/>
      <c r="EOL52" s="323"/>
      <c r="EOM52" s="323"/>
      <c r="EON52" s="323"/>
      <c r="EOO52" s="323"/>
      <c r="EOP52" s="323"/>
      <c r="EOQ52" s="323"/>
      <c r="EOR52" s="323"/>
      <c r="EOS52" s="323"/>
      <c r="EOT52" s="323"/>
      <c r="EOU52" s="323"/>
      <c r="EOV52" s="323"/>
      <c r="EOW52" s="323"/>
      <c r="EOX52" s="323"/>
      <c r="EOY52" s="323"/>
      <c r="EOZ52" s="323"/>
      <c r="EPA52" s="323"/>
      <c r="EPB52" s="323"/>
      <c r="EPC52" s="323"/>
      <c r="EPD52" s="323"/>
      <c r="EPE52" s="323"/>
      <c r="EPF52" s="323"/>
      <c r="EPG52" s="323"/>
      <c r="EPH52" s="323"/>
      <c r="EPI52" s="323"/>
      <c r="EPJ52" s="323"/>
      <c r="EPK52" s="323"/>
      <c r="EPL52" s="323"/>
      <c r="EPM52" s="323"/>
      <c r="EPN52" s="323"/>
      <c r="EPO52" s="323"/>
      <c r="EPP52" s="323"/>
      <c r="EPQ52" s="323"/>
      <c r="EPR52" s="323"/>
      <c r="EPS52" s="323"/>
      <c r="EPT52" s="323"/>
      <c r="EPU52" s="323"/>
      <c r="EPV52" s="323"/>
      <c r="EPW52" s="323"/>
      <c r="EPX52" s="323"/>
      <c r="EPY52" s="323"/>
      <c r="EPZ52" s="323"/>
      <c r="EQA52" s="323"/>
      <c r="EQB52" s="323"/>
      <c r="EQC52" s="323"/>
      <c r="EQD52" s="323"/>
      <c r="EQE52" s="323"/>
      <c r="EQF52" s="323"/>
      <c r="EQG52" s="323"/>
      <c r="EQH52" s="323"/>
      <c r="EQI52" s="323"/>
      <c r="EQJ52" s="323"/>
      <c r="EQK52" s="323"/>
      <c r="EQL52" s="323"/>
      <c r="EQM52" s="323"/>
      <c r="EQN52" s="323"/>
      <c r="EQO52" s="323"/>
      <c r="EQP52" s="323"/>
      <c r="EQQ52" s="323"/>
      <c r="EQR52" s="323"/>
      <c r="EQS52" s="323"/>
      <c r="EQT52" s="323"/>
      <c r="EQU52" s="323"/>
      <c r="EQV52" s="323"/>
      <c r="EQW52" s="323"/>
      <c r="EQX52" s="323"/>
      <c r="EQY52" s="323"/>
      <c r="EQZ52" s="323"/>
      <c r="ERA52" s="323"/>
      <c r="ERB52" s="323"/>
      <c r="ERC52" s="323"/>
      <c r="ERD52" s="323"/>
      <c r="ERE52" s="323"/>
      <c r="ERF52" s="323"/>
      <c r="ERG52" s="323"/>
      <c r="ERH52" s="323"/>
      <c r="ERI52" s="323"/>
      <c r="ERJ52" s="323"/>
      <c r="ERK52" s="323"/>
      <c r="ERL52" s="323"/>
      <c r="ERM52" s="323"/>
      <c r="ERN52" s="323"/>
      <c r="ERO52" s="323"/>
      <c r="ERP52" s="323"/>
      <c r="ERQ52" s="323"/>
      <c r="ERR52" s="323"/>
      <c r="ERS52" s="323"/>
      <c r="ERT52" s="323"/>
      <c r="ERU52" s="323"/>
      <c r="ERV52" s="323"/>
      <c r="ERW52" s="323"/>
      <c r="ERX52" s="323"/>
      <c r="ERY52" s="323"/>
      <c r="ERZ52" s="323"/>
      <c r="ESA52" s="323"/>
      <c r="ESB52" s="323"/>
      <c r="ESC52" s="323"/>
      <c r="ESD52" s="323"/>
      <c r="ESE52" s="323"/>
      <c r="ESF52" s="323"/>
      <c r="ESG52" s="323"/>
      <c r="ESH52" s="323"/>
      <c r="ESI52" s="323"/>
      <c r="ESJ52" s="323"/>
      <c r="ESK52" s="323"/>
      <c r="ESL52" s="323"/>
      <c r="ESM52" s="323"/>
      <c r="ESN52" s="323"/>
      <c r="ESO52" s="323"/>
      <c r="ESP52" s="323"/>
      <c r="ESQ52" s="323"/>
      <c r="ESR52" s="323"/>
      <c r="ESS52" s="323"/>
      <c r="EST52" s="323"/>
      <c r="ESU52" s="323"/>
      <c r="ESV52" s="323"/>
      <c r="ESW52" s="323"/>
      <c r="ESX52" s="323"/>
      <c r="ESY52" s="323"/>
      <c r="ESZ52" s="323"/>
      <c r="ETA52" s="323"/>
      <c r="ETB52" s="323"/>
      <c r="ETC52" s="323"/>
      <c r="ETD52" s="323"/>
      <c r="ETE52" s="323"/>
      <c r="ETF52" s="323"/>
      <c r="ETG52" s="323"/>
      <c r="ETH52" s="323"/>
      <c r="ETI52" s="323"/>
      <c r="ETJ52" s="323"/>
      <c r="ETK52" s="323"/>
      <c r="ETL52" s="323"/>
      <c r="ETM52" s="323"/>
      <c r="ETN52" s="323"/>
      <c r="ETO52" s="323"/>
      <c r="ETP52" s="323"/>
      <c r="ETQ52" s="323"/>
      <c r="ETR52" s="323"/>
      <c r="ETS52" s="323"/>
      <c r="ETT52" s="323"/>
      <c r="ETU52" s="323"/>
      <c r="ETV52" s="323"/>
      <c r="ETW52" s="323"/>
      <c r="ETX52" s="323"/>
      <c r="ETY52" s="323"/>
      <c r="ETZ52" s="323"/>
      <c r="EUA52" s="323"/>
      <c r="EUB52" s="323"/>
      <c r="EUC52" s="323"/>
      <c r="EUD52" s="323"/>
      <c r="EUE52" s="323"/>
      <c r="EUF52" s="323"/>
      <c r="EUG52" s="323"/>
      <c r="EUH52" s="323"/>
      <c r="EUI52" s="323"/>
      <c r="EUJ52" s="323"/>
      <c r="EUK52" s="323"/>
      <c r="EUL52" s="323"/>
      <c r="EUM52" s="323"/>
      <c r="EUN52" s="323"/>
      <c r="EUO52" s="323"/>
      <c r="EUP52" s="323"/>
      <c r="EUQ52" s="323"/>
      <c r="EUR52" s="323"/>
      <c r="EUS52" s="323"/>
      <c r="EUT52" s="323"/>
      <c r="EUU52" s="323"/>
      <c r="EUV52" s="323"/>
      <c r="EUW52" s="323"/>
      <c r="EUX52" s="323"/>
      <c r="EUY52" s="323"/>
      <c r="EUZ52" s="323"/>
      <c r="EVA52" s="323"/>
      <c r="EVB52" s="323"/>
      <c r="EVC52" s="323"/>
      <c r="EVD52" s="323"/>
      <c r="EVE52" s="323"/>
      <c r="EVF52" s="323"/>
      <c r="EVG52" s="323"/>
      <c r="EVH52" s="323"/>
      <c r="EVI52" s="323"/>
      <c r="EVJ52" s="323"/>
      <c r="EVK52" s="323"/>
      <c r="EVL52" s="323"/>
      <c r="EVM52" s="323"/>
      <c r="EVN52" s="323"/>
      <c r="EVO52" s="323"/>
      <c r="EVP52" s="323"/>
      <c r="EVQ52" s="323"/>
      <c r="EVR52" s="323"/>
      <c r="EVS52" s="323"/>
      <c r="EVT52" s="323"/>
      <c r="EVU52" s="323"/>
      <c r="EVV52" s="323"/>
      <c r="EVW52" s="323"/>
      <c r="EVX52" s="323"/>
      <c r="EVY52" s="323"/>
      <c r="EVZ52" s="323"/>
      <c r="EWA52" s="323"/>
      <c r="EWB52" s="323"/>
      <c r="EWC52" s="323"/>
      <c r="EWD52" s="323"/>
      <c r="EWE52" s="323"/>
      <c r="EWF52" s="323"/>
      <c r="EWG52" s="323"/>
      <c r="EWH52" s="323"/>
      <c r="EWI52" s="323"/>
      <c r="EWJ52" s="323"/>
      <c r="EWK52" s="323"/>
      <c r="EWL52" s="323"/>
      <c r="EWM52" s="323"/>
      <c r="EWN52" s="323"/>
      <c r="EWO52" s="323"/>
      <c r="EWP52" s="323"/>
      <c r="EWQ52" s="323"/>
      <c r="EWR52" s="323"/>
      <c r="EWS52" s="323"/>
      <c r="EWT52" s="323"/>
      <c r="EWU52" s="323"/>
      <c r="EWV52" s="323"/>
      <c r="EWW52" s="323"/>
      <c r="EWX52" s="323"/>
      <c r="EWY52" s="323"/>
      <c r="EWZ52" s="323"/>
      <c r="EXA52" s="323"/>
      <c r="EXB52" s="323"/>
      <c r="EXC52" s="323"/>
      <c r="EXD52" s="323"/>
      <c r="EXE52" s="323"/>
      <c r="EXF52" s="323"/>
      <c r="EXG52" s="323"/>
      <c r="EXH52" s="323"/>
      <c r="EXI52" s="323"/>
      <c r="EXJ52" s="323"/>
      <c r="EXK52" s="323"/>
      <c r="EXL52" s="323"/>
      <c r="EXM52" s="323"/>
      <c r="EXN52" s="323"/>
      <c r="EXO52" s="323"/>
      <c r="EXP52" s="323"/>
      <c r="EXQ52" s="323"/>
      <c r="EXR52" s="323"/>
      <c r="EXS52" s="323"/>
      <c r="EXT52" s="323"/>
      <c r="EXU52" s="323"/>
      <c r="EXV52" s="323"/>
      <c r="EXW52" s="323"/>
      <c r="EXX52" s="323"/>
      <c r="EXY52" s="323"/>
      <c r="EXZ52" s="323"/>
      <c r="EYA52" s="323"/>
      <c r="EYB52" s="323"/>
      <c r="EYC52" s="323"/>
      <c r="EYD52" s="323"/>
      <c r="EYE52" s="323"/>
      <c r="EYF52" s="323"/>
      <c r="EYG52" s="323"/>
      <c r="EYH52" s="323"/>
      <c r="EYI52" s="323"/>
      <c r="EYJ52" s="323"/>
      <c r="EYK52" s="323"/>
      <c r="EYL52" s="323"/>
      <c r="EYM52" s="323"/>
      <c r="EYN52" s="323"/>
      <c r="EYO52" s="323"/>
      <c r="EYP52" s="323"/>
      <c r="EYQ52" s="323"/>
      <c r="EYR52" s="323"/>
      <c r="EYS52" s="323"/>
      <c r="EYT52" s="323"/>
      <c r="EYU52" s="323"/>
      <c r="EYV52" s="323"/>
      <c r="EYW52" s="323"/>
      <c r="EYX52" s="323"/>
      <c r="EYY52" s="323"/>
      <c r="EYZ52" s="323"/>
      <c r="EZA52" s="323"/>
      <c r="EZB52" s="323"/>
      <c r="EZC52" s="323"/>
      <c r="EZD52" s="323"/>
      <c r="EZE52" s="323"/>
      <c r="EZF52" s="323"/>
      <c r="EZG52" s="323"/>
      <c r="EZH52" s="323"/>
      <c r="EZI52" s="323"/>
      <c r="EZJ52" s="323"/>
      <c r="EZK52" s="323"/>
      <c r="EZL52" s="323"/>
      <c r="EZM52" s="323"/>
      <c r="EZN52" s="323"/>
      <c r="EZO52" s="323"/>
      <c r="EZP52" s="323"/>
      <c r="EZQ52" s="323"/>
      <c r="EZR52" s="323"/>
      <c r="EZS52" s="323"/>
      <c r="EZT52" s="323"/>
      <c r="EZU52" s="323"/>
      <c r="EZV52" s="323"/>
      <c r="EZW52" s="323"/>
      <c r="EZX52" s="323"/>
      <c r="EZY52" s="323"/>
      <c r="EZZ52" s="323"/>
      <c r="FAA52" s="323"/>
      <c r="FAB52" s="323"/>
      <c r="FAC52" s="323"/>
      <c r="FAD52" s="323"/>
      <c r="FAE52" s="323"/>
      <c r="FAF52" s="323"/>
      <c r="FAG52" s="323"/>
      <c r="FAH52" s="323"/>
      <c r="FAI52" s="323"/>
      <c r="FAJ52" s="323"/>
      <c r="FAK52" s="323"/>
      <c r="FAL52" s="323"/>
      <c r="FAM52" s="323"/>
      <c r="FAN52" s="323"/>
      <c r="FAO52" s="323"/>
      <c r="FAP52" s="323"/>
      <c r="FAQ52" s="323"/>
      <c r="FAR52" s="323"/>
      <c r="FAS52" s="323"/>
      <c r="FAT52" s="323"/>
      <c r="FAU52" s="323"/>
      <c r="FAV52" s="323"/>
      <c r="FAW52" s="323"/>
      <c r="FAX52" s="323"/>
      <c r="FAY52" s="323"/>
      <c r="FAZ52" s="323"/>
      <c r="FBA52" s="323"/>
      <c r="FBB52" s="323"/>
      <c r="FBC52" s="323"/>
      <c r="FBD52" s="323"/>
      <c r="FBE52" s="323"/>
      <c r="FBF52" s="323"/>
      <c r="FBG52" s="323"/>
      <c r="FBH52" s="323"/>
      <c r="FBI52" s="323"/>
      <c r="FBJ52" s="323"/>
      <c r="FBK52" s="323"/>
      <c r="FBL52" s="323"/>
      <c r="FBM52" s="323"/>
      <c r="FBN52" s="323"/>
      <c r="FBO52" s="323"/>
      <c r="FBP52" s="323"/>
      <c r="FBQ52" s="323"/>
      <c r="FBR52" s="323"/>
      <c r="FBS52" s="323"/>
      <c r="FBT52" s="323"/>
      <c r="FBU52" s="323"/>
      <c r="FBV52" s="323"/>
      <c r="FBW52" s="323"/>
      <c r="FBX52" s="323"/>
      <c r="FBY52" s="323"/>
      <c r="FBZ52" s="323"/>
      <c r="FCA52" s="323"/>
      <c r="FCB52" s="323"/>
      <c r="FCC52" s="323"/>
      <c r="FCD52" s="323"/>
      <c r="FCE52" s="323"/>
      <c r="FCF52" s="323"/>
      <c r="FCG52" s="323"/>
      <c r="FCH52" s="323"/>
      <c r="FCI52" s="323"/>
      <c r="FCJ52" s="323"/>
      <c r="FCK52" s="323"/>
      <c r="FCL52" s="323"/>
      <c r="FCM52" s="323"/>
      <c r="FCN52" s="323"/>
      <c r="FCO52" s="323"/>
      <c r="FCP52" s="323"/>
      <c r="FCQ52" s="323"/>
      <c r="FCR52" s="323"/>
      <c r="FCS52" s="323"/>
      <c r="FCT52" s="323"/>
      <c r="FCU52" s="323"/>
      <c r="FCV52" s="323"/>
      <c r="FCW52" s="323"/>
      <c r="FCX52" s="323"/>
      <c r="FCY52" s="323"/>
      <c r="FCZ52" s="323"/>
      <c r="FDA52" s="323"/>
      <c r="FDB52" s="323"/>
      <c r="FDC52" s="323"/>
      <c r="FDD52" s="323"/>
      <c r="FDE52" s="323"/>
      <c r="FDF52" s="323"/>
      <c r="FDG52" s="323"/>
      <c r="FDH52" s="323"/>
      <c r="FDI52" s="323"/>
      <c r="FDJ52" s="323"/>
      <c r="FDK52" s="323"/>
      <c r="FDL52" s="323"/>
      <c r="FDM52" s="323"/>
      <c r="FDN52" s="323"/>
      <c r="FDO52" s="323"/>
      <c r="FDP52" s="323"/>
      <c r="FDQ52" s="323"/>
      <c r="FDR52" s="323"/>
      <c r="FDS52" s="323"/>
      <c r="FDT52" s="323"/>
      <c r="FDU52" s="323"/>
      <c r="FDV52" s="323"/>
      <c r="FDW52" s="323"/>
      <c r="FDX52" s="323"/>
      <c r="FDY52" s="323"/>
      <c r="FDZ52" s="323"/>
      <c r="FEA52" s="323"/>
      <c r="FEB52" s="323"/>
      <c r="FEC52" s="323"/>
      <c r="FED52" s="323"/>
      <c r="FEE52" s="323"/>
      <c r="FEF52" s="323"/>
      <c r="FEG52" s="323"/>
      <c r="FEH52" s="323"/>
      <c r="FEI52" s="323"/>
      <c r="FEJ52" s="323"/>
      <c r="FEK52" s="323"/>
      <c r="FEL52" s="323"/>
      <c r="FEM52" s="323"/>
      <c r="FEN52" s="323"/>
      <c r="FEO52" s="323"/>
      <c r="FEP52" s="323"/>
      <c r="FEQ52" s="323"/>
      <c r="FER52" s="323"/>
      <c r="FES52" s="323"/>
      <c r="FET52" s="323"/>
      <c r="FEU52" s="323"/>
      <c r="FEV52" s="323"/>
      <c r="FEW52" s="323"/>
      <c r="FEX52" s="323"/>
      <c r="FEY52" s="323"/>
      <c r="FEZ52" s="323"/>
      <c r="FFA52" s="323"/>
      <c r="FFB52" s="323"/>
      <c r="FFC52" s="323"/>
      <c r="FFD52" s="323"/>
      <c r="FFE52" s="323"/>
      <c r="FFF52" s="323"/>
      <c r="FFG52" s="323"/>
      <c r="FFH52" s="323"/>
      <c r="FFI52" s="323"/>
      <c r="FFJ52" s="323"/>
      <c r="FFK52" s="323"/>
      <c r="FFL52" s="323"/>
      <c r="FFM52" s="323"/>
      <c r="FFN52" s="323"/>
      <c r="FFO52" s="323"/>
      <c r="FFP52" s="323"/>
      <c r="FFQ52" s="323"/>
      <c r="FFR52" s="323"/>
      <c r="FFS52" s="323"/>
      <c r="FFT52" s="323"/>
      <c r="FFU52" s="323"/>
      <c r="FFV52" s="323"/>
      <c r="FFW52" s="323"/>
      <c r="FFX52" s="323"/>
      <c r="FFY52" s="323"/>
      <c r="FFZ52" s="323"/>
      <c r="FGA52" s="323"/>
      <c r="FGB52" s="323"/>
      <c r="FGC52" s="323"/>
      <c r="FGD52" s="323"/>
      <c r="FGE52" s="323"/>
      <c r="FGF52" s="323"/>
      <c r="FGG52" s="323"/>
      <c r="FGH52" s="323"/>
      <c r="FGI52" s="323"/>
      <c r="FGJ52" s="323"/>
      <c r="FGK52" s="323"/>
      <c r="FGL52" s="323"/>
      <c r="FGM52" s="323"/>
      <c r="FGN52" s="323"/>
      <c r="FGO52" s="323"/>
      <c r="FGP52" s="323"/>
      <c r="FGQ52" s="323"/>
      <c r="FGR52" s="323"/>
      <c r="FGS52" s="323"/>
      <c r="FGT52" s="323"/>
      <c r="FGU52" s="323"/>
      <c r="FGV52" s="323"/>
      <c r="FGW52" s="323"/>
      <c r="FGX52" s="323"/>
      <c r="FGY52" s="323"/>
      <c r="FGZ52" s="323"/>
      <c r="FHA52" s="323"/>
      <c r="FHB52" s="323"/>
      <c r="FHC52" s="323"/>
      <c r="FHD52" s="323"/>
      <c r="FHE52" s="323"/>
      <c r="FHF52" s="323"/>
      <c r="FHG52" s="323"/>
      <c r="FHH52" s="323"/>
      <c r="FHI52" s="323"/>
      <c r="FHJ52" s="323"/>
      <c r="FHK52" s="323"/>
      <c r="FHL52" s="323"/>
      <c r="FHM52" s="323"/>
      <c r="FHN52" s="323"/>
      <c r="FHO52" s="323"/>
      <c r="FHP52" s="323"/>
      <c r="FHQ52" s="323"/>
      <c r="FHR52" s="323"/>
      <c r="FHS52" s="323"/>
      <c r="FHT52" s="323"/>
      <c r="FHU52" s="323"/>
      <c r="FHV52" s="323"/>
      <c r="FHW52" s="323"/>
      <c r="FHX52" s="323"/>
      <c r="FHY52" s="323"/>
      <c r="FHZ52" s="323"/>
      <c r="FIA52" s="323"/>
      <c r="FIB52" s="323"/>
      <c r="FIC52" s="323"/>
      <c r="FID52" s="323"/>
      <c r="FIE52" s="323"/>
      <c r="FIF52" s="323"/>
      <c r="FIG52" s="323"/>
      <c r="FIH52" s="323"/>
      <c r="FII52" s="323"/>
      <c r="FIJ52" s="323"/>
      <c r="FIK52" s="323"/>
      <c r="FIL52" s="323"/>
      <c r="FIM52" s="323"/>
      <c r="FIN52" s="323"/>
      <c r="FIO52" s="323"/>
      <c r="FIP52" s="323"/>
      <c r="FIQ52" s="323"/>
      <c r="FIR52" s="323"/>
      <c r="FIS52" s="323"/>
      <c r="FIT52" s="323"/>
      <c r="FIU52" s="323"/>
      <c r="FIV52" s="323"/>
      <c r="FIW52" s="323"/>
      <c r="FIX52" s="323"/>
      <c r="FIY52" s="323"/>
      <c r="FIZ52" s="323"/>
      <c r="FJA52" s="323"/>
      <c r="FJB52" s="323"/>
      <c r="FJC52" s="323"/>
      <c r="FJD52" s="323"/>
      <c r="FJE52" s="323"/>
      <c r="FJF52" s="323"/>
      <c r="FJG52" s="323"/>
      <c r="FJH52" s="323"/>
      <c r="FJI52" s="323"/>
      <c r="FJJ52" s="323"/>
      <c r="FJK52" s="323"/>
      <c r="FJL52" s="323"/>
      <c r="FJM52" s="323"/>
      <c r="FJN52" s="323"/>
      <c r="FJO52" s="323"/>
      <c r="FJP52" s="323"/>
      <c r="FJQ52" s="323"/>
      <c r="FJR52" s="323"/>
      <c r="FJS52" s="323"/>
      <c r="FJT52" s="323"/>
      <c r="FJU52" s="323"/>
      <c r="FJV52" s="323"/>
      <c r="FJW52" s="323"/>
      <c r="FJX52" s="323"/>
      <c r="FJY52" s="323"/>
      <c r="FJZ52" s="323"/>
      <c r="FKA52" s="323"/>
      <c r="FKB52" s="323"/>
      <c r="FKC52" s="323"/>
      <c r="FKD52" s="323"/>
      <c r="FKE52" s="323"/>
      <c r="FKF52" s="323"/>
      <c r="FKG52" s="323"/>
      <c r="FKH52" s="323"/>
      <c r="FKI52" s="323"/>
      <c r="FKJ52" s="323"/>
      <c r="FKK52" s="323"/>
      <c r="FKL52" s="323"/>
      <c r="FKM52" s="323"/>
      <c r="FKN52" s="323"/>
      <c r="FKO52" s="323"/>
      <c r="FKP52" s="323"/>
      <c r="FKQ52" s="323"/>
      <c r="FKR52" s="323"/>
      <c r="FKS52" s="323"/>
      <c r="FKT52" s="323"/>
      <c r="FKU52" s="323"/>
      <c r="FKV52" s="323"/>
      <c r="FKW52" s="323"/>
      <c r="FKX52" s="323"/>
      <c r="FKY52" s="323"/>
      <c r="FKZ52" s="323"/>
      <c r="FLA52" s="323"/>
      <c r="FLB52" s="323"/>
      <c r="FLC52" s="323"/>
      <c r="FLD52" s="323"/>
      <c r="FLE52" s="323"/>
      <c r="FLF52" s="323"/>
      <c r="FLG52" s="323"/>
      <c r="FLH52" s="323"/>
      <c r="FLI52" s="323"/>
      <c r="FLJ52" s="323"/>
      <c r="FLK52" s="323"/>
      <c r="FLL52" s="323"/>
      <c r="FLM52" s="323"/>
      <c r="FLN52" s="323"/>
      <c r="FLO52" s="323"/>
      <c r="FLP52" s="323"/>
      <c r="FLQ52" s="323"/>
      <c r="FLR52" s="323"/>
      <c r="FLS52" s="323"/>
      <c r="FLT52" s="323"/>
      <c r="FLU52" s="323"/>
      <c r="FLV52" s="323"/>
      <c r="FLW52" s="323"/>
      <c r="FLX52" s="323"/>
      <c r="FLY52" s="323"/>
      <c r="FLZ52" s="323"/>
      <c r="FMA52" s="323"/>
      <c r="FMB52" s="323"/>
      <c r="FMC52" s="323"/>
      <c r="FMD52" s="323"/>
      <c r="FME52" s="323"/>
      <c r="FMF52" s="323"/>
      <c r="FMG52" s="323"/>
      <c r="FMH52" s="323"/>
      <c r="FMI52" s="323"/>
      <c r="FMJ52" s="323"/>
      <c r="FMK52" s="323"/>
      <c r="FML52" s="323"/>
      <c r="FMM52" s="323"/>
      <c r="FMN52" s="323"/>
      <c r="FMO52" s="323"/>
      <c r="FMP52" s="323"/>
      <c r="FMQ52" s="323"/>
      <c r="FMR52" s="323"/>
      <c r="FMS52" s="323"/>
      <c r="FMT52" s="323"/>
      <c r="FMU52" s="323"/>
      <c r="FMV52" s="323"/>
      <c r="FMW52" s="323"/>
      <c r="FMX52" s="323"/>
      <c r="FMY52" s="323"/>
      <c r="FMZ52" s="323"/>
      <c r="FNA52" s="323"/>
      <c r="FNB52" s="323"/>
      <c r="FNC52" s="323"/>
      <c r="FND52" s="323"/>
      <c r="FNE52" s="323"/>
      <c r="FNF52" s="323"/>
      <c r="FNG52" s="323"/>
      <c r="FNH52" s="323"/>
      <c r="FNI52" s="323"/>
      <c r="FNJ52" s="323"/>
      <c r="FNK52" s="323"/>
      <c r="FNL52" s="323"/>
      <c r="FNM52" s="323"/>
      <c r="FNN52" s="323"/>
      <c r="FNO52" s="323"/>
      <c r="FNP52" s="323"/>
      <c r="FNQ52" s="323"/>
      <c r="FNR52" s="323"/>
      <c r="FNS52" s="323"/>
      <c r="FNT52" s="323"/>
      <c r="FNU52" s="323"/>
      <c r="FNV52" s="323"/>
      <c r="FNW52" s="323"/>
      <c r="FNX52" s="323"/>
      <c r="FNY52" s="323"/>
      <c r="FNZ52" s="323"/>
      <c r="FOA52" s="323"/>
      <c r="FOB52" s="323"/>
      <c r="FOC52" s="323"/>
      <c r="FOD52" s="323"/>
      <c r="FOE52" s="323"/>
      <c r="FOF52" s="323"/>
      <c r="FOG52" s="323"/>
      <c r="FOH52" s="323"/>
      <c r="FOI52" s="323"/>
      <c r="FOJ52" s="323"/>
      <c r="FOK52" s="323"/>
      <c r="FOL52" s="323"/>
      <c r="FOM52" s="323"/>
      <c r="FON52" s="323"/>
      <c r="FOO52" s="323"/>
      <c r="FOP52" s="323"/>
      <c r="FOQ52" s="323"/>
      <c r="FOR52" s="323"/>
      <c r="FOS52" s="323"/>
      <c r="FOT52" s="323"/>
      <c r="FOU52" s="323"/>
      <c r="FOV52" s="323"/>
      <c r="FOW52" s="323"/>
      <c r="FOX52" s="323"/>
      <c r="FOY52" s="323"/>
      <c r="FOZ52" s="323"/>
      <c r="FPA52" s="323"/>
      <c r="FPB52" s="323"/>
      <c r="FPC52" s="323"/>
      <c r="FPD52" s="323"/>
      <c r="FPE52" s="323"/>
      <c r="FPF52" s="323"/>
      <c r="FPG52" s="323"/>
      <c r="FPH52" s="323"/>
      <c r="FPI52" s="323"/>
      <c r="FPJ52" s="323"/>
      <c r="FPK52" s="323"/>
      <c r="FPL52" s="323"/>
      <c r="FPM52" s="323"/>
      <c r="FPN52" s="323"/>
      <c r="FPO52" s="323"/>
      <c r="FPP52" s="323"/>
      <c r="FPQ52" s="323"/>
      <c r="FPR52" s="323"/>
      <c r="FPS52" s="323"/>
      <c r="FPT52" s="323"/>
      <c r="FPU52" s="323"/>
      <c r="FPV52" s="323"/>
      <c r="FPW52" s="323"/>
      <c r="FPX52" s="323"/>
      <c r="FPY52" s="323"/>
      <c r="FPZ52" s="323"/>
      <c r="FQA52" s="323"/>
      <c r="FQB52" s="323"/>
      <c r="FQC52" s="323"/>
      <c r="FQD52" s="323"/>
      <c r="FQE52" s="323"/>
      <c r="FQF52" s="323"/>
      <c r="FQG52" s="323"/>
      <c r="FQH52" s="323"/>
      <c r="FQI52" s="323"/>
      <c r="FQJ52" s="323"/>
      <c r="FQK52" s="323"/>
      <c r="FQL52" s="323"/>
      <c r="FQM52" s="323"/>
      <c r="FQN52" s="323"/>
      <c r="FQO52" s="323"/>
      <c r="FQP52" s="323"/>
      <c r="FQQ52" s="323"/>
      <c r="FQR52" s="323"/>
      <c r="FQS52" s="323"/>
      <c r="FQT52" s="323"/>
      <c r="FQU52" s="323"/>
      <c r="FQV52" s="323"/>
      <c r="FQW52" s="323"/>
      <c r="FQX52" s="323"/>
      <c r="FQY52" s="323"/>
      <c r="FQZ52" s="323"/>
      <c r="FRA52" s="323"/>
      <c r="FRB52" s="323"/>
      <c r="FRC52" s="323"/>
      <c r="FRD52" s="323"/>
      <c r="FRE52" s="323"/>
      <c r="FRF52" s="323"/>
      <c r="FRG52" s="323"/>
      <c r="FRH52" s="323"/>
      <c r="FRI52" s="323"/>
      <c r="FRJ52" s="323"/>
      <c r="FRK52" s="323"/>
      <c r="FRL52" s="323"/>
      <c r="FRM52" s="323"/>
      <c r="FRN52" s="323"/>
      <c r="FRO52" s="323"/>
      <c r="FRP52" s="323"/>
      <c r="FRQ52" s="323"/>
      <c r="FRR52" s="323"/>
      <c r="FRS52" s="323"/>
      <c r="FRT52" s="323"/>
      <c r="FRU52" s="323"/>
      <c r="FRV52" s="323"/>
      <c r="FRW52" s="323"/>
      <c r="FRX52" s="323"/>
      <c r="FRY52" s="323"/>
      <c r="FRZ52" s="323"/>
      <c r="FSA52" s="323"/>
      <c r="FSB52" s="323"/>
      <c r="FSC52" s="323"/>
      <c r="FSD52" s="323"/>
      <c r="FSE52" s="323"/>
      <c r="FSF52" s="323"/>
      <c r="FSG52" s="323"/>
      <c r="FSH52" s="323"/>
      <c r="FSI52" s="323"/>
      <c r="FSJ52" s="323"/>
      <c r="FSK52" s="323"/>
      <c r="FSL52" s="323"/>
      <c r="FSM52" s="323"/>
      <c r="FSN52" s="323"/>
      <c r="FSO52" s="323"/>
      <c r="FSP52" s="323"/>
      <c r="FSQ52" s="323"/>
      <c r="FSR52" s="323"/>
      <c r="FSS52" s="323"/>
      <c r="FST52" s="323"/>
      <c r="FSU52" s="323"/>
      <c r="FSV52" s="323"/>
      <c r="FSW52" s="323"/>
      <c r="FSX52" s="323"/>
      <c r="FSY52" s="323"/>
      <c r="FSZ52" s="323"/>
      <c r="FTA52" s="323"/>
      <c r="FTB52" s="323"/>
      <c r="FTC52" s="323"/>
      <c r="FTD52" s="323"/>
      <c r="FTE52" s="323"/>
      <c r="FTF52" s="323"/>
      <c r="FTG52" s="323"/>
      <c r="FTH52" s="323"/>
      <c r="FTI52" s="323"/>
      <c r="FTJ52" s="323"/>
      <c r="FTK52" s="323"/>
      <c r="FTL52" s="323"/>
      <c r="FTM52" s="323"/>
      <c r="FTN52" s="323"/>
      <c r="FTO52" s="323"/>
      <c r="FTP52" s="323"/>
      <c r="FTQ52" s="323"/>
      <c r="FTR52" s="323"/>
      <c r="FTS52" s="323"/>
      <c r="FTT52" s="323"/>
      <c r="FTU52" s="323"/>
      <c r="FTV52" s="323"/>
      <c r="FTW52" s="323"/>
      <c r="FTX52" s="323"/>
      <c r="FTY52" s="323"/>
      <c r="FTZ52" s="323"/>
      <c r="FUA52" s="323"/>
      <c r="FUB52" s="323"/>
      <c r="FUC52" s="323"/>
      <c r="FUD52" s="323"/>
      <c r="FUE52" s="323"/>
      <c r="FUF52" s="323"/>
      <c r="FUG52" s="323"/>
      <c r="FUH52" s="323"/>
      <c r="FUI52" s="323"/>
      <c r="FUJ52" s="323"/>
      <c r="FUK52" s="323"/>
      <c r="FUL52" s="323"/>
      <c r="FUM52" s="323"/>
      <c r="FUN52" s="323"/>
      <c r="FUO52" s="323"/>
      <c r="FUP52" s="323"/>
      <c r="FUQ52" s="323"/>
      <c r="FUR52" s="323"/>
      <c r="FUS52" s="323"/>
      <c r="FUT52" s="323"/>
      <c r="FUU52" s="323"/>
      <c r="FUV52" s="323"/>
      <c r="FUW52" s="323"/>
      <c r="FUX52" s="323"/>
      <c r="FUY52" s="323"/>
      <c r="FUZ52" s="323"/>
      <c r="FVA52" s="323"/>
      <c r="FVB52" s="323"/>
      <c r="FVC52" s="323"/>
      <c r="FVD52" s="323"/>
      <c r="FVE52" s="323"/>
      <c r="FVF52" s="323"/>
      <c r="FVG52" s="323"/>
      <c r="FVH52" s="323"/>
      <c r="FVI52" s="323"/>
      <c r="FVJ52" s="323"/>
      <c r="FVK52" s="323"/>
      <c r="FVL52" s="323"/>
      <c r="FVM52" s="323"/>
      <c r="FVN52" s="323"/>
      <c r="FVO52" s="323"/>
      <c r="FVP52" s="323"/>
      <c r="FVQ52" s="323"/>
      <c r="FVR52" s="323"/>
      <c r="FVS52" s="323"/>
      <c r="FVT52" s="323"/>
      <c r="FVU52" s="323"/>
      <c r="FVV52" s="323"/>
      <c r="FVW52" s="323"/>
      <c r="FVX52" s="323"/>
      <c r="FVY52" s="323"/>
      <c r="FVZ52" s="323"/>
      <c r="FWA52" s="323"/>
      <c r="FWB52" s="323"/>
      <c r="FWC52" s="323"/>
      <c r="FWD52" s="323"/>
      <c r="FWE52" s="323"/>
      <c r="FWF52" s="323"/>
      <c r="FWG52" s="323"/>
      <c r="FWH52" s="323"/>
      <c r="FWI52" s="323"/>
      <c r="FWJ52" s="323"/>
      <c r="FWK52" s="323"/>
      <c r="FWL52" s="323"/>
      <c r="FWM52" s="323"/>
      <c r="FWN52" s="323"/>
      <c r="FWO52" s="323"/>
      <c r="FWP52" s="323"/>
      <c r="FWQ52" s="323"/>
      <c r="FWR52" s="323"/>
      <c r="FWS52" s="323"/>
      <c r="FWT52" s="323"/>
      <c r="FWU52" s="323"/>
      <c r="FWV52" s="323"/>
      <c r="FWW52" s="323"/>
      <c r="FWX52" s="323"/>
      <c r="FWY52" s="323"/>
      <c r="FWZ52" s="323"/>
      <c r="FXA52" s="323"/>
      <c r="FXB52" s="323"/>
      <c r="FXC52" s="323"/>
      <c r="FXD52" s="323"/>
      <c r="FXE52" s="323"/>
      <c r="FXF52" s="323"/>
      <c r="FXG52" s="323"/>
      <c r="FXH52" s="323"/>
      <c r="FXI52" s="323"/>
      <c r="FXJ52" s="323"/>
      <c r="FXK52" s="323"/>
      <c r="FXL52" s="323"/>
      <c r="FXM52" s="323"/>
      <c r="FXN52" s="323"/>
      <c r="FXO52" s="323"/>
      <c r="FXP52" s="323"/>
      <c r="FXQ52" s="323"/>
      <c r="FXR52" s="323"/>
      <c r="FXS52" s="323"/>
      <c r="FXT52" s="323"/>
      <c r="FXU52" s="323"/>
      <c r="FXV52" s="323"/>
      <c r="FXW52" s="323"/>
      <c r="FXX52" s="323"/>
      <c r="FXY52" s="323"/>
      <c r="FXZ52" s="323"/>
      <c r="FYA52" s="323"/>
      <c r="FYB52" s="323"/>
      <c r="FYC52" s="323"/>
      <c r="FYD52" s="323"/>
      <c r="FYE52" s="323"/>
      <c r="FYF52" s="323"/>
      <c r="FYG52" s="323"/>
      <c r="FYH52" s="323"/>
      <c r="FYI52" s="323"/>
      <c r="FYJ52" s="323"/>
      <c r="FYK52" s="323"/>
      <c r="FYL52" s="323"/>
      <c r="FYM52" s="323"/>
      <c r="FYN52" s="323"/>
      <c r="FYO52" s="323"/>
      <c r="FYP52" s="323"/>
      <c r="FYQ52" s="323"/>
      <c r="FYR52" s="323"/>
      <c r="FYS52" s="323"/>
      <c r="FYT52" s="323"/>
      <c r="FYU52" s="323"/>
      <c r="FYV52" s="323"/>
      <c r="FYW52" s="323"/>
      <c r="FYX52" s="323"/>
      <c r="FYY52" s="323"/>
      <c r="FYZ52" s="323"/>
      <c r="FZA52" s="323"/>
      <c r="FZB52" s="323"/>
      <c r="FZC52" s="323"/>
      <c r="FZD52" s="323"/>
      <c r="FZE52" s="323"/>
      <c r="FZF52" s="323"/>
      <c r="FZG52" s="323"/>
      <c r="FZH52" s="323"/>
      <c r="FZI52" s="323"/>
      <c r="FZJ52" s="323"/>
      <c r="FZK52" s="323"/>
      <c r="FZL52" s="323"/>
      <c r="FZM52" s="323"/>
      <c r="FZN52" s="323"/>
      <c r="FZO52" s="323"/>
      <c r="FZP52" s="323"/>
      <c r="FZQ52" s="323"/>
      <c r="FZR52" s="323"/>
      <c r="FZS52" s="323"/>
      <c r="FZT52" s="323"/>
      <c r="FZU52" s="323"/>
      <c r="FZV52" s="323"/>
      <c r="FZW52" s="323"/>
      <c r="FZX52" s="323"/>
      <c r="FZY52" s="323"/>
      <c r="FZZ52" s="323"/>
      <c r="GAA52" s="323"/>
      <c r="GAB52" s="323"/>
      <c r="GAC52" s="323"/>
      <c r="GAD52" s="323"/>
      <c r="GAE52" s="323"/>
      <c r="GAF52" s="323"/>
      <c r="GAG52" s="323"/>
      <c r="GAH52" s="323"/>
      <c r="GAI52" s="323"/>
      <c r="GAJ52" s="323"/>
      <c r="GAK52" s="323"/>
      <c r="GAL52" s="323"/>
      <c r="GAM52" s="323"/>
      <c r="GAN52" s="323"/>
      <c r="GAO52" s="323"/>
      <c r="GAP52" s="323"/>
      <c r="GAQ52" s="323"/>
      <c r="GAR52" s="323"/>
      <c r="GAS52" s="323"/>
      <c r="GAT52" s="323"/>
      <c r="GAU52" s="323"/>
      <c r="GAV52" s="323"/>
      <c r="GAW52" s="323"/>
      <c r="GAX52" s="323"/>
      <c r="GAY52" s="323"/>
      <c r="GAZ52" s="323"/>
      <c r="GBA52" s="323"/>
      <c r="GBB52" s="323"/>
      <c r="GBC52" s="323"/>
      <c r="GBD52" s="323"/>
      <c r="GBE52" s="323"/>
      <c r="GBF52" s="323"/>
      <c r="GBG52" s="323"/>
      <c r="GBH52" s="323"/>
      <c r="GBI52" s="323"/>
      <c r="GBJ52" s="323"/>
      <c r="GBK52" s="323"/>
      <c r="GBL52" s="323"/>
      <c r="GBM52" s="323"/>
      <c r="GBN52" s="323"/>
      <c r="GBO52" s="323"/>
      <c r="GBP52" s="323"/>
      <c r="GBQ52" s="323"/>
      <c r="GBR52" s="323"/>
      <c r="GBS52" s="323"/>
      <c r="GBT52" s="323"/>
      <c r="GBU52" s="323"/>
      <c r="GBV52" s="323"/>
      <c r="GBW52" s="323"/>
      <c r="GBX52" s="323"/>
      <c r="GBY52" s="323"/>
      <c r="GBZ52" s="323"/>
      <c r="GCA52" s="323"/>
      <c r="GCB52" s="323"/>
      <c r="GCC52" s="323"/>
      <c r="GCD52" s="323"/>
      <c r="GCE52" s="323"/>
      <c r="GCF52" s="323"/>
      <c r="GCG52" s="323"/>
      <c r="GCH52" s="323"/>
      <c r="GCI52" s="323"/>
      <c r="GCJ52" s="323"/>
      <c r="GCK52" s="323"/>
      <c r="GCL52" s="323"/>
      <c r="GCM52" s="323"/>
      <c r="GCN52" s="323"/>
      <c r="GCO52" s="323"/>
      <c r="GCP52" s="323"/>
      <c r="GCQ52" s="323"/>
      <c r="GCR52" s="323"/>
      <c r="GCS52" s="323"/>
      <c r="GCT52" s="323"/>
      <c r="GCU52" s="323"/>
      <c r="GCV52" s="323"/>
      <c r="GCW52" s="323"/>
      <c r="GCX52" s="323"/>
      <c r="GCY52" s="323"/>
      <c r="GCZ52" s="323"/>
      <c r="GDA52" s="323"/>
      <c r="GDB52" s="323"/>
      <c r="GDC52" s="323"/>
      <c r="GDD52" s="323"/>
      <c r="GDE52" s="323"/>
      <c r="GDF52" s="323"/>
      <c r="GDG52" s="323"/>
      <c r="GDH52" s="323"/>
      <c r="GDI52" s="323"/>
      <c r="GDJ52" s="323"/>
      <c r="GDK52" s="323"/>
      <c r="GDL52" s="323"/>
      <c r="GDM52" s="323"/>
      <c r="GDN52" s="323"/>
      <c r="GDO52" s="323"/>
      <c r="GDP52" s="323"/>
      <c r="GDQ52" s="323"/>
      <c r="GDR52" s="323"/>
      <c r="GDS52" s="323"/>
      <c r="GDT52" s="323"/>
      <c r="GDU52" s="323"/>
      <c r="GDV52" s="323"/>
      <c r="GDW52" s="323"/>
      <c r="GDX52" s="323"/>
      <c r="GDY52" s="323"/>
      <c r="GDZ52" s="323"/>
      <c r="GEA52" s="323"/>
      <c r="GEB52" s="323"/>
      <c r="GEC52" s="323"/>
      <c r="GED52" s="323"/>
      <c r="GEE52" s="323"/>
      <c r="GEF52" s="323"/>
      <c r="GEG52" s="323"/>
      <c r="GEH52" s="323"/>
      <c r="GEI52" s="323"/>
      <c r="GEJ52" s="323"/>
      <c r="GEK52" s="323"/>
      <c r="GEL52" s="323"/>
      <c r="GEM52" s="323"/>
      <c r="GEN52" s="323"/>
      <c r="GEO52" s="323"/>
      <c r="GEP52" s="323"/>
      <c r="GEQ52" s="323"/>
      <c r="GER52" s="323"/>
      <c r="GES52" s="323"/>
      <c r="GET52" s="323"/>
      <c r="GEU52" s="323"/>
      <c r="GEV52" s="323"/>
      <c r="GEW52" s="323"/>
      <c r="GEX52" s="323"/>
      <c r="GEY52" s="323"/>
      <c r="GEZ52" s="323"/>
      <c r="GFA52" s="323"/>
      <c r="GFB52" s="323"/>
      <c r="GFC52" s="323"/>
      <c r="GFD52" s="323"/>
      <c r="GFE52" s="323"/>
      <c r="GFF52" s="323"/>
      <c r="GFG52" s="323"/>
      <c r="GFH52" s="323"/>
      <c r="GFI52" s="323"/>
      <c r="GFJ52" s="323"/>
      <c r="GFK52" s="323"/>
      <c r="GFL52" s="323"/>
      <c r="GFM52" s="323"/>
      <c r="GFN52" s="323"/>
      <c r="GFO52" s="323"/>
      <c r="GFP52" s="323"/>
      <c r="GFQ52" s="323"/>
      <c r="GFR52" s="323"/>
      <c r="GFS52" s="323"/>
      <c r="GFT52" s="323"/>
      <c r="GFU52" s="323"/>
      <c r="GFV52" s="323"/>
      <c r="GFW52" s="323"/>
      <c r="GFX52" s="323"/>
      <c r="GFY52" s="323"/>
      <c r="GFZ52" s="323"/>
      <c r="GGA52" s="323"/>
      <c r="GGB52" s="323"/>
      <c r="GGC52" s="323"/>
      <c r="GGD52" s="323"/>
      <c r="GGE52" s="323"/>
      <c r="GGF52" s="323"/>
      <c r="GGG52" s="323"/>
      <c r="GGH52" s="323"/>
      <c r="GGI52" s="323"/>
      <c r="GGJ52" s="323"/>
      <c r="GGK52" s="323"/>
      <c r="GGL52" s="323"/>
      <c r="GGM52" s="323"/>
      <c r="GGN52" s="323"/>
      <c r="GGO52" s="323"/>
      <c r="GGP52" s="323"/>
      <c r="GGQ52" s="323"/>
      <c r="GGR52" s="323"/>
      <c r="GGS52" s="323"/>
      <c r="GGT52" s="323"/>
      <c r="GGU52" s="323"/>
      <c r="GGV52" s="323"/>
      <c r="GGW52" s="323"/>
      <c r="GGX52" s="323"/>
      <c r="GGY52" s="323"/>
      <c r="GGZ52" s="323"/>
      <c r="GHA52" s="323"/>
      <c r="GHB52" s="323"/>
      <c r="GHC52" s="323"/>
      <c r="GHD52" s="323"/>
      <c r="GHE52" s="323"/>
      <c r="GHF52" s="323"/>
      <c r="GHG52" s="323"/>
      <c r="GHH52" s="323"/>
      <c r="GHI52" s="323"/>
      <c r="GHJ52" s="323"/>
      <c r="GHK52" s="323"/>
      <c r="GHL52" s="323"/>
      <c r="GHM52" s="323"/>
      <c r="GHN52" s="323"/>
      <c r="GHO52" s="323"/>
      <c r="GHP52" s="323"/>
      <c r="GHQ52" s="323"/>
      <c r="GHR52" s="323"/>
      <c r="GHS52" s="323"/>
      <c r="GHT52" s="323"/>
      <c r="GHU52" s="323"/>
      <c r="GHV52" s="323"/>
      <c r="GHW52" s="323"/>
      <c r="GHX52" s="323"/>
      <c r="GHY52" s="323"/>
      <c r="GHZ52" s="323"/>
      <c r="GIA52" s="323"/>
      <c r="GIB52" s="323"/>
      <c r="GIC52" s="323"/>
      <c r="GID52" s="323"/>
      <c r="GIE52" s="323"/>
      <c r="GIF52" s="323"/>
      <c r="GIG52" s="323"/>
      <c r="GIH52" s="323"/>
      <c r="GII52" s="323"/>
      <c r="GIJ52" s="323"/>
      <c r="GIK52" s="323"/>
      <c r="GIL52" s="323"/>
      <c r="GIM52" s="323"/>
      <c r="GIN52" s="323"/>
      <c r="GIO52" s="323"/>
      <c r="GIP52" s="323"/>
      <c r="GIQ52" s="323"/>
      <c r="GIR52" s="323"/>
      <c r="GIS52" s="323"/>
      <c r="GIT52" s="323"/>
      <c r="GIU52" s="323"/>
      <c r="GIV52" s="323"/>
      <c r="GIW52" s="323"/>
      <c r="GIX52" s="323"/>
      <c r="GIY52" s="323"/>
      <c r="GIZ52" s="323"/>
      <c r="GJA52" s="323"/>
      <c r="GJB52" s="323"/>
      <c r="GJC52" s="323"/>
      <c r="GJD52" s="323"/>
      <c r="GJE52" s="323"/>
      <c r="GJF52" s="323"/>
      <c r="GJG52" s="323"/>
      <c r="GJH52" s="323"/>
      <c r="GJI52" s="323"/>
      <c r="GJJ52" s="323"/>
      <c r="GJK52" s="323"/>
      <c r="GJL52" s="323"/>
      <c r="GJM52" s="323"/>
      <c r="GJN52" s="323"/>
      <c r="GJO52" s="323"/>
      <c r="GJP52" s="323"/>
      <c r="GJQ52" s="323"/>
      <c r="GJR52" s="323"/>
      <c r="GJS52" s="323"/>
      <c r="GJT52" s="323"/>
      <c r="GJU52" s="323"/>
      <c r="GJV52" s="323"/>
      <c r="GJW52" s="323"/>
      <c r="GJX52" s="323"/>
      <c r="GJY52" s="323"/>
      <c r="GJZ52" s="323"/>
      <c r="GKA52" s="323"/>
      <c r="GKB52" s="323"/>
      <c r="GKC52" s="323"/>
      <c r="GKD52" s="323"/>
      <c r="GKE52" s="323"/>
      <c r="GKF52" s="323"/>
      <c r="GKG52" s="323"/>
      <c r="GKH52" s="323"/>
      <c r="GKI52" s="323"/>
      <c r="GKJ52" s="323"/>
      <c r="GKK52" s="323"/>
      <c r="GKL52" s="323"/>
      <c r="GKM52" s="323"/>
      <c r="GKN52" s="323"/>
      <c r="GKO52" s="323"/>
      <c r="GKP52" s="323"/>
      <c r="GKQ52" s="323"/>
      <c r="GKR52" s="323"/>
      <c r="GKS52" s="323"/>
      <c r="GKT52" s="323"/>
      <c r="GKU52" s="323"/>
      <c r="GKV52" s="323"/>
      <c r="GKW52" s="323"/>
      <c r="GKX52" s="323"/>
      <c r="GKY52" s="323"/>
      <c r="GKZ52" s="323"/>
      <c r="GLA52" s="323"/>
      <c r="GLB52" s="323"/>
      <c r="GLC52" s="323"/>
      <c r="GLD52" s="323"/>
      <c r="GLE52" s="323"/>
      <c r="GLF52" s="323"/>
      <c r="GLG52" s="323"/>
      <c r="GLH52" s="323"/>
      <c r="GLI52" s="323"/>
      <c r="GLJ52" s="323"/>
      <c r="GLK52" s="323"/>
      <c r="GLL52" s="323"/>
      <c r="GLM52" s="323"/>
      <c r="GLN52" s="323"/>
      <c r="GLO52" s="323"/>
      <c r="GLP52" s="323"/>
      <c r="GLQ52" s="323"/>
      <c r="GLR52" s="323"/>
      <c r="GLS52" s="323"/>
      <c r="GLT52" s="323"/>
      <c r="GLU52" s="323"/>
      <c r="GLV52" s="323"/>
      <c r="GLW52" s="323"/>
      <c r="GLX52" s="323"/>
      <c r="GLY52" s="323"/>
      <c r="GLZ52" s="323"/>
      <c r="GMA52" s="323"/>
      <c r="GMB52" s="323"/>
      <c r="GMC52" s="323"/>
      <c r="GMD52" s="323"/>
      <c r="GME52" s="323"/>
      <c r="GMF52" s="323"/>
      <c r="GMG52" s="323"/>
      <c r="GMH52" s="323"/>
      <c r="GMI52" s="323"/>
      <c r="GMJ52" s="323"/>
      <c r="GMK52" s="323"/>
      <c r="GML52" s="323"/>
      <c r="GMM52" s="323"/>
      <c r="GMN52" s="323"/>
      <c r="GMO52" s="323"/>
      <c r="GMP52" s="323"/>
      <c r="GMQ52" s="323"/>
      <c r="GMR52" s="323"/>
      <c r="GMS52" s="323"/>
      <c r="GMT52" s="323"/>
      <c r="GMU52" s="323"/>
      <c r="GMV52" s="323"/>
      <c r="GMW52" s="323"/>
      <c r="GMX52" s="323"/>
      <c r="GMY52" s="323"/>
      <c r="GMZ52" s="323"/>
      <c r="GNA52" s="323"/>
      <c r="GNB52" s="323"/>
      <c r="GNC52" s="323"/>
      <c r="GND52" s="323"/>
      <c r="GNE52" s="323"/>
      <c r="GNF52" s="323"/>
      <c r="GNG52" s="323"/>
      <c r="GNH52" s="323"/>
      <c r="GNI52" s="323"/>
      <c r="GNJ52" s="323"/>
      <c r="GNK52" s="323"/>
      <c r="GNL52" s="323"/>
      <c r="GNM52" s="323"/>
      <c r="GNN52" s="323"/>
      <c r="GNO52" s="323"/>
      <c r="GNP52" s="323"/>
      <c r="GNQ52" s="323"/>
      <c r="GNR52" s="323"/>
      <c r="GNS52" s="323"/>
      <c r="GNT52" s="323"/>
      <c r="GNU52" s="323"/>
      <c r="GNV52" s="323"/>
      <c r="GNW52" s="323"/>
      <c r="GNX52" s="323"/>
      <c r="GNY52" s="323"/>
      <c r="GNZ52" s="323"/>
      <c r="GOA52" s="323"/>
      <c r="GOB52" s="323"/>
      <c r="GOC52" s="323"/>
      <c r="GOD52" s="323"/>
      <c r="GOE52" s="323"/>
      <c r="GOF52" s="323"/>
      <c r="GOG52" s="323"/>
      <c r="GOH52" s="323"/>
      <c r="GOI52" s="323"/>
      <c r="GOJ52" s="323"/>
      <c r="GOK52" s="323"/>
      <c r="GOL52" s="323"/>
      <c r="GOM52" s="323"/>
      <c r="GON52" s="323"/>
      <c r="GOO52" s="323"/>
      <c r="GOP52" s="323"/>
      <c r="GOQ52" s="323"/>
      <c r="GOR52" s="323"/>
      <c r="GOS52" s="323"/>
      <c r="GOT52" s="323"/>
      <c r="GOU52" s="323"/>
      <c r="GOV52" s="323"/>
      <c r="GOW52" s="323"/>
      <c r="GOX52" s="323"/>
      <c r="GOY52" s="323"/>
      <c r="GOZ52" s="323"/>
      <c r="GPA52" s="323"/>
      <c r="GPB52" s="323"/>
      <c r="GPC52" s="323"/>
      <c r="GPD52" s="323"/>
      <c r="GPE52" s="323"/>
      <c r="GPF52" s="323"/>
      <c r="GPG52" s="323"/>
      <c r="GPH52" s="323"/>
      <c r="GPI52" s="323"/>
      <c r="GPJ52" s="323"/>
      <c r="GPK52" s="323"/>
      <c r="GPL52" s="323"/>
      <c r="GPM52" s="323"/>
      <c r="GPN52" s="323"/>
      <c r="GPO52" s="323"/>
      <c r="GPP52" s="323"/>
      <c r="GPQ52" s="323"/>
      <c r="GPR52" s="323"/>
      <c r="GPS52" s="323"/>
      <c r="GPT52" s="323"/>
      <c r="GPU52" s="323"/>
      <c r="GPV52" s="323"/>
      <c r="GPW52" s="323"/>
      <c r="GPX52" s="323"/>
      <c r="GPY52" s="323"/>
      <c r="GPZ52" s="323"/>
      <c r="GQA52" s="323"/>
      <c r="GQB52" s="323"/>
      <c r="GQC52" s="323"/>
      <c r="GQD52" s="323"/>
      <c r="GQE52" s="323"/>
      <c r="GQF52" s="323"/>
      <c r="GQG52" s="323"/>
      <c r="GQH52" s="323"/>
      <c r="GQI52" s="323"/>
      <c r="GQJ52" s="323"/>
      <c r="GQK52" s="323"/>
      <c r="GQL52" s="323"/>
      <c r="GQM52" s="323"/>
      <c r="GQN52" s="323"/>
      <c r="GQO52" s="323"/>
      <c r="GQP52" s="323"/>
      <c r="GQQ52" s="323"/>
      <c r="GQR52" s="323"/>
      <c r="GQS52" s="323"/>
      <c r="GQT52" s="323"/>
      <c r="GQU52" s="323"/>
      <c r="GQV52" s="323"/>
      <c r="GQW52" s="323"/>
      <c r="GQX52" s="323"/>
      <c r="GQY52" s="323"/>
      <c r="GQZ52" s="323"/>
      <c r="GRA52" s="323"/>
      <c r="GRB52" s="323"/>
      <c r="GRC52" s="323"/>
      <c r="GRD52" s="323"/>
      <c r="GRE52" s="323"/>
      <c r="GRF52" s="323"/>
      <c r="GRG52" s="323"/>
      <c r="GRH52" s="323"/>
      <c r="GRI52" s="323"/>
      <c r="GRJ52" s="323"/>
      <c r="GRK52" s="323"/>
      <c r="GRL52" s="323"/>
      <c r="GRM52" s="323"/>
      <c r="GRN52" s="323"/>
      <c r="GRO52" s="323"/>
      <c r="GRP52" s="323"/>
      <c r="GRQ52" s="323"/>
      <c r="GRR52" s="323"/>
      <c r="GRS52" s="323"/>
      <c r="GRT52" s="323"/>
      <c r="GRU52" s="323"/>
      <c r="GRV52" s="323"/>
      <c r="GRW52" s="323"/>
      <c r="GRX52" s="323"/>
      <c r="GRY52" s="323"/>
      <c r="GRZ52" s="323"/>
      <c r="GSA52" s="323"/>
      <c r="GSB52" s="323"/>
      <c r="GSC52" s="323"/>
      <c r="GSD52" s="323"/>
      <c r="GSE52" s="323"/>
      <c r="GSF52" s="323"/>
      <c r="GSG52" s="323"/>
      <c r="GSH52" s="323"/>
      <c r="GSI52" s="323"/>
      <c r="GSJ52" s="323"/>
      <c r="GSK52" s="323"/>
      <c r="GSL52" s="323"/>
      <c r="GSM52" s="323"/>
      <c r="GSN52" s="323"/>
      <c r="GSO52" s="323"/>
      <c r="GSP52" s="323"/>
      <c r="GSQ52" s="323"/>
      <c r="GSR52" s="323"/>
      <c r="GSS52" s="323"/>
      <c r="GST52" s="323"/>
      <c r="GSU52" s="323"/>
      <c r="GSV52" s="323"/>
      <c r="GSW52" s="323"/>
      <c r="GSX52" s="323"/>
      <c r="GSY52" s="323"/>
      <c r="GSZ52" s="323"/>
      <c r="GTA52" s="323"/>
      <c r="GTB52" s="323"/>
      <c r="GTC52" s="323"/>
      <c r="GTD52" s="323"/>
      <c r="GTE52" s="323"/>
      <c r="GTF52" s="323"/>
      <c r="GTG52" s="323"/>
      <c r="GTH52" s="323"/>
      <c r="GTI52" s="323"/>
      <c r="GTJ52" s="323"/>
      <c r="GTK52" s="323"/>
      <c r="GTL52" s="323"/>
      <c r="GTM52" s="323"/>
      <c r="GTN52" s="323"/>
      <c r="GTO52" s="323"/>
      <c r="GTP52" s="323"/>
      <c r="GTQ52" s="323"/>
      <c r="GTR52" s="323"/>
      <c r="GTS52" s="323"/>
      <c r="GTT52" s="323"/>
      <c r="GTU52" s="323"/>
      <c r="GTV52" s="323"/>
      <c r="GTW52" s="323"/>
      <c r="GTX52" s="323"/>
      <c r="GTY52" s="323"/>
      <c r="GTZ52" s="323"/>
      <c r="GUA52" s="323"/>
      <c r="GUB52" s="323"/>
      <c r="GUC52" s="323"/>
      <c r="GUD52" s="323"/>
      <c r="GUE52" s="323"/>
      <c r="GUF52" s="323"/>
      <c r="GUG52" s="323"/>
      <c r="GUH52" s="323"/>
      <c r="GUI52" s="323"/>
      <c r="GUJ52" s="323"/>
      <c r="GUK52" s="323"/>
      <c r="GUL52" s="323"/>
      <c r="GUM52" s="323"/>
      <c r="GUN52" s="323"/>
      <c r="GUO52" s="323"/>
      <c r="GUP52" s="323"/>
      <c r="GUQ52" s="323"/>
      <c r="GUR52" s="323"/>
      <c r="GUS52" s="323"/>
      <c r="GUT52" s="323"/>
      <c r="GUU52" s="323"/>
      <c r="GUV52" s="323"/>
      <c r="GUW52" s="323"/>
      <c r="GUX52" s="323"/>
      <c r="GUY52" s="323"/>
      <c r="GUZ52" s="323"/>
      <c r="GVA52" s="323"/>
      <c r="GVB52" s="323"/>
      <c r="GVC52" s="323"/>
      <c r="GVD52" s="323"/>
      <c r="GVE52" s="323"/>
      <c r="GVF52" s="323"/>
      <c r="GVG52" s="323"/>
      <c r="GVH52" s="323"/>
      <c r="GVI52" s="323"/>
      <c r="GVJ52" s="323"/>
      <c r="GVK52" s="323"/>
      <c r="GVL52" s="323"/>
      <c r="GVM52" s="323"/>
      <c r="GVN52" s="323"/>
      <c r="GVO52" s="323"/>
      <c r="GVP52" s="323"/>
      <c r="GVQ52" s="323"/>
      <c r="GVR52" s="323"/>
      <c r="GVS52" s="323"/>
      <c r="GVT52" s="323"/>
      <c r="GVU52" s="323"/>
      <c r="GVV52" s="323"/>
      <c r="GVW52" s="323"/>
      <c r="GVX52" s="323"/>
      <c r="GVY52" s="323"/>
      <c r="GVZ52" s="323"/>
      <c r="GWA52" s="323"/>
      <c r="GWB52" s="323"/>
      <c r="GWC52" s="323"/>
      <c r="GWD52" s="323"/>
      <c r="GWE52" s="323"/>
      <c r="GWF52" s="323"/>
      <c r="GWG52" s="323"/>
      <c r="GWH52" s="323"/>
      <c r="GWI52" s="323"/>
      <c r="GWJ52" s="323"/>
      <c r="GWK52" s="323"/>
      <c r="GWL52" s="323"/>
      <c r="GWM52" s="323"/>
      <c r="GWN52" s="323"/>
      <c r="GWO52" s="323"/>
      <c r="GWP52" s="323"/>
      <c r="GWQ52" s="323"/>
      <c r="GWR52" s="323"/>
      <c r="GWS52" s="323"/>
      <c r="GWT52" s="323"/>
      <c r="GWU52" s="323"/>
      <c r="GWV52" s="323"/>
      <c r="GWW52" s="323"/>
      <c r="GWX52" s="323"/>
      <c r="GWY52" s="323"/>
      <c r="GWZ52" s="323"/>
      <c r="GXA52" s="323"/>
      <c r="GXB52" s="323"/>
      <c r="GXC52" s="323"/>
      <c r="GXD52" s="323"/>
      <c r="GXE52" s="323"/>
      <c r="GXF52" s="323"/>
      <c r="GXG52" s="323"/>
      <c r="GXH52" s="323"/>
      <c r="GXI52" s="323"/>
      <c r="GXJ52" s="323"/>
      <c r="GXK52" s="323"/>
      <c r="GXL52" s="323"/>
      <c r="GXM52" s="323"/>
      <c r="GXN52" s="323"/>
      <c r="GXO52" s="323"/>
      <c r="GXP52" s="323"/>
      <c r="GXQ52" s="323"/>
      <c r="GXR52" s="323"/>
      <c r="GXS52" s="323"/>
      <c r="GXT52" s="323"/>
      <c r="GXU52" s="323"/>
      <c r="GXV52" s="323"/>
      <c r="GXW52" s="323"/>
      <c r="GXX52" s="323"/>
      <c r="GXY52" s="323"/>
      <c r="GXZ52" s="323"/>
      <c r="GYA52" s="323"/>
      <c r="GYB52" s="323"/>
      <c r="GYC52" s="323"/>
      <c r="GYD52" s="323"/>
      <c r="GYE52" s="323"/>
      <c r="GYF52" s="323"/>
      <c r="GYG52" s="323"/>
      <c r="GYH52" s="323"/>
      <c r="GYI52" s="323"/>
      <c r="GYJ52" s="323"/>
      <c r="GYK52" s="323"/>
      <c r="GYL52" s="323"/>
      <c r="GYM52" s="323"/>
      <c r="GYN52" s="323"/>
      <c r="GYO52" s="323"/>
      <c r="GYP52" s="323"/>
      <c r="GYQ52" s="323"/>
      <c r="GYR52" s="323"/>
      <c r="GYS52" s="323"/>
      <c r="GYT52" s="323"/>
      <c r="GYU52" s="323"/>
      <c r="GYV52" s="323"/>
      <c r="GYW52" s="323"/>
      <c r="GYX52" s="323"/>
      <c r="GYY52" s="323"/>
      <c r="GYZ52" s="323"/>
      <c r="GZA52" s="323"/>
      <c r="GZB52" s="323"/>
      <c r="GZC52" s="323"/>
      <c r="GZD52" s="323"/>
      <c r="GZE52" s="323"/>
      <c r="GZF52" s="323"/>
      <c r="GZG52" s="323"/>
      <c r="GZH52" s="323"/>
      <c r="GZI52" s="323"/>
      <c r="GZJ52" s="323"/>
      <c r="GZK52" s="323"/>
      <c r="GZL52" s="323"/>
      <c r="GZM52" s="323"/>
      <c r="GZN52" s="323"/>
      <c r="GZO52" s="323"/>
      <c r="GZP52" s="323"/>
      <c r="GZQ52" s="323"/>
      <c r="GZR52" s="323"/>
      <c r="GZS52" s="323"/>
      <c r="GZT52" s="323"/>
      <c r="GZU52" s="323"/>
      <c r="GZV52" s="323"/>
      <c r="GZW52" s="323"/>
      <c r="GZX52" s="323"/>
      <c r="GZY52" s="323"/>
      <c r="GZZ52" s="323"/>
      <c r="HAA52" s="323"/>
      <c r="HAB52" s="323"/>
      <c r="HAC52" s="323"/>
      <c r="HAD52" s="323"/>
      <c r="HAE52" s="323"/>
      <c r="HAF52" s="323"/>
      <c r="HAG52" s="323"/>
      <c r="HAH52" s="323"/>
      <c r="HAI52" s="323"/>
      <c r="HAJ52" s="323"/>
      <c r="HAK52" s="323"/>
      <c r="HAL52" s="323"/>
      <c r="HAM52" s="323"/>
      <c r="HAN52" s="323"/>
      <c r="HAO52" s="323"/>
      <c r="HAP52" s="323"/>
      <c r="HAQ52" s="323"/>
      <c r="HAR52" s="323"/>
      <c r="HAS52" s="323"/>
      <c r="HAT52" s="323"/>
      <c r="HAU52" s="323"/>
      <c r="HAV52" s="323"/>
      <c r="HAW52" s="323"/>
      <c r="HAX52" s="323"/>
      <c r="HAY52" s="323"/>
      <c r="HAZ52" s="323"/>
      <c r="HBA52" s="323"/>
      <c r="HBB52" s="323"/>
      <c r="HBC52" s="323"/>
      <c r="HBD52" s="323"/>
      <c r="HBE52" s="323"/>
      <c r="HBF52" s="323"/>
      <c r="HBG52" s="323"/>
      <c r="HBH52" s="323"/>
      <c r="HBI52" s="323"/>
      <c r="HBJ52" s="323"/>
      <c r="HBK52" s="323"/>
      <c r="HBL52" s="323"/>
      <c r="HBM52" s="323"/>
      <c r="HBN52" s="323"/>
      <c r="HBO52" s="323"/>
      <c r="HBP52" s="323"/>
      <c r="HBQ52" s="323"/>
      <c r="HBR52" s="323"/>
      <c r="HBS52" s="323"/>
      <c r="HBT52" s="323"/>
      <c r="HBU52" s="323"/>
      <c r="HBV52" s="323"/>
      <c r="HBW52" s="323"/>
      <c r="HBX52" s="323"/>
      <c r="HBY52" s="323"/>
      <c r="HBZ52" s="323"/>
      <c r="HCA52" s="323"/>
      <c r="HCB52" s="323"/>
      <c r="HCC52" s="323"/>
      <c r="HCD52" s="323"/>
      <c r="HCE52" s="323"/>
      <c r="HCF52" s="323"/>
      <c r="HCG52" s="323"/>
      <c r="HCH52" s="323"/>
      <c r="HCI52" s="323"/>
      <c r="HCJ52" s="323"/>
      <c r="HCK52" s="323"/>
      <c r="HCL52" s="323"/>
      <c r="HCM52" s="323"/>
      <c r="HCN52" s="323"/>
      <c r="HCO52" s="323"/>
      <c r="HCP52" s="323"/>
      <c r="HCQ52" s="323"/>
      <c r="HCR52" s="323"/>
      <c r="HCS52" s="323"/>
      <c r="HCT52" s="323"/>
      <c r="HCU52" s="323"/>
      <c r="HCV52" s="323"/>
      <c r="HCW52" s="323"/>
      <c r="HCX52" s="323"/>
      <c r="HCY52" s="323"/>
      <c r="HCZ52" s="323"/>
      <c r="HDA52" s="323"/>
      <c r="HDB52" s="323"/>
      <c r="HDC52" s="323"/>
      <c r="HDD52" s="323"/>
      <c r="HDE52" s="323"/>
      <c r="HDF52" s="323"/>
      <c r="HDG52" s="323"/>
      <c r="HDH52" s="323"/>
      <c r="HDI52" s="323"/>
      <c r="HDJ52" s="323"/>
      <c r="HDK52" s="323"/>
      <c r="HDL52" s="323"/>
      <c r="HDM52" s="323"/>
      <c r="HDN52" s="323"/>
      <c r="HDO52" s="323"/>
      <c r="HDP52" s="323"/>
      <c r="HDQ52" s="323"/>
      <c r="HDR52" s="323"/>
      <c r="HDS52" s="323"/>
      <c r="HDT52" s="323"/>
      <c r="HDU52" s="323"/>
      <c r="HDV52" s="323"/>
      <c r="HDW52" s="323"/>
      <c r="HDX52" s="323"/>
      <c r="HDY52" s="323"/>
      <c r="HDZ52" s="323"/>
      <c r="HEA52" s="323"/>
      <c r="HEB52" s="323"/>
      <c r="HEC52" s="323"/>
      <c r="HED52" s="323"/>
      <c r="HEE52" s="323"/>
      <c r="HEF52" s="323"/>
      <c r="HEG52" s="323"/>
      <c r="HEH52" s="323"/>
      <c r="HEI52" s="323"/>
      <c r="HEJ52" s="323"/>
      <c r="HEK52" s="323"/>
      <c r="HEL52" s="323"/>
      <c r="HEM52" s="323"/>
      <c r="HEN52" s="323"/>
      <c r="HEO52" s="323"/>
      <c r="HEP52" s="323"/>
      <c r="HEQ52" s="323"/>
      <c r="HER52" s="323"/>
      <c r="HES52" s="323"/>
      <c r="HET52" s="323"/>
      <c r="HEU52" s="323"/>
      <c r="HEV52" s="323"/>
      <c r="HEW52" s="323"/>
      <c r="HEX52" s="323"/>
      <c r="HEY52" s="323"/>
      <c r="HEZ52" s="323"/>
      <c r="HFA52" s="323"/>
      <c r="HFB52" s="323"/>
      <c r="HFC52" s="323"/>
      <c r="HFD52" s="323"/>
      <c r="HFE52" s="323"/>
      <c r="HFF52" s="323"/>
      <c r="HFG52" s="323"/>
      <c r="HFH52" s="323"/>
      <c r="HFI52" s="323"/>
      <c r="HFJ52" s="323"/>
      <c r="HFK52" s="323"/>
      <c r="HFL52" s="323"/>
      <c r="HFM52" s="323"/>
      <c r="HFN52" s="323"/>
      <c r="HFO52" s="323"/>
      <c r="HFP52" s="323"/>
      <c r="HFQ52" s="323"/>
      <c r="HFR52" s="323"/>
      <c r="HFS52" s="323"/>
      <c r="HFT52" s="323"/>
      <c r="HFU52" s="323"/>
      <c r="HFV52" s="323"/>
      <c r="HFW52" s="323"/>
      <c r="HFX52" s="323"/>
      <c r="HFY52" s="323"/>
      <c r="HFZ52" s="323"/>
      <c r="HGA52" s="323"/>
      <c r="HGB52" s="323"/>
      <c r="HGC52" s="323"/>
      <c r="HGD52" s="323"/>
      <c r="HGE52" s="323"/>
      <c r="HGF52" s="323"/>
      <c r="HGG52" s="323"/>
      <c r="HGH52" s="323"/>
      <c r="HGI52" s="323"/>
      <c r="HGJ52" s="323"/>
      <c r="HGK52" s="323"/>
      <c r="HGL52" s="323"/>
      <c r="HGM52" s="323"/>
      <c r="HGN52" s="323"/>
      <c r="HGO52" s="323"/>
      <c r="HGP52" s="323"/>
      <c r="HGQ52" s="323"/>
      <c r="HGR52" s="323"/>
      <c r="HGS52" s="323"/>
      <c r="HGT52" s="323"/>
      <c r="HGU52" s="323"/>
      <c r="HGV52" s="323"/>
      <c r="HGW52" s="323"/>
      <c r="HGX52" s="323"/>
      <c r="HGY52" s="323"/>
      <c r="HGZ52" s="323"/>
      <c r="HHA52" s="323"/>
      <c r="HHB52" s="323"/>
      <c r="HHC52" s="323"/>
      <c r="HHD52" s="323"/>
      <c r="HHE52" s="323"/>
      <c r="HHF52" s="323"/>
      <c r="HHG52" s="323"/>
      <c r="HHH52" s="323"/>
      <c r="HHI52" s="323"/>
      <c r="HHJ52" s="323"/>
      <c r="HHK52" s="323"/>
      <c r="HHL52" s="323"/>
      <c r="HHM52" s="323"/>
      <c r="HHN52" s="323"/>
      <c r="HHO52" s="323"/>
      <c r="HHP52" s="323"/>
      <c r="HHQ52" s="323"/>
      <c r="HHR52" s="323"/>
      <c r="HHS52" s="323"/>
      <c r="HHT52" s="323"/>
      <c r="HHU52" s="323"/>
      <c r="HHV52" s="323"/>
      <c r="HHW52" s="323"/>
      <c r="HHX52" s="323"/>
      <c r="HHY52" s="323"/>
      <c r="HHZ52" s="323"/>
      <c r="HIA52" s="323"/>
      <c r="HIB52" s="323"/>
      <c r="HIC52" s="323"/>
      <c r="HID52" s="323"/>
      <c r="HIE52" s="323"/>
      <c r="HIF52" s="323"/>
      <c r="HIG52" s="323"/>
      <c r="HIH52" s="323"/>
      <c r="HII52" s="323"/>
      <c r="HIJ52" s="323"/>
      <c r="HIK52" s="323"/>
      <c r="HIL52" s="323"/>
      <c r="HIM52" s="323"/>
      <c r="HIN52" s="323"/>
      <c r="HIO52" s="323"/>
      <c r="HIP52" s="323"/>
      <c r="HIQ52" s="323"/>
      <c r="HIR52" s="323"/>
      <c r="HIS52" s="323"/>
      <c r="HIT52" s="323"/>
      <c r="HIU52" s="323"/>
      <c r="HIV52" s="323"/>
      <c r="HIW52" s="323"/>
      <c r="HIX52" s="323"/>
      <c r="HIY52" s="323"/>
      <c r="HIZ52" s="323"/>
      <c r="HJA52" s="323"/>
      <c r="HJB52" s="323"/>
      <c r="HJC52" s="323"/>
      <c r="HJD52" s="323"/>
      <c r="HJE52" s="323"/>
      <c r="HJF52" s="323"/>
      <c r="HJG52" s="323"/>
      <c r="HJH52" s="323"/>
      <c r="HJI52" s="323"/>
      <c r="HJJ52" s="323"/>
      <c r="HJK52" s="323"/>
      <c r="HJL52" s="323"/>
      <c r="HJM52" s="323"/>
      <c r="HJN52" s="323"/>
      <c r="HJO52" s="323"/>
      <c r="HJP52" s="323"/>
      <c r="HJQ52" s="323"/>
      <c r="HJR52" s="323"/>
      <c r="HJS52" s="323"/>
      <c r="HJT52" s="323"/>
      <c r="HJU52" s="323"/>
      <c r="HJV52" s="323"/>
      <c r="HJW52" s="323"/>
      <c r="HJX52" s="323"/>
      <c r="HJY52" s="323"/>
      <c r="HJZ52" s="323"/>
      <c r="HKA52" s="323"/>
      <c r="HKB52" s="323"/>
      <c r="HKC52" s="323"/>
      <c r="HKD52" s="323"/>
      <c r="HKE52" s="323"/>
      <c r="HKF52" s="323"/>
      <c r="HKG52" s="323"/>
      <c r="HKH52" s="323"/>
      <c r="HKI52" s="323"/>
      <c r="HKJ52" s="323"/>
      <c r="HKK52" s="323"/>
      <c r="HKL52" s="323"/>
      <c r="HKM52" s="323"/>
      <c r="HKN52" s="323"/>
      <c r="HKO52" s="323"/>
      <c r="HKP52" s="323"/>
      <c r="HKQ52" s="323"/>
      <c r="HKR52" s="323"/>
      <c r="HKS52" s="323"/>
      <c r="HKT52" s="323"/>
      <c r="HKU52" s="323"/>
      <c r="HKV52" s="323"/>
      <c r="HKW52" s="323"/>
      <c r="HKX52" s="323"/>
      <c r="HKY52" s="323"/>
      <c r="HKZ52" s="323"/>
      <c r="HLA52" s="323"/>
      <c r="HLB52" s="323"/>
      <c r="HLC52" s="323"/>
      <c r="HLD52" s="323"/>
      <c r="HLE52" s="323"/>
      <c r="HLF52" s="323"/>
      <c r="HLG52" s="323"/>
      <c r="HLH52" s="323"/>
      <c r="HLI52" s="323"/>
      <c r="HLJ52" s="323"/>
      <c r="HLK52" s="323"/>
      <c r="HLL52" s="323"/>
      <c r="HLM52" s="323"/>
      <c r="HLN52" s="323"/>
      <c r="HLO52" s="323"/>
      <c r="HLP52" s="323"/>
      <c r="HLQ52" s="323"/>
      <c r="HLR52" s="323"/>
      <c r="HLS52" s="323"/>
      <c r="HLT52" s="323"/>
      <c r="HLU52" s="323"/>
      <c r="HLV52" s="323"/>
      <c r="HLW52" s="323"/>
      <c r="HLX52" s="323"/>
      <c r="HLY52" s="323"/>
      <c r="HLZ52" s="323"/>
      <c r="HMA52" s="323"/>
      <c r="HMB52" s="323"/>
      <c r="HMC52" s="323"/>
      <c r="HMD52" s="323"/>
      <c r="HME52" s="323"/>
      <c r="HMF52" s="323"/>
      <c r="HMG52" s="323"/>
      <c r="HMH52" s="323"/>
      <c r="HMI52" s="323"/>
      <c r="HMJ52" s="323"/>
      <c r="HMK52" s="323"/>
      <c r="HML52" s="323"/>
      <c r="HMM52" s="323"/>
      <c r="HMN52" s="323"/>
      <c r="HMO52" s="323"/>
      <c r="HMP52" s="323"/>
      <c r="HMQ52" s="323"/>
      <c r="HMR52" s="323"/>
      <c r="HMS52" s="323"/>
      <c r="HMT52" s="323"/>
      <c r="HMU52" s="323"/>
      <c r="HMV52" s="323"/>
      <c r="HMW52" s="323"/>
      <c r="HMX52" s="323"/>
      <c r="HMY52" s="323"/>
      <c r="HMZ52" s="323"/>
      <c r="HNA52" s="323"/>
      <c r="HNB52" s="323"/>
      <c r="HNC52" s="323"/>
      <c r="HND52" s="323"/>
      <c r="HNE52" s="323"/>
      <c r="HNF52" s="323"/>
      <c r="HNG52" s="323"/>
      <c r="HNH52" s="323"/>
      <c r="HNI52" s="323"/>
      <c r="HNJ52" s="323"/>
      <c r="HNK52" s="323"/>
      <c r="HNL52" s="323"/>
      <c r="HNM52" s="323"/>
      <c r="HNN52" s="323"/>
      <c r="HNO52" s="323"/>
      <c r="HNP52" s="323"/>
      <c r="HNQ52" s="323"/>
      <c r="HNR52" s="323"/>
      <c r="HNS52" s="323"/>
      <c r="HNT52" s="323"/>
      <c r="HNU52" s="323"/>
      <c r="HNV52" s="323"/>
      <c r="HNW52" s="323"/>
      <c r="HNX52" s="323"/>
      <c r="HNY52" s="323"/>
      <c r="HNZ52" s="323"/>
      <c r="HOA52" s="323"/>
      <c r="HOB52" s="323"/>
      <c r="HOC52" s="323"/>
      <c r="HOD52" s="323"/>
      <c r="HOE52" s="323"/>
      <c r="HOF52" s="323"/>
      <c r="HOG52" s="323"/>
      <c r="HOH52" s="323"/>
      <c r="HOI52" s="323"/>
      <c r="HOJ52" s="323"/>
      <c r="HOK52" s="323"/>
      <c r="HOL52" s="323"/>
      <c r="HOM52" s="323"/>
      <c r="HON52" s="323"/>
      <c r="HOO52" s="323"/>
      <c r="HOP52" s="323"/>
      <c r="HOQ52" s="323"/>
      <c r="HOR52" s="323"/>
      <c r="HOS52" s="323"/>
      <c r="HOT52" s="323"/>
      <c r="HOU52" s="323"/>
      <c r="HOV52" s="323"/>
      <c r="HOW52" s="323"/>
      <c r="HOX52" s="323"/>
      <c r="HOY52" s="323"/>
      <c r="HOZ52" s="323"/>
      <c r="HPA52" s="323"/>
      <c r="HPB52" s="323"/>
      <c r="HPC52" s="323"/>
      <c r="HPD52" s="323"/>
      <c r="HPE52" s="323"/>
      <c r="HPF52" s="323"/>
      <c r="HPG52" s="323"/>
      <c r="HPH52" s="323"/>
      <c r="HPI52" s="323"/>
      <c r="HPJ52" s="323"/>
      <c r="HPK52" s="323"/>
      <c r="HPL52" s="323"/>
      <c r="HPM52" s="323"/>
      <c r="HPN52" s="323"/>
      <c r="HPO52" s="323"/>
      <c r="HPP52" s="323"/>
      <c r="HPQ52" s="323"/>
      <c r="HPR52" s="323"/>
      <c r="HPS52" s="323"/>
      <c r="HPT52" s="323"/>
      <c r="HPU52" s="323"/>
      <c r="HPV52" s="323"/>
      <c r="HPW52" s="323"/>
      <c r="HPX52" s="323"/>
      <c r="HPY52" s="323"/>
      <c r="HPZ52" s="323"/>
      <c r="HQA52" s="323"/>
      <c r="HQB52" s="323"/>
      <c r="HQC52" s="323"/>
      <c r="HQD52" s="323"/>
      <c r="HQE52" s="323"/>
      <c r="HQF52" s="323"/>
      <c r="HQG52" s="323"/>
      <c r="HQH52" s="323"/>
      <c r="HQI52" s="323"/>
      <c r="HQJ52" s="323"/>
      <c r="HQK52" s="323"/>
      <c r="HQL52" s="323"/>
      <c r="HQM52" s="323"/>
      <c r="HQN52" s="323"/>
      <c r="HQO52" s="323"/>
      <c r="HQP52" s="323"/>
      <c r="HQQ52" s="323"/>
      <c r="HQR52" s="323"/>
      <c r="HQS52" s="323"/>
      <c r="HQT52" s="323"/>
      <c r="HQU52" s="323"/>
      <c r="HQV52" s="323"/>
      <c r="HQW52" s="323"/>
      <c r="HQX52" s="323"/>
      <c r="HQY52" s="323"/>
      <c r="HQZ52" s="323"/>
      <c r="HRA52" s="323"/>
      <c r="HRB52" s="323"/>
      <c r="HRC52" s="323"/>
      <c r="HRD52" s="323"/>
      <c r="HRE52" s="323"/>
      <c r="HRF52" s="323"/>
      <c r="HRG52" s="323"/>
      <c r="HRH52" s="323"/>
      <c r="HRI52" s="323"/>
      <c r="HRJ52" s="323"/>
      <c r="HRK52" s="323"/>
      <c r="HRL52" s="323"/>
      <c r="HRM52" s="323"/>
      <c r="HRN52" s="323"/>
      <c r="HRO52" s="323"/>
      <c r="HRP52" s="323"/>
      <c r="HRQ52" s="323"/>
      <c r="HRR52" s="323"/>
      <c r="HRS52" s="323"/>
      <c r="HRT52" s="323"/>
      <c r="HRU52" s="323"/>
      <c r="HRV52" s="323"/>
      <c r="HRW52" s="323"/>
      <c r="HRX52" s="323"/>
      <c r="HRY52" s="323"/>
      <c r="HRZ52" s="323"/>
      <c r="HSA52" s="323"/>
      <c r="HSB52" s="323"/>
      <c r="HSC52" s="323"/>
      <c r="HSD52" s="323"/>
      <c r="HSE52" s="323"/>
      <c r="HSF52" s="323"/>
      <c r="HSG52" s="323"/>
      <c r="HSH52" s="323"/>
      <c r="HSI52" s="323"/>
      <c r="HSJ52" s="323"/>
      <c r="HSK52" s="323"/>
      <c r="HSL52" s="323"/>
      <c r="HSM52" s="323"/>
      <c r="HSN52" s="323"/>
      <c r="HSO52" s="323"/>
      <c r="HSP52" s="323"/>
      <c r="HSQ52" s="323"/>
      <c r="HSR52" s="323"/>
      <c r="HSS52" s="323"/>
      <c r="HST52" s="323"/>
      <c r="HSU52" s="323"/>
      <c r="HSV52" s="323"/>
      <c r="HSW52" s="323"/>
      <c r="HSX52" s="323"/>
      <c r="HSY52" s="323"/>
      <c r="HSZ52" s="323"/>
      <c r="HTA52" s="323"/>
      <c r="HTB52" s="323"/>
      <c r="HTC52" s="323"/>
      <c r="HTD52" s="323"/>
      <c r="HTE52" s="323"/>
      <c r="HTF52" s="323"/>
      <c r="HTG52" s="323"/>
      <c r="HTH52" s="323"/>
      <c r="HTI52" s="323"/>
      <c r="HTJ52" s="323"/>
      <c r="HTK52" s="323"/>
      <c r="HTL52" s="323"/>
      <c r="HTM52" s="323"/>
      <c r="HTN52" s="323"/>
      <c r="HTO52" s="323"/>
      <c r="HTP52" s="323"/>
      <c r="HTQ52" s="323"/>
      <c r="HTR52" s="323"/>
      <c r="HTS52" s="323"/>
      <c r="HTT52" s="323"/>
      <c r="HTU52" s="323"/>
      <c r="HTV52" s="323"/>
      <c r="HTW52" s="323"/>
      <c r="HTX52" s="323"/>
      <c r="HTY52" s="323"/>
      <c r="HTZ52" s="323"/>
      <c r="HUA52" s="323"/>
      <c r="HUB52" s="323"/>
      <c r="HUC52" s="323"/>
      <c r="HUD52" s="323"/>
      <c r="HUE52" s="323"/>
      <c r="HUF52" s="323"/>
      <c r="HUG52" s="323"/>
      <c r="HUH52" s="323"/>
      <c r="HUI52" s="323"/>
      <c r="HUJ52" s="323"/>
      <c r="HUK52" s="323"/>
      <c r="HUL52" s="323"/>
      <c r="HUM52" s="323"/>
      <c r="HUN52" s="323"/>
      <c r="HUO52" s="323"/>
      <c r="HUP52" s="323"/>
      <c r="HUQ52" s="323"/>
      <c r="HUR52" s="323"/>
      <c r="HUS52" s="323"/>
      <c r="HUT52" s="323"/>
      <c r="HUU52" s="323"/>
      <c r="HUV52" s="323"/>
      <c r="HUW52" s="323"/>
      <c r="HUX52" s="323"/>
      <c r="HUY52" s="323"/>
      <c r="HUZ52" s="323"/>
      <c r="HVA52" s="323"/>
      <c r="HVB52" s="323"/>
      <c r="HVC52" s="323"/>
      <c r="HVD52" s="323"/>
      <c r="HVE52" s="323"/>
      <c r="HVF52" s="323"/>
      <c r="HVG52" s="323"/>
      <c r="HVH52" s="323"/>
      <c r="HVI52" s="323"/>
      <c r="HVJ52" s="323"/>
      <c r="HVK52" s="323"/>
      <c r="HVL52" s="323"/>
      <c r="HVM52" s="323"/>
      <c r="HVN52" s="323"/>
      <c r="HVO52" s="323"/>
      <c r="HVP52" s="323"/>
      <c r="HVQ52" s="323"/>
      <c r="HVR52" s="323"/>
      <c r="HVS52" s="323"/>
      <c r="HVT52" s="323"/>
      <c r="HVU52" s="323"/>
      <c r="HVV52" s="323"/>
      <c r="HVW52" s="323"/>
      <c r="HVX52" s="323"/>
      <c r="HVY52" s="323"/>
      <c r="HVZ52" s="323"/>
      <c r="HWA52" s="323"/>
      <c r="HWB52" s="323"/>
      <c r="HWC52" s="323"/>
      <c r="HWD52" s="323"/>
      <c r="HWE52" s="323"/>
      <c r="HWF52" s="323"/>
      <c r="HWG52" s="323"/>
      <c r="HWH52" s="323"/>
      <c r="HWI52" s="323"/>
      <c r="HWJ52" s="323"/>
      <c r="HWK52" s="323"/>
      <c r="HWL52" s="323"/>
      <c r="HWM52" s="323"/>
      <c r="HWN52" s="323"/>
      <c r="HWO52" s="323"/>
      <c r="HWP52" s="323"/>
      <c r="HWQ52" s="323"/>
      <c r="HWR52" s="323"/>
      <c r="HWS52" s="323"/>
      <c r="HWT52" s="323"/>
      <c r="HWU52" s="323"/>
      <c r="HWV52" s="323"/>
      <c r="HWW52" s="323"/>
      <c r="HWX52" s="323"/>
      <c r="HWY52" s="323"/>
      <c r="HWZ52" s="323"/>
      <c r="HXA52" s="323"/>
      <c r="HXB52" s="323"/>
      <c r="HXC52" s="323"/>
      <c r="HXD52" s="323"/>
      <c r="HXE52" s="323"/>
      <c r="HXF52" s="323"/>
      <c r="HXG52" s="323"/>
      <c r="HXH52" s="323"/>
      <c r="HXI52" s="323"/>
      <c r="HXJ52" s="323"/>
      <c r="HXK52" s="323"/>
      <c r="HXL52" s="323"/>
      <c r="HXM52" s="323"/>
      <c r="HXN52" s="323"/>
      <c r="HXO52" s="323"/>
      <c r="HXP52" s="323"/>
      <c r="HXQ52" s="323"/>
      <c r="HXR52" s="323"/>
      <c r="HXS52" s="323"/>
      <c r="HXT52" s="323"/>
      <c r="HXU52" s="323"/>
      <c r="HXV52" s="323"/>
      <c r="HXW52" s="323"/>
      <c r="HXX52" s="323"/>
      <c r="HXY52" s="323"/>
      <c r="HXZ52" s="323"/>
      <c r="HYA52" s="323"/>
      <c r="HYB52" s="323"/>
      <c r="HYC52" s="323"/>
      <c r="HYD52" s="323"/>
      <c r="HYE52" s="323"/>
      <c r="HYF52" s="323"/>
      <c r="HYG52" s="323"/>
      <c r="HYH52" s="323"/>
      <c r="HYI52" s="323"/>
      <c r="HYJ52" s="323"/>
      <c r="HYK52" s="323"/>
      <c r="HYL52" s="323"/>
      <c r="HYM52" s="323"/>
      <c r="HYN52" s="323"/>
      <c r="HYO52" s="323"/>
      <c r="HYP52" s="323"/>
      <c r="HYQ52" s="323"/>
      <c r="HYR52" s="323"/>
      <c r="HYS52" s="323"/>
      <c r="HYT52" s="323"/>
      <c r="HYU52" s="323"/>
      <c r="HYV52" s="323"/>
      <c r="HYW52" s="323"/>
      <c r="HYX52" s="323"/>
      <c r="HYY52" s="323"/>
      <c r="HYZ52" s="323"/>
      <c r="HZA52" s="323"/>
      <c r="HZB52" s="323"/>
      <c r="HZC52" s="323"/>
      <c r="HZD52" s="323"/>
      <c r="HZE52" s="323"/>
      <c r="HZF52" s="323"/>
      <c r="HZG52" s="323"/>
      <c r="HZH52" s="323"/>
      <c r="HZI52" s="323"/>
      <c r="HZJ52" s="323"/>
      <c r="HZK52" s="323"/>
      <c r="HZL52" s="323"/>
      <c r="HZM52" s="323"/>
      <c r="HZN52" s="323"/>
      <c r="HZO52" s="323"/>
      <c r="HZP52" s="323"/>
      <c r="HZQ52" s="323"/>
      <c r="HZR52" s="323"/>
      <c r="HZS52" s="323"/>
      <c r="HZT52" s="323"/>
      <c r="HZU52" s="323"/>
      <c r="HZV52" s="323"/>
      <c r="HZW52" s="323"/>
      <c r="HZX52" s="323"/>
      <c r="HZY52" s="323"/>
      <c r="HZZ52" s="323"/>
      <c r="IAA52" s="323"/>
      <c r="IAB52" s="323"/>
      <c r="IAC52" s="323"/>
      <c r="IAD52" s="323"/>
      <c r="IAE52" s="323"/>
      <c r="IAF52" s="323"/>
      <c r="IAG52" s="323"/>
      <c r="IAH52" s="323"/>
      <c r="IAI52" s="323"/>
      <c r="IAJ52" s="323"/>
      <c r="IAK52" s="323"/>
      <c r="IAL52" s="323"/>
      <c r="IAM52" s="323"/>
      <c r="IAN52" s="323"/>
      <c r="IAO52" s="323"/>
      <c r="IAP52" s="323"/>
      <c r="IAQ52" s="323"/>
      <c r="IAR52" s="323"/>
      <c r="IAS52" s="323"/>
      <c r="IAT52" s="323"/>
      <c r="IAU52" s="323"/>
      <c r="IAV52" s="323"/>
      <c r="IAW52" s="323"/>
      <c r="IAX52" s="323"/>
      <c r="IAY52" s="323"/>
      <c r="IAZ52" s="323"/>
      <c r="IBA52" s="323"/>
      <c r="IBB52" s="323"/>
      <c r="IBC52" s="323"/>
      <c r="IBD52" s="323"/>
      <c r="IBE52" s="323"/>
      <c r="IBF52" s="323"/>
      <c r="IBG52" s="323"/>
      <c r="IBH52" s="323"/>
      <c r="IBI52" s="323"/>
      <c r="IBJ52" s="323"/>
      <c r="IBK52" s="323"/>
      <c r="IBL52" s="323"/>
      <c r="IBM52" s="323"/>
      <c r="IBN52" s="323"/>
      <c r="IBO52" s="323"/>
      <c r="IBP52" s="323"/>
      <c r="IBQ52" s="323"/>
      <c r="IBR52" s="323"/>
      <c r="IBS52" s="323"/>
      <c r="IBT52" s="323"/>
      <c r="IBU52" s="323"/>
      <c r="IBV52" s="323"/>
      <c r="IBW52" s="323"/>
      <c r="IBX52" s="323"/>
      <c r="IBY52" s="323"/>
      <c r="IBZ52" s="323"/>
      <c r="ICA52" s="323"/>
      <c r="ICB52" s="323"/>
      <c r="ICC52" s="323"/>
      <c r="ICD52" s="323"/>
      <c r="ICE52" s="323"/>
      <c r="ICF52" s="323"/>
      <c r="ICG52" s="323"/>
      <c r="ICH52" s="323"/>
      <c r="ICI52" s="323"/>
      <c r="ICJ52" s="323"/>
      <c r="ICK52" s="323"/>
      <c r="ICL52" s="323"/>
      <c r="ICM52" s="323"/>
      <c r="ICN52" s="323"/>
      <c r="ICO52" s="323"/>
      <c r="ICP52" s="323"/>
      <c r="ICQ52" s="323"/>
      <c r="ICR52" s="323"/>
      <c r="ICS52" s="323"/>
      <c r="ICT52" s="323"/>
      <c r="ICU52" s="323"/>
      <c r="ICV52" s="323"/>
      <c r="ICW52" s="323"/>
      <c r="ICX52" s="323"/>
      <c r="ICY52" s="323"/>
      <c r="ICZ52" s="323"/>
      <c r="IDA52" s="323"/>
      <c r="IDB52" s="323"/>
      <c r="IDC52" s="323"/>
      <c r="IDD52" s="323"/>
      <c r="IDE52" s="323"/>
      <c r="IDF52" s="323"/>
      <c r="IDG52" s="323"/>
      <c r="IDH52" s="323"/>
      <c r="IDI52" s="323"/>
      <c r="IDJ52" s="323"/>
      <c r="IDK52" s="323"/>
      <c r="IDL52" s="323"/>
      <c r="IDM52" s="323"/>
      <c r="IDN52" s="323"/>
      <c r="IDO52" s="323"/>
      <c r="IDP52" s="323"/>
      <c r="IDQ52" s="323"/>
      <c r="IDR52" s="323"/>
      <c r="IDS52" s="323"/>
      <c r="IDT52" s="323"/>
      <c r="IDU52" s="323"/>
      <c r="IDV52" s="323"/>
      <c r="IDW52" s="323"/>
      <c r="IDX52" s="323"/>
      <c r="IDY52" s="323"/>
      <c r="IDZ52" s="323"/>
      <c r="IEA52" s="323"/>
      <c r="IEB52" s="323"/>
      <c r="IEC52" s="323"/>
      <c r="IED52" s="323"/>
      <c r="IEE52" s="323"/>
      <c r="IEF52" s="323"/>
      <c r="IEG52" s="323"/>
      <c r="IEH52" s="323"/>
      <c r="IEI52" s="323"/>
      <c r="IEJ52" s="323"/>
      <c r="IEK52" s="323"/>
      <c r="IEL52" s="323"/>
      <c r="IEM52" s="323"/>
      <c r="IEN52" s="323"/>
      <c r="IEO52" s="323"/>
      <c r="IEP52" s="323"/>
      <c r="IEQ52" s="323"/>
      <c r="IER52" s="323"/>
      <c r="IES52" s="323"/>
      <c r="IET52" s="323"/>
      <c r="IEU52" s="323"/>
      <c r="IEV52" s="323"/>
      <c r="IEW52" s="323"/>
      <c r="IEX52" s="323"/>
      <c r="IEY52" s="323"/>
      <c r="IEZ52" s="323"/>
      <c r="IFA52" s="323"/>
      <c r="IFB52" s="323"/>
      <c r="IFC52" s="323"/>
      <c r="IFD52" s="323"/>
      <c r="IFE52" s="323"/>
      <c r="IFF52" s="323"/>
      <c r="IFG52" s="323"/>
      <c r="IFH52" s="323"/>
      <c r="IFI52" s="323"/>
      <c r="IFJ52" s="323"/>
      <c r="IFK52" s="323"/>
      <c r="IFL52" s="323"/>
      <c r="IFM52" s="323"/>
      <c r="IFN52" s="323"/>
      <c r="IFO52" s="323"/>
      <c r="IFP52" s="323"/>
      <c r="IFQ52" s="323"/>
      <c r="IFR52" s="323"/>
      <c r="IFS52" s="323"/>
      <c r="IFT52" s="323"/>
      <c r="IFU52" s="323"/>
      <c r="IFV52" s="323"/>
      <c r="IFW52" s="323"/>
      <c r="IFX52" s="323"/>
      <c r="IFY52" s="323"/>
      <c r="IFZ52" s="323"/>
      <c r="IGA52" s="323"/>
      <c r="IGB52" s="323"/>
      <c r="IGC52" s="323"/>
      <c r="IGD52" s="323"/>
      <c r="IGE52" s="323"/>
      <c r="IGF52" s="323"/>
      <c r="IGG52" s="323"/>
      <c r="IGH52" s="323"/>
      <c r="IGI52" s="323"/>
      <c r="IGJ52" s="323"/>
      <c r="IGK52" s="323"/>
      <c r="IGL52" s="323"/>
      <c r="IGM52" s="323"/>
      <c r="IGN52" s="323"/>
      <c r="IGO52" s="323"/>
      <c r="IGP52" s="323"/>
      <c r="IGQ52" s="323"/>
      <c r="IGR52" s="323"/>
      <c r="IGS52" s="323"/>
      <c r="IGT52" s="323"/>
      <c r="IGU52" s="323"/>
      <c r="IGV52" s="323"/>
      <c r="IGW52" s="323"/>
      <c r="IGX52" s="323"/>
      <c r="IGY52" s="323"/>
      <c r="IGZ52" s="323"/>
      <c r="IHA52" s="323"/>
      <c r="IHB52" s="323"/>
      <c r="IHC52" s="323"/>
      <c r="IHD52" s="323"/>
      <c r="IHE52" s="323"/>
      <c r="IHF52" s="323"/>
      <c r="IHG52" s="323"/>
      <c r="IHH52" s="323"/>
      <c r="IHI52" s="323"/>
      <c r="IHJ52" s="323"/>
      <c r="IHK52" s="323"/>
      <c r="IHL52" s="323"/>
      <c r="IHM52" s="323"/>
      <c r="IHN52" s="323"/>
      <c r="IHO52" s="323"/>
      <c r="IHP52" s="323"/>
      <c r="IHQ52" s="323"/>
      <c r="IHR52" s="323"/>
      <c r="IHS52" s="323"/>
      <c r="IHT52" s="323"/>
      <c r="IHU52" s="323"/>
      <c r="IHV52" s="323"/>
      <c r="IHW52" s="323"/>
      <c r="IHX52" s="323"/>
      <c r="IHY52" s="323"/>
      <c r="IHZ52" s="323"/>
      <c r="IIA52" s="323"/>
      <c r="IIB52" s="323"/>
      <c r="IIC52" s="323"/>
      <c r="IID52" s="323"/>
      <c r="IIE52" s="323"/>
      <c r="IIF52" s="323"/>
      <c r="IIG52" s="323"/>
      <c r="IIH52" s="323"/>
      <c r="III52" s="323"/>
      <c r="IIJ52" s="323"/>
      <c r="IIK52" s="323"/>
      <c r="IIL52" s="323"/>
      <c r="IIM52" s="323"/>
      <c r="IIN52" s="323"/>
      <c r="IIO52" s="323"/>
      <c r="IIP52" s="323"/>
      <c r="IIQ52" s="323"/>
      <c r="IIR52" s="323"/>
      <c r="IIS52" s="323"/>
      <c r="IIT52" s="323"/>
      <c r="IIU52" s="323"/>
      <c r="IIV52" s="323"/>
      <c r="IIW52" s="323"/>
      <c r="IIX52" s="323"/>
      <c r="IIY52" s="323"/>
      <c r="IIZ52" s="323"/>
      <c r="IJA52" s="323"/>
      <c r="IJB52" s="323"/>
      <c r="IJC52" s="323"/>
      <c r="IJD52" s="323"/>
      <c r="IJE52" s="323"/>
      <c r="IJF52" s="323"/>
      <c r="IJG52" s="323"/>
      <c r="IJH52" s="323"/>
      <c r="IJI52" s="323"/>
      <c r="IJJ52" s="323"/>
      <c r="IJK52" s="323"/>
      <c r="IJL52" s="323"/>
      <c r="IJM52" s="323"/>
      <c r="IJN52" s="323"/>
      <c r="IJO52" s="323"/>
      <c r="IJP52" s="323"/>
      <c r="IJQ52" s="323"/>
      <c r="IJR52" s="323"/>
      <c r="IJS52" s="323"/>
      <c r="IJT52" s="323"/>
      <c r="IJU52" s="323"/>
      <c r="IJV52" s="323"/>
      <c r="IJW52" s="323"/>
      <c r="IJX52" s="323"/>
      <c r="IJY52" s="323"/>
      <c r="IJZ52" s="323"/>
      <c r="IKA52" s="323"/>
      <c r="IKB52" s="323"/>
      <c r="IKC52" s="323"/>
      <c r="IKD52" s="323"/>
      <c r="IKE52" s="323"/>
      <c r="IKF52" s="323"/>
      <c r="IKG52" s="323"/>
      <c r="IKH52" s="323"/>
      <c r="IKI52" s="323"/>
      <c r="IKJ52" s="323"/>
      <c r="IKK52" s="323"/>
      <c r="IKL52" s="323"/>
      <c r="IKM52" s="323"/>
      <c r="IKN52" s="323"/>
      <c r="IKO52" s="323"/>
      <c r="IKP52" s="323"/>
      <c r="IKQ52" s="323"/>
      <c r="IKR52" s="323"/>
      <c r="IKS52" s="323"/>
      <c r="IKT52" s="323"/>
      <c r="IKU52" s="323"/>
      <c r="IKV52" s="323"/>
      <c r="IKW52" s="323"/>
      <c r="IKX52" s="323"/>
      <c r="IKY52" s="323"/>
      <c r="IKZ52" s="323"/>
      <c r="ILA52" s="323"/>
      <c r="ILB52" s="323"/>
      <c r="ILC52" s="323"/>
      <c r="ILD52" s="323"/>
      <c r="ILE52" s="323"/>
      <c r="ILF52" s="323"/>
      <c r="ILG52" s="323"/>
      <c r="ILH52" s="323"/>
      <c r="ILI52" s="323"/>
      <c r="ILJ52" s="323"/>
      <c r="ILK52" s="323"/>
      <c r="ILL52" s="323"/>
      <c r="ILM52" s="323"/>
      <c r="ILN52" s="323"/>
      <c r="ILO52" s="323"/>
      <c r="ILP52" s="323"/>
      <c r="ILQ52" s="323"/>
      <c r="ILR52" s="323"/>
      <c r="ILS52" s="323"/>
      <c r="ILT52" s="323"/>
      <c r="ILU52" s="323"/>
      <c r="ILV52" s="323"/>
      <c r="ILW52" s="323"/>
      <c r="ILX52" s="323"/>
      <c r="ILY52" s="323"/>
      <c r="ILZ52" s="323"/>
      <c r="IMA52" s="323"/>
      <c r="IMB52" s="323"/>
      <c r="IMC52" s="323"/>
      <c r="IMD52" s="323"/>
      <c r="IME52" s="323"/>
      <c r="IMF52" s="323"/>
      <c r="IMG52" s="323"/>
      <c r="IMH52" s="323"/>
      <c r="IMI52" s="323"/>
      <c r="IMJ52" s="323"/>
      <c r="IMK52" s="323"/>
      <c r="IML52" s="323"/>
      <c r="IMM52" s="323"/>
      <c r="IMN52" s="323"/>
      <c r="IMO52" s="323"/>
      <c r="IMP52" s="323"/>
      <c r="IMQ52" s="323"/>
      <c r="IMR52" s="323"/>
      <c r="IMS52" s="323"/>
      <c r="IMT52" s="323"/>
      <c r="IMU52" s="323"/>
      <c r="IMV52" s="323"/>
      <c r="IMW52" s="323"/>
      <c r="IMX52" s="323"/>
      <c r="IMY52" s="323"/>
      <c r="IMZ52" s="323"/>
      <c r="INA52" s="323"/>
      <c r="INB52" s="323"/>
      <c r="INC52" s="323"/>
      <c r="IND52" s="323"/>
      <c r="INE52" s="323"/>
      <c r="INF52" s="323"/>
      <c r="ING52" s="323"/>
      <c r="INH52" s="323"/>
      <c r="INI52" s="323"/>
      <c r="INJ52" s="323"/>
      <c r="INK52" s="323"/>
      <c r="INL52" s="323"/>
      <c r="INM52" s="323"/>
      <c r="INN52" s="323"/>
      <c r="INO52" s="323"/>
      <c r="INP52" s="323"/>
      <c r="INQ52" s="323"/>
      <c r="INR52" s="323"/>
      <c r="INS52" s="323"/>
      <c r="INT52" s="323"/>
      <c r="INU52" s="323"/>
      <c r="INV52" s="323"/>
      <c r="INW52" s="323"/>
      <c r="INX52" s="323"/>
      <c r="INY52" s="323"/>
      <c r="INZ52" s="323"/>
      <c r="IOA52" s="323"/>
      <c r="IOB52" s="323"/>
      <c r="IOC52" s="323"/>
      <c r="IOD52" s="323"/>
      <c r="IOE52" s="323"/>
      <c r="IOF52" s="323"/>
      <c r="IOG52" s="323"/>
      <c r="IOH52" s="323"/>
      <c r="IOI52" s="323"/>
      <c r="IOJ52" s="323"/>
      <c r="IOK52" s="323"/>
      <c r="IOL52" s="323"/>
      <c r="IOM52" s="323"/>
      <c r="ION52" s="323"/>
      <c r="IOO52" s="323"/>
      <c r="IOP52" s="323"/>
      <c r="IOQ52" s="323"/>
      <c r="IOR52" s="323"/>
      <c r="IOS52" s="323"/>
      <c r="IOT52" s="323"/>
      <c r="IOU52" s="323"/>
      <c r="IOV52" s="323"/>
      <c r="IOW52" s="323"/>
      <c r="IOX52" s="323"/>
      <c r="IOY52" s="323"/>
      <c r="IOZ52" s="323"/>
      <c r="IPA52" s="323"/>
      <c r="IPB52" s="323"/>
      <c r="IPC52" s="323"/>
      <c r="IPD52" s="323"/>
      <c r="IPE52" s="323"/>
      <c r="IPF52" s="323"/>
      <c r="IPG52" s="323"/>
      <c r="IPH52" s="323"/>
      <c r="IPI52" s="323"/>
      <c r="IPJ52" s="323"/>
      <c r="IPK52" s="323"/>
      <c r="IPL52" s="323"/>
      <c r="IPM52" s="323"/>
      <c r="IPN52" s="323"/>
      <c r="IPO52" s="323"/>
      <c r="IPP52" s="323"/>
      <c r="IPQ52" s="323"/>
      <c r="IPR52" s="323"/>
      <c r="IPS52" s="323"/>
      <c r="IPT52" s="323"/>
      <c r="IPU52" s="323"/>
      <c r="IPV52" s="323"/>
      <c r="IPW52" s="323"/>
      <c r="IPX52" s="323"/>
      <c r="IPY52" s="323"/>
      <c r="IPZ52" s="323"/>
      <c r="IQA52" s="323"/>
      <c r="IQB52" s="323"/>
      <c r="IQC52" s="323"/>
      <c r="IQD52" s="323"/>
      <c r="IQE52" s="323"/>
      <c r="IQF52" s="323"/>
      <c r="IQG52" s="323"/>
      <c r="IQH52" s="323"/>
      <c r="IQI52" s="323"/>
      <c r="IQJ52" s="323"/>
      <c r="IQK52" s="323"/>
      <c r="IQL52" s="323"/>
      <c r="IQM52" s="323"/>
      <c r="IQN52" s="323"/>
      <c r="IQO52" s="323"/>
      <c r="IQP52" s="323"/>
      <c r="IQQ52" s="323"/>
      <c r="IQR52" s="323"/>
      <c r="IQS52" s="323"/>
      <c r="IQT52" s="323"/>
      <c r="IQU52" s="323"/>
      <c r="IQV52" s="323"/>
      <c r="IQW52" s="323"/>
      <c r="IQX52" s="323"/>
      <c r="IQY52" s="323"/>
      <c r="IQZ52" s="323"/>
      <c r="IRA52" s="323"/>
      <c r="IRB52" s="323"/>
      <c r="IRC52" s="323"/>
      <c r="IRD52" s="323"/>
      <c r="IRE52" s="323"/>
      <c r="IRF52" s="323"/>
      <c r="IRG52" s="323"/>
      <c r="IRH52" s="323"/>
      <c r="IRI52" s="323"/>
      <c r="IRJ52" s="323"/>
      <c r="IRK52" s="323"/>
      <c r="IRL52" s="323"/>
      <c r="IRM52" s="323"/>
      <c r="IRN52" s="323"/>
      <c r="IRO52" s="323"/>
      <c r="IRP52" s="323"/>
      <c r="IRQ52" s="323"/>
      <c r="IRR52" s="323"/>
      <c r="IRS52" s="323"/>
      <c r="IRT52" s="323"/>
      <c r="IRU52" s="323"/>
      <c r="IRV52" s="323"/>
      <c r="IRW52" s="323"/>
      <c r="IRX52" s="323"/>
      <c r="IRY52" s="323"/>
      <c r="IRZ52" s="323"/>
      <c r="ISA52" s="323"/>
      <c r="ISB52" s="323"/>
      <c r="ISC52" s="323"/>
      <c r="ISD52" s="323"/>
      <c r="ISE52" s="323"/>
      <c r="ISF52" s="323"/>
      <c r="ISG52" s="323"/>
      <c r="ISH52" s="323"/>
      <c r="ISI52" s="323"/>
      <c r="ISJ52" s="323"/>
      <c r="ISK52" s="323"/>
      <c r="ISL52" s="323"/>
      <c r="ISM52" s="323"/>
      <c r="ISN52" s="323"/>
      <c r="ISO52" s="323"/>
      <c r="ISP52" s="323"/>
      <c r="ISQ52" s="323"/>
      <c r="ISR52" s="323"/>
      <c r="ISS52" s="323"/>
      <c r="IST52" s="323"/>
      <c r="ISU52" s="323"/>
      <c r="ISV52" s="323"/>
      <c r="ISW52" s="323"/>
      <c r="ISX52" s="323"/>
      <c r="ISY52" s="323"/>
      <c r="ISZ52" s="323"/>
      <c r="ITA52" s="323"/>
      <c r="ITB52" s="323"/>
      <c r="ITC52" s="323"/>
      <c r="ITD52" s="323"/>
      <c r="ITE52" s="323"/>
      <c r="ITF52" s="323"/>
      <c r="ITG52" s="323"/>
      <c r="ITH52" s="323"/>
      <c r="ITI52" s="323"/>
      <c r="ITJ52" s="323"/>
      <c r="ITK52" s="323"/>
      <c r="ITL52" s="323"/>
      <c r="ITM52" s="323"/>
      <c r="ITN52" s="323"/>
      <c r="ITO52" s="323"/>
      <c r="ITP52" s="323"/>
      <c r="ITQ52" s="323"/>
      <c r="ITR52" s="323"/>
      <c r="ITS52" s="323"/>
      <c r="ITT52" s="323"/>
      <c r="ITU52" s="323"/>
      <c r="ITV52" s="323"/>
      <c r="ITW52" s="323"/>
      <c r="ITX52" s="323"/>
      <c r="ITY52" s="323"/>
      <c r="ITZ52" s="323"/>
      <c r="IUA52" s="323"/>
      <c r="IUB52" s="323"/>
      <c r="IUC52" s="323"/>
      <c r="IUD52" s="323"/>
      <c r="IUE52" s="323"/>
      <c r="IUF52" s="323"/>
      <c r="IUG52" s="323"/>
      <c r="IUH52" s="323"/>
      <c r="IUI52" s="323"/>
      <c r="IUJ52" s="323"/>
      <c r="IUK52" s="323"/>
      <c r="IUL52" s="323"/>
      <c r="IUM52" s="323"/>
      <c r="IUN52" s="323"/>
      <c r="IUO52" s="323"/>
      <c r="IUP52" s="323"/>
      <c r="IUQ52" s="323"/>
      <c r="IUR52" s="323"/>
      <c r="IUS52" s="323"/>
      <c r="IUT52" s="323"/>
      <c r="IUU52" s="323"/>
      <c r="IUV52" s="323"/>
      <c r="IUW52" s="323"/>
      <c r="IUX52" s="323"/>
      <c r="IUY52" s="323"/>
      <c r="IUZ52" s="323"/>
      <c r="IVA52" s="323"/>
      <c r="IVB52" s="323"/>
      <c r="IVC52" s="323"/>
      <c r="IVD52" s="323"/>
      <c r="IVE52" s="323"/>
      <c r="IVF52" s="323"/>
      <c r="IVG52" s="323"/>
      <c r="IVH52" s="323"/>
      <c r="IVI52" s="323"/>
      <c r="IVJ52" s="323"/>
      <c r="IVK52" s="323"/>
      <c r="IVL52" s="323"/>
      <c r="IVM52" s="323"/>
      <c r="IVN52" s="323"/>
      <c r="IVO52" s="323"/>
      <c r="IVP52" s="323"/>
      <c r="IVQ52" s="323"/>
      <c r="IVR52" s="323"/>
      <c r="IVS52" s="323"/>
      <c r="IVT52" s="323"/>
      <c r="IVU52" s="323"/>
      <c r="IVV52" s="323"/>
      <c r="IVW52" s="323"/>
      <c r="IVX52" s="323"/>
      <c r="IVY52" s="323"/>
      <c r="IVZ52" s="323"/>
      <c r="IWA52" s="323"/>
      <c r="IWB52" s="323"/>
      <c r="IWC52" s="323"/>
      <c r="IWD52" s="323"/>
      <c r="IWE52" s="323"/>
      <c r="IWF52" s="323"/>
      <c r="IWG52" s="323"/>
      <c r="IWH52" s="323"/>
      <c r="IWI52" s="323"/>
      <c r="IWJ52" s="323"/>
      <c r="IWK52" s="323"/>
      <c r="IWL52" s="323"/>
      <c r="IWM52" s="323"/>
      <c r="IWN52" s="323"/>
      <c r="IWO52" s="323"/>
      <c r="IWP52" s="323"/>
      <c r="IWQ52" s="323"/>
      <c r="IWR52" s="323"/>
      <c r="IWS52" s="323"/>
      <c r="IWT52" s="323"/>
      <c r="IWU52" s="323"/>
      <c r="IWV52" s="323"/>
      <c r="IWW52" s="323"/>
      <c r="IWX52" s="323"/>
      <c r="IWY52" s="323"/>
      <c r="IWZ52" s="323"/>
      <c r="IXA52" s="323"/>
      <c r="IXB52" s="323"/>
      <c r="IXC52" s="323"/>
      <c r="IXD52" s="323"/>
      <c r="IXE52" s="323"/>
      <c r="IXF52" s="323"/>
      <c r="IXG52" s="323"/>
      <c r="IXH52" s="323"/>
      <c r="IXI52" s="323"/>
      <c r="IXJ52" s="323"/>
      <c r="IXK52" s="323"/>
      <c r="IXL52" s="323"/>
      <c r="IXM52" s="323"/>
      <c r="IXN52" s="323"/>
      <c r="IXO52" s="323"/>
      <c r="IXP52" s="323"/>
      <c r="IXQ52" s="323"/>
      <c r="IXR52" s="323"/>
      <c r="IXS52" s="323"/>
      <c r="IXT52" s="323"/>
      <c r="IXU52" s="323"/>
      <c r="IXV52" s="323"/>
      <c r="IXW52" s="323"/>
      <c r="IXX52" s="323"/>
      <c r="IXY52" s="323"/>
      <c r="IXZ52" s="323"/>
      <c r="IYA52" s="323"/>
      <c r="IYB52" s="323"/>
      <c r="IYC52" s="323"/>
      <c r="IYD52" s="323"/>
      <c r="IYE52" s="323"/>
      <c r="IYF52" s="323"/>
      <c r="IYG52" s="323"/>
      <c r="IYH52" s="323"/>
      <c r="IYI52" s="323"/>
      <c r="IYJ52" s="323"/>
      <c r="IYK52" s="323"/>
      <c r="IYL52" s="323"/>
      <c r="IYM52" s="323"/>
      <c r="IYN52" s="323"/>
      <c r="IYO52" s="323"/>
      <c r="IYP52" s="323"/>
      <c r="IYQ52" s="323"/>
      <c r="IYR52" s="323"/>
      <c r="IYS52" s="323"/>
      <c r="IYT52" s="323"/>
      <c r="IYU52" s="323"/>
      <c r="IYV52" s="323"/>
      <c r="IYW52" s="323"/>
      <c r="IYX52" s="323"/>
      <c r="IYY52" s="323"/>
      <c r="IYZ52" s="323"/>
      <c r="IZA52" s="323"/>
      <c r="IZB52" s="323"/>
      <c r="IZC52" s="323"/>
      <c r="IZD52" s="323"/>
      <c r="IZE52" s="323"/>
      <c r="IZF52" s="323"/>
      <c r="IZG52" s="323"/>
      <c r="IZH52" s="323"/>
      <c r="IZI52" s="323"/>
      <c r="IZJ52" s="323"/>
      <c r="IZK52" s="323"/>
      <c r="IZL52" s="323"/>
      <c r="IZM52" s="323"/>
      <c r="IZN52" s="323"/>
      <c r="IZO52" s="323"/>
      <c r="IZP52" s="323"/>
      <c r="IZQ52" s="323"/>
      <c r="IZR52" s="323"/>
      <c r="IZS52" s="323"/>
      <c r="IZT52" s="323"/>
      <c r="IZU52" s="323"/>
      <c r="IZV52" s="323"/>
      <c r="IZW52" s="323"/>
      <c r="IZX52" s="323"/>
      <c r="IZY52" s="323"/>
      <c r="IZZ52" s="323"/>
      <c r="JAA52" s="323"/>
      <c r="JAB52" s="323"/>
      <c r="JAC52" s="323"/>
      <c r="JAD52" s="323"/>
      <c r="JAE52" s="323"/>
      <c r="JAF52" s="323"/>
      <c r="JAG52" s="323"/>
      <c r="JAH52" s="323"/>
      <c r="JAI52" s="323"/>
      <c r="JAJ52" s="323"/>
      <c r="JAK52" s="323"/>
      <c r="JAL52" s="323"/>
      <c r="JAM52" s="323"/>
      <c r="JAN52" s="323"/>
      <c r="JAO52" s="323"/>
      <c r="JAP52" s="323"/>
      <c r="JAQ52" s="323"/>
      <c r="JAR52" s="323"/>
      <c r="JAS52" s="323"/>
      <c r="JAT52" s="323"/>
      <c r="JAU52" s="323"/>
      <c r="JAV52" s="323"/>
      <c r="JAW52" s="323"/>
      <c r="JAX52" s="323"/>
      <c r="JAY52" s="323"/>
      <c r="JAZ52" s="323"/>
      <c r="JBA52" s="323"/>
      <c r="JBB52" s="323"/>
      <c r="JBC52" s="323"/>
      <c r="JBD52" s="323"/>
      <c r="JBE52" s="323"/>
      <c r="JBF52" s="323"/>
      <c r="JBG52" s="323"/>
      <c r="JBH52" s="323"/>
      <c r="JBI52" s="323"/>
      <c r="JBJ52" s="323"/>
      <c r="JBK52" s="323"/>
      <c r="JBL52" s="323"/>
      <c r="JBM52" s="323"/>
      <c r="JBN52" s="323"/>
      <c r="JBO52" s="323"/>
      <c r="JBP52" s="323"/>
      <c r="JBQ52" s="323"/>
      <c r="JBR52" s="323"/>
      <c r="JBS52" s="323"/>
      <c r="JBT52" s="323"/>
      <c r="JBU52" s="323"/>
      <c r="JBV52" s="323"/>
      <c r="JBW52" s="323"/>
      <c r="JBX52" s="323"/>
      <c r="JBY52" s="323"/>
      <c r="JBZ52" s="323"/>
      <c r="JCA52" s="323"/>
      <c r="JCB52" s="323"/>
      <c r="JCC52" s="323"/>
      <c r="JCD52" s="323"/>
      <c r="JCE52" s="323"/>
      <c r="JCF52" s="323"/>
      <c r="JCG52" s="323"/>
      <c r="JCH52" s="323"/>
      <c r="JCI52" s="323"/>
      <c r="JCJ52" s="323"/>
      <c r="JCK52" s="323"/>
      <c r="JCL52" s="323"/>
      <c r="JCM52" s="323"/>
      <c r="JCN52" s="323"/>
      <c r="JCO52" s="323"/>
      <c r="JCP52" s="323"/>
      <c r="JCQ52" s="323"/>
      <c r="JCR52" s="323"/>
      <c r="JCS52" s="323"/>
      <c r="JCT52" s="323"/>
      <c r="JCU52" s="323"/>
      <c r="JCV52" s="323"/>
      <c r="JCW52" s="323"/>
      <c r="JCX52" s="323"/>
      <c r="JCY52" s="323"/>
      <c r="JCZ52" s="323"/>
      <c r="JDA52" s="323"/>
      <c r="JDB52" s="323"/>
      <c r="JDC52" s="323"/>
      <c r="JDD52" s="323"/>
      <c r="JDE52" s="323"/>
      <c r="JDF52" s="323"/>
      <c r="JDG52" s="323"/>
      <c r="JDH52" s="323"/>
      <c r="JDI52" s="323"/>
      <c r="JDJ52" s="323"/>
      <c r="JDK52" s="323"/>
      <c r="JDL52" s="323"/>
      <c r="JDM52" s="323"/>
      <c r="JDN52" s="323"/>
      <c r="JDO52" s="323"/>
      <c r="JDP52" s="323"/>
      <c r="JDQ52" s="323"/>
      <c r="JDR52" s="323"/>
      <c r="JDS52" s="323"/>
      <c r="JDT52" s="323"/>
      <c r="JDU52" s="323"/>
      <c r="JDV52" s="323"/>
      <c r="JDW52" s="323"/>
      <c r="JDX52" s="323"/>
      <c r="JDY52" s="323"/>
      <c r="JDZ52" s="323"/>
      <c r="JEA52" s="323"/>
      <c r="JEB52" s="323"/>
      <c r="JEC52" s="323"/>
      <c r="JED52" s="323"/>
      <c r="JEE52" s="323"/>
      <c r="JEF52" s="323"/>
      <c r="JEG52" s="323"/>
      <c r="JEH52" s="323"/>
      <c r="JEI52" s="323"/>
      <c r="JEJ52" s="323"/>
      <c r="JEK52" s="323"/>
      <c r="JEL52" s="323"/>
      <c r="JEM52" s="323"/>
      <c r="JEN52" s="323"/>
      <c r="JEO52" s="323"/>
      <c r="JEP52" s="323"/>
      <c r="JEQ52" s="323"/>
      <c r="JER52" s="323"/>
      <c r="JES52" s="323"/>
      <c r="JET52" s="323"/>
      <c r="JEU52" s="323"/>
      <c r="JEV52" s="323"/>
      <c r="JEW52" s="323"/>
      <c r="JEX52" s="323"/>
      <c r="JEY52" s="323"/>
      <c r="JEZ52" s="323"/>
      <c r="JFA52" s="323"/>
      <c r="JFB52" s="323"/>
      <c r="JFC52" s="323"/>
      <c r="JFD52" s="323"/>
      <c r="JFE52" s="323"/>
      <c r="JFF52" s="323"/>
      <c r="JFG52" s="323"/>
      <c r="JFH52" s="323"/>
      <c r="JFI52" s="323"/>
      <c r="JFJ52" s="323"/>
      <c r="JFK52" s="323"/>
      <c r="JFL52" s="323"/>
      <c r="JFM52" s="323"/>
      <c r="JFN52" s="323"/>
      <c r="JFO52" s="323"/>
      <c r="JFP52" s="323"/>
      <c r="JFQ52" s="323"/>
      <c r="JFR52" s="323"/>
      <c r="JFS52" s="323"/>
      <c r="JFT52" s="323"/>
      <c r="JFU52" s="323"/>
      <c r="JFV52" s="323"/>
      <c r="JFW52" s="323"/>
      <c r="JFX52" s="323"/>
      <c r="JFY52" s="323"/>
      <c r="JFZ52" s="323"/>
      <c r="JGA52" s="323"/>
      <c r="JGB52" s="323"/>
      <c r="JGC52" s="323"/>
      <c r="JGD52" s="323"/>
      <c r="JGE52" s="323"/>
      <c r="JGF52" s="323"/>
      <c r="JGG52" s="323"/>
      <c r="JGH52" s="323"/>
      <c r="JGI52" s="323"/>
      <c r="JGJ52" s="323"/>
      <c r="JGK52" s="323"/>
      <c r="JGL52" s="323"/>
      <c r="JGM52" s="323"/>
      <c r="JGN52" s="323"/>
      <c r="JGO52" s="323"/>
      <c r="JGP52" s="323"/>
      <c r="JGQ52" s="323"/>
      <c r="JGR52" s="323"/>
      <c r="JGS52" s="323"/>
      <c r="JGT52" s="323"/>
      <c r="JGU52" s="323"/>
      <c r="JGV52" s="323"/>
      <c r="JGW52" s="323"/>
      <c r="JGX52" s="323"/>
      <c r="JGY52" s="323"/>
      <c r="JGZ52" s="323"/>
      <c r="JHA52" s="323"/>
      <c r="JHB52" s="323"/>
      <c r="JHC52" s="323"/>
      <c r="JHD52" s="323"/>
      <c r="JHE52" s="323"/>
      <c r="JHF52" s="323"/>
      <c r="JHG52" s="323"/>
      <c r="JHH52" s="323"/>
      <c r="JHI52" s="323"/>
      <c r="JHJ52" s="323"/>
      <c r="JHK52" s="323"/>
      <c r="JHL52" s="323"/>
      <c r="JHM52" s="323"/>
      <c r="JHN52" s="323"/>
      <c r="JHO52" s="323"/>
      <c r="JHP52" s="323"/>
      <c r="JHQ52" s="323"/>
      <c r="JHR52" s="323"/>
      <c r="JHS52" s="323"/>
      <c r="JHT52" s="323"/>
      <c r="JHU52" s="323"/>
      <c r="JHV52" s="323"/>
      <c r="JHW52" s="323"/>
      <c r="JHX52" s="323"/>
      <c r="JHY52" s="323"/>
      <c r="JHZ52" s="323"/>
      <c r="JIA52" s="323"/>
      <c r="JIB52" s="323"/>
      <c r="JIC52" s="323"/>
      <c r="JID52" s="323"/>
      <c r="JIE52" s="323"/>
      <c r="JIF52" s="323"/>
      <c r="JIG52" s="323"/>
      <c r="JIH52" s="323"/>
      <c r="JII52" s="323"/>
      <c r="JIJ52" s="323"/>
      <c r="JIK52" s="323"/>
      <c r="JIL52" s="323"/>
      <c r="JIM52" s="323"/>
      <c r="JIN52" s="323"/>
      <c r="JIO52" s="323"/>
      <c r="JIP52" s="323"/>
      <c r="JIQ52" s="323"/>
      <c r="JIR52" s="323"/>
      <c r="JIS52" s="323"/>
      <c r="JIT52" s="323"/>
      <c r="JIU52" s="323"/>
      <c r="JIV52" s="323"/>
      <c r="JIW52" s="323"/>
      <c r="JIX52" s="323"/>
      <c r="JIY52" s="323"/>
      <c r="JIZ52" s="323"/>
      <c r="JJA52" s="323"/>
      <c r="JJB52" s="323"/>
      <c r="JJC52" s="323"/>
      <c r="JJD52" s="323"/>
      <c r="JJE52" s="323"/>
      <c r="JJF52" s="323"/>
      <c r="JJG52" s="323"/>
      <c r="JJH52" s="323"/>
      <c r="JJI52" s="323"/>
      <c r="JJJ52" s="323"/>
      <c r="JJK52" s="323"/>
      <c r="JJL52" s="323"/>
      <c r="JJM52" s="323"/>
      <c r="JJN52" s="323"/>
      <c r="JJO52" s="323"/>
      <c r="JJP52" s="323"/>
      <c r="JJQ52" s="323"/>
      <c r="JJR52" s="323"/>
      <c r="JJS52" s="323"/>
      <c r="JJT52" s="323"/>
      <c r="JJU52" s="323"/>
      <c r="JJV52" s="323"/>
      <c r="JJW52" s="323"/>
      <c r="JJX52" s="323"/>
      <c r="JJY52" s="323"/>
      <c r="JJZ52" s="323"/>
      <c r="JKA52" s="323"/>
      <c r="JKB52" s="323"/>
      <c r="JKC52" s="323"/>
      <c r="JKD52" s="323"/>
      <c r="JKE52" s="323"/>
      <c r="JKF52" s="323"/>
      <c r="JKG52" s="323"/>
      <c r="JKH52" s="323"/>
      <c r="JKI52" s="323"/>
      <c r="JKJ52" s="323"/>
      <c r="JKK52" s="323"/>
      <c r="JKL52" s="323"/>
      <c r="JKM52" s="323"/>
      <c r="JKN52" s="323"/>
      <c r="JKO52" s="323"/>
      <c r="JKP52" s="323"/>
      <c r="JKQ52" s="323"/>
      <c r="JKR52" s="323"/>
      <c r="JKS52" s="323"/>
      <c r="JKT52" s="323"/>
      <c r="JKU52" s="323"/>
      <c r="JKV52" s="323"/>
      <c r="JKW52" s="323"/>
      <c r="JKX52" s="323"/>
      <c r="JKY52" s="323"/>
      <c r="JKZ52" s="323"/>
      <c r="JLA52" s="323"/>
      <c r="JLB52" s="323"/>
      <c r="JLC52" s="323"/>
      <c r="JLD52" s="323"/>
      <c r="JLE52" s="323"/>
      <c r="JLF52" s="323"/>
      <c r="JLG52" s="323"/>
      <c r="JLH52" s="323"/>
      <c r="JLI52" s="323"/>
      <c r="JLJ52" s="323"/>
      <c r="JLK52" s="323"/>
      <c r="JLL52" s="323"/>
      <c r="JLM52" s="323"/>
      <c r="JLN52" s="323"/>
      <c r="JLO52" s="323"/>
      <c r="JLP52" s="323"/>
      <c r="JLQ52" s="323"/>
      <c r="JLR52" s="323"/>
      <c r="JLS52" s="323"/>
      <c r="JLT52" s="323"/>
      <c r="JLU52" s="323"/>
      <c r="JLV52" s="323"/>
      <c r="JLW52" s="323"/>
      <c r="JLX52" s="323"/>
      <c r="JLY52" s="323"/>
      <c r="JLZ52" s="323"/>
      <c r="JMA52" s="323"/>
      <c r="JMB52" s="323"/>
      <c r="JMC52" s="323"/>
      <c r="JMD52" s="323"/>
      <c r="JME52" s="323"/>
      <c r="JMF52" s="323"/>
      <c r="JMG52" s="323"/>
      <c r="JMH52" s="323"/>
      <c r="JMI52" s="323"/>
      <c r="JMJ52" s="323"/>
      <c r="JMK52" s="323"/>
      <c r="JML52" s="323"/>
      <c r="JMM52" s="323"/>
      <c r="JMN52" s="323"/>
      <c r="JMO52" s="323"/>
      <c r="JMP52" s="323"/>
      <c r="JMQ52" s="323"/>
      <c r="JMR52" s="323"/>
      <c r="JMS52" s="323"/>
      <c r="JMT52" s="323"/>
      <c r="JMU52" s="323"/>
      <c r="JMV52" s="323"/>
      <c r="JMW52" s="323"/>
      <c r="JMX52" s="323"/>
      <c r="JMY52" s="323"/>
      <c r="JMZ52" s="323"/>
      <c r="JNA52" s="323"/>
      <c r="JNB52" s="323"/>
      <c r="JNC52" s="323"/>
      <c r="JND52" s="323"/>
      <c r="JNE52" s="323"/>
      <c r="JNF52" s="323"/>
      <c r="JNG52" s="323"/>
      <c r="JNH52" s="323"/>
      <c r="JNI52" s="323"/>
      <c r="JNJ52" s="323"/>
      <c r="JNK52" s="323"/>
      <c r="JNL52" s="323"/>
      <c r="JNM52" s="323"/>
      <c r="JNN52" s="323"/>
      <c r="JNO52" s="323"/>
      <c r="JNP52" s="323"/>
      <c r="JNQ52" s="323"/>
      <c r="JNR52" s="323"/>
      <c r="JNS52" s="323"/>
      <c r="JNT52" s="323"/>
      <c r="JNU52" s="323"/>
      <c r="JNV52" s="323"/>
      <c r="JNW52" s="323"/>
      <c r="JNX52" s="323"/>
      <c r="JNY52" s="323"/>
      <c r="JNZ52" s="323"/>
      <c r="JOA52" s="323"/>
      <c r="JOB52" s="323"/>
      <c r="JOC52" s="323"/>
      <c r="JOD52" s="323"/>
      <c r="JOE52" s="323"/>
      <c r="JOF52" s="323"/>
      <c r="JOG52" s="323"/>
      <c r="JOH52" s="323"/>
      <c r="JOI52" s="323"/>
      <c r="JOJ52" s="323"/>
      <c r="JOK52" s="323"/>
      <c r="JOL52" s="323"/>
      <c r="JOM52" s="323"/>
      <c r="JON52" s="323"/>
      <c r="JOO52" s="323"/>
      <c r="JOP52" s="323"/>
      <c r="JOQ52" s="323"/>
      <c r="JOR52" s="323"/>
      <c r="JOS52" s="323"/>
      <c r="JOT52" s="323"/>
      <c r="JOU52" s="323"/>
      <c r="JOV52" s="323"/>
      <c r="JOW52" s="323"/>
      <c r="JOX52" s="323"/>
      <c r="JOY52" s="323"/>
      <c r="JOZ52" s="323"/>
      <c r="JPA52" s="323"/>
      <c r="JPB52" s="323"/>
      <c r="JPC52" s="323"/>
      <c r="JPD52" s="323"/>
      <c r="JPE52" s="323"/>
      <c r="JPF52" s="323"/>
      <c r="JPG52" s="323"/>
      <c r="JPH52" s="323"/>
      <c r="JPI52" s="323"/>
      <c r="JPJ52" s="323"/>
      <c r="JPK52" s="323"/>
      <c r="JPL52" s="323"/>
      <c r="JPM52" s="323"/>
      <c r="JPN52" s="323"/>
      <c r="JPO52" s="323"/>
      <c r="JPP52" s="323"/>
      <c r="JPQ52" s="323"/>
      <c r="JPR52" s="323"/>
      <c r="JPS52" s="323"/>
      <c r="JPT52" s="323"/>
      <c r="JPU52" s="323"/>
      <c r="JPV52" s="323"/>
      <c r="JPW52" s="323"/>
      <c r="JPX52" s="323"/>
      <c r="JPY52" s="323"/>
      <c r="JPZ52" s="323"/>
      <c r="JQA52" s="323"/>
      <c r="JQB52" s="323"/>
      <c r="JQC52" s="323"/>
      <c r="JQD52" s="323"/>
      <c r="JQE52" s="323"/>
      <c r="JQF52" s="323"/>
      <c r="JQG52" s="323"/>
      <c r="JQH52" s="323"/>
      <c r="JQI52" s="323"/>
      <c r="JQJ52" s="323"/>
      <c r="JQK52" s="323"/>
      <c r="JQL52" s="323"/>
      <c r="JQM52" s="323"/>
      <c r="JQN52" s="323"/>
      <c r="JQO52" s="323"/>
      <c r="JQP52" s="323"/>
      <c r="JQQ52" s="323"/>
      <c r="JQR52" s="323"/>
      <c r="JQS52" s="323"/>
      <c r="JQT52" s="323"/>
      <c r="JQU52" s="323"/>
      <c r="JQV52" s="323"/>
      <c r="JQW52" s="323"/>
      <c r="JQX52" s="323"/>
      <c r="JQY52" s="323"/>
      <c r="JQZ52" s="323"/>
      <c r="JRA52" s="323"/>
      <c r="JRB52" s="323"/>
      <c r="JRC52" s="323"/>
      <c r="JRD52" s="323"/>
      <c r="JRE52" s="323"/>
      <c r="JRF52" s="323"/>
      <c r="JRG52" s="323"/>
      <c r="JRH52" s="323"/>
      <c r="JRI52" s="323"/>
      <c r="JRJ52" s="323"/>
      <c r="JRK52" s="323"/>
      <c r="JRL52" s="323"/>
      <c r="JRM52" s="323"/>
      <c r="JRN52" s="323"/>
      <c r="JRO52" s="323"/>
      <c r="JRP52" s="323"/>
      <c r="JRQ52" s="323"/>
      <c r="JRR52" s="323"/>
      <c r="JRS52" s="323"/>
      <c r="JRT52" s="323"/>
      <c r="JRU52" s="323"/>
      <c r="JRV52" s="323"/>
      <c r="JRW52" s="323"/>
      <c r="JRX52" s="323"/>
      <c r="JRY52" s="323"/>
      <c r="JRZ52" s="323"/>
      <c r="JSA52" s="323"/>
      <c r="JSB52" s="323"/>
      <c r="JSC52" s="323"/>
      <c r="JSD52" s="323"/>
      <c r="JSE52" s="323"/>
      <c r="JSF52" s="323"/>
      <c r="JSG52" s="323"/>
      <c r="JSH52" s="323"/>
      <c r="JSI52" s="323"/>
      <c r="JSJ52" s="323"/>
      <c r="JSK52" s="323"/>
      <c r="JSL52" s="323"/>
      <c r="JSM52" s="323"/>
      <c r="JSN52" s="323"/>
      <c r="JSO52" s="323"/>
      <c r="JSP52" s="323"/>
      <c r="JSQ52" s="323"/>
      <c r="JSR52" s="323"/>
      <c r="JSS52" s="323"/>
      <c r="JST52" s="323"/>
      <c r="JSU52" s="323"/>
      <c r="JSV52" s="323"/>
      <c r="JSW52" s="323"/>
      <c r="JSX52" s="323"/>
      <c r="JSY52" s="323"/>
      <c r="JSZ52" s="323"/>
      <c r="JTA52" s="323"/>
      <c r="JTB52" s="323"/>
      <c r="JTC52" s="323"/>
      <c r="JTD52" s="323"/>
      <c r="JTE52" s="323"/>
      <c r="JTF52" s="323"/>
      <c r="JTG52" s="323"/>
      <c r="JTH52" s="323"/>
      <c r="JTI52" s="323"/>
      <c r="JTJ52" s="323"/>
      <c r="JTK52" s="323"/>
      <c r="JTL52" s="323"/>
      <c r="JTM52" s="323"/>
      <c r="JTN52" s="323"/>
      <c r="JTO52" s="323"/>
      <c r="JTP52" s="323"/>
      <c r="JTQ52" s="323"/>
      <c r="JTR52" s="323"/>
      <c r="JTS52" s="323"/>
      <c r="JTT52" s="323"/>
      <c r="JTU52" s="323"/>
      <c r="JTV52" s="323"/>
      <c r="JTW52" s="323"/>
      <c r="JTX52" s="323"/>
      <c r="JTY52" s="323"/>
      <c r="JTZ52" s="323"/>
      <c r="JUA52" s="323"/>
      <c r="JUB52" s="323"/>
      <c r="JUC52" s="323"/>
      <c r="JUD52" s="323"/>
      <c r="JUE52" s="323"/>
      <c r="JUF52" s="323"/>
      <c r="JUG52" s="323"/>
      <c r="JUH52" s="323"/>
      <c r="JUI52" s="323"/>
      <c r="JUJ52" s="323"/>
      <c r="JUK52" s="323"/>
      <c r="JUL52" s="323"/>
      <c r="JUM52" s="323"/>
      <c r="JUN52" s="323"/>
      <c r="JUO52" s="323"/>
      <c r="JUP52" s="323"/>
      <c r="JUQ52" s="323"/>
      <c r="JUR52" s="323"/>
      <c r="JUS52" s="323"/>
      <c r="JUT52" s="323"/>
      <c r="JUU52" s="323"/>
      <c r="JUV52" s="323"/>
      <c r="JUW52" s="323"/>
      <c r="JUX52" s="323"/>
      <c r="JUY52" s="323"/>
      <c r="JUZ52" s="323"/>
      <c r="JVA52" s="323"/>
      <c r="JVB52" s="323"/>
      <c r="JVC52" s="323"/>
      <c r="JVD52" s="323"/>
      <c r="JVE52" s="323"/>
      <c r="JVF52" s="323"/>
      <c r="JVG52" s="323"/>
      <c r="JVH52" s="323"/>
      <c r="JVI52" s="323"/>
      <c r="JVJ52" s="323"/>
      <c r="JVK52" s="323"/>
      <c r="JVL52" s="323"/>
      <c r="JVM52" s="323"/>
      <c r="JVN52" s="323"/>
      <c r="JVO52" s="323"/>
      <c r="JVP52" s="323"/>
      <c r="JVQ52" s="323"/>
      <c r="JVR52" s="323"/>
      <c r="JVS52" s="323"/>
      <c r="JVT52" s="323"/>
      <c r="JVU52" s="323"/>
      <c r="JVV52" s="323"/>
      <c r="JVW52" s="323"/>
      <c r="JVX52" s="323"/>
      <c r="JVY52" s="323"/>
      <c r="JVZ52" s="323"/>
      <c r="JWA52" s="323"/>
      <c r="JWB52" s="323"/>
      <c r="JWC52" s="323"/>
      <c r="JWD52" s="323"/>
      <c r="JWE52" s="323"/>
      <c r="JWF52" s="323"/>
      <c r="JWG52" s="323"/>
      <c r="JWH52" s="323"/>
      <c r="JWI52" s="323"/>
      <c r="JWJ52" s="323"/>
      <c r="JWK52" s="323"/>
      <c r="JWL52" s="323"/>
      <c r="JWM52" s="323"/>
      <c r="JWN52" s="323"/>
      <c r="JWO52" s="323"/>
      <c r="JWP52" s="323"/>
      <c r="JWQ52" s="323"/>
      <c r="JWR52" s="323"/>
      <c r="JWS52" s="323"/>
      <c r="JWT52" s="323"/>
      <c r="JWU52" s="323"/>
      <c r="JWV52" s="323"/>
      <c r="JWW52" s="323"/>
      <c r="JWX52" s="323"/>
      <c r="JWY52" s="323"/>
      <c r="JWZ52" s="323"/>
      <c r="JXA52" s="323"/>
      <c r="JXB52" s="323"/>
      <c r="JXC52" s="323"/>
      <c r="JXD52" s="323"/>
      <c r="JXE52" s="323"/>
      <c r="JXF52" s="323"/>
      <c r="JXG52" s="323"/>
      <c r="JXH52" s="323"/>
      <c r="JXI52" s="323"/>
      <c r="JXJ52" s="323"/>
      <c r="JXK52" s="323"/>
      <c r="JXL52" s="323"/>
      <c r="JXM52" s="323"/>
      <c r="JXN52" s="323"/>
      <c r="JXO52" s="323"/>
      <c r="JXP52" s="323"/>
      <c r="JXQ52" s="323"/>
      <c r="JXR52" s="323"/>
      <c r="JXS52" s="323"/>
      <c r="JXT52" s="323"/>
      <c r="JXU52" s="323"/>
      <c r="JXV52" s="323"/>
      <c r="JXW52" s="323"/>
      <c r="JXX52" s="323"/>
      <c r="JXY52" s="323"/>
      <c r="JXZ52" s="323"/>
      <c r="JYA52" s="323"/>
      <c r="JYB52" s="323"/>
      <c r="JYC52" s="323"/>
      <c r="JYD52" s="323"/>
      <c r="JYE52" s="323"/>
      <c r="JYF52" s="323"/>
      <c r="JYG52" s="323"/>
      <c r="JYH52" s="323"/>
      <c r="JYI52" s="323"/>
      <c r="JYJ52" s="323"/>
      <c r="JYK52" s="323"/>
      <c r="JYL52" s="323"/>
      <c r="JYM52" s="323"/>
      <c r="JYN52" s="323"/>
      <c r="JYO52" s="323"/>
      <c r="JYP52" s="323"/>
      <c r="JYQ52" s="323"/>
      <c r="JYR52" s="323"/>
      <c r="JYS52" s="323"/>
      <c r="JYT52" s="323"/>
      <c r="JYU52" s="323"/>
      <c r="JYV52" s="323"/>
      <c r="JYW52" s="323"/>
      <c r="JYX52" s="323"/>
      <c r="JYY52" s="323"/>
      <c r="JYZ52" s="323"/>
      <c r="JZA52" s="323"/>
      <c r="JZB52" s="323"/>
      <c r="JZC52" s="323"/>
      <c r="JZD52" s="323"/>
      <c r="JZE52" s="323"/>
      <c r="JZF52" s="323"/>
      <c r="JZG52" s="323"/>
      <c r="JZH52" s="323"/>
      <c r="JZI52" s="323"/>
      <c r="JZJ52" s="323"/>
      <c r="JZK52" s="323"/>
      <c r="JZL52" s="323"/>
      <c r="JZM52" s="323"/>
      <c r="JZN52" s="323"/>
      <c r="JZO52" s="323"/>
      <c r="JZP52" s="323"/>
      <c r="JZQ52" s="323"/>
      <c r="JZR52" s="323"/>
      <c r="JZS52" s="323"/>
      <c r="JZT52" s="323"/>
      <c r="JZU52" s="323"/>
      <c r="JZV52" s="323"/>
      <c r="JZW52" s="323"/>
      <c r="JZX52" s="323"/>
      <c r="JZY52" s="323"/>
      <c r="JZZ52" s="323"/>
      <c r="KAA52" s="323"/>
      <c r="KAB52" s="323"/>
      <c r="KAC52" s="323"/>
      <c r="KAD52" s="323"/>
      <c r="KAE52" s="323"/>
      <c r="KAF52" s="323"/>
      <c r="KAG52" s="323"/>
      <c r="KAH52" s="323"/>
      <c r="KAI52" s="323"/>
      <c r="KAJ52" s="323"/>
      <c r="KAK52" s="323"/>
      <c r="KAL52" s="323"/>
      <c r="KAM52" s="323"/>
      <c r="KAN52" s="323"/>
      <c r="KAO52" s="323"/>
      <c r="KAP52" s="323"/>
      <c r="KAQ52" s="323"/>
      <c r="KAR52" s="323"/>
      <c r="KAS52" s="323"/>
      <c r="KAT52" s="323"/>
      <c r="KAU52" s="323"/>
      <c r="KAV52" s="323"/>
      <c r="KAW52" s="323"/>
      <c r="KAX52" s="323"/>
      <c r="KAY52" s="323"/>
      <c r="KAZ52" s="323"/>
      <c r="KBA52" s="323"/>
      <c r="KBB52" s="323"/>
      <c r="KBC52" s="323"/>
      <c r="KBD52" s="323"/>
      <c r="KBE52" s="323"/>
      <c r="KBF52" s="323"/>
      <c r="KBG52" s="323"/>
      <c r="KBH52" s="323"/>
      <c r="KBI52" s="323"/>
      <c r="KBJ52" s="323"/>
      <c r="KBK52" s="323"/>
      <c r="KBL52" s="323"/>
      <c r="KBM52" s="323"/>
      <c r="KBN52" s="323"/>
      <c r="KBO52" s="323"/>
      <c r="KBP52" s="323"/>
      <c r="KBQ52" s="323"/>
      <c r="KBR52" s="323"/>
      <c r="KBS52" s="323"/>
      <c r="KBT52" s="323"/>
      <c r="KBU52" s="323"/>
      <c r="KBV52" s="323"/>
      <c r="KBW52" s="323"/>
      <c r="KBX52" s="323"/>
      <c r="KBY52" s="323"/>
      <c r="KBZ52" s="323"/>
      <c r="KCA52" s="323"/>
      <c r="KCB52" s="323"/>
      <c r="KCC52" s="323"/>
      <c r="KCD52" s="323"/>
      <c r="KCE52" s="323"/>
      <c r="KCF52" s="323"/>
      <c r="KCG52" s="323"/>
      <c r="KCH52" s="323"/>
      <c r="KCI52" s="323"/>
      <c r="KCJ52" s="323"/>
      <c r="KCK52" s="323"/>
      <c r="KCL52" s="323"/>
      <c r="KCM52" s="323"/>
      <c r="KCN52" s="323"/>
      <c r="KCO52" s="323"/>
      <c r="KCP52" s="323"/>
      <c r="KCQ52" s="323"/>
      <c r="KCR52" s="323"/>
      <c r="KCS52" s="323"/>
      <c r="KCT52" s="323"/>
      <c r="KCU52" s="323"/>
      <c r="KCV52" s="323"/>
      <c r="KCW52" s="323"/>
      <c r="KCX52" s="323"/>
      <c r="KCY52" s="323"/>
      <c r="KCZ52" s="323"/>
      <c r="KDA52" s="323"/>
      <c r="KDB52" s="323"/>
      <c r="KDC52" s="323"/>
      <c r="KDD52" s="323"/>
      <c r="KDE52" s="323"/>
      <c r="KDF52" s="323"/>
      <c r="KDG52" s="323"/>
      <c r="KDH52" s="323"/>
      <c r="KDI52" s="323"/>
      <c r="KDJ52" s="323"/>
      <c r="KDK52" s="323"/>
      <c r="KDL52" s="323"/>
      <c r="KDM52" s="323"/>
      <c r="KDN52" s="323"/>
      <c r="KDO52" s="323"/>
      <c r="KDP52" s="323"/>
      <c r="KDQ52" s="323"/>
      <c r="KDR52" s="323"/>
      <c r="KDS52" s="323"/>
      <c r="KDT52" s="323"/>
      <c r="KDU52" s="323"/>
      <c r="KDV52" s="323"/>
      <c r="KDW52" s="323"/>
      <c r="KDX52" s="323"/>
      <c r="KDY52" s="323"/>
      <c r="KDZ52" s="323"/>
      <c r="KEA52" s="323"/>
      <c r="KEB52" s="323"/>
      <c r="KEC52" s="323"/>
      <c r="KED52" s="323"/>
      <c r="KEE52" s="323"/>
      <c r="KEF52" s="323"/>
      <c r="KEG52" s="323"/>
      <c r="KEH52" s="323"/>
      <c r="KEI52" s="323"/>
      <c r="KEJ52" s="323"/>
      <c r="KEK52" s="323"/>
      <c r="KEL52" s="323"/>
      <c r="KEM52" s="323"/>
      <c r="KEN52" s="323"/>
      <c r="KEO52" s="323"/>
      <c r="KEP52" s="323"/>
      <c r="KEQ52" s="323"/>
      <c r="KER52" s="323"/>
      <c r="KES52" s="323"/>
      <c r="KET52" s="323"/>
      <c r="KEU52" s="323"/>
      <c r="KEV52" s="323"/>
      <c r="KEW52" s="323"/>
      <c r="KEX52" s="323"/>
      <c r="KEY52" s="323"/>
      <c r="KEZ52" s="323"/>
      <c r="KFA52" s="323"/>
      <c r="KFB52" s="323"/>
      <c r="KFC52" s="323"/>
      <c r="KFD52" s="323"/>
      <c r="KFE52" s="323"/>
      <c r="KFF52" s="323"/>
      <c r="KFG52" s="323"/>
      <c r="KFH52" s="323"/>
      <c r="KFI52" s="323"/>
      <c r="KFJ52" s="323"/>
      <c r="KFK52" s="323"/>
      <c r="KFL52" s="323"/>
      <c r="KFM52" s="323"/>
      <c r="KFN52" s="323"/>
      <c r="KFO52" s="323"/>
      <c r="KFP52" s="323"/>
      <c r="KFQ52" s="323"/>
      <c r="KFR52" s="323"/>
      <c r="KFS52" s="323"/>
      <c r="KFT52" s="323"/>
      <c r="KFU52" s="323"/>
      <c r="KFV52" s="323"/>
      <c r="KFW52" s="323"/>
      <c r="KFX52" s="323"/>
      <c r="KFY52" s="323"/>
      <c r="KFZ52" s="323"/>
      <c r="KGA52" s="323"/>
      <c r="KGB52" s="323"/>
      <c r="KGC52" s="323"/>
      <c r="KGD52" s="323"/>
      <c r="KGE52" s="323"/>
      <c r="KGF52" s="323"/>
      <c r="KGG52" s="323"/>
      <c r="KGH52" s="323"/>
      <c r="KGI52" s="323"/>
      <c r="KGJ52" s="323"/>
      <c r="KGK52" s="323"/>
      <c r="KGL52" s="323"/>
      <c r="KGM52" s="323"/>
      <c r="KGN52" s="323"/>
      <c r="KGO52" s="323"/>
      <c r="KGP52" s="323"/>
      <c r="KGQ52" s="323"/>
      <c r="KGR52" s="323"/>
      <c r="KGS52" s="323"/>
      <c r="KGT52" s="323"/>
      <c r="KGU52" s="323"/>
      <c r="KGV52" s="323"/>
      <c r="KGW52" s="323"/>
      <c r="KGX52" s="323"/>
      <c r="KGY52" s="323"/>
      <c r="KGZ52" s="323"/>
      <c r="KHA52" s="323"/>
      <c r="KHB52" s="323"/>
      <c r="KHC52" s="323"/>
      <c r="KHD52" s="323"/>
      <c r="KHE52" s="323"/>
      <c r="KHF52" s="323"/>
      <c r="KHG52" s="323"/>
      <c r="KHH52" s="323"/>
      <c r="KHI52" s="323"/>
      <c r="KHJ52" s="323"/>
      <c r="KHK52" s="323"/>
      <c r="KHL52" s="323"/>
      <c r="KHM52" s="323"/>
      <c r="KHN52" s="323"/>
      <c r="KHO52" s="323"/>
      <c r="KHP52" s="323"/>
      <c r="KHQ52" s="323"/>
      <c r="KHR52" s="323"/>
      <c r="KHS52" s="323"/>
      <c r="KHT52" s="323"/>
      <c r="KHU52" s="323"/>
      <c r="KHV52" s="323"/>
      <c r="KHW52" s="323"/>
      <c r="KHX52" s="323"/>
      <c r="KHY52" s="323"/>
      <c r="KHZ52" s="323"/>
      <c r="KIA52" s="323"/>
      <c r="KIB52" s="323"/>
      <c r="KIC52" s="323"/>
      <c r="KID52" s="323"/>
      <c r="KIE52" s="323"/>
      <c r="KIF52" s="323"/>
      <c r="KIG52" s="323"/>
      <c r="KIH52" s="323"/>
      <c r="KII52" s="323"/>
      <c r="KIJ52" s="323"/>
      <c r="KIK52" s="323"/>
      <c r="KIL52" s="323"/>
      <c r="KIM52" s="323"/>
      <c r="KIN52" s="323"/>
      <c r="KIO52" s="323"/>
      <c r="KIP52" s="323"/>
      <c r="KIQ52" s="323"/>
      <c r="KIR52" s="323"/>
      <c r="KIS52" s="323"/>
      <c r="KIT52" s="323"/>
      <c r="KIU52" s="323"/>
      <c r="KIV52" s="323"/>
      <c r="KIW52" s="323"/>
      <c r="KIX52" s="323"/>
      <c r="KIY52" s="323"/>
      <c r="KIZ52" s="323"/>
      <c r="KJA52" s="323"/>
      <c r="KJB52" s="323"/>
      <c r="KJC52" s="323"/>
      <c r="KJD52" s="323"/>
      <c r="KJE52" s="323"/>
      <c r="KJF52" s="323"/>
      <c r="KJG52" s="323"/>
      <c r="KJH52" s="323"/>
      <c r="KJI52" s="323"/>
      <c r="KJJ52" s="323"/>
      <c r="KJK52" s="323"/>
      <c r="KJL52" s="323"/>
      <c r="KJM52" s="323"/>
      <c r="KJN52" s="323"/>
      <c r="KJO52" s="323"/>
      <c r="KJP52" s="323"/>
      <c r="KJQ52" s="323"/>
      <c r="KJR52" s="323"/>
      <c r="KJS52" s="323"/>
      <c r="KJT52" s="323"/>
      <c r="KJU52" s="323"/>
      <c r="KJV52" s="323"/>
      <c r="KJW52" s="323"/>
      <c r="KJX52" s="323"/>
      <c r="KJY52" s="323"/>
      <c r="KJZ52" s="323"/>
      <c r="KKA52" s="323"/>
      <c r="KKB52" s="323"/>
      <c r="KKC52" s="323"/>
      <c r="KKD52" s="323"/>
      <c r="KKE52" s="323"/>
      <c r="KKF52" s="323"/>
      <c r="KKG52" s="323"/>
      <c r="KKH52" s="323"/>
      <c r="KKI52" s="323"/>
      <c r="KKJ52" s="323"/>
      <c r="KKK52" s="323"/>
      <c r="KKL52" s="323"/>
      <c r="KKM52" s="323"/>
      <c r="KKN52" s="323"/>
      <c r="KKO52" s="323"/>
      <c r="KKP52" s="323"/>
      <c r="KKQ52" s="323"/>
      <c r="KKR52" s="323"/>
      <c r="KKS52" s="323"/>
      <c r="KKT52" s="323"/>
      <c r="KKU52" s="323"/>
      <c r="KKV52" s="323"/>
      <c r="KKW52" s="323"/>
      <c r="KKX52" s="323"/>
      <c r="KKY52" s="323"/>
      <c r="KKZ52" s="323"/>
      <c r="KLA52" s="323"/>
      <c r="KLB52" s="323"/>
      <c r="KLC52" s="323"/>
      <c r="KLD52" s="323"/>
      <c r="KLE52" s="323"/>
      <c r="KLF52" s="323"/>
      <c r="KLG52" s="323"/>
      <c r="KLH52" s="323"/>
      <c r="KLI52" s="323"/>
      <c r="KLJ52" s="323"/>
      <c r="KLK52" s="323"/>
      <c r="KLL52" s="323"/>
      <c r="KLM52" s="323"/>
      <c r="KLN52" s="323"/>
      <c r="KLO52" s="323"/>
      <c r="KLP52" s="323"/>
      <c r="KLQ52" s="323"/>
      <c r="KLR52" s="323"/>
      <c r="KLS52" s="323"/>
      <c r="KLT52" s="323"/>
      <c r="KLU52" s="323"/>
      <c r="KLV52" s="323"/>
      <c r="KLW52" s="323"/>
      <c r="KLX52" s="323"/>
      <c r="KLY52" s="323"/>
      <c r="KLZ52" s="323"/>
      <c r="KMA52" s="323"/>
      <c r="KMB52" s="323"/>
      <c r="KMC52" s="323"/>
      <c r="KMD52" s="323"/>
      <c r="KME52" s="323"/>
      <c r="KMF52" s="323"/>
      <c r="KMG52" s="323"/>
      <c r="KMH52" s="323"/>
      <c r="KMI52" s="323"/>
      <c r="KMJ52" s="323"/>
      <c r="KMK52" s="323"/>
      <c r="KML52" s="323"/>
      <c r="KMM52" s="323"/>
      <c r="KMN52" s="323"/>
      <c r="KMO52" s="323"/>
      <c r="KMP52" s="323"/>
      <c r="KMQ52" s="323"/>
      <c r="KMR52" s="323"/>
      <c r="KMS52" s="323"/>
      <c r="KMT52" s="323"/>
      <c r="KMU52" s="323"/>
      <c r="KMV52" s="323"/>
      <c r="KMW52" s="323"/>
      <c r="KMX52" s="323"/>
      <c r="KMY52" s="323"/>
      <c r="KMZ52" s="323"/>
      <c r="KNA52" s="323"/>
      <c r="KNB52" s="323"/>
      <c r="KNC52" s="323"/>
      <c r="KND52" s="323"/>
      <c r="KNE52" s="323"/>
      <c r="KNF52" s="323"/>
      <c r="KNG52" s="323"/>
      <c r="KNH52" s="323"/>
      <c r="KNI52" s="323"/>
      <c r="KNJ52" s="323"/>
      <c r="KNK52" s="323"/>
      <c r="KNL52" s="323"/>
      <c r="KNM52" s="323"/>
      <c r="KNN52" s="323"/>
      <c r="KNO52" s="323"/>
      <c r="KNP52" s="323"/>
      <c r="KNQ52" s="323"/>
      <c r="KNR52" s="323"/>
      <c r="KNS52" s="323"/>
      <c r="KNT52" s="323"/>
      <c r="KNU52" s="323"/>
      <c r="KNV52" s="323"/>
      <c r="KNW52" s="323"/>
      <c r="KNX52" s="323"/>
      <c r="KNY52" s="323"/>
      <c r="KNZ52" s="323"/>
      <c r="KOA52" s="323"/>
      <c r="KOB52" s="323"/>
      <c r="KOC52" s="323"/>
      <c r="KOD52" s="323"/>
      <c r="KOE52" s="323"/>
      <c r="KOF52" s="323"/>
      <c r="KOG52" s="323"/>
      <c r="KOH52" s="323"/>
      <c r="KOI52" s="323"/>
      <c r="KOJ52" s="323"/>
      <c r="KOK52" s="323"/>
      <c r="KOL52" s="323"/>
      <c r="KOM52" s="323"/>
      <c r="KON52" s="323"/>
      <c r="KOO52" s="323"/>
      <c r="KOP52" s="323"/>
      <c r="KOQ52" s="323"/>
      <c r="KOR52" s="323"/>
      <c r="KOS52" s="323"/>
      <c r="KOT52" s="323"/>
      <c r="KOU52" s="323"/>
      <c r="KOV52" s="323"/>
      <c r="KOW52" s="323"/>
      <c r="KOX52" s="323"/>
      <c r="KOY52" s="323"/>
      <c r="KOZ52" s="323"/>
      <c r="KPA52" s="323"/>
      <c r="KPB52" s="323"/>
      <c r="KPC52" s="323"/>
      <c r="KPD52" s="323"/>
      <c r="KPE52" s="323"/>
      <c r="KPF52" s="323"/>
      <c r="KPG52" s="323"/>
      <c r="KPH52" s="323"/>
      <c r="KPI52" s="323"/>
      <c r="KPJ52" s="323"/>
      <c r="KPK52" s="323"/>
      <c r="KPL52" s="323"/>
      <c r="KPM52" s="323"/>
      <c r="KPN52" s="323"/>
      <c r="KPO52" s="323"/>
      <c r="KPP52" s="323"/>
      <c r="KPQ52" s="323"/>
      <c r="KPR52" s="323"/>
      <c r="KPS52" s="323"/>
      <c r="KPT52" s="323"/>
      <c r="KPU52" s="323"/>
      <c r="KPV52" s="323"/>
      <c r="KPW52" s="323"/>
      <c r="KPX52" s="323"/>
      <c r="KPY52" s="323"/>
      <c r="KPZ52" s="323"/>
      <c r="KQA52" s="323"/>
      <c r="KQB52" s="323"/>
      <c r="KQC52" s="323"/>
      <c r="KQD52" s="323"/>
      <c r="KQE52" s="323"/>
      <c r="KQF52" s="323"/>
      <c r="KQG52" s="323"/>
      <c r="KQH52" s="323"/>
      <c r="KQI52" s="323"/>
      <c r="KQJ52" s="323"/>
      <c r="KQK52" s="323"/>
      <c r="KQL52" s="323"/>
      <c r="KQM52" s="323"/>
      <c r="KQN52" s="323"/>
      <c r="KQO52" s="323"/>
      <c r="KQP52" s="323"/>
      <c r="KQQ52" s="323"/>
      <c r="KQR52" s="323"/>
      <c r="KQS52" s="323"/>
      <c r="KQT52" s="323"/>
      <c r="KQU52" s="323"/>
      <c r="KQV52" s="323"/>
      <c r="KQW52" s="323"/>
      <c r="KQX52" s="323"/>
      <c r="KQY52" s="323"/>
      <c r="KQZ52" s="323"/>
      <c r="KRA52" s="323"/>
      <c r="KRB52" s="323"/>
      <c r="KRC52" s="323"/>
      <c r="KRD52" s="323"/>
      <c r="KRE52" s="323"/>
      <c r="KRF52" s="323"/>
      <c r="KRG52" s="323"/>
      <c r="KRH52" s="323"/>
      <c r="KRI52" s="323"/>
      <c r="KRJ52" s="323"/>
      <c r="KRK52" s="323"/>
      <c r="KRL52" s="323"/>
      <c r="KRM52" s="323"/>
      <c r="KRN52" s="323"/>
      <c r="KRO52" s="323"/>
      <c r="KRP52" s="323"/>
      <c r="KRQ52" s="323"/>
      <c r="KRR52" s="323"/>
      <c r="KRS52" s="323"/>
      <c r="KRT52" s="323"/>
      <c r="KRU52" s="323"/>
      <c r="KRV52" s="323"/>
      <c r="KRW52" s="323"/>
      <c r="KRX52" s="323"/>
      <c r="KRY52" s="323"/>
      <c r="KRZ52" s="323"/>
      <c r="KSA52" s="323"/>
      <c r="KSB52" s="323"/>
      <c r="KSC52" s="323"/>
      <c r="KSD52" s="323"/>
      <c r="KSE52" s="323"/>
      <c r="KSF52" s="323"/>
      <c r="KSG52" s="323"/>
      <c r="KSH52" s="323"/>
      <c r="KSI52" s="323"/>
      <c r="KSJ52" s="323"/>
      <c r="KSK52" s="323"/>
      <c r="KSL52" s="323"/>
      <c r="KSM52" s="323"/>
      <c r="KSN52" s="323"/>
      <c r="KSO52" s="323"/>
      <c r="KSP52" s="323"/>
      <c r="KSQ52" s="323"/>
      <c r="KSR52" s="323"/>
      <c r="KSS52" s="323"/>
      <c r="KST52" s="323"/>
      <c r="KSU52" s="323"/>
      <c r="KSV52" s="323"/>
      <c r="KSW52" s="323"/>
      <c r="KSX52" s="323"/>
      <c r="KSY52" s="323"/>
      <c r="KSZ52" s="323"/>
      <c r="KTA52" s="323"/>
      <c r="KTB52" s="323"/>
      <c r="KTC52" s="323"/>
      <c r="KTD52" s="323"/>
      <c r="KTE52" s="323"/>
      <c r="KTF52" s="323"/>
      <c r="KTG52" s="323"/>
      <c r="KTH52" s="323"/>
      <c r="KTI52" s="323"/>
      <c r="KTJ52" s="323"/>
      <c r="KTK52" s="323"/>
      <c r="KTL52" s="323"/>
      <c r="KTM52" s="323"/>
      <c r="KTN52" s="323"/>
      <c r="KTO52" s="323"/>
      <c r="KTP52" s="323"/>
      <c r="KTQ52" s="323"/>
      <c r="KTR52" s="323"/>
      <c r="KTS52" s="323"/>
      <c r="KTT52" s="323"/>
      <c r="KTU52" s="323"/>
      <c r="KTV52" s="323"/>
      <c r="KTW52" s="323"/>
      <c r="KTX52" s="323"/>
      <c r="KTY52" s="323"/>
      <c r="KTZ52" s="323"/>
      <c r="KUA52" s="323"/>
      <c r="KUB52" s="323"/>
      <c r="KUC52" s="323"/>
      <c r="KUD52" s="323"/>
      <c r="KUE52" s="323"/>
      <c r="KUF52" s="323"/>
      <c r="KUG52" s="323"/>
      <c r="KUH52" s="323"/>
      <c r="KUI52" s="323"/>
      <c r="KUJ52" s="323"/>
      <c r="KUK52" s="323"/>
      <c r="KUL52" s="323"/>
      <c r="KUM52" s="323"/>
      <c r="KUN52" s="323"/>
      <c r="KUO52" s="323"/>
      <c r="KUP52" s="323"/>
      <c r="KUQ52" s="323"/>
      <c r="KUR52" s="323"/>
      <c r="KUS52" s="323"/>
      <c r="KUT52" s="323"/>
      <c r="KUU52" s="323"/>
      <c r="KUV52" s="323"/>
      <c r="KUW52" s="323"/>
      <c r="KUX52" s="323"/>
      <c r="KUY52" s="323"/>
      <c r="KUZ52" s="323"/>
      <c r="KVA52" s="323"/>
      <c r="KVB52" s="323"/>
      <c r="KVC52" s="323"/>
      <c r="KVD52" s="323"/>
      <c r="KVE52" s="323"/>
      <c r="KVF52" s="323"/>
      <c r="KVG52" s="323"/>
      <c r="KVH52" s="323"/>
      <c r="KVI52" s="323"/>
      <c r="KVJ52" s="323"/>
      <c r="KVK52" s="323"/>
      <c r="KVL52" s="323"/>
      <c r="KVM52" s="323"/>
      <c r="KVN52" s="323"/>
      <c r="KVO52" s="323"/>
      <c r="KVP52" s="323"/>
      <c r="KVQ52" s="323"/>
      <c r="KVR52" s="323"/>
      <c r="KVS52" s="323"/>
      <c r="KVT52" s="323"/>
      <c r="KVU52" s="323"/>
      <c r="KVV52" s="323"/>
      <c r="KVW52" s="323"/>
      <c r="KVX52" s="323"/>
      <c r="KVY52" s="323"/>
      <c r="KVZ52" s="323"/>
      <c r="KWA52" s="323"/>
      <c r="KWB52" s="323"/>
      <c r="KWC52" s="323"/>
      <c r="KWD52" s="323"/>
      <c r="KWE52" s="323"/>
      <c r="KWF52" s="323"/>
      <c r="KWG52" s="323"/>
      <c r="KWH52" s="323"/>
      <c r="KWI52" s="323"/>
      <c r="KWJ52" s="323"/>
      <c r="KWK52" s="323"/>
      <c r="KWL52" s="323"/>
      <c r="KWM52" s="323"/>
      <c r="KWN52" s="323"/>
      <c r="KWO52" s="323"/>
      <c r="KWP52" s="323"/>
      <c r="KWQ52" s="323"/>
      <c r="KWR52" s="323"/>
      <c r="KWS52" s="323"/>
      <c r="KWT52" s="323"/>
      <c r="KWU52" s="323"/>
      <c r="KWV52" s="323"/>
      <c r="KWW52" s="323"/>
      <c r="KWX52" s="323"/>
      <c r="KWY52" s="323"/>
      <c r="KWZ52" s="323"/>
      <c r="KXA52" s="323"/>
      <c r="KXB52" s="323"/>
      <c r="KXC52" s="323"/>
      <c r="KXD52" s="323"/>
      <c r="KXE52" s="323"/>
      <c r="KXF52" s="323"/>
      <c r="KXG52" s="323"/>
      <c r="KXH52" s="323"/>
      <c r="KXI52" s="323"/>
      <c r="KXJ52" s="323"/>
      <c r="KXK52" s="323"/>
      <c r="KXL52" s="323"/>
      <c r="KXM52" s="323"/>
      <c r="KXN52" s="323"/>
      <c r="KXO52" s="323"/>
      <c r="KXP52" s="323"/>
      <c r="KXQ52" s="323"/>
      <c r="KXR52" s="323"/>
      <c r="KXS52" s="323"/>
      <c r="KXT52" s="323"/>
      <c r="KXU52" s="323"/>
      <c r="KXV52" s="323"/>
      <c r="KXW52" s="323"/>
      <c r="KXX52" s="323"/>
      <c r="KXY52" s="323"/>
      <c r="KXZ52" s="323"/>
      <c r="KYA52" s="323"/>
      <c r="KYB52" s="323"/>
      <c r="KYC52" s="323"/>
      <c r="KYD52" s="323"/>
      <c r="KYE52" s="323"/>
      <c r="KYF52" s="323"/>
      <c r="KYG52" s="323"/>
      <c r="KYH52" s="323"/>
      <c r="KYI52" s="323"/>
      <c r="KYJ52" s="323"/>
      <c r="KYK52" s="323"/>
      <c r="KYL52" s="323"/>
      <c r="KYM52" s="323"/>
      <c r="KYN52" s="323"/>
      <c r="KYO52" s="323"/>
      <c r="KYP52" s="323"/>
      <c r="KYQ52" s="323"/>
      <c r="KYR52" s="323"/>
      <c r="KYS52" s="323"/>
      <c r="KYT52" s="323"/>
      <c r="KYU52" s="323"/>
      <c r="KYV52" s="323"/>
      <c r="KYW52" s="323"/>
      <c r="KYX52" s="323"/>
      <c r="KYY52" s="323"/>
      <c r="KYZ52" s="323"/>
      <c r="KZA52" s="323"/>
      <c r="KZB52" s="323"/>
      <c r="KZC52" s="323"/>
      <c r="KZD52" s="323"/>
      <c r="KZE52" s="323"/>
      <c r="KZF52" s="323"/>
      <c r="KZG52" s="323"/>
      <c r="KZH52" s="323"/>
      <c r="KZI52" s="323"/>
      <c r="KZJ52" s="323"/>
      <c r="KZK52" s="323"/>
      <c r="KZL52" s="323"/>
      <c r="KZM52" s="323"/>
      <c r="KZN52" s="323"/>
      <c r="KZO52" s="323"/>
      <c r="KZP52" s="323"/>
      <c r="KZQ52" s="323"/>
      <c r="KZR52" s="323"/>
      <c r="KZS52" s="323"/>
      <c r="KZT52" s="323"/>
      <c r="KZU52" s="323"/>
      <c r="KZV52" s="323"/>
      <c r="KZW52" s="323"/>
      <c r="KZX52" s="323"/>
      <c r="KZY52" s="323"/>
      <c r="KZZ52" s="323"/>
      <c r="LAA52" s="323"/>
      <c r="LAB52" s="323"/>
      <c r="LAC52" s="323"/>
      <c r="LAD52" s="323"/>
      <c r="LAE52" s="323"/>
      <c r="LAF52" s="323"/>
      <c r="LAG52" s="323"/>
      <c r="LAH52" s="323"/>
      <c r="LAI52" s="323"/>
      <c r="LAJ52" s="323"/>
      <c r="LAK52" s="323"/>
      <c r="LAL52" s="323"/>
      <c r="LAM52" s="323"/>
      <c r="LAN52" s="323"/>
      <c r="LAO52" s="323"/>
      <c r="LAP52" s="323"/>
      <c r="LAQ52" s="323"/>
      <c r="LAR52" s="323"/>
      <c r="LAS52" s="323"/>
      <c r="LAT52" s="323"/>
      <c r="LAU52" s="323"/>
      <c r="LAV52" s="323"/>
      <c r="LAW52" s="323"/>
      <c r="LAX52" s="323"/>
      <c r="LAY52" s="323"/>
      <c r="LAZ52" s="323"/>
      <c r="LBA52" s="323"/>
      <c r="LBB52" s="323"/>
      <c r="LBC52" s="323"/>
      <c r="LBD52" s="323"/>
      <c r="LBE52" s="323"/>
      <c r="LBF52" s="323"/>
      <c r="LBG52" s="323"/>
      <c r="LBH52" s="323"/>
      <c r="LBI52" s="323"/>
      <c r="LBJ52" s="323"/>
      <c r="LBK52" s="323"/>
      <c r="LBL52" s="323"/>
      <c r="LBM52" s="323"/>
      <c r="LBN52" s="323"/>
      <c r="LBO52" s="323"/>
      <c r="LBP52" s="323"/>
      <c r="LBQ52" s="323"/>
      <c r="LBR52" s="323"/>
      <c r="LBS52" s="323"/>
      <c r="LBT52" s="323"/>
      <c r="LBU52" s="323"/>
      <c r="LBV52" s="323"/>
      <c r="LBW52" s="323"/>
      <c r="LBX52" s="323"/>
      <c r="LBY52" s="323"/>
      <c r="LBZ52" s="323"/>
      <c r="LCA52" s="323"/>
      <c r="LCB52" s="323"/>
      <c r="LCC52" s="323"/>
      <c r="LCD52" s="323"/>
      <c r="LCE52" s="323"/>
      <c r="LCF52" s="323"/>
      <c r="LCG52" s="323"/>
      <c r="LCH52" s="323"/>
      <c r="LCI52" s="323"/>
      <c r="LCJ52" s="323"/>
      <c r="LCK52" s="323"/>
      <c r="LCL52" s="323"/>
      <c r="LCM52" s="323"/>
      <c r="LCN52" s="323"/>
      <c r="LCO52" s="323"/>
      <c r="LCP52" s="323"/>
      <c r="LCQ52" s="323"/>
      <c r="LCR52" s="323"/>
      <c r="LCS52" s="323"/>
      <c r="LCT52" s="323"/>
      <c r="LCU52" s="323"/>
      <c r="LCV52" s="323"/>
      <c r="LCW52" s="323"/>
      <c r="LCX52" s="323"/>
      <c r="LCY52" s="323"/>
      <c r="LCZ52" s="323"/>
      <c r="LDA52" s="323"/>
      <c r="LDB52" s="323"/>
      <c r="LDC52" s="323"/>
      <c r="LDD52" s="323"/>
      <c r="LDE52" s="323"/>
      <c r="LDF52" s="323"/>
      <c r="LDG52" s="323"/>
      <c r="LDH52" s="323"/>
      <c r="LDI52" s="323"/>
      <c r="LDJ52" s="323"/>
      <c r="LDK52" s="323"/>
      <c r="LDL52" s="323"/>
      <c r="LDM52" s="323"/>
      <c r="LDN52" s="323"/>
      <c r="LDO52" s="323"/>
      <c r="LDP52" s="323"/>
      <c r="LDQ52" s="323"/>
      <c r="LDR52" s="323"/>
      <c r="LDS52" s="323"/>
      <c r="LDT52" s="323"/>
      <c r="LDU52" s="323"/>
      <c r="LDV52" s="323"/>
      <c r="LDW52" s="323"/>
      <c r="LDX52" s="323"/>
      <c r="LDY52" s="323"/>
      <c r="LDZ52" s="323"/>
      <c r="LEA52" s="323"/>
      <c r="LEB52" s="323"/>
      <c r="LEC52" s="323"/>
      <c r="LED52" s="323"/>
      <c r="LEE52" s="323"/>
      <c r="LEF52" s="323"/>
      <c r="LEG52" s="323"/>
      <c r="LEH52" s="323"/>
      <c r="LEI52" s="323"/>
      <c r="LEJ52" s="323"/>
      <c r="LEK52" s="323"/>
      <c r="LEL52" s="323"/>
      <c r="LEM52" s="323"/>
      <c r="LEN52" s="323"/>
      <c r="LEO52" s="323"/>
      <c r="LEP52" s="323"/>
      <c r="LEQ52" s="323"/>
      <c r="LER52" s="323"/>
      <c r="LES52" s="323"/>
      <c r="LET52" s="323"/>
      <c r="LEU52" s="323"/>
      <c r="LEV52" s="323"/>
      <c r="LEW52" s="323"/>
      <c r="LEX52" s="323"/>
      <c r="LEY52" s="323"/>
      <c r="LEZ52" s="323"/>
      <c r="LFA52" s="323"/>
      <c r="LFB52" s="323"/>
      <c r="LFC52" s="323"/>
      <c r="LFD52" s="323"/>
      <c r="LFE52" s="323"/>
      <c r="LFF52" s="323"/>
      <c r="LFG52" s="323"/>
      <c r="LFH52" s="323"/>
      <c r="LFI52" s="323"/>
      <c r="LFJ52" s="323"/>
      <c r="LFK52" s="323"/>
      <c r="LFL52" s="323"/>
      <c r="LFM52" s="323"/>
      <c r="LFN52" s="323"/>
      <c r="LFO52" s="323"/>
      <c r="LFP52" s="323"/>
      <c r="LFQ52" s="323"/>
      <c r="LFR52" s="323"/>
      <c r="LFS52" s="323"/>
      <c r="LFT52" s="323"/>
      <c r="LFU52" s="323"/>
      <c r="LFV52" s="323"/>
      <c r="LFW52" s="323"/>
      <c r="LFX52" s="323"/>
      <c r="LFY52" s="323"/>
      <c r="LFZ52" s="323"/>
      <c r="LGA52" s="323"/>
      <c r="LGB52" s="323"/>
      <c r="LGC52" s="323"/>
      <c r="LGD52" s="323"/>
      <c r="LGE52" s="323"/>
      <c r="LGF52" s="323"/>
      <c r="LGG52" s="323"/>
      <c r="LGH52" s="323"/>
      <c r="LGI52" s="323"/>
      <c r="LGJ52" s="323"/>
      <c r="LGK52" s="323"/>
      <c r="LGL52" s="323"/>
      <c r="LGM52" s="323"/>
      <c r="LGN52" s="323"/>
      <c r="LGO52" s="323"/>
      <c r="LGP52" s="323"/>
      <c r="LGQ52" s="323"/>
      <c r="LGR52" s="323"/>
      <c r="LGS52" s="323"/>
      <c r="LGT52" s="323"/>
      <c r="LGU52" s="323"/>
      <c r="LGV52" s="323"/>
      <c r="LGW52" s="323"/>
      <c r="LGX52" s="323"/>
      <c r="LGY52" s="323"/>
      <c r="LGZ52" s="323"/>
      <c r="LHA52" s="323"/>
      <c r="LHB52" s="323"/>
      <c r="LHC52" s="323"/>
      <c r="LHD52" s="323"/>
      <c r="LHE52" s="323"/>
      <c r="LHF52" s="323"/>
      <c r="LHG52" s="323"/>
      <c r="LHH52" s="323"/>
      <c r="LHI52" s="323"/>
      <c r="LHJ52" s="323"/>
      <c r="LHK52" s="323"/>
      <c r="LHL52" s="323"/>
      <c r="LHM52" s="323"/>
      <c r="LHN52" s="323"/>
      <c r="LHO52" s="323"/>
      <c r="LHP52" s="323"/>
      <c r="LHQ52" s="323"/>
      <c r="LHR52" s="323"/>
      <c r="LHS52" s="323"/>
      <c r="LHT52" s="323"/>
      <c r="LHU52" s="323"/>
      <c r="LHV52" s="323"/>
      <c r="LHW52" s="323"/>
      <c r="LHX52" s="323"/>
      <c r="LHY52" s="323"/>
      <c r="LHZ52" s="323"/>
      <c r="LIA52" s="323"/>
      <c r="LIB52" s="323"/>
      <c r="LIC52" s="323"/>
      <c r="LID52" s="323"/>
      <c r="LIE52" s="323"/>
      <c r="LIF52" s="323"/>
      <c r="LIG52" s="323"/>
      <c r="LIH52" s="323"/>
      <c r="LII52" s="323"/>
      <c r="LIJ52" s="323"/>
      <c r="LIK52" s="323"/>
      <c r="LIL52" s="323"/>
      <c r="LIM52" s="323"/>
      <c r="LIN52" s="323"/>
      <c r="LIO52" s="323"/>
      <c r="LIP52" s="323"/>
      <c r="LIQ52" s="323"/>
      <c r="LIR52" s="323"/>
      <c r="LIS52" s="323"/>
      <c r="LIT52" s="323"/>
      <c r="LIU52" s="323"/>
      <c r="LIV52" s="323"/>
      <c r="LIW52" s="323"/>
      <c r="LIX52" s="323"/>
      <c r="LIY52" s="323"/>
      <c r="LIZ52" s="323"/>
      <c r="LJA52" s="323"/>
      <c r="LJB52" s="323"/>
      <c r="LJC52" s="323"/>
      <c r="LJD52" s="323"/>
      <c r="LJE52" s="323"/>
      <c r="LJF52" s="323"/>
      <c r="LJG52" s="323"/>
      <c r="LJH52" s="323"/>
      <c r="LJI52" s="323"/>
      <c r="LJJ52" s="323"/>
      <c r="LJK52" s="323"/>
      <c r="LJL52" s="323"/>
      <c r="LJM52" s="323"/>
      <c r="LJN52" s="323"/>
      <c r="LJO52" s="323"/>
      <c r="LJP52" s="323"/>
      <c r="LJQ52" s="323"/>
      <c r="LJR52" s="323"/>
      <c r="LJS52" s="323"/>
      <c r="LJT52" s="323"/>
      <c r="LJU52" s="323"/>
      <c r="LJV52" s="323"/>
      <c r="LJW52" s="323"/>
      <c r="LJX52" s="323"/>
      <c r="LJY52" s="323"/>
      <c r="LJZ52" s="323"/>
      <c r="LKA52" s="323"/>
      <c r="LKB52" s="323"/>
      <c r="LKC52" s="323"/>
      <c r="LKD52" s="323"/>
      <c r="LKE52" s="323"/>
      <c r="LKF52" s="323"/>
      <c r="LKG52" s="323"/>
      <c r="LKH52" s="323"/>
      <c r="LKI52" s="323"/>
      <c r="LKJ52" s="323"/>
      <c r="LKK52" s="323"/>
      <c r="LKL52" s="323"/>
      <c r="LKM52" s="323"/>
      <c r="LKN52" s="323"/>
      <c r="LKO52" s="323"/>
      <c r="LKP52" s="323"/>
      <c r="LKQ52" s="323"/>
      <c r="LKR52" s="323"/>
      <c r="LKS52" s="323"/>
      <c r="LKT52" s="323"/>
      <c r="LKU52" s="323"/>
      <c r="LKV52" s="323"/>
      <c r="LKW52" s="323"/>
      <c r="LKX52" s="323"/>
      <c r="LKY52" s="323"/>
      <c r="LKZ52" s="323"/>
      <c r="LLA52" s="323"/>
      <c r="LLB52" s="323"/>
      <c r="LLC52" s="323"/>
      <c r="LLD52" s="323"/>
      <c r="LLE52" s="323"/>
      <c r="LLF52" s="323"/>
      <c r="LLG52" s="323"/>
      <c r="LLH52" s="323"/>
      <c r="LLI52" s="323"/>
      <c r="LLJ52" s="323"/>
      <c r="LLK52" s="323"/>
      <c r="LLL52" s="323"/>
      <c r="LLM52" s="323"/>
      <c r="LLN52" s="323"/>
      <c r="LLO52" s="323"/>
      <c r="LLP52" s="323"/>
      <c r="LLQ52" s="323"/>
      <c r="LLR52" s="323"/>
      <c r="LLS52" s="323"/>
      <c r="LLT52" s="323"/>
      <c r="LLU52" s="323"/>
      <c r="LLV52" s="323"/>
      <c r="LLW52" s="323"/>
      <c r="LLX52" s="323"/>
      <c r="LLY52" s="323"/>
      <c r="LLZ52" s="323"/>
      <c r="LMA52" s="323"/>
      <c r="LMB52" s="323"/>
      <c r="LMC52" s="323"/>
      <c r="LMD52" s="323"/>
      <c r="LME52" s="323"/>
      <c r="LMF52" s="323"/>
      <c r="LMG52" s="323"/>
      <c r="LMH52" s="323"/>
      <c r="LMI52" s="323"/>
      <c r="LMJ52" s="323"/>
      <c r="LMK52" s="323"/>
      <c r="LML52" s="323"/>
      <c r="LMM52" s="323"/>
      <c r="LMN52" s="323"/>
      <c r="LMO52" s="323"/>
      <c r="LMP52" s="323"/>
      <c r="LMQ52" s="323"/>
      <c r="LMR52" s="323"/>
      <c r="LMS52" s="323"/>
      <c r="LMT52" s="323"/>
      <c r="LMU52" s="323"/>
      <c r="LMV52" s="323"/>
      <c r="LMW52" s="323"/>
      <c r="LMX52" s="323"/>
      <c r="LMY52" s="323"/>
      <c r="LMZ52" s="323"/>
      <c r="LNA52" s="323"/>
      <c r="LNB52" s="323"/>
      <c r="LNC52" s="323"/>
      <c r="LND52" s="323"/>
      <c r="LNE52" s="323"/>
      <c r="LNF52" s="323"/>
      <c r="LNG52" s="323"/>
      <c r="LNH52" s="323"/>
      <c r="LNI52" s="323"/>
      <c r="LNJ52" s="323"/>
      <c r="LNK52" s="323"/>
      <c r="LNL52" s="323"/>
      <c r="LNM52" s="323"/>
      <c r="LNN52" s="323"/>
      <c r="LNO52" s="323"/>
      <c r="LNP52" s="323"/>
      <c r="LNQ52" s="323"/>
      <c r="LNR52" s="323"/>
      <c r="LNS52" s="323"/>
      <c r="LNT52" s="323"/>
      <c r="LNU52" s="323"/>
      <c r="LNV52" s="323"/>
      <c r="LNW52" s="323"/>
      <c r="LNX52" s="323"/>
      <c r="LNY52" s="323"/>
      <c r="LNZ52" s="323"/>
      <c r="LOA52" s="323"/>
      <c r="LOB52" s="323"/>
      <c r="LOC52" s="323"/>
      <c r="LOD52" s="323"/>
      <c r="LOE52" s="323"/>
      <c r="LOF52" s="323"/>
      <c r="LOG52" s="323"/>
      <c r="LOH52" s="323"/>
      <c r="LOI52" s="323"/>
      <c r="LOJ52" s="323"/>
      <c r="LOK52" s="323"/>
      <c r="LOL52" s="323"/>
      <c r="LOM52" s="323"/>
      <c r="LON52" s="323"/>
      <c r="LOO52" s="323"/>
      <c r="LOP52" s="323"/>
      <c r="LOQ52" s="323"/>
      <c r="LOR52" s="323"/>
      <c r="LOS52" s="323"/>
      <c r="LOT52" s="323"/>
      <c r="LOU52" s="323"/>
      <c r="LOV52" s="323"/>
      <c r="LOW52" s="323"/>
      <c r="LOX52" s="323"/>
      <c r="LOY52" s="323"/>
      <c r="LOZ52" s="323"/>
      <c r="LPA52" s="323"/>
      <c r="LPB52" s="323"/>
      <c r="LPC52" s="323"/>
      <c r="LPD52" s="323"/>
      <c r="LPE52" s="323"/>
      <c r="LPF52" s="323"/>
      <c r="LPG52" s="323"/>
      <c r="LPH52" s="323"/>
      <c r="LPI52" s="323"/>
      <c r="LPJ52" s="323"/>
      <c r="LPK52" s="323"/>
      <c r="LPL52" s="323"/>
      <c r="LPM52" s="323"/>
      <c r="LPN52" s="323"/>
      <c r="LPO52" s="323"/>
      <c r="LPP52" s="323"/>
      <c r="LPQ52" s="323"/>
      <c r="LPR52" s="323"/>
      <c r="LPS52" s="323"/>
      <c r="LPT52" s="323"/>
      <c r="LPU52" s="323"/>
      <c r="LPV52" s="323"/>
      <c r="LPW52" s="323"/>
      <c r="LPX52" s="323"/>
      <c r="LPY52" s="323"/>
      <c r="LPZ52" s="323"/>
      <c r="LQA52" s="323"/>
      <c r="LQB52" s="323"/>
      <c r="LQC52" s="323"/>
      <c r="LQD52" s="323"/>
      <c r="LQE52" s="323"/>
      <c r="LQF52" s="323"/>
      <c r="LQG52" s="323"/>
      <c r="LQH52" s="323"/>
      <c r="LQI52" s="323"/>
      <c r="LQJ52" s="323"/>
      <c r="LQK52" s="323"/>
      <c r="LQL52" s="323"/>
      <c r="LQM52" s="323"/>
      <c r="LQN52" s="323"/>
      <c r="LQO52" s="323"/>
      <c r="LQP52" s="323"/>
      <c r="LQQ52" s="323"/>
      <c r="LQR52" s="323"/>
      <c r="LQS52" s="323"/>
      <c r="LQT52" s="323"/>
      <c r="LQU52" s="323"/>
      <c r="LQV52" s="323"/>
      <c r="LQW52" s="323"/>
      <c r="LQX52" s="323"/>
      <c r="LQY52" s="323"/>
      <c r="LQZ52" s="323"/>
      <c r="LRA52" s="323"/>
      <c r="LRB52" s="323"/>
      <c r="LRC52" s="323"/>
      <c r="LRD52" s="323"/>
      <c r="LRE52" s="323"/>
      <c r="LRF52" s="323"/>
      <c r="LRG52" s="323"/>
      <c r="LRH52" s="323"/>
      <c r="LRI52" s="323"/>
      <c r="LRJ52" s="323"/>
      <c r="LRK52" s="323"/>
      <c r="LRL52" s="323"/>
      <c r="LRM52" s="323"/>
      <c r="LRN52" s="323"/>
      <c r="LRO52" s="323"/>
      <c r="LRP52" s="323"/>
      <c r="LRQ52" s="323"/>
      <c r="LRR52" s="323"/>
      <c r="LRS52" s="323"/>
      <c r="LRT52" s="323"/>
      <c r="LRU52" s="323"/>
      <c r="LRV52" s="323"/>
      <c r="LRW52" s="323"/>
      <c r="LRX52" s="323"/>
      <c r="LRY52" s="323"/>
      <c r="LRZ52" s="323"/>
      <c r="LSA52" s="323"/>
      <c r="LSB52" s="323"/>
      <c r="LSC52" s="323"/>
      <c r="LSD52" s="323"/>
      <c r="LSE52" s="323"/>
      <c r="LSF52" s="323"/>
      <c r="LSG52" s="323"/>
      <c r="LSH52" s="323"/>
      <c r="LSI52" s="323"/>
      <c r="LSJ52" s="323"/>
      <c r="LSK52" s="323"/>
      <c r="LSL52" s="323"/>
      <c r="LSM52" s="323"/>
      <c r="LSN52" s="323"/>
      <c r="LSO52" s="323"/>
      <c r="LSP52" s="323"/>
      <c r="LSQ52" s="323"/>
      <c r="LSR52" s="323"/>
      <c r="LSS52" s="323"/>
      <c r="LST52" s="323"/>
      <c r="LSU52" s="323"/>
      <c r="LSV52" s="323"/>
      <c r="LSW52" s="323"/>
      <c r="LSX52" s="323"/>
      <c r="LSY52" s="323"/>
      <c r="LSZ52" s="323"/>
      <c r="LTA52" s="323"/>
      <c r="LTB52" s="323"/>
      <c r="LTC52" s="323"/>
      <c r="LTD52" s="323"/>
      <c r="LTE52" s="323"/>
      <c r="LTF52" s="323"/>
      <c r="LTG52" s="323"/>
      <c r="LTH52" s="323"/>
      <c r="LTI52" s="323"/>
      <c r="LTJ52" s="323"/>
      <c r="LTK52" s="323"/>
      <c r="LTL52" s="323"/>
      <c r="LTM52" s="323"/>
      <c r="LTN52" s="323"/>
      <c r="LTO52" s="323"/>
      <c r="LTP52" s="323"/>
      <c r="LTQ52" s="323"/>
      <c r="LTR52" s="323"/>
      <c r="LTS52" s="323"/>
      <c r="LTT52" s="323"/>
      <c r="LTU52" s="323"/>
      <c r="LTV52" s="323"/>
      <c r="LTW52" s="323"/>
      <c r="LTX52" s="323"/>
      <c r="LTY52" s="323"/>
      <c r="LTZ52" s="323"/>
      <c r="LUA52" s="323"/>
      <c r="LUB52" s="323"/>
      <c r="LUC52" s="323"/>
      <c r="LUD52" s="323"/>
      <c r="LUE52" s="323"/>
      <c r="LUF52" s="323"/>
      <c r="LUG52" s="323"/>
      <c r="LUH52" s="323"/>
      <c r="LUI52" s="323"/>
      <c r="LUJ52" s="323"/>
      <c r="LUK52" s="323"/>
      <c r="LUL52" s="323"/>
      <c r="LUM52" s="323"/>
      <c r="LUN52" s="323"/>
      <c r="LUO52" s="323"/>
      <c r="LUP52" s="323"/>
      <c r="LUQ52" s="323"/>
      <c r="LUR52" s="323"/>
      <c r="LUS52" s="323"/>
      <c r="LUT52" s="323"/>
      <c r="LUU52" s="323"/>
      <c r="LUV52" s="323"/>
      <c r="LUW52" s="323"/>
      <c r="LUX52" s="323"/>
      <c r="LUY52" s="323"/>
      <c r="LUZ52" s="323"/>
      <c r="LVA52" s="323"/>
      <c r="LVB52" s="323"/>
      <c r="LVC52" s="323"/>
      <c r="LVD52" s="323"/>
      <c r="LVE52" s="323"/>
      <c r="LVF52" s="323"/>
      <c r="LVG52" s="323"/>
      <c r="LVH52" s="323"/>
      <c r="LVI52" s="323"/>
      <c r="LVJ52" s="323"/>
      <c r="LVK52" s="323"/>
      <c r="LVL52" s="323"/>
      <c r="LVM52" s="323"/>
      <c r="LVN52" s="323"/>
      <c r="LVO52" s="323"/>
      <c r="LVP52" s="323"/>
      <c r="LVQ52" s="323"/>
      <c r="LVR52" s="323"/>
      <c r="LVS52" s="323"/>
      <c r="LVT52" s="323"/>
      <c r="LVU52" s="323"/>
      <c r="LVV52" s="323"/>
      <c r="LVW52" s="323"/>
      <c r="LVX52" s="323"/>
      <c r="LVY52" s="323"/>
      <c r="LVZ52" s="323"/>
      <c r="LWA52" s="323"/>
      <c r="LWB52" s="323"/>
      <c r="LWC52" s="323"/>
      <c r="LWD52" s="323"/>
      <c r="LWE52" s="323"/>
      <c r="LWF52" s="323"/>
      <c r="LWG52" s="323"/>
      <c r="LWH52" s="323"/>
      <c r="LWI52" s="323"/>
      <c r="LWJ52" s="323"/>
      <c r="LWK52" s="323"/>
      <c r="LWL52" s="323"/>
      <c r="LWM52" s="323"/>
      <c r="LWN52" s="323"/>
      <c r="LWO52" s="323"/>
      <c r="LWP52" s="323"/>
      <c r="LWQ52" s="323"/>
      <c r="LWR52" s="323"/>
      <c r="LWS52" s="323"/>
      <c r="LWT52" s="323"/>
      <c r="LWU52" s="323"/>
      <c r="LWV52" s="323"/>
      <c r="LWW52" s="323"/>
      <c r="LWX52" s="323"/>
      <c r="LWY52" s="323"/>
      <c r="LWZ52" s="323"/>
      <c r="LXA52" s="323"/>
      <c r="LXB52" s="323"/>
      <c r="LXC52" s="323"/>
      <c r="LXD52" s="323"/>
      <c r="LXE52" s="323"/>
      <c r="LXF52" s="323"/>
      <c r="LXG52" s="323"/>
      <c r="LXH52" s="323"/>
      <c r="LXI52" s="323"/>
      <c r="LXJ52" s="323"/>
      <c r="LXK52" s="323"/>
      <c r="LXL52" s="323"/>
      <c r="LXM52" s="323"/>
      <c r="LXN52" s="323"/>
      <c r="LXO52" s="323"/>
      <c r="LXP52" s="323"/>
      <c r="LXQ52" s="323"/>
      <c r="LXR52" s="323"/>
      <c r="LXS52" s="323"/>
      <c r="LXT52" s="323"/>
      <c r="LXU52" s="323"/>
      <c r="LXV52" s="323"/>
      <c r="LXW52" s="323"/>
      <c r="LXX52" s="323"/>
      <c r="LXY52" s="323"/>
      <c r="LXZ52" s="323"/>
      <c r="LYA52" s="323"/>
      <c r="LYB52" s="323"/>
      <c r="LYC52" s="323"/>
      <c r="LYD52" s="323"/>
      <c r="LYE52" s="323"/>
      <c r="LYF52" s="323"/>
      <c r="LYG52" s="323"/>
      <c r="LYH52" s="323"/>
      <c r="LYI52" s="323"/>
      <c r="LYJ52" s="323"/>
      <c r="LYK52" s="323"/>
      <c r="LYL52" s="323"/>
      <c r="LYM52" s="323"/>
      <c r="LYN52" s="323"/>
      <c r="LYO52" s="323"/>
      <c r="LYP52" s="323"/>
      <c r="LYQ52" s="323"/>
      <c r="LYR52" s="323"/>
      <c r="LYS52" s="323"/>
      <c r="LYT52" s="323"/>
      <c r="LYU52" s="323"/>
      <c r="LYV52" s="323"/>
      <c r="LYW52" s="323"/>
      <c r="LYX52" s="323"/>
      <c r="LYY52" s="323"/>
      <c r="LYZ52" s="323"/>
      <c r="LZA52" s="323"/>
      <c r="LZB52" s="323"/>
      <c r="LZC52" s="323"/>
      <c r="LZD52" s="323"/>
      <c r="LZE52" s="323"/>
      <c r="LZF52" s="323"/>
      <c r="LZG52" s="323"/>
      <c r="LZH52" s="323"/>
      <c r="LZI52" s="323"/>
      <c r="LZJ52" s="323"/>
      <c r="LZK52" s="323"/>
      <c r="LZL52" s="323"/>
      <c r="LZM52" s="323"/>
      <c r="LZN52" s="323"/>
      <c r="LZO52" s="323"/>
      <c r="LZP52" s="323"/>
      <c r="LZQ52" s="323"/>
      <c r="LZR52" s="323"/>
      <c r="LZS52" s="323"/>
      <c r="LZT52" s="323"/>
      <c r="LZU52" s="323"/>
      <c r="LZV52" s="323"/>
      <c r="LZW52" s="323"/>
      <c r="LZX52" s="323"/>
      <c r="LZY52" s="323"/>
      <c r="LZZ52" s="323"/>
      <c r="MAA52" s="323"/>
      <c r="MAB52" s="323"/>
      <c r="MAC52" s="323"/>
      <c r="MAD52" s="323"/>
      <c r="MAE52" s="323"/>
      <c r="MAF52" s="323"/>
      <c r="MAG52" s="323"/>
      <c r="MAH52" s="323"/>
      <c r="MAI52" s="323"/>
      <c r="MAJ52" s="323"/>
      <c r="MAK52" s="323"/>
      <c r="MAL52" s="323"/>
      <c r="MAM52" s="323"/>
      <c r="MAN52" s="323"/>
      <c r="MAO52" s="323"/>
      <c r="MAP52" s="323"/>
      <c r="MAQ52" s="323"/>
      <c r="MAR52" s="323"/>
      <c r="MAS52" s="323"/>
      <c r="MAT52" s="323"/>
      <c r="MAU52" s="323"/>
      <c r="MAV52" s="323"/>
      <c r="MAW52" s="323"/>
      <c r="MAX52" s="323"/>
      <c r="MAY52" s="323"/>
      <c r="MAZ52" s="323"/>
      <c r="MBA52" s="323"/>
      <c r="MBB52" s="323"/>
      <c r="MBC52" s="323"/>
      <c r="MBD52" s="323"/>
      <c r="MBE52" s="323"/>
      <c r="MBF52" s="323"/>
      <c r="MBG52" s="323"/>
      <c r="MBH52" s="323"/>
      <c r="MBI52" s="323"/>
      <c r="MBJ52" s="323"/>
      <c r="MBK52" s="323"/>
      <c r="MBL52" s="323"/>
      <c r="MBM52" s="323"/>
      <c r="MBN52" s="323"/>
      <c r="MBO52" s="323"/>
      <c r="MBP52" s="323"/>
      <c r="MBQ52" s="323"/>
      <c r="MBR52" s="323"/>
      <c r="MBS52" s="323"/>
      <c r="MBT52" s="323"/>
      <c r="MBU52" s="323"/>
      <c r="MBV52" s="323"/>
      <c r="MBW52" s="323"/>
      <c r="MBX52" s="323"/>
      <c r="MBY52" s="323"/>
      <c r="MBZ52" s="323"/>
      <c r="MCA52" s="323"/>
      <c r="MCB52" s="323"/>
      <c r="MCC52" s="323"/>
      <c r="MCD52" s="323"/>
      <c r="MCE52" s="323"/>
      <c r="MCF52" s="323"/>
      <c r="MCG52" s="323"/>
      <c r="MCH52" s="323"/>
      <c r="MCI52" s="323"/>
      <c r="MCJ52" s="323"/>
      <c r="MCK52" s="323"/>
      <c r="MCL52" s="323"/>
      <c r="MCM52" s="323"/>
      <c r="MCN52" s="323"/>
      <c r="MCO52" s="323"/>
      <c r="MCP52" s="323"/>
      <c r="MCQ52" s="323"/>
      <c r="MCR52" s="323"/>
      <c r="MCS52" s="323"/>
      <c r="MCT52" s="323"/>
      <c r="MCU52" s="323"/>
      <c r="MCV52" s="323"/>
      <c r="MCW52" s="323"/>
      <c r="MCX52" s="323"/>
      <c r="MCY52" s="323"/>
      <c r="MCZ52" s="323"/>
      <c r="MDA52" s="323"/>
      <c r="MDB52" s="323"/>
      <c r="MDC52" s="323"/>
      <c r="MDD52" s="323"/>
      <c r="MDE52" s="323"/>
      <c r="MDF52" s="323"/>
      <c r="MDG52" s="323"/>
      <c r="MDH52" s="323"/>
      <c r="MDI52" s="323"/>
      <c r="MDJ52" s="323"/>
      <c r="MDK52" s="323"/>
      <c r="MDL52" s="323"/>
      <c r="MDM52" s="323"/>
      <c r="MDN52" s="323"/>
      <c r="MDO52" s="323"/>
      <c r="MDP52" s="323"/>
      <c r="MDQ52" s="323"/>
      <c r="MDR52" s="323"/>
      <c r="MDS52" s="323"/>
      <c r="MDT52" s="323"/>
      <c r="MDU52" s="323"/>
      <c r="MDV52" s="323"/>
      <c r="MDW52" s="323"/>
      <c r="MDX52" s="323"/>
      <c r="MDY52" s="323"/>
      <c r="MDZ52" s="323"/>
      <c r="MEA52" s="323"/>
      <c r="MEB52" s="323"/>
      <c r="MEC52" s="323"/>
      <c r="MED52" s="323"/>
      <c r="MEE52" s="323"/>
      <c r="MEF52" s="323"/>
      <c r="MEG52" s="323"/>
      <c r="MEH52" s="323"/>
      <c r="MEI52" s="323"/>
      <c r="MEJ52" s="323"/>
      <c r="MEK52" s="323"/>
      <c r="MEL52" s="323"/>
      <c r="MEM52" s="323"/>
      <c r="MEN52" s="323"/>
      <c r="MEO52" s="323"/>
      <c r="MEP52" s="323"/>
      <c r="MEQ52" s="323"/>
      <c r="MER52" s="323"/>
      <c r="MES52" s="323"/>
      <c r="MET52" s="323"/>
      <c r="MEU52" s="323"/>
      <c r="MEV52" s="323"/>
      <c r="MEW52" s="323"/>
      <c r="MEX52" s="323"/>
      <c r="MEY52" s="323"/>
      <c r="MEZ52" s="323"/>
      <c r="MFA52" s="323"/>
      <c r="MFB52" s="323"/>
      <c r="MFC52" s="323"/>
      <c r="MFD52" s="323"/>
      <c r="MFE52" s="323"/>
      <c r="MFF52" s="323"/>
      <c r="MFG52" s="323"/>
      <c r="MFH52" s="323"/>
      <c r="MFI52" s="323"/>
      <c r="MFJ52" s="323"/>
      <c r="MFK52" s="323"/>
      <c r="MFL52" s="323"/>
      <c r="MFM52" s="323"/>
      <c r="MFN52" s="323"/>
      <c r="MFO52" s="323"/>
      <c r="MFP52" s="323"/>
      <c r="MFQ52" s="323"/>
      <c r="MFR52" s="323"/>
      <c r="MFS52" s="323"/>
      <c r="MFT52" s="323"/>
      <c r="MFU52" s="323"/>
      <c r="MFV52" s="323"/>
      <c r="MFW52" s="323"/>
      <c r="MFX52" s="323"/>
      <c r="MFY52" s="323"/>
      <c r="MFZ52" s="323"/>
      <c r="MGA52" s="323"/>
      <c r="MGB52" s="323"/>
      <c r="MGC52" s="323"/>
      <c r="MGD52" s="323"/>
      <c r="MGE52" s="323"/>
      <c r="MGF52" s="323"/>
      <c r="MGG52" s="323"/>
      <c r="MGH52" s="323"/>
      <c r="MGI52" s="323"/>
      <c r="MGJ52" s="323"/>
      <c r="MGK52" s="323"/>
      <c r="MGL52" s="323"/>
      <c r="MGM52" s="323"/>
      <c r="MGN52" s="323"/>
      <c r="MGO52" s="323"/>
      <c r="MGP52" s="323"/>
      <c r="MGQ52" s="323"/>
      <c r="MGR52" s="323"/>
      <c r="MGS52" s="323"/>
      <c r="MGT52" s="323"/>
      <c r="MGU52" s="323"/>
      <c r="MGV52" s="323"/>
      <c r="MGW52" s="323"/>
      <c r="MGX52" s="323"/>
      <c r="MGY52" s="323"/>
      <c r="MGZ52" s="323"/>
      <c r="MHA52" s="323"/>
      <c r="MHB52" s="323"/>
      <c r="MHC52" s="323"/>
      <c r="MHD52" s="323"/>
      <c r="MHE52" s="323"/>
      <c r="MHF52" s="323"/>
      <c r="MHG52" s="323"/>
      <c r="MHH52" s="323"/>
      <c r="MHI52" s="323"/>
      <c r="MHJ52" s="323"/>
      <c r="MHK52" s="323"/>
      <c r="MHL52" s="323"/>
      <c r="MHM52" s="323"/>
      <c r="MHN52" s="323"/>
      <c r="MHO52" s="323"/>
      <c r="MHP52" s="323"/>
      <c r="MHQ52" s="323"/>
      <c r="MHR52" s="323"/>
      <c r="MHS52" s="323"/>
      <c r="MHT52" s="323"/>
      <c r="MHU52" s="323"/>
      <c r="MHV52" s="323"/>
      <c r="MHW52" s="323"/>
      <c r="MHX52" s="323"/>
      <c r="MHY52" s="323"/>
      <c r="MHZ52" s="323"/>
      <c r="MIA52" s="323"/>
      <c r="MIB52" s="323"/>
      <c r="MIC52" s="323"/>
      <c r="MID52" s="323"/>
      <c r="MIE52" s="323"/>
      <c r="MIF52" s="323"/>
      <c r="MIG52" s="323"/>
      <c r="MIH52" s="323"/>
      <c r="MII52" s="323"/>
      <c r="MIJ52" s="323"/>
      <c r="MIK52" s="323"/>
      <c r="MIL52" s="323"/>
      <c r="MIM52" s="323"/>
      <c r="MIN52" s="323"/>
      <c r="MIO52" s="323"/>
      <c r="MIP52" s="323"/>
      <c r="MIQ52" s="323"/>
      <c r="MIR52" s="323"/>
      <c r="MIS52" s="323"/>
      <c r="MIT52" s="323"/>
      <c r="MIU52" s="323"/>
      <c r="MIV52" s="323"/>
      <c r="MIW52" s="323"/>
      <c r="MIX52" s="323"/>
      <c r="MIY52" s="323"/>
      <c r="MIZ52" s="323"/>
      <c r="MJA52" s="323"/>
      <c r="MJB52" s="323"/>
      <c r="MJC52" s="323"/>
      <c r="MJD52" s="323"/>
      <c r="MJE52" s="323"/>
      <c r="MJF52" s="323"/>
      <c r="MJG52" s="323"/>
      <c r="MJH52" s="323"/>
      <c r="MJI52" s="323"/>
      <c r="MJJ52" s="323"/>
      <c r="MJK52" s="323"/>
      <c r="MJL52" s="323"/>
      <c r="MJM52" s="323"/>
      <c r="MJN52" s="323"/>
      <c r="MJO52" s="323"/>
      <c r="MJP52" s="323"/>
      <c r="MJQ52" s="323"/>
      <c r="MJR52" s="323"/>
      <c r="MJS52" s="323"/>
      <c r="MJT52" s="323"/>
      <c r="MJU52" s="323"/>
      <c r="MJV52" s="323"/>
      <c r="MJW52" s="323"/>
      <c r="MJX52" s="323"/>
      <c r="MJY52" s="323"/>
      <c r="MJZ52" s="323"/>
      <c r="MKA52" s="323"/>
      <c r="MKB52" s="323"/>
      <c r="MKC52" s="323"/>
      <c r="MKD52" s="323"/>
      <c r="MKE52" s="323"/>
      <c r="MKF52" s="323"/>
      <c r="MKG52" s="323"/>
      <c r="MKH52" s="323"/>
      <c r="MKI52" s="323"/>
      <c r="MKJ52" s="323"/>
      <c r="MKK52" s="323"/>
      <c r="MKL52" s="323"/>
      <c r="MKM52" s="323"/>
      <c r="MKN52" s="323"/>
      <c r="MKO52" s="323"/>
      <c r="MKP52" s="323"/>
      <c r="MKQ52" s="323"/>
      <c r="MKR52" s="323"/>
      <c r="MKS52" s="323"/>
      <c r="MKT52" s="323"/>
      <c r="MKU52" s="323"/>
      <c r="MKV52" s="323"/>
      <c r="MKW52" s="323"/>
      <c r="MKX52" s="323"/>
      <c r="MKY52" s="323"/>
      <c r="MKZ52" s="323"/>
      <c r="MLA52" s="323"/>
      <c r="MLB52" s="323"/>
      <c r="MLC52" s="323"/>
      <c r="MLD52" s="323"/>
      <c r="MLE52" s="323"/>
      <c r="MLF52" s="323"/>
      <c r="MLG52" s="323"/>
      <c r="MLH52" s="323"/>
      <c r="MLI52" s="323"/>
      <c r="MLJ52" s="323"/>
      <c r="MLK52" s="323"/>
      <c r="MLL52" s="323"/>
      <c r="MLM52" s="323"/>
      <c r="MLN52" s="323"/>
      <c r="MLO52" s="323"/>
      <c r="MLP52" s="323"/>
      <c r="MLQ52" s="323"/>
      <c r="MLR52" s="323"/>
      <c r="MLS52" s="323"/>
      <c r="MLT52" s="323"/>
      <c r="MLU52" s="323"/>
      <c r="MLV52" s="323"/>
      <c r="MLW52" s="323"/>
      <c r="MLX52" s="323"/>
      <c r="MLY52" s="323"/>
      <c r="MLZ52" s="323"/>
      <c r="MMA52" s="323"/>
      <c r="MMB52" s="323"/>
      <c r="MMC52" s="323"/>
      <c r="MMD52" s="323"/>
      <c r="MME52" s="323"/>
      <c r="MMF52" s="323"/>
      <c r="MMG52" s="323"/>
      <c r="MMH52" s="323"/>
      <c r="MMI52" s="323"/>
      <c r="MMJ52" s="323"/>
      <c r="MMK52" s="323"/>
      <c r="MML52" s="323"/>
      <c r="MMM52" s="323"/>
      <c r="MMN52" s="323"/>
      <c r="MMO52" s="323"/>
      <c r="MMP52" s="323"/>
      <c r="MMQ52" s="323"/>
      <c r="MMR52" s="323"/>
      <c r="MMS52" s="323"/>
      <c r="MMT52" s="323"/>
      <c r="MMU52" s="323"/>
      <c r="MMV52" s="323"/>
      <c r="MMW52" s="323"/>
      <c r="MMX52" s="323"/>
      <c r="MMY52" s="323"/>
      <c r="MMZ52" s="323"/>
      <c r="MNA52" s="323"/>
      <c r="MNB52" s="323"/>
      <c r="MNC52" s="323"/>
      <c r="MND52" s="323"/>
      <c r="MNE52" s="323"/>
      <c r="MNF52" s="323"/>
      <c r="MNG52" s="323"/>
      <c r="MNH52" s="323"/>
      <c r="MNI52" s="323"/>
      <c r="MNJ52" s="323"/>
      <c r="MNK52" s="323"/>
      <c r="MNL52" s="323"/>
      <c r="MNM52" s="323"/>
      <c r="MNN52" s="323"/>
      <c r="MNO52" s="323"/>
      <c r="MNP52" s="323"/>
      <c r="MNQ52" s="323"/>
      <c r="MNR52" s="323"/>
      <c r="MNS52" s="323"/>
      <c r="MNT52" s="323"/>
      <c r="MNU52" s="323"/>
      <c r="MNV52" s="323"/>
      <c r="MNW52" s="323"/>
      <c r="MNX52" s="323"/>
      <c r="MNY52" s="323"/>
      <c r="MNZ52" s="323"/>
      <c r="MOA52" s="323"/>
      <c r="MOB52" s="323"/>
      <c r="MOC52" s="323"/>
      <c r="MOD52" s="323"/>
      <c r="MOE52" s="323"/>
      <c r="MOF52" s="323"/>
      <c r="MOG52" s="323"/>
      <c r="MOH52" s="323"/>
      <c r="MOI52" s="323"/>
      <c r="MOJ52" s="323"/>
      <c r="MOK52" s="323"/>
      <c r="MOL52" s="323"/>
      <c r="MOM52" s="323"/>
      <c r="MON52" s="323"/>
      <c r="MOO52" s="323"/>
      <c r="MOP52" s="323"/>
      <c r="MOQ52" s="323"/>
      <c r="MOR52" s="323"/>
      <c r="MOS52" s="323"/>
      <c r="MOT52" s="323"/>
      <c r="MOU52" s="323"/>
      <c r="MOV52" s="323"/>
      <c r="MOW52" s="323"/>
      <c r="MOX52" s="323"/>
      <c r="MOY52" s="323"/>
      <c r="MOZ52" s="323"/>
      <c r="MPA52" s="323"/>
      <c r="MPB52" s="323"/>
      <c r="MPC52" s="323"/>
      <c r="MPD52" s="323"/>
      <c r="MPE52" s="323"/>
      <c r="MPF52" s="323"/>
      <c r="MPG52" s="323"/>
      <c r="MPH52" s="323"/>
      <c r="MPI52" s="323"/>
      <c r="MPJ52" s="323"/>
      <c r="MPK52" s="323"/>
      <c r="MPL52" s="323"/>
      <c r="MPM52" s="323"/>
      <c r="MPN52" s="323"/>
      <c r="MPO52" s="323"/>
      <c r="MPP52" s="323"/>
      <c r="MPQ52" s="323"/>
      <c r="MPR52" s="323"/>
      <c r="MPS52" s="323"/>
      <c r="MPT52" s="323"/>
      <c r="MPU52" s="323"/>
      <c r="MPV52" s="323"/>
      <c r="MPW52" s="323"/>
      <c r="MPX52" s="323"/>
      <c r="MPY52" s="323"/>
      <c r="MPZ52" s="323"/>
      <c r="MQA52" s="323"/>
      <c r="MQB52" s="323"/>
      <c r="MQC52" s="323"/>
      <c r="MQD52" s="323"/>
      <c r="MQE52" s="323"/>
      <c r="MQF52" s="323"/>
      <c r="MQG52" s="323"/>
      <c r="MQH52" s="323"/>
      <c r="MQI52" s="323"/>
      <c r="MQJ52" s="323"/>
      <c r="MQK52" s="323"/>
      <c r="MQL52" s="323"/>
      <c r="MQM52" s="323"/>
      <c r="MQN52" s="323"/>
      <c r="MQO52" s="323"/>
      <c r="MQP52" s="323"/>
      <c r="MQQ52" s="323"/>
      <c r="MQR52" s="323"/>
      <c r="MQS52" s="323"/>
      <c r="MQT52" s="323"/>
      <c r="MQU52" s="323"/>
      <c r="MQV52" s="323"/>
      <c r="MQW52" s="323"/>
      <c r="MQX52" s="323"/>
      <c r="MQY52" s="323"/>
      <c r="MQZ52" s="323"/>
      <c r="MRA52" s="323"/>
      <c r="MRB52" s="323"/>
      <c r="MRC52" s="323"/>
      <c r="MRD52" s="323"/>
      <c r="MRE52" s="323"/>
      <c r="MRF52" s="323"/>
      <c r="MRG52" s="323"/>
      <c r="MRH52" s="323"/>
      <c r="MRI52" s="323"/>
      <c r="MRJ52" s="323"/>
      <c r="MRK52" s="323"/>
      <c r="MRL52" s="323"/>
      <c r="MRM52" s="323"/>
      <c r="MRN52" s="323"/>
      <c r="MRO52" s="323"/>
      <c r="MRP52" s="323"/>
      <c r="MRQ52" s="323"/>
      <c r="MRR52" s="323"/>
      <c r="MRS52" s="323"/>
      <c r="MRT52" s="323"/>
      <c r="MRU52" s="323"/>
      <c r="MRV52" s="323"/>
      <c r="MRW52" s="323"/>
      <c r="MRX52" s="323"/>
      <c r="MRY52" s="323"/>
      <c r="MRZ52" s="323"/>
      <c r="MSA52" s="323"/>
      <c r="MSB52" s="323"/>
      <c r="MSC52" s="323"/>
      <c r="MSD52" s="323"/>
      <c r="MSE52" s="323"/>
      <c r="MSF52" s="323"/>
      <c r="MSG52" s="323"/>
      <c r="MSH52" s="323"/>
      <c r="MSI52" s="323"/>
      <c r="MSJ52" s="323"/>
      <c r="MSK52" s="323"/>
      <c r="MSL52" s="323"/>
      <c r="MSM52" s="323"/>
      <c r="MSN52" s="323"/>
      <c r="MSO52" s="323"/>
      <c r="MSP52" s="323"/>
      <c r="MSQ52" s="323"/>
      <c r="MSR52" s="323"/>
      <c r="MSS52" s="323"/>
      <c r="MST52" s="323"/>
      <c r="MSU52" s="323"/>
      <c r="MSV52" s="323"/>
      <c r="MSW52" s="323"/>
      <c r="MSX52" s="323"/>
      <c r="MSY52" s="323"/>
      <c r="MSZ52" s="323"/>
      <c r="MTA52" s="323"/>
      <c r="MTB52" s="323"/>
      <c r="MTC52" s="323"/>
      <c r="MTD52" s="323"/>
      <c r="MTE52" s="323"/>
      <c r="MTF52" s="323"/>
      <c r="MTG52" s="323"/>
      <c r="MTH52" s="323"/>
      <c r="MTI52" s="323"/>
      <c r="MTJ52" s="323"/>
      <c r="MTK52" s="323"/>
      <c r="MTL52" s="323"/>
      <c r="MTM52" s="323"/>
      <c r="MTN52" s="323"/>
      <c r="MTO52" s="323"/>
      <c r="MTP52" s="323"/>
      <c r="MTQ52" s="323"/>
      <c r="MTR52" s="323"/>
      <c r="MTS52" s="323"/>
      <c r="MTT52" s="323"/>
      <c r="MTU52" s="323"/>
      <c r="MTV52" s="323"/>
      <c r="MTW52" s="323"/>
      <c r="MTX52" s="323"/>
      <c r="MTY52" s="323"/>
      <c r="MTZ52" s="323"/>
      <c r="MUA52" s="323"/>
      <c r="MUB52" s="323"/>
      <c r="MUC52" s="323"/>
      <c r="MUD52" s="323"/>
      <c r="MUE52" s="323"/>
      <c r="MUF52" s="323"/>
      <c r="MUG52" s="323"/>
      <c r="MUH52" s="323"/>
      <c r="MUI52" s="323"/>
      <c r="MUJ52" s="323"/>
      <c r="MUK52" s="323"/>
      <c r="MUL52" s="323"/>
      <c r="MUM52" s="323"/>
      <c r="MUN52" s="323"/>
      <c r="MUO52" s="323"/>
      <c r="MUP52" s="323"/>
      <c r="MUQ52" s="323"/>
      <c r="MUR52" s="323"/>
      <c r="MUS52" s="323"/>
      <c r="MUT52" s="323"/>
      <c r="MUU52" s="323"/>
      <c r="MUV52" s="323"/>
      <c r="MUW52" s="323"/>
      <c r="MUX52" s="323"/>
      <c r="MUY52" s="323"/>
      <c r="MUZ52" s="323"/>
      <c r="MVA52" s="323"/>
      <c r="MVB52" s="323"/>
      <c r="MVC52" s="323"/>
      <c r="MVD52" s="323"/>
      <c r="MVE52" s="323"/>
      <c r="MVF52" s="323"/>
      <c r="MVG52" s="323"/>
      <c r="MVH52" s="323"/>
      <c r="MVI52" s="323"/>
      <c r="MVJ52" s="323"/>
      <c r="MVK52" s="323"/>
      <c r="MVL52" s="323"/>
      <c r="MVM52" s="323"/>
      <c r="MVN52" s="323"/>
      <c r="MVO52" s="323"/>
      <c r="MVP52" s="323"/>
      <c r="MVQ52" s="323"/>
      <c r="MVR52" s="323"/>
      <c r="MVS52" s="323"/>
      <c r="MVT52" s="323"/>
      <c r="MVU52" s="323"/>
      <c r="MVV52" s="323"/>
      <c r="MVW52" s="323"/>
      <c r="MVX52" s="323"/>
      <c r="MVY52" s="323"/>
      <c r="MVZ52" s="323"/>
      <c r="MWA52" s="323"/>
      <c r="MWB52" s="323"/>
      <c r="MWC52" s="323"/>
      <c r="MWD52" s="323"/>
      <c r="MWE52" s="323"/>
      <c r="MWF52" s="323"/>
      <c r="MWG52" s="323"/>
      <c r="MWH52" s="323"/>
      <c r="MWI52" s="323"/>
      <c r="MWJ52" s="323"/>
      <c r="MWK52" s="323"/>
      <c r="MWL52" s="323"/>
      <c r="MWM52" s="323"/>
      <c r="MWN52" s="323"/>
      <c r="MWO52" s="323"/>
      <c r="MWP52" s="323"/>
      <c r="MWQ52" s="323"/>
      <c r="MWR52" s="323"/>
      <c r="MWS52" s="323"/>
      <c r="MWT52" s="323"/>
      <c r="MWU52" s="323"/>
      <c r="MWV52" s="323"/>
      <c r="MWW52" s="323"/>
      <c r="MWX52" s="323"/>
      <c r="MWY52" s="323"/>
      <c r="MWZ52" s="323"/>
      <c r="MXA52" s="323"/>
      <c r="MXB52" s="323"/>
      <c r="MXC52" s="323"/>
      <c r="MXD52" s="323"/>
      <c r="MXE52" s="323"/>
      <c r="MXF52" s="323"/>
      <c r="MXG52" s="323"/>
      <c r="MXH52" s="323"/>
      <c r="MXI52" s="323"/>
      <c r="MXJ52" s="323"/>
      <c r="MXK52" s="323"/>
      <c r="MXL52" s="323"/>
      <c r="MXM52" s="323"/>
      <c r="MXN52" s="323"/>
      <c r="MXO52" s="323"/>
      <c r="MXP52" s="323"/>
      <c r="MXQ52" s="323"/>
      <c r="MXR52" s="323"/>
      <c r="MXS52" s="323"/>
      <c r="MXT52" s="323"/>
      <c r="MXU52" s="323"/>
      <c r="MXV52" s="323"/>
      <c r="MXW52" s="323"/>
      <c r="MXX52" s="323"/>
      <c r="MXY52" s="323"/>
      <c r="MXZ52" s="323"/>
      <c r="MYA52" s="323"/>
      <c r="MYB52" s="323"/>
      <c r="MYC52" s="323"/>
      <c r="MYD52" s="323"/>
      <c r="MYE52" s="323"/>
      <c r="MYF52" s="323"/>
      <c r="MYG52" s="323"/>
      <c r="MYH52" s="323"/>
      <c r="MYI52" s="323"/>
      <c r="MYJ52" s="323"/>
      <c r="MYK52" s="323"/>
      <c r="MYL52" s="323"/>
      <c r="MYM52" s="323"/>
      <c r="MYN52" s="323"/>
      <c r="MYO52" s="323"/>
      <c r="MYP52" s="323"/>
      <c r="MYQ52" s="323"/>
      <c r="MYR52" s="323"/>
      <c r="MYS52" s="323"/>
      <c r="MYT52" s="323"/>
      <c r="MYU52" s="323"/>
      <c r="MYV52" s="323"/>
      <c r="MYW52" s="323"/>
      <c r="MYX52" s="323"/>
      <c r="MYY52" s="323"/>
      <c r="MYZ52" s="323"/>
      <c r="MZA52" s="323"/>
      <c r="MZB52" s="323"/>
      <c r="MZC52" s="323"/>
      <c r="MZD52" s="323"/>
      <c r="MZE52" s="323"/>
      <c r="MZF52" s="323"/>
      <c r="MZG52" s="323"/>
      <c r="MZH52" s="323"/>
      <c r="MZI52" s="323"/>
      <c r="MZJ52" s="323"/>
      <c r="MZK52" s="323"/>
      <c r="MZL52" s="323"/>
      <c r="MZM52" s="323"/>
      <c r="MZN52" s="323"/>
      <c r="MZO52" s="323"/>
      <c r="MZP52" s="323"/>
      <c r="MZQ52" s="323"/>
      <c r="MZR52" s="323"/>
      <c r="MZS52" s="323"/>
      <c r="MZT52" s="323"/>
      <c r="MZU52" s="323"/>
      <c r="MZV52" s="323"/>
      <c r="MZW52" s="323"/>
      <c r="MZX52" s="323"/>
      <c r="MZY52" s="323"/>
      <c r="MZZ52" s="323"/>
      <c r="NAA52" s="323"/>
      <c r="NAB52" s="323"/>
      <c r="NAC52" s="323"/>
      <c r="NAD52" s="323"/>
      <c r="NAE52" s="323"/>
      <c r="NAF52" s="323"/>
      <c r="NAG52" s="323"/>
      <c r="NAH52" s="323"/>
      <c r="NAI52" s="323"/>
      <c r="NAJ52" s="323"/>
      <c r="NAK52" s="323"/>
      <c r="NAL52" s="323"/>
      <c r="NAM52" s="323"/>
      <c r="NAN52" s="323"/>
      <c r="NAO52" s="323"/>
      <c r="NAP52" s="323"/>
      <c r="NAQ52" s="323"/>
      <c r="NAR52" s="323"/>
      <c r="NAS52" s="323"/>
      <c r="NAT52" s="323"/>
      <c r="NAU52" s="323"/>
      <c r="NAV52" s="323"/>
      <c r="NAW52" s="323"/>
      <c r="NAX52" s="323"/>
      <c r="NAY52" s="323"/>
      <c r="NAZ52" s="323"/>
      <c r="NBA52" s="323"/>
      <c r="NBB52" s="323"/>
      <c r="NBC52" s="323"/>
      <c r="NBD52" s="323"/>
      <c r="NBE52" s="323"/>
      <c r="NBF52" s="323"/>
      <c r="NBG52" s="323"/>
      <c r="NBH52" s="323"/>
      <c r="NBI52" s="323"/>
      <c r="NBJ52" s="323"/>
      <c r="NBK52" s="323"/>
      <c r="NBL52" s="323"/>
      <c r="NBM52" s="323"/>
      <c r="NBN52" s="323"/>
      <c r="NBO52" s="323"/>
      <c r="NBP52" s="323"/>
      <c r="NBQ52" s="323"/>
      <c r="NBR52" s="323"/>
      <c r="NBS52" s="323"/>
      <c r="NBT52" s="323"/>
      <c r="NBU52" s="323"/>
      <c r="NBV52" s="323"/>
      <c r="NBW52" s="323"/>
      <c r="NBX52" s="323"/>
      <c r="NBY52" s="323"/>
      <c r="NBZ52" s="323"/>
      <c r="NCA52" s="323"/>
      <c r="NCB52" s="323"/>
      <c r="NCC52" s="323"/>
      <c r="NCD52" s="323"/>
      <c r="NCE52" s="323"/>
      <c r="NCF52" s="323"/>
      <c r="NCG52" s="323"/>
      <c r="NCH52" s="323"/>
      <c r="NCI52" s="323"/>
      <c r="NCJ52" s="323"/>
      <c r="NCK52" s="323"/>
      <c r="NCL52" s="323"/>
      <c r="NCM52" s="323"/>
      <c r="NCN52" s="323"/>
      <c r="NCO52" s="323"/>
      <c r="NCP52" s="323"/>
      <c r="NCQ52" s="323"/>
      <c r="NCR52" s="323"/>
      <c r="NCS52" s="323"/>
      <c r="NCT52" s="323"/>
      <c r="NCU52" s="323"/>
      <c r="NCV52" s="323"/>
      <c r="NCW52" s="323"/>
      <c r="NCX52" s="323"/>
      <c r="NCY52" s="323"/>
      <c r="NCZ52" s="323"/>
      <c r="NDA52" s="323"/>
      <c r="NDB52" s="323"/>
      <c r="NDC52" s="323"/>
      <c r="NDD52" s="323"/>
      <c r="NDE52" s="323"/>
      <c r="NDF52" s="323"/>
      <c r="NDG52" s="323"/>
      <c r="NDH52" s="323"/>
      <c r="NDI52" s="323"/>
      <c r="NDJ52" s="323"/>
      <c r="NDK52" s="323"/>
      <c r="NDL52" s="323"/>
      <c r="NDM52" s="323"/>
      <c r="NDN52" s="323"/>
      <c r="NDO52" s="323"/>
      <c r="NDP52" s="323"/>
      <c r="NDQ52" s="323"/>
      <c r="NDR52" s="323"/>
      <c r="NDS52" s="323"/>
      <c r="NDT52" s="323"/>
      <c r="NDU52" s="323"/>
      <c r="NDV52" s="323"/>
      <c r="NDW52" s="323"/>
      <c r="NDX52" s="323"/>
      <c r="NDY52" s="323"/>
      <c r="NDZ52" s="323"/>
      <c r="NEA52" s="323"/>
      <c r="NEB52" s="323"/>
      <c r="NEC52" s="323"/>
      <c r="NED52" s="323"/>
      <c r="NEE52" s="323"/>
      <c r="NEF52" s="323"/>
      <c r="NEG52" s="323"/>
      <c r="NEH52" s="323"/>
      <c r="NEI52" s="323"/>
      <c r="NEJ52" s="323"/>
      <c r="NEK52" s="323"/>
      <c r="NEL52" s="323"/>
      <c r="NEM52" s="323"/>
      <c r="NEN52" s="323"/>
      <c r="NEO52" s="323"/>
      <c r="NEP52" s="323"/>
      <c r="NEQ52" s="323"/>
      <c r="NER52" s="323"/>
      <c r="NES52" s="323"/>
      <c r="NET52" s="323"/>
      <c r="NEU52" s="323"/>
      <c r="NEV52" s="323"/>
      <c r="NEW52" s="323"/>
      <c r="NEX52" s="323"/>
      <c r="NEY52" s="323"/>
      <c r="NEZ52" s="323"/>
      <c r="NFA52" s="323"/>
      <c r="NFB52" s="323"/>
      <c r="NFC52" s="323"/>
      <c r="NFD52" s="323"/>
      <c r="NFE52" s="323"/>
      <c r="NFF52" s="323"/>
      <c r="NFG52" s="323"/>
      <c r="NFH52" s="323"/>
      <c r="NFI52" s="323"/>
      <c r="NFJ52" s="323"/>
      <c r="NFK52" s="323"/>
      <c r="NFL52" s="323"/>
      <c r="NFM52" s="323"/>
      <c r="NFN52" s="323"/>
      <c r="NFO52" s="323"/>
      <c r="NFP52" s="323"/>
      <c r="NFQ52" s="323"/>
      <c r="NFR52" s="323"/>
      <c r="NFS52" s="323"/>
      <c r="NFT52" s="323"/>
      <c r="NFU52" s="323"/>
      <c r="NFV52" s="323"/>
      <c r="NFW52" s="323"/>
      <c r="NFX52" s="323"/>
      <c r="NFY52" s="323"/>
      <c r="NFZ52" s="323"/>
      <c r="NGA52" s="323"/>
      <c r="NGB52" s="323"/>
      <c r="NGC52" s="323"/>
      <c r="NGD52" s="323"/>
      <c r="NGE52" s="323"/>
      <c r="NGF52" s="323"/>
      <c r="NGG52" s="323"/>
      <c r="NGH52" s="323"/>
      <c r="NGI52" s="323"/>
      <c r="NGJ52" s="323"/>
      <c r="NGK52" s="323"/>
      <c r="NGL52" s="323"/>
      <c r="NGM52" s="323"/>
      <c r="NGN52" s="323"/>
      <c r="NGO52" s="323"/>
      <c r="NGP52" s="323"/>
      <c r="NGQ52" s="323"/>
      <c r="NGR52" s="323"/>
      <c r="NGS52" s="323"/>
      <c r="NGT52" s="323"/>
      <c r="NGU52" s="323"/>
      <c r="NGV52" s="323"/>
      <c r="NGW52" s="323"/>
      <c r="NGX52" s="323"/>
      <c r="NGY52" s="323"/>
      <c r="NGZ52" s="323"/>
      <c r="NHA52" s="323"/>
      <c r="NHB52" s="323"/>
      <c r="NHC52" s="323"/>
      <c r="NHD52" s="323"/>
      <c r="NHE52" s="323"/>
      <c r="NHF52" s="323"/>
      <c r="NHG52" s="323"/>
      <c r="NHH52" s="323"/>
      <c r="NHI52" s="323"/>
      <c r="NHJ52" s="323"/>
      <c r="NHK52" s="323"/>
      <c r="NHL52" s="323"/>
      <c r="NHM52" s="323"/>
      <c r="NHN52" s="323"/>
      <c r="NHO52" s="323"/>
      <c r="NHP52" s="323"/>
      <c r="NHQ52" s="323"/>
      <c r="NHR52" s="323"/>
      <c r="NHS52" s="323"/>
      <c r="NHT52" s="323"/>
      <c r="NHU52" s="323"/>
      <c r="NHV52" s="323"/>
      <c r="NHW52" s="323"/>
      <c r="NHX52" s="323"/>
      <c r="NHY52" s="323"/>
      <c r="NHZ52" s="323"/>
      <c r="NIA52" s="323"/>
      <c r="NIB52" s="323"/>
      <c r="NIC52" s="323"/>
      <c r="NID52" s="323"/>
      <c r="NIE52" s="323"/>
      <c r="NIF52" s="323"/>
      <c r="NIG52" s="323"/>
      <c r="NIH52" s="323"/>
      <c r="NII52" s="323"/>
      <c r="NIJ52" s="323"/>
      <c r="NIK52" s="323"/>
      <c r="NIL52" s="323"/>
      <c r="NIM52" s="323"/>
      <c r="NIN52" s="323"/>
      <c r="NIO52" s="323"/>
      <c r="NIP52" s="323"/>
      <c r="NIQ52" s="323"/>
      <c r="NIR52" s="323"/>
      <c r="NIS52" s="323"/>
      <c r="NIT52" s="323"/>
      <c r="NIU52" s="323"/>
      <c r="NIV52" s="323"/>
      <c r="NIW52" s="323"/>
      <c r="NIX52" s="323"/>
      <c r="NIY52" s="323"/>
      <c r="NIZ52" s="323"/>
      <c r="NJA52" s="323"/>
      <c r="NJB52" s="323"/>
      <c r="NJC52" s="323"/>
      <c r="NJD52" s="323"/>
      <c r="NJE52" s="323"/>
      <c r="NJF52" s="323"/>
      <c r="NJG52" s="323"/>
      <c r="NJH52" s="323"/>
      <c r="NJI52" s="323"/>
      <c r="NJJ52" s="323"/>
      <c r="NJK52" s="323"/>
      <c r="NJL52" s="323"/>
      <c r="NJM52" s="323"/>
      <c r="NJN52" s="323"/>
      <c r="NJO52" s="323"/>
      <c r="NJP52" s="323"/>
      <c r="NJQ52" s="323"/>
      <c r="NJR52" s="323"/>
      <c r="NJS52" s="323"/>
      <c r="NJT52" s="323"/>
      <c r="NJU52" s="323"/>
      <c r="NJV52" s="323"/>
      <c r="NJW52" s="323"/>
      <c r="NJX52" s="323"/>
      <c r="NJY52" s="323"/>
      <c r="NJZ52" s="323"/>
      <c r="NKA52" s="323"/>
      <c r="NKB52" s="323"/>
      <c r="NKC52" s="323"/>
      <c r="NKD52" s="323"/>
      <c r="NKE52" s="323"/>
      <c r="NKF52" s="323"/>
      <c r="NKG52" s="323"/>
      <c r="NKH52" s="323"/>
      <c r="NKI52" s="323"/>
      <c r="NKJ52" s="323"/>
      <c r="NKK52" s="323"/>
      <c r="NKL52" s="323"/>
      <c r="NKM52" s="323"/>
      <c r="NKN52" s="323"/>
      <c r="NKO52" s="323"/>
      <c r="NKP52" s="323"/>
      <c r="NKQ52" s="323"/>
      <c r="NKR52" s="323"/>
      <c r="NKS52" s="323"/>
      <c r="NKT52" s="323"/>
      <c r="NKU52" s="323"/>
      <c r="NKV52" s="323"/>
      <c r="NKW52" s="323"/>
      <c r="NKX52" s="323"/>
      <c r="NKY52" s="323"/>
      <c r="NKZ52" s="323"/>
      <c r="NLA52" s="323"/>
      <c r="NLB52" s="323"/>
      <c r="NLC52" s="323"/>
      <c r="NLD52" s="323"/>
      <c r="NLE52" s="323"/>
      <c r="NLF52" s="323"/>
      <c r="NLG52" s="323"/>
      <c r="NLH52" s="323"/>
      <c r="NLI52" s="323"/>
      <c r="NLJ52" s="323"/>
      <c r="NLK52" s="323"/>
      <c r="NLL52" s="323"/>
      <c r="NLM52" s="323"/>
      <c r="NLN52" s="323"/>
      <c r="NLO52" s="323"/>
      <c r="NLP52" s="323"/>
      <c r="NLQ52" s="323"/>
      <c r="NLR52" s="323"/>
      <c r="NLS52" s="323"/>
      <c r="NLT52" s="323"/>
      <c r="NLU52" s="323"/>
      <c r="NLV52" s="323"/>
      <c r="NLW52" s="323"/>
      <c r="NLX52" s="323"/>
      <c r="NLY52" s="323"/>
      <c r="NLZ52" s="323"/>
      <c r="NMA52" s="323"/>
      <c r="NMB52" s="323"/>
      <c r="NMC52" s="323"/>
      <c r="NMD52" s="323"/>
      <c r="NME52" s="323"/>
      <c r="NMF52" s="323"/>
      <c r="NMG52" s="323"/>
      <c r="NMH52" s="323"/>
      <c r="NMI52" s="323"/>
      <c r="NMJ52" s="323"/>
      <c r="NMK52" s="323"/>
      <c r="NML52" s="323"/>
      <c r="NMM52" s="323"/>
      <c r="NMN52" s="323"/>
      <c r="NMO52" s="323"/>
      <c r="NMP52" s="323"/>
      <c r="NMQ52" s="323"/>
      <c r="NMR52" s="323"/>
      <c r="NMS52" s="323"/>
      <c r="NMT52" s="323"/>
      <c r="NMU52" s="323"/>
      <c r="NMV52" s="323"/>
      <c r="NMW52" s="323"/>
      <c r="NMX52" s="323"/>
      <c r="NMY52" s="323"/>
      <c r="NMZ52" s="323"/>
      <c r="NNA52" s="323"/>
      <c r="NNB52" s="323"/>
      <c r="NNC52" s="323"/>
      <c r="NND52" s="323"/>
      <c r="NNE52" s="323"/>
      <c r="NNF52" s="323"/>
      <c r="NNG52" s="323"/>
      <c r="NNH52" s="323"/>
      <c r="NNI52" s="323"/>
      <c r="NNJ52" s="323"/>
      <c r="NNK52" s="323"/>
      <c r="NNL52" s="323"/>
      <c r="NNM52" s="323"/>
      <c r="NNN52" s="323"/>
      <c r="NNO52" s="323"/>
      <c r="NNP52" s="323"/>
      <c r="NNQ52" s="323"/>
      <c r="NNR52" s="323"/>
      <c r="NNS52" s="323"/>
      <c r="NNT52" s="323"/>
      <c r="NNU52" s="323"/>
      <c r="NNV52" s="323"/>
      <c r="NNW52" s="323"/>
      <c r="NNX52" s="323"/>
      <c r="NNY52" s="323"/>
      <c r="NNZ52" s="323"/>
      <c r="NOA52" s="323"/>
      <c r="NOB52" s="323"/>
      <c r="NOC52" s="323"/>
      <c r="NOD52" s="323"/>
      <c r="NOE52" s="323"/>
      <c r="NOF52" s="323"/>
      <c r="NOG52" s="323"/>
      <c r="NOH52" s="323"/>
      <c r="NOI52" s="323"/>
      <c r="NOJ52" s="323"/>
      <c r="NOK52" s="323"/>
      <c r="NOL52" s="323"/>
      <c r="NOM52" s="323"/>
      <c r="NON52" s="323"/>
      <c r="NOO52" s="323"/>
      <c r="NOP52" s="323"/>
      <c r="NOQ52" s="323"/>
      <c r="NOR52" s="323"/>
      <c r="NOS52" s="323"/>
      <c r="NOT52" s="323"/>
      <c r="NOU52" s="323"/>
      <c r="NOV52" s="323"/>
      <c r="NOW52" s="323"/>
      <c r="NOX52" s="323"/>
      <c r="NOY52" s="323"/>
      <c r="NOZ52" s="323"/>
      <c r="NPA52" s="323"/>
      <c r="NPB52" s="323"/>
      <c r="NPC52" s="323"/>
      <c r="NPD52" s="323"/>
      <c r="NPE52" s="323"/>
      <c r="NPF52" s="323"/>
      <c r="NPG52" s="323"/>
      <c r="NPH52" s="323"/>
      <c r="NPI52" s="323"/>
      <c r="NPJ52" s="323"/>
      <c r="NPK52" s="323"/>
      <c r="NPL52" s="323"/>
      <c r="NPM52" s="323"/>
      <c r="NPN52" s="323"/>
      <c r="NPO52" s="323"/>
      <c r="NPP52" s="323"/>
      <c r="NPQ52" s="323"/>
      <c r="NPR52" s="323"/>
      <c r="NPS52" s="323"/>
      <c r="NPT52" s="323"/>
      <c r="NPU52" s="323"/>
      <c r="NPV52" s="323"/>
      <c r="NPW52" s="323"/>
      <c r="NPX52" s="323"/>
      <c r="NPY52" s="323"/>
      <c r="NPZ52" s="323"/>
      <c r="NQA52" s="323"/>
      <c r="NQB52" s="323"/>
      <c r="NQC52" s="323"/>
      <c r="NQD52" s="323"/>
      <c r="NQE52" s="323"/>
      <c r="NQF52" s="323"/>
      <c r="NQG52" s="323"/>
      <c r="NQH52" s="323"/>
      <c r="NQI52" s="323"/>
      <c r="NQJ52" s="323"/>
      <c r="NQK52" s="323"/>
      <c r="NQL52" s="323"/>
      <c r="NQM52" s="323"/>
      <c r="NQN52" s="323"/>
      <c r="NQO52" s="323"/>
      <c r="NQP52" s="323"/>
      <c r="NQQ52" s="323"/>
      <c r="NQR52" s="323"/>
      <c r="NQS52" s="323"/>
      <c r="NQT52" s="323"/>
      <c r="NQU52" s="323"/>
      <c r="NQV52" s="323"/>
      <c r="NQW52" s="323"/>
      <c r="NQX52" s="323"/>
      <c r="NQY52" s="323"/>
      <c r="NQZ52" s="323"/>
      <c r="NRA52" s="323"/>
      <c r="NRB52" s="323"/>
      <c r="NRC52" s="323"/>
      <c r="NRD52" s="323"/>
      <c r="NRE52" s="323"/>
      <c r="NRF52" s="323"/>
      <c r="NRG52" s="323"/>
      <c r="NRH52" s="323"/>
      <c r="NRI52" s="323"/>
      <c r="NRJ52" s="323"/>
      <c r="NRK52" s="323"/>
      <c r="NRL52" s="323"/>
      <c r="NRM52" s="323"/>
      <c r="NRN52" s="323"/>
      <c r="NRO52" s="323"/>
      <c r="NRP52" s="323"/>
      <c r="NRQ52" s="323"/>
      <c r="NRR52" s="323"/>
      <c r="NRS52" s="323"/>
      <c r="NRT52" s="323"/>
      <c r="NRU52" s="323"/>
      <c r="NRV52" s="323"/>
      <c r="NRW52" s="323"/>
      <c r="NRX52" s="323"/>
      <c r="NRY52" s="323"/>
      <c r="NRZ52" s="323"/>
      <c r="NSA52" s="323"/>
      <c r="NSB52" s="323"/>
      <c r="NSC52" s="323"/>
      <c r="NSD52" s="323"/>
      <c r="NSE52" s="323"/>
      <c r="NSF52" s="323"/>
      <c r="NSG52" s="323"/>
      <c r="NSH52" s="323"/>
      <c r="NSI52" s="323"/>
      <c r="NSJ52" s="323"/>
      <c r="NSK52" s="323"/>
      <c r="NSL52" s="323"/>
      <c r="NSM52" s="323"/>
      <c r="NSN52" s="323"/>
      <c r="NSO52" s="323"/>
      <c r="NSP52" s="323"/>
      <c r="NSQ52" s="323"/>
      <c r="NSR52" s="323"/>
      <c r="NSS52" s="323"/>
      <c r="NST52" s="323"/>
      <c r="NSU52" s="323"/>
      <c r="NSV52" s="323"/>
      <c r="NSW52" s="323"/>
      <c r="NSX52" s="323"/>
      <c r="NSY52" s="323"/>
      <c r="NSZ52" s="323"/>
      <c r="NTA52" s="323"/>
      <c r="NTB52" s="323"/>
      <c r="NTC52" s="323"/>
      <c r="NTD52" s="323"/>
      <c r="NTE52" s="323"/>
      <c r="NTF52" s="323"/>
      <c r="NTG52" s="323"/>
      <c r="NTH52" s="323"/>
      <c r="NTI52" s="323"/>
      <c r="NTJ52" s="323"/>
      <c r="NTK52" s="323"/>
      <c r="NTL52" s="323"/>
      <c r="NTM52" s="323"/>
      <c r="NTN52" s="323"/>
      <c r="NTO52" s="323"/>
      <c r="NTP52" s="323"/>
      <c r="NTQ52" s="323"/>
      <c r="NTR52" s="323"/>
      <c r="NTS52" s="323"/>
      <c r="NTT52" s="323"/>
      <c r="NTU52" s="323"/>
      <c r="NTV52" s="323"/>
      <c r="NTW52" s="323"/>
      <c r="NTX52" s="323"/>
      <c r="NTY52" s="323"/>
      <c r="NTZ52" s="323"/>
      <c r="NUA52" s="323"/>
      <c r="NUB52" s="323"/>
      <c r="NUC52" s="323"/>
      <c r="NUD52" s="323"/>
      <c r="NUE52" s="323"/>
      <c r="NUF52" s="323"/>
      <c r="NUG52" s="323"/>
      <c r="NUH52" s="323"/>
      <c r="NUI52" s="323"/>
      <c r="NUJ52" s="323"/>
      <c r="NUK52" s="323"/>
      <c r="NUL52" s="323"/>
      <c r="NUM52" s="323"/>
      <c r="NUN52" s="323"/>
      <c r="NUO52" s="323"/>
      <c r="NUP52" s="323"/>
      <c r="NUQ52" s="323"/>
      <c r="NUR52" s="323"/>
      <c r="NUS52" s="323"/>
      <c r="NUT52" s="323"/>
      <c r="NUU52" s="323"/>
      <c r="NUV52" s="323"/>
      <c r="NUW52" s="323"/>
      <c r="NUX52" s="323"/>
      <c r="NUY52" s="323"/>
      <c r="NUZ52" s="323"/>
      <c r="NVA52" s="323"/>
      <c r="NVB52" s="323"/>
      <c r="NVC52" s="323"/>
      <c r="NVD52" s="323"/>
      <c r="NVE52" s="323"/>
      <c r="NVF52" s="323"/>
      <c r="NVG52" s="323"/>
      <c r="NVH52" s="323"/>
      <c r="NVI52" s="323"/>
      <c r="NVJ52" s="323"/>
      <c r="NVK52" s="323"/>
      <c r="NVL52" s="323"/>
      <c r="NVM52" s="323"/>
      <c r="NVN52" s="323"/>
      <c r="NVO52" s="323"/>
      <c r="NVP52" s="323"/>
      <c r="NVQ52" s="323"/>
      <c r="NVR52" s="323"/>
      <c r="NVS52" s="323"/>
      <c r="NVT52" s="323"/>
      <c r="NVU52" s="323"/>
      <c r="NVV52" s="323"/>
      <c r="NVW52" s="323"/>
      <c r="NVX52" s="323"/>
      <c r="NVY52" s="323"/>
      <c r="NVZ52" s="323"/>
      <c r="NWA52" s="323"/>
      <c r="NWB52" s="323"/>
      <c r="NWC52" s="323"/>
      <c r="NWD52" s="323"/>
      <c r="NWE52" s="323"/>
      <c r="NWF52" s="323"/>
      <c r="NWG52" s="323"/>
      <c r="NWH52" s="323"/>
      <c r="NWI52" s="323"/>
      <c r="NWJ52" s="323"/>
      <c r="NWK52" s="323"/>
      <c r="NWL52" s="323"/>
      <c r="NWM52" s="323"/>
      <c r="NWN52" s="323"/>
      <c r="NWO52" s="323"/>
      <c r="NWP52" s="323"/>
      <c r="NWQ52" s="323"/>
      <c r="NWR52" s="323"/>
      <c r="NWS52" s="323"/>
      <c r="NWT52" s="323"/>
      <c r="NWU52" s="323"/>
      <c r="NWV52" s="323"/>
      <c r="NWW52" s="323"/>
      <c r="NWX52" s="323"/>
      <c r="NWY52" s="323"/>
      <c r="NWZ52" s="323"/>
      <c r="NXA52" s="323"/>
      <c r="NXB52" s="323"/>
      <c r="NXC52" s="323"/>
      <c r="NXD52" s="323"/>
      <c r="NXE52" s="323"/>
      <c r="NXF52" s="323"/>
      <c r="NXG52" s="323"/>
      <c r="NXH52" s="323"/>
      <c r="NXI52" s="323"/>
      <c r="NXJ52" s="323"/>
      <c r="NXK52" s="323"/>
      <c r="NXL52" s="323"/>
      <c r="NXM52" s="323"/>
      <c r="NXN52" s="323"/>
      <c r="NXO52" s="323"/>
      <c r="NXP52" s="323"/>
      <c r="NXQ52" s="323"/>
      <c r="NXR52" s="323"/>
      <c r="NXS52" s="323"/>
      <c r="NXT52" s="323"/>
      <c r="NXU52" s="323"/>
      <c r="NXV52" s="323"/>
      <c r="NXW52" s="323"/>
      <c r="NXX52" s="323"/>
      <c r="NXY52" s="323"/>
      <c r="NXZ52" s="323"/>
      <c r="NYA52" s="323"/>
      <c r="NYB52" s="323"/>
      <c r="NYC52" s="323"/>
      <c r="NYD52" s="323"/>
      <c r="NYE52" s="323"/>
      <c r="NYF52" s="323"/>
      <c r="NYG52" s="323"/>
      <c r="NYH52" s="323"/>
      <c r="NYI52" s="323"/>
      <c r="NYJ52" s="323"/>
      <c r="NYK52" s="323"/>
      <c r="NYL52" s="323"/>
      <c r="NYM52" s="323"/>
      <c r="NYN52" s="323"/>
      <c r="NYO52" s="323"/>
      <c r="NYP52" s="323"/>
      <c r="NYQ52" s="323"/>
      <c r="NYR52" s="323"/>
      <c r="NYS52" s="323"/>
      <c r="NYT52" s="323"/>
      <c r="NYU52" s="323"/>
      <c r="NYV52" s="323"/>
      <c r="NYW52" s="323"/>
      <c r="NYX52" s="323"/>
      <c r="NYY52" s="323"/>
      <c r="NYZ52" s="323"/>
      <c r="NZA52" s="323"/>
      <c r="NZB52" s="323"/>
      <c r="NZC52" s="323"/>
      <c r="NZD52" s="323"/>
      <c r="NZE52" s="323"/>
      <c r="NZF52" s="323"/>
      <c r="NZG52" s="323"/>
      <c r="NZH52" s="323"/>
      <c r="NZI52" s="323"/>
      <c r="NZJ52" s="323"/>
      <c r="NZK52" s="323"/>
      <c r="NZL52" s="323"/>
      <c r="NZM52" s="323"/>
      <c r="NZN52" s="323"/>
      <c r="NZO52" s="323"/>
      <c r="NZP52" s="323"/>
      <c r="NZQ52" s="323"/>
      <c r="NZR52" s="323"/>
      <c r="NZS52" s="323"/>
      <c r="NZT52" s="323"/>
      <c r="NZU52" s="323"/>
      <c r="NZV52" s="323"/>
      <c r="NZW52" s="323"/>
      <c r="NZX52" s="323"/>
      <c r="NZY52" s="323"/>
      <c r="NZZ52" s="323"/>
      <c r="OAA52" s="323"/>
      <c r="OAB52" s="323"/>
      <c r="OAC52" s="323"/>
      <c r="OAD52" s="323"/>
      <c r="OAE52" s="323"/>
      <c r="OAF52" s="323"/>
      <c r="OAG52" s="323"/>
      <c r="OAH52" s="323"/>
      <c r="OAI52" s="323"/>
      <c r="OAJ52" s="323"/>
      <c r="OAK52" s="323"/>
      <c r="OAL52" s="323"/>
      <c r="OAM52" s="323"/>
      <c r="OAN52" s="323"/>
      <c r="OAO52" s="323"/>
      <c r="OAP52" s="323"/>
      <c r="OAQ52" s="323"/>
      <c r="OAR52" s="323"/>
      <c r="OAS52" s="323"/>
      <c r="OAT52" s="323"/>
      <c r="OAU52" s="323"/>
      <c r="OAV52" s="323"/>
      <c r="OAW52" s="323"/>
      <c r="OAX52" s="323"/>
      <c r="OAY52" s="323"/>
      <c r="OAZ52" s="323"/>
      <c r="OBA52" s="323"/>
      <c r="OBB52" s="323"/>
      <c r="OBC52" s="323"/>
      <c r="OBD52" s="323"/>
      <c r="OBE52" s="323"/>
      <c r="OBF52" s="323"/>
      <c r="OBG52" s="323"/>
      <c r="OBH52" s="323"/>
      <c r="OBI52" s="323"/>
      <c r="OBJ52" s="323"/>
      <c r="OBK52" s="323"/>
      <c r="OBL52" s="323"/>
      <c r="OBM52" s="323"/>
      <c r="OBN52" s="323"/>
      <c r="OBO52" s="323"/>
      <c r="OBP52" s="323"/>
      <c r="OBQ52" s="323"/>
      <c r="OBR52" s="323"/>
      <c r="OBS52" s="323"/>
      <c r="OBT52" s="323"/>
      <c r="OBU52" s="323"/>
      <c r="OBV52" s="323"/>
      <c r="OBW52" s="323"/>
      <c r="OBX52" s="323"/>
      <c r="OBY52" s="323"/>
      <c r="OBZ52" s="323"/>
      <c r="OCA52" s="323"/>
      <c r="OCB52" s="323"/>
      <c r="OCC52" s="323"/>
      <c r="OCD52" s="323"/>
      <c r="OCE52" s="323"/>
      <c r="OCF52" s="323"/>
      <c r="OCG52" s="323"/>
      <c r="OCH52" s="323"/>
      <c r="OCI52" s="323"/>
      <c r="OCJ52" s="323"/>
      <c r="OCK52" s="323"/>
      <c r="OCL52" s="323"/>
      <c r="OCM52" s="323"/>
      <c r="OCN52" s="323"/>
      <c r="OCO52" s="323"/>
      <c r="OCP52" s="323"/>
      <c r="OCQ52" s="323"/>
      <c r="OCR52" s="323"/>
      <c r="OCS52" s="323"/>
      <c r="OCT52" s="323"/>
      <c r="OCU52" s="323"/>
      <c r="OCV52" s="323"/>
      <c r="OCW52" s="323"/>
      <c r="OCX52" s="323"/>
      <c r="OCY52" s="323"/>
      <c r="OCZ52" s="323"/>
      <c r="ODA52" s="323"/>
      <c r="ODB52" s="323"/>
      <c r="ODC52" s="323"/>
      <c r="ODD52" s="323"/>
      <c r="ODE52" s="323"/>
      <c r="ODF52" s="323"/>
      <c r="ODG52" s="323"/>
      <c r="ODH52" s="323"/>
      <c r="ODI52" s="323"/>
      <c r="ODJ52" s="323"/>
      <c r="ODK52" s="323"/>
      <c r="ODL52" s="323"/>
      <c r="ODM52" s="323"/>
      <c r="ODN52" s="323"/>
      <c r="ODO52" s="323"/>
      <c r="ODP52" s="323"/>
      <c r="ODQ52" s="323"/>
      <c r="ODR52" s="323"/>
      <c r="ODS52" s="323"/>
      <c r="ODT52" s="323"/>
      <c r="ODU52" s="323"/>
      <c r="ODV52" s="323"/>
      <c r="ODW52" s="323"/>
      <c r="ODX52" s="323"/>
      <c r="ODY52" s="323"/>
      <c r="ODZ52" s="323"/>
      <c r="OEA52" s="323"/>
      <c r="OEB52" s="323"/>
      <c r="OEC52" s="323"/>
      <c r="OED52" s="323"/>
      <c r="OEE52" s="323"/>
      <c r="OEF52" s="323"/>
      <c r="OEG52" s="323"/>
      <c r="OEH52" s="323"/>
      <c r="OEI52" s="323"/>
      <c r="OEJ52" s="323"/>
      <c r="OEK52" s="323"/>
      <c r="OEL52" s="323"/>
      <c r="OEM52" s="323"/>
      <c r="OEN52" s="323"/>
      <c r="OEO52" s="323"/>
      <c r="OEP52" s="323"/>
      <c r="OEQ52" s="323"/>
      <c r="OER52" s="323"/>
      <c r="OES52" s="323"/>
      <c r="OET52" s="323"/>
      <c r="OEU52" s="323"/>
      <c r="OEV52" s="323"/>
      <c r="OEW52" s="323"/>
      <c r="OEX52" s="323"/>
      <c r="OEY52" s="323"/>
      <c r="OEZ52" s="323"/>
      <c r="OFA52" s="323"/>
      <c r="OFB52" s="323"/>
      <c r="OFC52" s="323"/>
      <c r="OFD52" s="323"/>
      <c r="OFE52" s="323"/>
      <c r="OFF52" s="323"/>
      <c r="OFG52" s="323"/>
      <c r="OFH52" s="323"/>
      <c r="OFI52" s="323"/>
      <c r="OFJ52" s="323"/>
      <c r="OFK52" s="323"/>
      <c r="OFL52" s="323"/>
      <c r="OFM52" s="323"/>
      <c r="OFN52" s="323"/>
      <c r="OFO52" s="323"/>
      <c r="OFP52" s="323"/>
      <c r="OFQ52" s="323"/>
      <c r="OFR52" s="323"/>
      <c r="OFS52" s="323"/>
      <c r="OFT52" s="323"/>
      <c r="OFU52" s="323"/>
      <c r="OFV52" s="323"/>
      <c r="OFW52" s="323"/>
      <c r="OFX52" s="323"/>
      <c r="OFY52" s="323"/>
      <c r="OFZ52" s="323"/>
      <c r="OGA52" s="323"/>
      <c r="OGB52" s="323"/>
      <c r="OGC52" s="323"/>
      <c r="OGD52" s="323"/>
      <c r="OGE52" s="323"/>
      <c r="OGF52" s="323"/>
      <c r="OGG52" s="323"/>
      <c r="OGH52" s="323"/>
      <c r="OGI52" s="323"/>
      <c r="OGJ52" s="323"/>
      <c r="OGK52" s="323"/>
      <c r="OGL52" s="323"/>
      <c r="OGM52" s="323"/>
      <c r="OGN52" s="323"/>
      <c r="OGO52" s="323"/>
      <c r="OGP52" s="323"/>
      <c r="OGQ52" s="323"/>
      <c r="OGR52" s="323"/>
      <c r="OGS52" s="323"/>
      <c r="OGT52" s="323"/>
      <c r="OGU52" s="323"/>
      <c r="OGV52" s="323"/>
      <c r="OGW52" s="323"/>
      <c r="OGX52" s="323"/>
      <c r="OGY52" s="323"/>
      <c r="OGZ52" s="323"/>
      <c r="OHA52" s="323"/>
      <c r="OHB52" s="323"/>
      <c r="OHC52" s="323"/>
      <c r="OHD52" s="323"/>
      <c r="OHE52" s="323"/>
      <c r="OHF52" s="323"/>
      <c r="OHG52" s="323"/>
      <c r="OHH52" s="323"/>
      <c r="OHI52" s="323"/>
      <c r="OHJ52" s="323"/>
      <c r="OHK52" s="323"/>
      <c r="OHL52" s="323"/>
      <c r="OHM52" s="323"/>
      <c r="OHN52" s="323"/>
      <c r="OHO52" s="323"/>
      <c r="OHP52" s="323"/>
      <c r="OHQ52" s="323"/>
      <c r="OHR52" s="323"/>
      <c r="OHS52" s="323"/>
      <c r="OHT52" s="323"/>
      <c r="OHU52" s="323"/>
      <c r="OHV52" s="323"/>
      <c r="OHW52" s="323"/>
      <c r="OHX52" s="323"/>
      <c r="OHY52" s="323"/>
      <c r="OHZ52" s="323"/>
      <c r="OIA52" s="323"/>
      <c r="OIB52" s="323"/>
      <c r="OIC52" s="323"/>
      <c r="OID52" s="323"/>
      <c r="OIE52" s="323"/>
      <c r="OIF52" s="323"/>
      <c r="OIG52" s="323"/>
      <c r="OIH52" s="323"/>
      <c r="OII52" s="323"/>
      <c r="OIJ52" s="323"/>
      <c r="OIK52" s="323"/>
      <c r="OIL52" s="323"/>
      <c r="OIM52" s="323"/>
      <c r="OIN52" s="323"/>
      <c r="OIO52" s="323"/>
      <c r="OIP52" s="323"/>
      <c r="OIQ52" s="323"/>
      <c r="OIR52" s="323"/>
      <c r="OIS52" s="323"/>
      <c r="OIT52" s="323"/>
      <c r="OIU52" s="323"/>
      <c r="OIV52" s="323"/>
      <c r="OIW52" s="323"/>
      <c r="OIX52" s="323"/>
      <c r="OIY52" s="323"/>
      <c r="OIZ52" s="323"/>
      <c r="OJA52" s="323"/>
      <c r="OJB52" s="323"/>
      <c r="OJC52" s="323"/>
      <c r="OJD52" s="323"/>
      <c r="OJE52" s="323"/>
      <c r="OJF52" s="323"/>
      <c r="OJG52" s="323"/>
      <c r="OJH52" s="323"/>
      <c r="OJI52" s="323"/>
      <c r="OJJ52" s="323"/>
      <c r="OJK52" s="323"/>
      <c r="OJL52" s="323"/>
      <c r="OJM52" s="323"/>
      <c r="OJN52" s="323"/>
      <c r="OJO52" s="323"/>
      <c r="OJP52" s="323"/>
      <c r="OJQ52" s="323"/>
      <c r="OJR52" s="323"/>
      <c r="OJS52" s="323"/>
      <c r="OJT52" s="323"/>
      <c r="OJU52" s="323"/>
      <c r="OJV52" s="323"/>
      <c r="OJW52" s="323"/>
      <c r="OJX52" s="323"/>
      <c r="OJY52" s="323"/>
      <c r="OJZ52" s="323"/>
      <c r="OKA52" s="323"/>
      <c r="OKB52" s="323"/>
      <c r="OKC52" s="323"/>
      <c r="OKD52" s="323"/>
      <c r="OKE52" s="323"/>
      <c r="OKF52" s="323"/>
      <c r="OKG52" s="323"/>
      <c r="OKH52" s="323"/>
      <c r="OKI52" s="323"/>
      <c r="OKJ52" s="323"/>
      <c r="OKK52" s="323"/>
      <c r="OKL52" s="323"/>
      <c r="OKM52" s="323"/>
      <c r="OKN52" s="323"/>
      <c r="OKO52" s="323"/>
      <c r="OKP52" s="323"/>
      <c r="OKQ52" s="323"/>
      <c r="OKR52" s="323"/>
      <c r="OKS52" s="323"/>
      <c r="OKT52" s="323"/>
      <c r="OKU52" s="323"/>
      <c r="OKV52" s="323"/>
      <c r="OKW52" s="323"/>
      <c r="OKX52" s="323"/>
      <c r="OKY52" s="323"/>
      <c r="OKZ52" s="323"/>
      <c r="OLA52" s="323"/>
      <c r="OLB52" s="323"/>
      <c r="OLC52" s="323"/>
      <c r="OLD52" s="323"/>
      <c r="OLE52" s="323"/>
      <c r="OLF52" s="323"/>
      <c r="OLG52" s="323"/>
      <c r="OLH52" s="323"/>
      <c r="OLI52" s="323"/>
      <c r="OLJ52" s="323"/>
      <c r="OLK52" s="323"/>
      <c r="OLL52" s="323"/>
      <c r="OLM52" s="323"/>
      <c r="OLN52" s="323"/>
      <c r="OLO52" s="323"/>
      <c r="OLP52" s="323"/>
      <c r="OLQ52" s="323"/>
      <c r="OLR52" s="323"/>
      <c r="OLS52" s="323"/>
      <c r="OLT52" s="323"/>
      <c r="OLU52" s="323"/>
      <c r="OLV52" s="323"/>
      <c r="OLW52" s="323"/>
      <c r="OLX52" s="323"/>
      <c r="OLY52" s="323"/>
      <c r="OLZ52" s="323"/>
      <c r="OMA52" s="323"/>
      <c r="OMB52" s="323"/>
      <c r="OMC52" s="323"/>
      <c r="OMD52" s="323"/>
      <c r="OME52" s="323"/>
      <c r="OMF52" s="323"/>
      <c r="OMG52" s="323"/>
      <c r="OMH52" s="323"/>
      <c r="OMI52" s="323"/>
      <c r="OMJ52" s="323"/>
      <c r="OMK52" s="323"/>
      <c r="OML52" s="323"/>
      <c r="OMM52" s="323"/>
      <c r="OMN52" s="323"/>
      <c r="OMO52" s="323"/>
      <c r="OMP52" s="323"/>
      <c r="OMQ52" s="323"/>
      <c r="OMR52" s="323"/>
      <c r="OMS52" s="323"/>
      <c r="OMT52" s="323"/>
      <c r="OMU52" s="323"/>
      <c r="OMV52" s="323"/>
      <c r="OMW52" s="323"/>
      <c r="OMX52" s="323"/>
      <c r="OMY52" s="323"/>
      <c r="OMZ52" s="323"/>
      <c r="ONA52" s="323"/>
      <c r="ONB52" s="323"/>
      <c r="ONC52" s="323"/>
      <c r="OND52" s="323"/>
      <c r="ONE52" s="323"/>
      <c r="ONF52" s="323"/>
      <c r="ONG52" s="323"/>
      <c r="ONH52" s="323"/>
      <c r="ONI52" s="323"/>
      <c r="ONJ52" s="323"/>
      <c r="ONK52" s="323"/>
      <c r="ONL52" s="323"/>
      <c r="ONM52" s="323"/>
      <c r="ONN52" s="323"/>
      <c r="ONO52" s="323"/>
      <c r="ONP52" s="323"/>
      <c r="ONQ52" s="323"/>
      <c r="ONR52" s="323"/>
      <c r="ONS52" s="323"/>
      <c r="ONT52" s="323"/>
      <c r="ONU52" s="323"/>
      <c r="ONV52" s="323"/>
      <c r="ONW52" s="323"/>
      <c r="ONX52" s="323"/>
      <c r="ONY52" s="323"/>
      <c r="ONZ52" s="323"/>
      <c r="OOA52" s="323"/>
      <c r="OOB52" s="323"/>
      <c r="OOC52" s="323"/>
      <c r="OOD52" s="323"/>
      <c r="OOE52" s="323"/>
      <c r="OOF52" s="323"/>
      <c r="OOG52" s="323"/>
      <c r="OOH52" s="323"/>
      <c r="OOI52" s="323"/>
      <c r="OOJ52" s="323"/>
      <c r="OOK52" s="323"/>
      <c r="OOL52" s="323"/>
      <c r="OOM52" s="323"/>
      <c r="OON52" s="323"/>
      <c r="OOO52" s="323"/>
      <c r="OOP52" s="323"/>
      <c r="OOQ52" s="323"/>
      <c r="OOR52" s="323"/>
      <c r="OOS52" s="323"/>
      <c r="OOT52" s="323"/>
      <c r="OOU52" s="323"/>
      <c r="OOV52" s="323"/>
      <c r="OOW52" s="323"/>
      <c r="OOX52" s="323"/>
      <c r="OOY52" s="323"/>
      <c r="OOZ52" s="323"/>
      <c r="OPA52" s="323"/>
      <c r="OPB52" s="323"/>
      <c r="OPC52" s="323"/>
      <c r="OPD52" s="323"/>
      <c r="OPE52" s="323"/>
      <c r="OPF52" s="323"/>
      <c r="OPG52" s="323"/>
      <c r="OPH52" s="323"/>
      <c r="OPI52" s="323"/>
      <c r="OPJ52" s="323"/>
      <c r="OPK52" s="323"/>
      <c r="OPL52" s="323"/>
      <c r="OPM52" s="323"/>
      <c r="OPN52" s="323"/>
      <c r="OPO52" s="323"/>
      <c r="OPP52" s="323"/>
      <c r="OPQ52" s="323"/>
      <c r="OPR52" s="323"/>
      <c r="OPS52" s="323"/>
      <c r="OPT52" s="323"/>
      <c r="OPU52" s="323"/>
      <c r="OPV52" s="323"/>
      <c r="OPW52" s="323"/>
      <c r="OPX52" s="323"/>
      <c r="OPY52" s="323"/>
      <c r="OPZ52" s="323"/>
      <c r="OQA52" s="323"/>
      <c r="OQB52" s="323"/>
      <c r="OQC52" s="323"/>
      <c r="OQD52" s="323"/>
      <c r="OQE52" s="323"/>
      <c r="OQF52" s="323"/>
      <c r="OQG52" s="323"/>
      <c r="OQH52" s="323"/>
      <c r="OQI52" s="323"/>
      <c r="OQJ52" s="323"/>
      <c r="OQK52" s="323"/>
      <c r="OQL52" s="323"/>
      <c r="OQM52" s="323"/>
      <c r="OQN52" s="323"/>
      <c r="OQO52" s="323"/>
      <c r="OQP52" s="323"/>
      <c r="OQQ52" s="323"/>
      <c r="OQR52" s="323"/>
      <c r="OQS52" s="323"/>
      <c r="OQT52" s="323"/>
      <c r="OQU52" s="323"/>
      <c r="OQV52" s="323"/>
      <c r="OQW52" s="323"/>
      <c r="OQX52" s="323"/>
      <c r="OQY52" s="323"/>
      <c r="OQZ52" s="323"/>
      <c r="ORA52" s="323"/>
      <c r="ORB52" s="323"/>
      <c r="ORC52" s="323"/>
      <c r="ORD52" s="323"/>
      <c r="ORE52" s="323"/>
      <c r="ORF52" s="323"/>
      <c r="ORG52" s="323"/>
      <c r="ORH52" s="323"/>
      <c r="ORI52" s="323"/>
      <c r="ORJ52" s="323"/>
      <c r="ORK52" s="323"/>
      <c r="ORL52" s="323"/>
      <c r="ORM52" s="323"/>
      <c r="ORN52" s="323"/>
      <c r="ORO52" s="323"/>
      <c r="ORP52" s="323"/>
      <c r="ORQ52" s="323"/>
      <c r="ORR52" s="323"/>
      <c r="ORS52" s="323"/>
      <c r="ORT52" s="323"/>
      <c r="ORU52" s="323"/>
      <c r="ORV52" s="323"/>
      <c r="ORW52" s="323"/>
      <c r="ORX52" s="323"/>
      <c r="ORY52" s="323"/>
      <c r="ORZ52" s="323"/>
      <c r="OSA52" s="323"/>
      <c r="OSB52" s="323"/>
      <c r="OSC52" s="323"/>
      <c r="OSD52" s="323"/>
      <c r="OSE52" s="323"/>
      <c r="OSF52" s="323"/>
      <c r="OSG52" s="323"/>
      <c r="OSH52" s="323"/>
      <c r="OSI52" s="323"/>
      <c r="OSJ52" s="323"/>
      <c r="OSK52" s="323"/>
      <c r="OSL52" s="323"/>
      <c r="OSM52" s="323"/>
      <c r="OSN52" s="323"/>
      <c r="OSO52" s="323"/>
      <c r="OSP52" s="323"/>
      <c r="OSQ52" s="323"/>
      <c r="OSR52" s="323"/>
      <c r="OSS52" s="323"/>
      <c r="OST52" s="323"/>
      <c r="OSU52" s="323"/>
      <c r="OSV52" s="323"/>
      <c r="OSW52" s="323"/>
      <c r="OSX52" s="323"/>
      <c r="OSY52" s="323"/>
      <c r="OSZ52" s="323"/>
      <c r="OTA52" s="323"/>
      <c r="OTB52" s="323"/>
      <c r="OTC52" s="323"/>
      <c r="OTD52" s="323"/>
      <c r="OTE52" s="323"/>
      <c r="OTF52" s="323"/>
      <c r="OTG52" s="323"/>
      <c r="OTH52" s="323"/>
      <c r="OTI52" s="323"/>
      <c r="OTJ52" s="323"/>
      <c r="OTK52" s="323"/>
      <c r="OTL52" s="323"/>
      <c r="OTM52" s="323"/>
      <c r="OTN52" s="323"/>
      <c r="OTO52" s="323"/>
      <c r="OTP52" s="323"/>
      <c r="OTQ52" s="323"/>
      <c r="OTR52" s="323"/>
      <c r="OTS52" s="323"/>
      <c r="OTT52" s="323"/>
      <c r="OTU52" s="323"/>
      <c r="OTV52" s="323"/>
      <c r="OTW52" s="323"/>
      <c r="OTX52" s="323"/>
      <c r="OTY52" s="323"/>
      <c r="OTZ52" s="323"/>
      <c r="OUA52" s="323"/>
      <c r="OUB52" s="323"/>
      <c r="OUC52" s="323"/>
      <c r="OUD52" s="323"/>
      <c r="OUE52" s="323"/>
      <c r="OUF52" s="323"/>
      <c r="OUG52" s="323"/>
      <c r="OUH52" s="323"/>
      <c r="OUI52" s="323"/>
      <c r="OUJ52" s="323"/>
      <c r="OUK52" s="323"/>
      <c r="OUL52" s="323"/>
      <c r="OUM52" s="323"/>
      <c r="OUN52" s="323"/>
      <c r="OUO52" s="323"/>
      <c r="OUP52" s="323"/>
      <c r="OUQ52" s="323"/>
      <c r="OUR52" s="323"/>
      <c r="OUS52" s="323"/>
      <c r="OUT52" s="323"/>
      <c r="OUU52" s="323"/>
      <c r="OUV52" s="323"/>
      <c r="OUW52" s="323"/>
      <c r="OUX52" s="323"/>
      <c r="OUY52" s="323"/>
      <c r="OUZ52" s="323"/>
      <c r="OVA52" s="323"/>
      <c r="OVB52" s="323"/>
      <c r="OVC52" s="323"/>
      <c r="OVD52" s="323"/>
      <c r="OVE52" s="323"/>
      <c r="OVF52" s="323"/>
      <c r="OVG52" s="323"/>
      <c r="OVH52" s="323"/>
      <c r="OVI52" s="323"/>
      <c r="OVJ52" s="323"/>
      <c r="OVK52" s="323"/>
      <c r="OVL52" s="323"/>
      <c r="OVM52" s="323"/>
      <c r="OVN52" s="323"/>
      <c r="OVO52" s="323"/>
      <c r="OVP52" s="323"/>
      <c r="OVQ52" s="323"/>
      <c r="OVR52" s="323"/>
      <c r="OVS52" s="323"/>
      <c r="OVT52" s="323"/>
      <c r="OVU52" s="323"/>
      <c r="OVV52" s="323"/>
      <c r="OVW52" s="323"/>
      <c r="OVX52" s="323"/>
      <c r="OVY52" s="323"/>
      <c r="OVZ52" s="323"/>
      <c r="OWA52" s="323"/>
      <c r="OWB52" s="323"/>
      <c r="OWC52" s="323"/>
      <c r="OWD52" s="323"/>
      <c r="OWE52" s="323"/>
      <c r="OWF52" s="323"/>
      <c r="OWG52" s="323"/>
      <c r="OWH52" s="323"/>
      <c r="OWI52" s="323"/>
      <c r="OWJ52" s="323"/>
      <c r="OWK52" s="323"/>
      <c r="OWL52" s="323"/>
      <c r="OWM52" s="323"/>
      <c r="OWN52" s="323"/>
      <c r="OWO52" s="323"/>
      <c r="OWP52" s="323"/>
      <c r="OWQ52" s="323"/>
      <c r="OWR52" s="323"/>
      <c r="OWS52" s="323"/>
      <c r="OWT52" s="323"/>
      <c r="OWU52" s="323"/>
      <c r="OWV52" s="323"/>
      <c r="OWW52" s="323"/>
      <c r="OWX52" s="323"/>
      <c r="OWY52" s="323"/>
      <c r="OWZ52" s="323"/>
      <c r="OXA52" s="323"/>
      <c r="OXB52" s="323"/>
      <c r="OXC52" s="323"/>
      <c r="OXD52" s="323"/>
      <c r="OXE52" s="323"/>
      <c r="OXF52" s="323"/>
      <c r="OXG52" s="323"/>
      <c r="OXH52" s="323"/>
      <c r="OXI52" s="323"/>
      <c r="OXJ52" s="323"/>
      <c r="OXK52" s="323"/>
      <c r="OXL52" s="323"/>
      <c r="OXM52" s="323"/>
      <c r="OXN52" s="323"/>
      <c r="OXO52" s="323"/>
      <c r="OXP52" s="323"/>
      <c r="OXQ52" s="323"/>
      <c r="OXR52" s="323"/>
      <c r="OXS52" s="323"/>
      <c r="OXT52" s="323"/>
      <c r="OXU52" s="323"/>
      <c r="OXV52" s="323"/>
      <c r="OXW52" s="323"/>
      <c r="OXX52" s="323"/>
      <c r="OXY52" s="323"/>
      <c r="OXZ52" s="323"/>
      <c r="OYA52" s="323"/>
      <c r="OYB52" s="323"/>
      <c r="OYC52" s="323"/>
      <c r="OYD52" s="323"/>
      <c r="OYE52" s="323"/>
      <c r="OYF52" s="323"/>
      <c r="OYG52" s="323"/>
      <c r="OYH52" s="323"/>
      <c r="OYI52" s="323"/>
      <c r="OYJ52" s="323"/>
      <c r="OYK52" s="323"/>
      <c r="OYL52" s="323"/>
      <c r="OYM52" s="323"/>
      <c r="OYN52" s="323"/>
      <c r="OYO52" s="323"/>
      <c r="OYP52" s="323"/>
      <c r="OYQ52" s="323"/>
      <c r="OYR52" s="323"/>
      <c r="OYS52" s="323"/>
      <c r="OYT52" s="323"/>
      <c r="OYU52" s="323"/>
      <c r="OYV52" s="323"/>
      <c r="OYW52" s="323"/>
      <c r="OYX52" s="323"/>
      <c r="OYY52" s="323"/>
      <c r="OYZ52" s="323"/>
      <c r="OZA52" s="323"/>
      <c r="OZB52" s="323"/>
      <c r="OZC52" s="323"/>
      <c r="OZD52" s="323"/>
      <c r="OZE52" s="323"/>
      <c r="OZF52" s="323"/>
      <c r="OZG52" s="323"/>
      <c r="OZH52" s="323"/>
      <c r="OZI52" s="323"/>
      <c r="OZJ52" s="323"/>
      <c r="OZK52" s="323"/>
      <c r="OZL52" s="323"/>
      <c r="OZM52" s="323"/>
      <c r="OZN52" s="323"/>
      <c r="OZO52" s="323"/>
      <c r="OZP52" s="323"/>
      <c r="OZQ52" s="323"/>
      <c r="OZR52" s="323"/>
      <c r="OZS52" s="323"/>
      <c r="OZT52" s="323"/>
      <c r="OZU52" s="323"/>
      <c r="OZV52" s="323"/>
      <c r="OZW52" s="323"/>
      <c r="OZX52" s="323"/>
      <c r="OZY52" s="323"/>
      <c r="OZZ52" s="323"/>
      <c r="PAA52" s="323"/>
      <c r="PAB52" s="323"/>
      <c r="PAC52" s="323"/>
      <c r="PAD52" s="323"/>
      <c r="PAE52" s="323"/>
      <c r="PAF52" s="323"/>
      <c r="PAG52" s="323"/>
      <c r="PAH52" s="323"/>
      <c r="PAI52" s="323"/>
      <c r="PAJ52" s="323"/>
      <c r="PAK52" s="323"/>
      <c r="PAL52" s="323"/>
      <c r="PAM52" s="323"/>
      <c r="PAN52" s="323"/>
      <c r="PAO52" s="323"/>
      <c r="PAP52" s="323"/>
      <c r="PAQ52" s="323"/>
      <c r="PAR52" s="323"/>
      <c r="PAS52" s="323"/>
      <c r="PAT52" s="323"/>
      <c r="PAU52" s="323"/>
      <c r="PAV52" s="323"/>
      <c r="PAW52" s="323"/>
      <c r="PAX52" s="323"/>
      <c r="PAY52" s="323"/>
      <c r="PAZ52" s="323"/>
      <c r="PBA52" s="323"/>
      <c r="PBB52" s="323"/>
      <c r="PBC52" s="323"/>
      <c r="PBD52" s="323"/>
      <c r="PBE52" s="323"/>
      <c r="PBF52" s="323"/>
      <c r="PBG52" s="323"/>
      <c r="PBH52" s="323"/>
      <c r="PBI52" s="323"/>
      <c r="PBJ52" s="323"/>
      <c r="PBK52" s="323"/>
      <c r="PBL52" s="323"/>
      <c r="PBM52" s="323"/>
      <c r="PBN52" s="323"/>
      <c r="PBO52" s="323"/>
      <c r="PBP52" s="323"/>
      <c r="PBQ52" s="323"/>
      <c r="PBR52" s="323"/>
      <c r="PBS52" s="323"/>
      <c r="PBT52" s="323"/>
      <c r="PBU52" s="323"/>
      <c r="PBV52" s="323"/>
      <c r="PBW52" s="323"/>
      <c r="PBX52" s="323"/>
      <c r="PBY52" s="323"/>
      <c r="PBZ52" s="323"/>
      <c r="PCA52" s="323"/>
      <c r="PCB52" s="323"/>
      <c r="PCC52" s="323"/>
      <c r="PCD52" s="323"/>
      <c r="PCE52" s="323"/>
      <c r="PCF52" s="323"/>
      <c r="PCG52" s="323"/>
      <c r="PCH52" s="323"/>
      <c r="PCI52" s="323"/>
      <c r="PCJ52" s="323"/>
      <c r="PCK52" s="323"/>
      <c r="PCL52" s="323"/>
      <c r="PCM52" s="323"/>
      <c r="PCN52" s="323"/>
      <c r="PCO52" s="323"/>
      <c r="PCP52" s="323"/>
      <c r="PCQ52" s="323"/>
      <c r="PCR52" s="323"/>
      <c r="PCS52" s="323"/>
      <c r="PCT52" s="323"/>
      <c r="PCU52" s="323"/>
      <c r="PCV52" s="323"/>
      <c r="PCW52" s="323"/>
      <c r="PCX52" s="323"/>
      <c r="PCY52" s="323"/>
      <c r="PCZ52" s="323"/>
      <c r="PDA52" s="323"/>
      <c r="PDB52" s="323"/>
      <c r="PDC52" s="323"/>
      <c r="PDD52" s="323"/>
      <c r="PDE52" s="323"/>
      <c r="PDF52" s="323"/>
      <c r="PDG52" s="323"/>
      <c r="PDH52" s="323"/>
      <c r="PDI52" s="323"/>
      <c r="PDJ52" s="323"/>
      <c r="PDK52" s="323"/>
      <c r="PDL52" s="323"/>
      <c r="PDM52" s="323"/>
      <c r="PDN52" s="323"/>
      <c r="PDO52" s="323"/>
      <c r="PDP52" s="323"/>
      <c r="PDQ52" s="323"/>
      <c r="PDR52" s="323"/>
      <c r="PDS52" s="323"/>
      <c r="PDT52" s="323"/>
      <c r="PDU52" s="323"/>
      <c r="PDV52" s="323"/>
      <c r="PDW52" s="323"/>
      <c r="PDX52" s="323"/>
      <c r="PDY52" s="323"/>
      <c r="PDZ52" s="323"/>
      <c r="PEA52" s="323"/>
      <c r="PEB52" s="323"/>
      <c r="PEC52" s="323"/>
      <c r="PED52" s="323"/>
      <c r="PEE52" s="323"/>
      <c r="PEF52" s="323"/>
      <c r="PEG52" s="323"/>
      <c r="PEH52" s="323"/>
      <c r="PEI52" s="323"/>
      <c r="PEJ52" s="323"/>
      <c r="PEK52" s="323"/>
      <c r="PEL52" s="323"/>
      <c r="PEM52" s="323"/>
      <c r="PEN52" s="323"/>
      <c r="PEO52" s="323"/>
      <c r="PEP52" s="323"/>
      <c r="PEQ52" s="323"/>
      <c r="PER52" s="323"/>
      <c r="PES52" s="323"/>
      <c r="PET52" s="323"/>
      <c r="PEU52" s="323"/>
      <c r="PEV52" s="323"/>
      <c r="PEW52" s="323"/>
      <c r="PEX52" s="323"/>
      <c r="PEY52" s="323"/>
      <c r="PEZ52" s="323"/>
      <c r="PFA52" s="323"/>
      <c r="PFB52" s="323"/>
      <c r="PFC52" s="323"/>
      <c r="PFD52" s="323"/>
      <c r="PFE52" s="323"/>
      <c r="PFF52" s="323"/>
      <c r="PFG52" s="323"/>
      <c r="PFH52" s="323"/>
      <c r="PFI52" s="323"/>
      <c r="PFJ52" s="323"/>
      <c r="PFK52" s="323"/>
      <c r="PFL52" s="323"/>
      <c r="PFM52" s="323"/>
      <c r="PFN52" s="323"/>
      <c r="PFO52" s="323"/>
      <c r="PFP52" s="323"/>
      <c r="PFQ52" s="323"/>
      <c r="PFR52" s="323"/>
      <c r="PFS52" s="323"/>
      <c r="PFT52" s="323"/>
      <c r="PFU52" s="323"/>
      <c r="PFV52" s="323"/>
      <c r="PFW52" s="323"/>
      <c r="PFX52" s="323"/>
      <c r="PFY52" s="323"/>
      <c r="PFZ52" s="323"/>
      <c r="PGA52" s="323"/>
      <c r="PGB52" s="323"/>
      <c r="PGC52" s="323"/>
      <c r="PGD52" s="323"/>
      <c r="PGE52" s="323"/>
      <c r="PGF52" s="323"/>
      <c r="PGG52" s="323"/>
      <c r="PGH52" s="323"/>
      <c r="PGI52" s="323"/>
      <c r="PGJ52" s="323"/>
      <c r="PGK52" s="323"/>
      <c r="PGL52" s="323"/>
      <c r="PGM52" s="323"/>
      <c r="PGN52" s="323"/>
      <c r="PGO52" s="323"/>
      <c r="PGP52" s="323"/>
      <c r="PGQ52" s="323"/>
      <c r="PGR52" s="323"/>
      <c r="PGS52" s="323"/>
      <c r="PGT52" s="323"/>
      <c r="PGU52" s="323"/>
      <c r="PGV52" s="323"/>
      <c r="PGW52" s="323"/>
      <c r="PGX52" s="323"/>
      <c r="PGY52" s="323"/>
      <c r="PGZ52" s="323"/>
      <c r="PHA52" s="323"/>
      <c r="PHB52" s="323"/>
      <c r="PHC52" s="323"/>
      <c r="PHD52" s="323"/>
      <c r="PHE52" s="323"/>
      <c r="PHF52" s="323"/>
      <c r="PHG52" s="323"/>
      <c r="PHH52" s="323"/>
      <c r="PHI52" s="323"/>
      <c r="PHJ52" s="323"/>
      <c r="PHK52" s="323"/>
      <c r="PHL52" s="323"/>
      <c r="PHM52" s="323"/>
      <c r="PHN52" s="323"/>
      <c r="PHO52" s="323"/>
      <c r="PHP52" s="323"/>
      <c r="PHQ52" s="323"/>
      <c r="PHR52" s="323"/>
      <c r="PHS52" s="323"/>
      <c r="PHT52" s="323"/>
      <c r="PHU52" s="323"/>
      <c r="PHV52" s="323"/>
      <c r="PHW52" s="323"/>
      <c r="PHX52" s="323"/>
      <c r="PHY52" s="323"/>
      <c r="PHZ52" s="323"/>
      <c r="PIA52" s="323"/>
      <c r="PIB52" s="323"/>
      <c r="PIC52" s="323"/>
      <c r="PID52" s="323"/>
      <c r="PIE52" s="323"/>
      <c r="PIF52" s="323"/>
      <c r="PIG52" s="323"/>
      <c r="PIH52" s="323"/>
      <c r="PII52" s="323"/>
      <c r="PIJ52" s="323"/>
      <c r="PIK52" s="323"/>
      <c r="PIL52" s="323"/>
      <c r="PIM52" s="323"/>
      <c r="PIN52" s="323"/>
      <c r="PIO52" s="323"/>
      <c r="PIP52" s="323"/>
      <c r="PIQ52" s="323"/>
      <c r="PIR52" s="323"/>
      <c r="PIS52" s="323"/>
      <c r="PIT52" s="323"/>
      <c r="PIU52" s="323"/>
      <c r="PIV52" s="323"/>
      <c r="PIW52" s="323"/>
      <c r="PIX52" s="323"/>
      <c r="PIY52" s="323"/>
      <c r="PIZ52" s="323"/>
      <c r="PJA52" s="323"/>
      <c r="PJB52" s="323"/>
      <c r="PJC52" s="323"/>
      <c r="PJD52" s="323"/>
      <c r="PJE52" s="323"/>
      <c r="PJF52" s="323"/>
      <c r="PJG52" s="323"/>
      <c r="PJH52" s="323"/>
      <c r="PJI52" s="323"/>
      <c r="PJJ52" s="323"/>
      <c r="PJK52" s="323"/>
      <c r="PJL52" s="323"/>
      <c r="PJM52" s="323"/>
      <c r="PJN52" s="323"/>
      <c r="PJO52" s="323"/>
      <c r="PJP52" s="323"/>
      <c r="PJQ52" s="323"/>
      <c r="PJR52" s="323"/>
      <c r="PJS52" s="323"/>
      <c r="PJT52" s="323"/>
      <c r="PJU52" s="323"/>
      <c r="PJV52" s="323"/>
      <c r="PJW52" s="323"/>
      <c r="PJX52" s="323"/>
      <c r="PJY52" s="323"/>
      <c r="PJZ52" s="323"/>
      <c r="PKA52" s="323"/>
      <c r="PKB52" s="323"/>
      <c r="PKC52" s="323"/>
      <c r="PKD52" s="323"/>
      <c r="PKE52" s="323"/>
      <c r="PKF52" s="323"/>
      <c r="PKG52" s="323"/>
      <c r="PKH52" s="323"/>
      <c r="PKI52" s="323"/>
      <c r="PKJ52" s="323"/>
      <c r="PKK52" s="323"/>
      <c r="PKL52" s="323"/>
      <c r="PKM52" s="323"/>
      <c r="PKN52" s="323"/>
      <c r="PKO52" s="323"/>
      <c r="PKP52" s="323"/>
      <c r="PKQ52" s="323"/>
      <c r="PKR52" s="323"/>
      <c r="PKS52" s="323"/>
      <c r="PKT52" s="323"/>
      <c r="PKU52" s="323"/>
      <c r="PKV52" s="323"/>
      <c r="PKW52" s="323"/>
      <c r="PKX52" s="323"/>
      <c r="PKY52" s="323"/>
      <c r="PKZ52" s="323"/>
      <c r="PLA52" s="323"/>
      <c r="PLB52" s="323"/>
      <c r="PLC52" s="323"/>
      <c r="PLD52" s="323"/>
      <c r="PLE52" s="323"/>
      <c r="PLF52" s="323"/>
      <c r="PLG52" s="323"/>
      <c r="PLH52" s="323"/>
      <c r="PLI52" s="323"/>
      <c r="PLJ52" s="323"/>
      <c r="PLK52" s="323"/>
      <c r="PLL52" s="323"/>
      <c r="PLM52" s="323"/>
      <c r="PLN52" s="323"/>
      <c r="PLO52" s="323"/>
      <c r="PLP52" s="323"/>
      <c r="PLQ52" s="323"/>
      <c r="PLR52" s="323"/>
      <c r="PLS52" s="323"/>
      <c r="PLT52" s="323"/>
      <c r="PLU52" s="323"/>
      <c r="PLV52" s="323"/>
      <c r="PLW52" s="323"/>
      <c r="PLX52" s="323"/>
      <c r="PLY52" s="323"/>
      <c r="PLZ52" s="323"/>
      <c r="PMA52" s="323"/>
      <c r="PMB52" s="323"/>
      <c r="PMC52" s="323"/>
      <c r="PMD52" s="323"/>
      <c r="PME52" s="323"/>
      <c r="PMF52" s="323"/>
      <c r="PMG52" s="323"/>
      <c r="PMH52" s="323"/>
      <c r="PMI52" s="323"/>
      <c r="PMJ52" s="323"/>
      <c r="PMK52" s="323"/>
      <c r="PML52" s="323"/>
      <c r="PMM52" s="323"/>
      <c r="PMN52" s="323"/>
      <c r="PMO52" s="323"/>
      <c r="PMP52" s="323"/>
      <c r="PMQ52" s="323"/>
      <c r="PMR52" s="323"/>
      <c r="PMS52" s="323"/>
      <c r="PMT52" s="323"/>
      <c r="PMU52" s="323"/>
      <c r="PMV52" s="323"/>
      <c r="PMW52" s="323"/>
      <c r="PMX52" s="323"/>
      <c r="PMY52" s="323"/>
      <c r="PMZ52" s="323"/>
      <c r="PNA52" s="323"/>
      <c r="PNB52" s="323"/>
      <c r="PNC52" s="323"/>
      <c r="PND52" s="323"/>
      <c r="PNE52" s="323"/>
      <c r="PNF52" s="323"/>
      <c r="PNG52" s="323"/>
      <c r="PNH52" s="323"/>
      <c r="PNI52" s="323"/>
      <c r="PNJ52" s="323"/>
      <c r="PNK52" s="323"/>
      <c r="PNL52" s="323"/>
      <c r="PNM52" s="323"/>
      <c r="PNN52" s="323"/>
      <c r="PNO52" s="323"/>
      <c r="PNP52" s="323"/>
      <c r="PNQ52" s="323"/>
      <c r="PNR52" s="323"/>
      <c r="PNS52" s="323"/>
      <c r="PNT52" s="323"/>
      <c r="PNU52" s="323"/>
      <c r="PNV52" s="323"/>
      <c r="PNW52" s="323"/>
      <c r="PNX52" s="323"/>
      <c r="PNY52" s="323"/>
      <c r="PNZ52" s="323"/>
      <c r="POA52" s="323"/>
      <c r="POB52" s="323"/>
      <c r="POC52" s="323"/>
      <c r="POD52" s="323"/>
      <c r="POE52" s="323"/>
      <c r="POF52" s="323"/>
      <c r="POG52" s="323"/>
      <c r="POH52" s="323"/>
      <c r="POI52" s="323"/>
      <c r="POJ52" s="323"/>
      <c r="POK52" s="323"/>
      <c r="POL52" s="323"/>
      <c r="POM52" s="323"/>
      <c r="PON52" s="323"/>
      <c r="POO52" s="323"/>
      <c r="POP52" s="323"/>
      <c r="POQ52" s="323"/>
      <c r="POR52" s="323"/>
      <c r="POS52" s="323"/>
      <c r="POT52" s="323"/>
      <c r="POU52" s="323"/>
      <c r="POV52" s="323"/>
      <c r="POW52" s="323"/>
      <c r="POX52" s="323"/>
      <c r="POY52" s="323"/>
      <c r="POZ52" s="323"/>
      <c r="PPA52" s="323"/>
      <c r="PPB52" s="323"/>
      <c r="PPC52" s="323"/>
      <c r="PPD52" s="323"/>
      <c r="PPE52" s="323"/>
      <c r="PPF52" s="323"/>
      <c r="PPG52" s="323"/>
      <c r="PPH52" s="323"/>
      <c r="PPI52" s="323"/>
      <c r="PPJ52" s="323"/>
      <c r="PPK52" s="323"/>
      <c r="PPL52" s="323"/>
      <c r="PPM52" s="323"/>
      <c r="PPN52" s="323"/>
      <c r="PPO52" s="323"/>
      <c r="PPP52" s="323"/>
      <c r="PPQ52" s="323"/>
      <c r="PPR52" s="323"/>
      <c r="PPS52" s="323"/>
      <c r="PPT52" s="323"/>
      <c r="PPU52" s="323"/>
      <c r="PPV52" s="323"/>
      <c r="PPW52" s="323"/>
      <c r="PPX52" s="323"/>
      <c r="PPY52" s="323"/>
      <c r="PPZ52" s="323"/>
      <c r="PQA52" s="323"/>
      <c r="PQB52" s="323"/>
      <c r="PQC52" s="323"/>
      <c r="PQD52" s="323"/>
      <c r="PQE52" s="323"/>
      <c r="PQF52" s="323"/>
      <c r="PQG52" s="323"/>
      <c r="PQH52" s="323"/>
      <c r="PQI52" s="323"/>
      <c r="PQJ52" s="323"/>
      <c r="PQK52" s="323"/>
      <c r="PQL52" s="323"/>
      <c r="PQM52" s="323"/>
      <c r="PQN52" s="323"/>
      <c r="PQO52" s="323"/>
      <c r="PQP52" s="323"/>
      <c r="PQQ52" s="323"/>
      <c r="PQR52" s="323"/>
      <c r="PQS52" s="323"/>
      <c r="PQT52" s="323"/>
      <c r="PQU52" s="323"/>
      <c r="PQV52" s="323"/>
      <c r="PQW52" s="323"/>
      <c r="PQX52" s="323"/>
      <c r="PQY52" s="323"/>
      <c r="PQZ52" s="323"/>
      <c r="PRA52" s="323"/>
      <c r="PRB52" s="323"/>
      <c r="PRC52" s="323"/>
      <c r="PRD52" s="323"/>
      <c r="PRE52" s="323"/>
      <c r="PRF52" s="323"/>
      <c r="PRG52" s="323"/>
      <c r="PRH52" s="323"/>
      <c r="PRI52" s="323"/>
      <c r="PRJ52" s="323"/>
      <c r="PRK52" s="323"/>
      <c r="PRL52" s="323"/>
      <c r="PRM52" s="323"/>
      <c r="PRN52" s="323"/>
      <c r="PRO52" s="323"/>
      <c r="PRP52" s="323"/>
      <c r="PRQ52" s="323"/>
      <c r="PRR52" s="323"/>
      <c r="PRS52" s="323"/>
      <c r="PRT52" s="323"/>
      <c r="PRU52" s="323"/>
      <c r="PRV52" s="323"/>
      <c r="PRW52" s="323"/>
      <c r="PRX52" s="323"/>
      <c r="PRY52" s="323"/>
      <c r="PRZ52" s="323"/>
      <c r="PSA52" s="323"/>
      <c r="PSB52" s="323"/>
      <c r="PSC52" s="323"/>
      <c r="PSD52" s="323"/>
      <c r="PSE52" s="323"/>
      <c r="PSF52" s="323"/>
      <c r="PSG52" s="323"/>
      <c r="PSH52" s="323"/>
      <c r="PSI52" s="323"/>
      <c r="PSJ52" s="323"/>
      <c r="PSK52" s="323"/>
      <c r="PSL52" s="323"/>
      <c r="PSM52" s="323"/>
      <c r="PSN52" s="323"/>
      <c r="PSO52" s="323"/>
      <c r="PSP52" s="323"/>
      <c r="PSQ52" s="323"/>
      <c r="PSR52" s="323"/>
      <c r="PSS52" s="323"/>
      <c r="PST52" s="323"/>
      <c r="PSU52" s="323"/>
      <c r="PSV52" s="323"/>
      <c r="PSW52" s="323"/>
      <c r="PSX52" s="323"/>
      <c r="PSY52" s="323"/>
      <c r="PSZ52" s="323"/>
      <c r="PTA52" s="323"/>
      <c r="PTB52" s="323"/>
      <c r="PTC52" s="323"/>
      <c r="PTD52" s="323"/>
      <c r="PTE52" s="323"/>
      <c r="PTF52" s="323"/>
      <c r="PTG52" s="323"/>
      <c r="PTH52" s="323"/>
      <c r="PTI52" s="323"/>
      <c r="PTJ52" s="323"/>
      <c r="PTK52" s="323"/>
      <c r="PTL52" s="323"/>
      <c r="PTM52" s="323"/>
      <c r="PTN52" s="323"/>
      <c r="PTO52" s="323"/>
      <c r="PTP52" s="323"/>
      <c r="PTQ52" s="323"/>
      <c r="PTR52" s="323"/>
      <c r="PTS52" s="323"/>
      <c r="PTT52" s="323"/>
      <c r="PTU52" s="323"/>
      <c r="PTV52" s="323"/>
      <c r="PTW52" s="323"/>
      <c r="PTX52" s="323"/>
      <c r="PTY52" s="323"/>
      <c r="PTZ52" s="323"/>
      <c r="PUA52" s="323"/>
      <c r="PUB52" s="323"/>
      <c r="PUC52" s="323"/>
      <c r="PUD52" s="323"/>
      <c r="PUE52" s="323"/>
      <c r="PUF52" s="323"/>
      <c r="PUG52" s="323"/>
      <c r="PUH52" s="323"/>
      <c r="PUI52" s="323"/>
      <c r="PUJ52" s="323"/>
      <c r="PUK52" s="323"/>
      <c r="PUL52" s="323"/>
      <c r="PUM52" s="323"/>
      <c r="PUN52" s="323"/>
      <c r="PUO52" s="323"/>
      <c r="PUP52" s="323"/>
      <c r="PUQ52" s="323"/>
      <c r="PUR52" s="323"/>
      <c r="PUS52" s="323"/>
      <c r="PUT52" s="323"/>
      <c r="PUU52" s="323"/>
      <c r="PUV52" s="323"/>
      <c r="PUW52" s="323"/>
      <c r="PUX52" s="323"/>
      <c r="PUY52" s="323"/>
      <c r="PUZ52" s="323"/>
      <c r="PVA52" s="323"/>
      <c r="PVB52" s="323"/>
      <c r="PVC52" s="323"/>
      <c r="PVD52" s="323"/>
      <c r="PVE52" s="323"/>
      <c r="PVF52" s="323"/>
      <c r="PVG52" s="323"/>
      <c r="PVH52" s="323"/>
      <c r="PVI52" s="323"/>
      <c r="PVJ52" s="323"/>
      <c r="PVK52" s="323"/>
      <c r="PVL52" s="323"/>
      <c r="PVM52" s="323"/>
      <c r="PVN52" s="323"/>
      <c r="PVO52" s="323"/>
      <c r="PVP52" s="323"/>
      <c r="PVQ52" s="323"/>
      <c r="PVR52" s="323"/>
      <c r="PVS52" s="323"/>
      <c r="PVT52" s="323"/>
      <c r="PVU52" s="323"/>
      <c r="PVV52" s="323"/>
      <c r="PVW52" s="323"/>
      <c r="PVX52" s="323"/>
      <c r="PVY52" s="323"/>
      <c r="PVZ52" s="323"/>
      <c r="PWA52" s="323"/>
      <c r="PWB52" s="323"/>
      <c r="PWC52" s="323"/>
      <c r="PWD52" s="323"/>
      <c r="PWE52" s="323"/>
      <c r="PWF52" s="323"/>
      <c r="PWG52" s="323"/>
      <c r="PWH52" s="323"/>
      <c r="PWI52" s="323"/>
      <c r="PWJ52" s="323"/>
      <c r="PWK52" s="323"/>
      <c r="PWL52" s="323"/>
      <c r="PWM52" s="323"/>
      <c r="PWN52" s="323"/>
      <c r="PWO52" s="323"/>
      <c r="PWP52" s="323"/>
      <c r="PWQ52" s="323"/>
      <c r="PWR52" s="323"/>
      <c r="PWS52" s="323"/>
      <c r="PWT52" s="323"/>
      <c r="PWU52" s="323"/>
      <c r="PWV52" s="323"/>
      <c r="PWW52" s="323"/>
      <c r="PWX52" s="323"/>
      <c r="PWY52" s="323"/>
      <c r="PWZ52" s="323"/>
      <c r="PXA52" s="323"/>
      <c r="PXB52" s="323"/>
      <c r="PXC52" s="323"/>
      <c r="PXD52" s="323"/>
      <c r="PXE52" s="323"/>
      <c r="PXF52" s="323"/>
      <c r="PXG52" s="323"/>
      <c r="PXH52" s="323"/>
      <c r="PXI52" s="323"/>
      <c r="PXJ52" s="323"/>
      <c r="PXK52" s="323"/>
      <c r="PXL52" s="323"/>
      <c r="PXM52" s="323"/>
      <c r="PXN52" s="323"/>
      <c r="PXO52" s="323"/>
      <c r="PXP52" s="323"/>
      <c r="PXQ52" s="323"/>
      <c r="PXR52" s="323"/>
      <c r="PXS52" s="323"/>
      <c r="PXT52" s="323"/>
      <c r="PXU52" s="323"/>
      <c r="PXV52" s="323"/>
      <c r="PXW52" s="323"/>
      <c r="PXX52" s="323"/>
      <c r="PXY52" s="323"/>
      <c r="PXZ52" s="323"/>
      <c r="PYA52" s="323"/>
      <c r="PYB52" s="323"/>
      <c r="PYC52" s="323"/>
      <c r="PYD52" s="323"/>
      <c r="PYE52" s="323"/>
      <c r="PYF52" s="323"/>
      <c r="PYG52" s="323"/>
      <c r="PYH52" s="323"/>
      <c r="PYI52" s="323"/>
      <c r="PYJ52" s="323"/>
      <c r="PYK52" s="323"/>
      <c r="PYL52" s="323"/>
      <c r="PYM52" s="323"/>
      <c r="PYN52" s="323"/>
      <c r="PYO52" s="323"/>
      <c r="PYP52" s="323"/>
      <c r="PYQ52" s="323"/>
      <c r="PYR52" s="323"/>
      <c r="PYS52" s="323"/>
      <c r="PYT52" s="323"/>
      <c r="PYU52" s="323"/>
      <c r="PYV52" s="323"/>
      <c r="PYW52" s="323"/>
      <c r="PYX52" s="323"/>
      <c r="PYY52" s="323"/>
      <c r="PYZ52" s="323"/>
      <c r="PZA52" s="323"/>
      <c r="PZB52" s="323"/>
      <c r="PZC52" s="323"/>
      <c r="PZD52" s="323"/>
      <c r="PZE52" s="323"/>
      <c r="PZF52" s="323"/>
      <c r="PZG52" s="323"/>
      <c r="PZH52" s="323"/>
      <c r="PZI52" s="323"/>
      <c r="PZJ52" s="323"/>
      <c r="PZK52" s="323"/>
      <c r="PZL52" s="323"/>
      <c r="PZM52" s="323"/>
      <c r="PZN52" s="323"/>
      <c r="PZO52" s="323"/>
      <c r="PZP52" s="323"/>
      <c r="PZQ52" s="323"/>
      <c r="PZR52" s="323"/>
      <c r="PZS52" s="323"/>
      <c r="PZT52" s="323"/>
      <c r="PZU52" s="323"/>
      <c r="PZV52" s="323"/>
      <c r="PZW52" s="323"/>
      <c r="PZX52" s="323"/>
      <c r="PZY52" s="323"/>
      <c r="PZZ52" s="323"/>
      <c r="QAA52" s="323"/>
      <c r="QAB52" s="323"/>
      <c r="QAC52" s="323"/>
      <c r="QAD52" s="323"/>
      <c r="QAE52" s="323"/>
      <c r="QAF52" s="323"/>
      <c r="QAG52" s="323"/>
      <c r="QAH52" s="323"/>
      <c r="QAI52" s="323"/>
      <c r="QAJ52" s="323"/>
      <c r="QAK52" s="323"/>
      <c r="QAL52" s="323"/>
      <c r="QAM52" s="323"/>
      <c r="QAN52" s="323"/>
      <c r="QAO52" s="323"/>
      <c r="QAP52" s="323"/>
      <c r="QAQ52" s="323"/>
      <c r="QAR52" s="323"/>
      <c r="QAS52" s="323"/>
      <c r="QAT52" s="323"/>
      <c r="QAU52" s="323"/>
      <c r="QAV52" s="323"/>
      <c r="QAW52" s="323"/>
      <c r="QAX52" s="323"/>
      <c r="QAY52" s="323"/>
      <c r="QAZ52" s="323"/>
      <c r="QBA52" s="323"/>
      <c r="QBB52" s="323"/>
      <c r="QBC52" s="323"/>
      <c r="QBD52" s="323"/>
      <c r="QBE52" s="323"/>
      <c r="QBF52" s="323"/>
      <c r="QBG52" s="323"/>
      <c r="QBH52" s="323"/>
      <c r="QBI52" s="323"/>
      <c r="QBJ52" s="323"/>
      <c r="QBK52" s="323"/>
      <c r="QBL52" s="323"/>
      <c r="QBM52" s="323"/>
      <c r="QBN52" s="323"/>
      <c r="QBO52" s="323"/>
      <c r="QBP52" s="323"/>
      <c r="QBQ52" s="323"/>
      <c r="QBR52" s="323"/>
      <c r="QBS52" s="323"/>
      <c r="QBT52" s="323"/>
      <c r="QBU52" s="323"/>
      <c r="QBV52" s="323"/>
      <c r="QBW52" s="323"/>
      <c r="QBX52" s="323"/>
      <c r="QBY52" s="323"/>
      <c r="QBZ52" s="323"/>
      <c r="QCA52" s="323"/>
      <c r="QCB52" s="323"/>
      <c r="QCC52" s="323"/>
      <c r="QCD52" s="323"/>
      <c r="QCE52" s="323"/>
      <c r="QCF52" s="323"/>
      <c r="QCG52" s="323"/>
      <c r="QCH52" s="323"/>
      <c r="QCI52" s="323"/>
      <c r="QCJ52" s="323"/>
      <c r="QCK52" s="323"/>
      <c r="QCL52" s="323"/>
      <c r="QCM52" s="323"/>
      <c r="QCN52" s="323"/>
      <c r="QCO52" s="323"/>
      <c r="QCP52" s="323"/>
      <c r="QCQ52" s="323"/>
      <c r="QCR52" s="323"/>
      <c r="QCS52" s="323"/>
      <c r="QCT52" s="323"/>
      <c r="QCU52" s="323"/>
      <c r="QCV52" s="323"/>
      <c r="QCW52" s="323"/>
      <c r="QCX52" s="323"/>
      <c r="QCY52" s="323"/>
      <c r="QCZ52" s="323"/>
      <c r="QDA52" s="323"/>
      <c r="QDB52" s="323"/>
      <c r="QDC52" s="323"/>
      <c r="QDD52" s="323"/>
      <c r="QDE52" s="323"/>
      <c r="QDF52" s="323"/>
      <c r="QDG52" s="323"/>
      <c r="QDH52" s="323"/>
      <c r="QDI52" s="323"/>
      <c r="QDJ52" s="323"/>
      <c r="QDK52" s="323"/>
      <c r="QDL52" s="323"/>
      <c r="QDM52" s="323"/>
      <c r="QDN52" s="323"/>
      <c r="QDO52" s="323"/>
      <c r="QDP52" s="323"/>
      <c r="QDQ52" s="323"/>
      <c r="QDR52" s="323"/>
      <c r="QDS52" s="323"/>
      <c r="QDT52" s="323"/>
      <c r="QDU52" s="323"/>
      <c r="QDV52" s="323"/>
      <c r="QDW52" s="323"/>
      <c r="QDX52" s="323"/>
      <c r="QDY52" s="323"/>
      <c r="QDZ52" s="323"/>
      <c r="QEA52" s="323"/>
      <c r="QEB52" s="323"/>
      <c r="QEC52" s="323"/>
      <c r="QED52" s="323"/>
      <c r="QEE52" s="323"/>
      <c r="QEF52" s="323"/>
      <c r="QEG52" s="323"/>
      <c r="QEH52" s="323"/>
      <c r="QEI52" s="323"/>
      <c r="QEJ52" s="323"/>
      <c r="QEK52" s="323"/>
      <c r="QEL52" s="323"/>
      <c r="QEM52" s="323"/>
      <c r="QEN52" s="323"/>
      <c r="QEO52" s="323"/>
      <c r="QEP52" s="323"/>
      <c r="QEQ52" s="323"/>
      <c r="QER52" s="323"/>
      <c r="QES52" s="323"/>
      <c r="QET52" s="323"/>
      <c r="QEU52" s="323"/>
      <c r="QEV52" s="323"/>
      <c r="QEW52" s="323"/>
      <c r="QEX52" s="323"/>
      <c r="QEY52" s="323"/>
      <c r="QEZ52" s="323"/>
      <c r="QFA52" s="323"/>
      <c r="QFB52" s="323"/>
      <c r="QFC52" s="323"/>
      <c r="QFD52" s="323"/>
      <c r="QFE52" s="323"/>
      <c r="QFF52" s="323"/>
      <c r="QFG52" s="323"/>
      <c r="QFH52" s="323"/>
      <c r="QFI52" s="323"/>
      <c r="QFJ52" s="323"/>
      <c r="QFK52" s="323"/>
      <c r="QFL52" s="323"/>
      <c r="QFM52" s="323"/>
      <c r="QFN52" s="323"/>
      <c r="QFO52" s="323"/>
      <c r="QFP52" s="323"/>
      <c r="QFQ52" s="323"/>
      <c r="QFR52" s="323"/>
      <c r="QFS52" s="323"/>
      <c r="QFT52" s="323"/>
      <c r="QFU52" s="323"/>
      <c r="QFV52" s="323"/>
      <c r="QFW52" s="323"/>
      <c r="QFX52" s="323"/>
      <c r="QFY52" s="323"/>
      <c r="QFZ52" s="323"/>
      <c r="QGA52" s="323"/>
      <c r="QGB52" s="323"/>
      <c r="QGC52" s="323"/>
      <c r="QGD52" s="323"/>
      <c r="QGE52" s="323"/>
      <c r="QGF52" s="323"/>
      <c r="QGG52" s="323"/>
      <c r="QGH52" s="323"/>
      <c r="QGI52" s="323"/>
      <c r="QGJ52" s="323"/>
      <c r="QGK52" s="323"/>
      <c r="QGL52" s="323"/>
      <c r="QGM52" s="323"/>
      <c r="QGN52" s="323"/>
      <c r="QGO52" s="323"/>
      <c r="QGP52" s="323"/>
      <c r="QGQ52" s="323"/>
      <c r="QGR52" s="323"/>
      <c r="QGS52" s="323"/>
      <c r="QGT52" s="323"/>
      <c r="QGU52" s="323"/>
      <c r="QGV52" s="323"/>
      <c r="QGW52" s="323"/>
      <c r="QGX52" s="323"/>
      <c r="QGY52" s="323"/>
      <c r="QGZ52" s="323"/>
      <c r="QHA52" s="323"/>
      <c r="QHB52" s="323"/>
      <c r="QHC52" s="323"/>
      <c r="QHD52" s="323"/>
      <c r="QHE52" s="323"/>
      <c r="QHF52" s="323"/>
      <c r="QHG52" s="323"/>
      <c r="QHH52" s="323"/>
      <c r="QHI52" s="323"/>
      <c r="QHJ52" s="323"/>
      <c r="QHK52" s="323"/>
      <c r="QHL52" s="323"/>
      <c r="QHM52" s="323"/>
      <c r="QHN52" s="323"/>
      <c r="QHO52" s="323"/>
      <c r="QHP52" s="323"/>
      <c r="QHQ52" s="323"/>
      <c r="QHR52" s="323"/>
      <c r="QHS52" s="323"/>
      <c r="QHT52" s="323"/>
      <c r="QHU52" s="323"/>
      <c r="QHV52" s="323"/>
      <c r="QHW52" s="323"/>
      <c r="QHX52" s="323"/>
      <c r="QHY52" s="323"/>
      <c r="QHZ52" s="323"/>
      <c r="QIA52" s="323"/>
      <c r="QIB52" s="323"/>
      <c r="QIC52" s="323"/>
      <c r="QID52" s="323"/>
      <c r="QIE52" s="323"/>
      <c r="QIF52" s="323"/>
      <c r="QIG52" s="323"/>
      <c r="QIH52" s="323"/>
      <c r="QII52" s="323"/>
      <c r="QIJ52" s="323"/>
      <c r="QIK52" s="323"/>
      <c r="QIL52" s="323"/>
      <c r="QIM52" s="323"/>
      <c r="QIN52" s="323"/>
      <c r="QIO52" s="323"/>
      <c r="QIP52" s="323"/>
      <c r="QIQ52" s="323"/>
      <c r="QIR52" s="323"/>
      <c r="QIS52" s="323"/>
      <c r="QIT52" s="323"/>
      <c r="QIU52" s="323"/>
      <c r="QIV52" s="323"/>
      <c r="QIW52" s="323"/>
      <c r="QIX52" s="323"/>
      <c r="QIY52" s="323"/>
      <c r="QIZ52" s="323"/>
      <c r="QJA52" s="323"/>
      <c r="QJB52" s="323"/>
      <c r="QJC52" s="323"/>
      <c r="QJD52" s="323"/>
      <c r="QJE52" s="323"/>
      <c r="QJF52" s="323"/>
      <c r="QJG52" s="323"/>
      <c r="QJH52" s="323"/>
      <c r="QJI52" s="323"/>
      <c r="QJJ52" s="323"/>
      <c r="QJK52" s="323"/>
      <c r="QJL52" s="323"/>
      <c r="QJM52" s="323"/>
      <c r="QJN52" s="323"/>
      <c r="QJO52" s="323"/>
      <c r="QJP52" s="323"/>
      <c r="QJQ52" s="323"/>
      <c r="QJR52" s="323"/>
      <c r="QJS52" s="323"/>
      <c r="QJT52" s="323"/>
      <c r="QJU52" s="323"/>
      <c r="QJV52" s="323"/>
      <c r="QJW52" s="323"/>
      <c r="QJX52" s="323"/>
      <c r="QJY52" s="323"/>
      <c r="QJZ52" s="323"/>
      <c r="QKA52" s="323"/>
      <c r="QKB52" s="323"/>
      <c r="QKC52" s="323"/>
      <c r="QKD52" s="323"/>
      <c r="QKE52" s="323"/>
      <c r="QKF52" s="323"/>
      <c r="QKG52" s="323"/>
      <c r="QKH52" s="323"/>
      <c r="QKI52" s="323"/>
      <c r="QKJ52" s="323"/>
      <c r="QKK52" s="323"/>
      <c r="QKL52" s="323"/>
      <c r="QKM52" s="323"/>
      <c r="QKN52" s="323"/>
      <c r="QKO52" s="323"/>
      <c r="QKP52" s="323"/>
      <c r="QKQ52" s="323"/>
      <c r="QKR52" s="323"/>
      <c r="QKS52" s="323"/>
      <c r="QKT52" s="323"/>
      <c r="QKU52" s="323"/>
      <c r="QKV52" s="323"/>
      <c r="QKW52" s="323"/>
      <c r="QKX52" s="323"/>
      <c r="QKY52" s="323"/>
      <c r="QKZ52" s="323"/>
      <c r="QLA52" s="323"/>
      <c r="QLB52" s="323"/>
      <c r="QLC52" s="323"/>
      <c r="QLD52" s="323"/>
      <c r="QLE52" s="323"/>
      <c r="QLF52" s="323"/>
      <c r="QLG52" s="323"/>
      <c r="QLH52" s="323"/>
      <c r="QLI52" s="323"/>
      <c r="QLJ52" s="323"/>
      <c r="QLK52" s="323"/>
      <c r="QLL52" s="323"/>
      <c r="QLM52" s="323"/>
      <c r="QLN52" s="323"/>
      <c r="QLO52" s="323"/>
      <c r="QLP52" s="323"/>
      <c r="QLQ52" s="323"/>
      <c r="QLR52" s="323"/>
      <c r="QLS52" s="323"/>
      <c r="QLT52" s="323"/>
      <c r="QLU52" s="323"/>
      <c r="QLV52" s="323"/>
      <c r="QLW52" s="323"/>
      <c r="QLX52" s="323"/>
      <c r="QLY52" s="323"/>
      <c r="QLZ52" s="323"/>
      <c r="QMA52" s="323"/>
      <c r="QMB52" s="323"/>
      <c r="QMC52" s="323"/>
      <c r="QMD52" s="323"/>
      <c r="QME52" s="323"/>
      <c r="QMF52" s="323"/>
      <c r="QMG52" s="323"/>
      <c r="QMH52" s="323"/>
      <c r="QMI52" s="323"/>
      <c r="QMJ52" s="323"/>
      <c r="QMK52" s="323"/>
      <c r="QML52" s="323"/>
      <c r="QMM52" s="323"/>
      <c r="QMN52" s="323"/>
      <c r="QMO52" s="323"/>
      <c r="QMP52" s="323"/>
      <c r="QMQ52" s="323"/>
      <c r="QMR52" s="323"/>
      <c r="QMS52" s="323"/>
      <c r="QMT52" s="323"/>
      <c r="QMU52" s="323"/>
      <c r="QMV52" s="323"/>
      <c r="QMW52" s="323"/>
      <c r="QMX52" s="323"/>
      <c r="QMY52" s="323"/>
      <c r="QMZ52" s="323"/>
      <c r="QNA52" s="323"/>
      <c r="QNB52" s="323"/>
      <c r="QNC52" s="323"/>
      <c r="QND52" s="323"/>
      <c r="QNE52" s="323"/>
      <c r="QNF52" s="323"/>
      <c r="QNG52" s="323"/>
      <c r="QNH52" s="323"/>
      <c r="QNI52" s="323"/>
      <c r="QNJ52" s="323"/>
      <c r="QNK52" s="323"/>
      <c r="QNL52" s="323"/>
      <c r="QNM52" s="323"/>
      <c r="QNN52" s="323"/>
      <c r="QNO52" s="323"/>
      <c r="QNP52" s="323"/>
      <c r="QNQ52" s="323"/>
      <c r="QNR52" s="323"/>
      <c r="QNS52" s="323"/>
      <c r="QNT52" s="323"/>
      <c r="QNU52" s="323"/>
      <c r="QNV52" s="323"/>
      <c r="QNW52" s="323"/>
      <c r="QNX52" s="323"/>
      <c r="QNY52" s="323"/>
      <c r="QNZ52" s="323"/>
      <c r="QOA52" s="323"/>
      <c r="QOB52" s="323"/>
      <c r="QOC52" s="323"/>
      <c r="QOD52" s="323"/>
      <c r="QOE52" s="323"/>
      <c r="QOF52" s="323"/>
      <c r="QOG52" s="323"/>
      <c r="QOH52" s="323"/>
      <c r="QOI52" s="323"/>
      <c r="QOJ52" s="323"/>
      <c r="QOK52" s="323"/>
      <c r="QOL52" s="323"/>
      <c r="QOM52" s="323"/>
      <c r="QON52" s="323"/>
      <c r="QOO52" s="323"/>
      <c r="QOP52" s="323"/>
      <c r="QOQ52" s="323"/>
      <c r="QOR52" s="323"/>
      <c r="QOS52" s="323"/>
      <c r="QOT52" s="323"/>
      <c r="QOU52" s="323"/>
      <c r="QOV52" s="323"/>
      <c r="QOW52" s="323"/>
      <c r="QOX52" s="323"/>
      <c r="QOY52" s="323"/>
      <c r="QOZ52" s="323"/>
      <c r="QPA52" s="323"/>
      <c r="QPB52" s="323"/>
      <c r="QPC52" s="323"/>
      <c r="QPD52" s="323"/>
      <c r="QPE52" s="323"/>
      <c r="QPF52" s="323"/>
      <c r="QPG52" s="323"/>
      <c r="QPH52" s="323"/>
      <c r="QPI52" s="323"/>
      <c r="QPJ52" s="323"/>
      <c r="QPK52" s="323"/>
      <c r="QPL52" s="323"/>
      <c r="QPM52" s="323"/>
      <c r="QPN52" s="323"/>
      <c r="QPO52" s="323"/>
      <c r="QPP52" s="323"/>
      <c r="QPQ52" s="323"/>
      <c r="QPR52" s="323"/>
      <c r="QPS52" s="323"/>
      <c r="QPT52" s="323"/>
      <c r="QPU52" s="323"/>
      <c r="QPV52" s="323"/>
      <c r="QPW52" s="323"/>
      <c r="QPX52" s="323"/>
      <c r="QPY52" s="323"/>
      <c r="QPZ52" s="323"/>
      <c r="QQA52" s="323"/>
      <c r="QQB52" s="323"/>
      <c r="QQC52" s="323"/>
      <c r="QQD52" s="323"/>
      <c r="QQE52" s="323"/>
      <c r="QQF52" s="323"/>
      <c r="QQG52" s="323"/>
      <c r="QQH52" s="323"/>
      <c r="QQI52" s="323"/>
      <c r="QQJ52" s="323"/>
      <c r="QQK52" s="323"/>
      <c r="QQL52" s="323"/>
      <c r="QQM52" s="323"/>
      <c r="QQN52" s="323"/>
      <c r="QQO52" s="323"/>
      <c r="QQP52" s="323"/>
      <c r="QQQ52" s="323"/>
      <c r="QQR52" s="323"/>
      <c r="QQS52" s="323"/>
      <c r="QQT52" s="323"/>
      <c r="QQU52" s="323"/>
      <c r="QQV52" s="323"/>
      <c r="QQW52" s="323"/>
      <c r="QQX52" s="323"/>
      <c r="QQY52" s="323"/>
      <c r="QQZ52" s="323"/>
      <c r="QRA52" s="323"/>
      <c r="QRB52" s="323"/>
      <c r="QRC52" s="323"/>
      <c r="QRD52" s="323"/>
      <c r="QRE52" s="323"/>
      <c r="QRF52" s="323"/>
      <c r="QRG52" s="323"/>
      <c r="QRH52" s="323"/>
      <c r="QRI52" s="323"/>
      <c r="QRJ52" s="323"/>
      <c r="QRK52" s="323"/>
      <c r="QRL52" s="323"/>
      <c r="QRM52" s="323"/>
      <c r="QRN52" s="323"/>
      <c r="QRO52" s="323"/>
      <c r="QRP52" s="323"/>
      <c r="QRQ52" s="323"/>
      <c r="QRR52" s="323"/>
      <c r="QRS52" s="323"/>
      <c r="QRT52" s="323"/>
      <c r="QRU52" s="323"/>
      <c r="QRV52" s="323"/>
      <c r="QRW52" s="323"/>
      <c r="QRX52" s="323"/>
      <c r="QRY52" s="323"/>
      <c r="QRZ52" s="323"/>
      <c r="QSA52" s="323"/>
      <c r="QSB52" s="323"/>
      <c r="QSC52" s="323"/>
      <c r="QSD52" s="323"/>
      <c r="QSE52" s="323"/>
      <c r="QSF52" s="323"/>
      <c r="QSG52" s="323"/>
      <c r="QSH52" s="323"/>
      <c r="QSI52" s="323"/>
      <c r="QSJ52" s="323"/>
      <c r="QSK52" s="323"/>
      <c r="QSL52" s="323"/>
      <c r="QSM52" s="323"/>
      <c r="QSN52" s="323"/>
      <c r="QSO52" s="323"/>
      <c r="QSP52" s="323"/>
      <c r="QSQ52" s="323"/>
      <c r="QSR52" s="323"/>
      <c r="QSS52" s="323"/>
      <c r="QST52" s="323"/>
      <c r="QSU52" s="323"/>
      <c r="QSV52" s="323"/>
      <c r="QSW52" s="323"/>
      <c r="QSX52" s="323"/>
      <c r="QSY52" s="323"/>
      <c r="QSZ52" s="323"/>
      <c r="QTA52" s="323"/>
      <c r="QTB52" s="323"/>
      <c r="QTC52" s="323"/>
      <c r="QTD52" s="323"/>
      <c r="QTE52" s="323"/>
      <c r="QTF52" s="323"/>
      <c r="QTG52" s="323"/>
      <c r="QTH52" s="323"/>
      <c r="QTI52" s="323"/>
      <c r="QTJ52" s="323"/>
      <c r="QTK52" s="323"/>
      <c r="QTL52" s="323"/>
      <c r="QTM52" s="323"/>
      <c r="QTN52" s="323"/>
      <c r="QTO52" s="323"/>
      <c r="QTP52" s="323"/>
      <c r="QTQ52" s="323"/>
      <c r="QTR52" s="323"/>
      <c r="QTS52" s="323"/>
      <c r="QTT52" s="323"/>
      <c r="QTU52" s="323"/>
      <c r="QTV52" s="323"/>
      <c r="QTW52" s="323"/>
      <c r="QTX52" s="323"/>
      <c r="QTY52" s="323"/>
      <c r="QTZ52" s="323"/>
      <c r="QUA52" s="323"/>
      <c r="QUB52" s="323"/>
      <c r="QUC52" s="323"/>
      <c r="QUD52" s="323"/>
      <c r="QUE52" s="323"/>
      <c r="QUF52" s="323"/>
      <c r="QUG52" s="323"/>
      <c r="QUH52" s="323"/>
      <c r="QUI52" s="323"/>
      <c r="QUJ52" s="323"/>
      <c r="QUK52" s="323"/>
      <c r="QUL52" s="323"/>
      <c r="QUM52" s="323"/>
      <c r="QUN52" s="323"/>
      <c r="QUO52" s="323"/>
      <c r="QUP52" s="323"/>
      <c r="QUQ52" s="323"/>
      <c r="QUR52" s="323"/>
      <c r="QUS52" s="323"/>
      <c r="QUT52" s="323"/>
      <c r="QUU52" s="323"/>
      <c r="QUV52" s="323"/>
      <c r="QUW52" s="323"/>
      <c r="QUX52" s="323"/>
      <c r="QUY52" s="323"/>
      <c r="QUZ52" s="323"/>
      <c r="QVA52" s="323"/>
      <c r="QVB52" s="323"/>
      <c r="QVC52" s="323"/>
      <c r="QVD52" s="323"/>
      <c r="QVE52" s="323"/>
      <c r="QVF52" s="323"/>
      <c r="QVG52" s="323"/>
      <c r="QVH52" s="323"/>
      <c r="QVI52" s="323"/>
      <c r="QVJ52" s="323"/>
      <c r="QVK52" s="323"/>
      <c r="QVL52" s="323"/>
      <c r="QVM52" s="323"/>
      <c r="QVN52" s="323"/>
      <c r="QVO52" s="323"/>
      <c r="QVP52" s="323"/>
      <c r="QVQ52" s="323"/>
      <c r="QVR52" s="323"/>
      <c r="QVS52" s="323"/>
      <c r="QVT52" s="323"/>
      <c r="QVU52" s="323"/>
      <c r="QVV52" s="323"/>
      <c r="QVW52" s="323"/>
      <c r="QVX52" s="323"/>
      <c r="QVY52" s="323"/>
      <c r="QVZ52" s="323"/>
      <c r="QWA52" s="323"/>
      <c r="QWB52" s="323"/>
      <c r="QWC52" s="323"/>
      <c r="QWD52" s="323"/>
      <c r="QWE52" s="323"/>
      <c r="QWF52" s="323"/>
      <c r="QWG52" s="323"/>
      <c r="QWH52" s="323"/>
      <c r="QWI52" s="323"/>
      <c r="QWJ52" s="323"/>
      <c r="QWK52" s="323"/>
      <c r="QWL52" s="323"/>
      <c r="QWM52" s="323"/>
      <c r="QWN52" s="323"/>
      <c r="QWO52" s="323"/>
      <c r="QWP52" s="323"/>
      <c r="QWQ52" s="323"/>
      <c r="QWR52" s="323"/>
      <c r="QWS52" s="323"/>
      <c r="QWT52" s="323"/>
      <c r="QWU52" s="323"/>
      <c r="QWV52" s="323"/>
      <c r="QWW52" s="323"/>
      <c r="QWX52" s="323"/>
      <c r="QWY52" s="323"/>
      <c r="QWZ52" s="323"/>
      <c r="QXA52" s="323"/>
      <c r="QXB52" s="323"/>
      <c r="QXC52" s="323"/>
      <c r="QXD52" s="323"/>
      <c r="QXE52" s="323"/>
      <c r="QXF52" s="323"/>
      <c r="QXG52" s="323"/>
      <c r="QXH52" s="323"/>
      <c r="QXI52" s="323"/>
      <c r="QXJ52" s="323"/>
      <c r="QXK52" s="323"/>
      <c r="QXL52" s="323"/>
      <c r="QXM52" s="323"/>
      <c r="QXN52" s="323"/>
      <c r="QXO52" s="323"/>
      <c r="QXP52" s="323"/>
      <c r="QXQ52" s="323"/>
      <c r="QXR52" s="323"/>
      <c r="QXS52" s="323"/>
      <c r="QXT52" s="323"/>
      <c r="QXU52" s="323"/>
      <c r="QXV52" s="323"/>
      <c r="QXW52" s="323"/>
      <c r="QXX52" s="323"/>
      <c r="QXY52" s="323"/>
      <c r="QXZ52" s="323"/>
      <c r="QYA52" s="323"/>
      <c r="QYB52" s="323"/>
      <c r="QYC52" s="323"/>
      <c r="QYD52" s="323"/>
      <c r="QYE52" s="323"/>
      <c r="QYF52" s="323"/>
      <c r="QYG52" s="323"/>
      <c r="QYH52" s="323"/>
      <c r="QYI52" s="323"/>
      <c r="QYJ52" s="323"/>
      <c r="QYK52" s="323"/>
      <c r="QYL52" s="323"/>
      <c r="QYM52" s="323"/>
      <c r="QYN52" s="323"/>
      <c r="QYO52" s="323"/>
      <c r="QYP52" s="323"/>
      <c r="QYQ52" s="323"/>
      <c r="QYR52" s="323"/>
      <c r="QYS52" s="323"/>
      <c r="QYT52" s="323"/>
      <c r="QYU52" s="323"/>
      <c r="QYV52" s="323"/>
      <c r="QYW52" s="323"/>
      <c r="QYX52" s="323"/>
      <c r="QYY52" s="323"/>
      <c r="QYZ52" s="323"/>
      <c r="QZA52" s="323"/>
      <c r="QZB52" s="323"/>
      <c r="QZC52" s="323"/>
      <c r="QZD52" s="323"/>
      <c r="QZE52" s="323"/>
      <c r="QZF52" s="323"/>
      <c r="QZG52" s="323"/>
      <c r="QZH52" s="323"/>
      <c r="QZI52" s="323"/>
      <c r="QZJ52" s="323"/>
      <c r="QZK52" s="323"/>
      <c r="QZL52" s="323"/>
      <c r="QZM52" s="323"/>
      <c r="QZN52" s="323"/>
      <c r="QZO52" s="323"/>
      <c r="QZP52" s="323"/>
      <c r="QZQ52" s="323"/>
      <c r="QZR52" s="323"/>
      <c r="QZS52" s="323"/>
      <c r="QZT52" s="323"/>
      <c r="QZU52" s="323"/>
      <c r="QZV52" s="323"/>
      <c r="QZW52" s="323"/>
      <c r="QZX52" s="323"/>
      <c r="QZY52" s="323"/>
      <c r="QZZ52" s="323"/>
      <c r="RAA52" s="323"/>
      <c r="RAB52" s="323"/>
      <c r="RAC52" s="323"/>
      <c r="RAD52" s="323"/>
      <c r="RAE52" s="323"/>
      <c r="RAF52" s="323"/>
      <c r="RAG52" s="323"/>
      <c r="RAH52" s="323"/>
      <c r="RAI52" s="323"/>
      <c r="RAJ52" s="323"/>
      <c r="RAK52" s="323"/>
      <c r="RAL52" s="323"/>
      <c r="RAM52" s="323"/>
      <c r="RAN52" s="323"/>
      <c r="RAO52" s="323"/>
      <c r="RAP52" s="323"/>
      <c r="RAQ52" s="323"/>
      <c r="RAR52" s="323"/>
      <c r="RAS52" s="323"/>
      <c r="RAT52" s="323"/>
      <c r="RAU52" s="323"/>
      <c r="RAV52" s="323"/>
      <c r="RAW52" s="323"/>
      <c r="RAX52" s="323"/>
      <c r="RAY52" s="323"/>
      <c r="RAZ52" s="323"/>
      <c r="RBA52" s="323"/>
      <c r="RBB52" s="323"/>
      <c r="RBC52" s="323"/>
      <c r="RBD52" s="323"/>
      <c r="RBE52" s="323"/>
      <c r="RBF52" s="323"/>
      <c r="RBG52" s="323"/>
      <c r="RBH52" s="323"/>
      <c r="RBI52" s="323"/>
      <c r="RBJ52" s="323"/>
      <c r="RBK52" s="323"/>
      <c r="RBL52" s="323"/>
      <c r="RBM52" s="323"/>
      <c r="RBN52" s="323"/>
      <c r="RBO52" s="323"/>
      <c r="RBP52" s="323"/>
      <c r="RBQ52" s="323"/>
      <c r="RBR52" s="323"/>
      <c r="RBS52" s="323"/>
      <c r="RBT52" s="323"/>
      <c r="RBU52" s="323"/>
      <c r="RBV52" s="323"/>
      <c r="RBW52" s="323"/>
      <c r="RBX52" s="323"/>
      <c r="RBY52" s="323"/>
      <c r="RBZ52" s="323"/>
      <c r="RCA52" s="323"/>
      <c r="RCB52" s="323"/>
      <c r="RCC52" s="323"/>
      <c r="RCD52" s="323"/>
      <c r="RCE52" s="323"/>
      <c r="RCF52" s="323"/>
      <c r="RCG52" s="323"/>
      <c r="RCH52" s="323"/>
      <c r="RCI52" s="323"/>
      <c r="RCJ52" s="323"/>
      <c r="RCK52" s="323"/>
      <c r="RCL52" s="323"/>
      <c r="RCM52" s="323"/>
      <c r="RCN52" s="323"/>
      <c r="RCO52" s="323"/>
      <c r="RCP52" s="323"/>
      <c r="RCQ52" s="323"/>
      <c r="RCR52" s="323"/>
      <c r="RCS52" s="323"/>
      <c r="RCT52" s="323"/>
      <c r="RCU52" s="323"/>
      <c r="RCV52" s="323"/>
      <c r="RCW52" s="323"/>
      <c r="RCX52" s="323"/>
      <c r="RCY52" s="323"/>
      <c r="RCZ52" s="323"/>
      <c r="RDA52" s="323"/>
      <c r="RDB52" s="323"/>
      <c r="RDC52" s="323"/>
      <c r="RDD52" s="323"/>
      <c r="RDE52" s="323"/>
      <c r="RDF52" s="323"/>
      <c r="RDG52" s="323"/>
      <c r="RDH52" s="323"/>
      <c r="RDI52" s="323"/>
      <c r="RDJ52" s="323"/>
      <c r="RDK52" s="323"/>
      <c r="RDL52" s="323"/>
      <c r="RDM52" s="323"/>
      <c r="RDN52" s="323"/>
      <c r="RDO52" s="323"/>
      <c r="RDP52" s="323"/>
      <c r="RDQ52" s="323"/>
      <c r="RDR52" s="323"/>
      <c r="RDS52" s="323"/>
      <c r="RDT52" s="323"/>
      <c r="RDU52" s="323"/>
      <c r="RDV52" s="323"/>
      <c r="RDW52" s="323"/>
      <c r="RDX52" s="323"/>
      <c r="RDY52" s="323"/>
      <c r="RDZ52" s="323"/>
      <c r="REA52" s="323"/>
      <c r="REB52" s="323"/>
      <c r="REC52" s="323"/>
      <c r="RED52" s="323"/>
      <c r="REE52" s="323"/>
      <c r="REF52" s="323"/>
      <c r="REG52" s="323"/>
      <c r="REH52" s="323"/>
      <c r="REI52" s="323"/>
      <c r="REJ52" s="323"/>
      <c r="REK52" s="323"/>
      <c r="REL52" s="323"/>
      <c r="REM52" s="323"/>
      <c r="REN52" s="323"/>
      <c r="REO52" s="323"/>
      <c r="REP52" s="323"/>
      <c r="REQ52" s="323"/>
      <c r="RER52" s="323"/>
      <c r="RES52" s="323"/>
      <c r="RET52" s="323"/>
      <c r="REU52" s="323"/>
      <c r="REV52" s="323"/>
      <c r="REW52" s="323"/>
      <c r="REX52" s="323"/>
      <c r="REY52" s="323"/>
      <c r="REZ52" s="323"/>
      <c r="RFA52" s="323"/>
      <c r="RFB52" s="323"/>
      <c r="RFC52" s="323"/>
      <c r="RFD52" s="323"/>
      <c r="RFE52" s="323"/>
      <c r="RFF52" s="323"/>
      <c r="RFG52" s="323"/>
      <c r="RFH52" s="323"/>
      <c r="RFI52" s="323"/>
      <c r="RFJ52" s="323"/>
      <c r="RFK52" s="323"/>
      <c r="RFL52" s="323"/>
      <c r="RFM52" s="323"/>
      <c r="RFN52" s="323"/>
      <c r="RFO52" s="323"/>
      <c r="RFP52" s="323"/>
      <c r="RFQ52" s="323"/>
      <c r="RFR52" s="323"/>
      <c r="RFS52" s="323"/>
      <c r="RFT52" s="323"/>
      <c r="RFU52" s="323"/>
      <c r="RFV52" s="323"/>
      <c r="RFW52" s="323"/>
      <c r="RFX52" s="323"/>
      <c r="RFY52" s="323"/>
      <c r="RFZ52" s="323"/>
      <c r="RGA52" s="323"/>
      <c r="RGB52" s="323"/>
      <c r="RGC52" s="323"/>
      <c r="RGD52" s="323"/>
      <c r="RGE52" s="323"/>
      <c r="RGF52" s="323"/>
      <c r="RGG52" s="323"/>
      <c r="RGH52" s="323"/>
      <c r="RGI52" s="323"/>
      <c r="RGJ52" s="323"/>
      <c r="RGK52" s="323"/>
      <c r="RGL52" s="323"/>
      <c r="RGM52" s="323"/>
      <c r="RGN52" s="323"/>
      <c r="RGO52" s="323"/>
      <c r="RGP52" s="323"/>
      <c r="RGQ52" s="323"/>
      <c r="RGR52" s="323"/>
      <c r="RGS52" s="323"/>
      <c r="RGT52" s="323"/>
      <c r="RGU52" s="323"/>
      <c r="RGV52" s="323"/>
      <c r="RGW52" s="323"/>
      <c r="RGX52" s="323"/>
      <c r="RGY52" s="323"/>
      <c r="RGZ52" s="323"/>
      <c r="RHA52" s="323"/>
      <c r="RHB52" s="323"/>
      <c r="RHC52" s="323"/>
      <c r="RHD52" s="323"/>
      <c r="RHE52" s="323"/>
      <c r="RHF52" s="323"/>
      <c r="RHG52" s="323"/>
      <c r="RHH52" s="323"/>
      <c r="RHI52" s="323"/>
      <c r="RHJ52" s="323"/>
      <c r="RHK52" s="323"/>
      <c r="RHL52" s="323"/>
      <c r="RHM52" s="323"/>
      <c r="RHN52" s="323"/>
      <c r="RHO52" s="323"/>
      <c r="RHP52" s="323"/>
      <c r="RHQ52" s="323"/>
      <c r="RHR52" s="323"/>
      <c r="RHS52" s="323"/>
      <c r="RHT52" s="323"/>
      <c r="RHU52" s="323"/>
      <c r="RHV52" s="323"/>
      <c r="RHW52" s="323"/>
      <c r="RHX52" s="323"/>
      <c r="RHY52" s="323"/>
      <c r="RHZ52" s="323"/>
      <c r="RIA52" s="323"/>
      <c r="RIB52" s="323"/>
      <c r="RIC52" s="323"/>
      <c r="RID52" s="323"/>
      <c r="RIE52" s="323"/>
      <c r="RIF52" s="323"/>
      <c r="RIG52" s="323"/>
      <c r="RIH52" s="323"/>
      <c r="RII52" s="323"/>
      <c r="RIJ52" s="323"/>
      <c r="RIK52" s="323"/>
      <c r="RIL52" s="323"/>
      <c r="RIM52" s="323"/>
      <c r="RIN52" s="323"/>
      <c r="RIO52" s="323"/>
      <c r="RIP52" s="323"/>
      <c r="RIQ52" s="323"/>
      <c r="RIR52" s="323"/>
      <c r="RIS52" s="323"/>
      <c r="RIT52" s="323"/>
      <c r="RIU52" s="323"/>
      <c r="RIV52" s="323"/>
      <c r="RIW52" s="323"/>
      <c r="RIX52" s="323"/>
      <c r="RIY52" s="323"/>
      <c r="RIZ52" s="323"/>
      <c r="RJA52" s="323"/>
      <c r="RJB52" s="323"/>
      <c r="RJC52" s="323"/>
      <c r="RJD52" s="323"/>
      <c r="RJE52" s="323"/>
      <c r="RJF52" s="323"/>
      <c r="RJG52" s="323"/>
      <c r="RJH52" s="323"/>
      <c r="RJI52" s="323"/>
      <c r="RJJ52" s="323"/>
      <c r="RJK52" s="323"/>
      <c r="RJL52" s="323"/>
      <c r="RJM52" s="323"/>
      <c r="RJN52" s="323"/>
      <c r="RJO52" s="323"/>
      <c r="RJP52" s="323"/>
      <c r="RJQ52" s="323"/>
      <c r="RJR52" s="323"/>
      <c r="RJS52" s="323"/>
      <c r="RJT52" s="323"/>
      <c r="RJU52" s="323"/>
      <c r="RJV52" s="323"/>
      <c r="RJW52" s="323"/>
      <c r="RJX52" s="323"/>
      <c r="RJY52" s="323"/>
      <c r="RJZ52" s="323"/>
      <c r="RKA52" s="323"/>
      <c r="RKB52" s="323"/>
      <c r="RKC52" s="323"/>
      <c r="RKD52" s="323"/>
      <c r="RKE52" s="323"/>
      <c r="RKF52" s="323"/>
      <c r="RKG52" s="323"/>
      <c r="RKH52" s="323"/>
      <c r="RKI52" s="323"/>
      <c r="RKJ52" s="323"/>
      <c r="RKK52" s="323"/>
      <c r="RKL52" s="323"/>
      <c r="RKM52" s="323"/>
      <c r="RKN52" s="323"/>
      <c r="RKO52" s="323"/>
      <c r="RKP52" s="323"/>
      <c r="RKQ52" s="323"/>
      <c r="RKR52" s="323"/>
      <c r="RKS52" s="323"/>
      <c r="RKT52" s="323"/>
      <c r="RKU52" s="323"/>
      <c r="RKV52" s="323"/>
      <c r="RKW52" s="323"/>
      <c r="RKX52" s="323"/>
      <c r="RKY52" s="323"/>
      <c r="RKZ52" s="323"/>
      <c r="RLA52" s="323"/>
      <c r="RLB52" s="323"/>
      <c r="RLC52" s="323"/>
      <c r="RLD52" s="323"/>
      <c r="RLE52" s="323"/>
      <c r="RLF52" s="323"/>
      <c r="RLG52" s="323"/>
      <c r="RLH52" s="323"/>
      <c r="RLI52" s="323"/>
      <c r="RLJ52" s="323"/>
      <c r="RLK52" s="323"/>
      <c r="RLL52" s="323"/>
      <c r="RLM52" s="323"/>
      <c r="RLN52" s="323"/>
      <c r="RLO52" s="323"/>
      <c r="RLP52" s="323"/>
      <c r="RLQ52" s="323"/>
      <c r="RLR52" s="323"/>
      <c r="RLS52" s="323"/>
      <c r="RLT52" s="323"/>
      <c r="RLU52" s="323"/>
      <c r="RLV52" s="323"/>
      <c r="RLW52" s="323"/>
      <c r="RLX52" s="323"/>
      <c r="RLY52" s="323"/>
      <c r="RLZ52" s="323"/>
      <c r="RMA52" s="323"/>
      <c r="RMB52" s="323"/>
      <c r="RMC52" s="323"/>
      <c r="RMD52" s="323"/>
      <c r="RME52" s="323"/>
      <c r="RMF52" s="323"/>
      <c r="RMG52" s="323"/>
      <c r="RMH52" s="323"/>
      <c r="RMI52" s="323"/>
      <c r="RMJ52" s="323"/>
      <c r="RMK52" s="323"/>
      <c r="RML52" s="323"/>
      <c r="RMM52" s="323"/>
      <c r="RMN52" s="323"/>
      <c r="RMO52" s="323"/>
      <c r="RMP52" s="323"/>
      <c r="RMQ52" s="323"/>
      <c r="RMR52" s="323"/>
      <c r="RMS52" s="323"/>
      <c r="RMT52" s="323"/>
      <c r="RMU52" s="323"/>
      <c r="RMV52" s="323"/>
      <c r="RMW52" s="323"/>
      <c r="RMX52" s="323"/>
      <c r="RMY52" s="323"/>
      <c r="RMZ52" s="323"/>
      <c r="RNA52" s="323"/>
      <c r="RNB52" s="323"/>
      <c r="RNC52" s="323"/>
      <c r="RND52" s="323"/>
      <c r="RNE52" s="323"/>
      <c r="RNF52" s="323"/>
      <c r="RNG52" s="323"/>
      <c r="RNH52" s="323"/>
      <c r="RNI52" s="323"/>
      <c r="RNJ52" s="323"/>
      <c r="RNK52" s="323"/>
      <c r="RNL52" s="323"/>
      <c r="RNM52" s="323"/>
      <c r="RNN52" s="323"/>
      <c r="RNO52" s="323"/>
      <c r="RNP52" s="323"/>
      <c r="RNQ52" s="323"/>
      <c r="RNR52" s="323"/>
      <c r="RNS52" s="323"/>
      <c r="RNT52" s="323"/>
      <c r="RNU52" s="323"/>
      <c r="RNV52" s="323"/>
      <c r="RNW52" s="323"/>
      <c r="RNX52" s="323"/>
      <c r="RNY52" s="323"/>
      <c r="RNZ52" s="323"/>
      <c r="ROA52" s="323"/>
      <c r="ROB52" s="323"/>
      <c r="ROC52" s="323"/>
      <c r="ROD52" s="323"/>
      <c r="ROE52" s="323"/>
      <c r="ROF52" s="323"/>
      <c r="ROG52" s="323"/>
      <c r="ROH52" s="323"/>
      <c r="ROI52" s="323"/>
      <c r="ROJ52" s="323"/>
      <c r="ROK52" s="323"/>
      <c r="ROL52" s="323"/>
      <c r="ROM52" s="323"/>
      <c r="RON52" s="323"/>
      <c r="ROO52" s="323"/>
      <c r="ROP52" s="323"/>
      <c r="ROQ52" s="323"/>
      <c r="ROR52" s="323"/>
      <c r="ROS52" s="323"/>
      <c r="ROT52" s="323"/>
      <c r="ROU52" s="323"/>
      <c r="ROV52" s="323"/>
      <c r="ROW52" s="323"/>
      <c r="ROX52" s="323"/>
      <c r="ROY52" s="323"/>
      <c r="ROZ52" s="323"/>
      <c r="RPA52" s="323"/>
      <c r="RPB52" s="323"/>
      <c r="RPC52" s="323"/>
      <c r="RPD52" s="323"/>
      <c r="RPE52" s="323"/>
      <c r="RPF52" s="323"/>
      <c r="RPG52" s="323"/>
      <c r="RPH52" s="323"/>
      <c r="RPI52" s="323"/>
      <c r="RPJ52" s="323"/>
      <c r="RPK52" s="323"/>
      <c r="RPL52" s="323"/>
      <c r="RPM52" s="323"/>
      <c r="RPN52" s="323"/>
      <c r="RPO52" s="323"/>
      <c r="RPP52" s="323"/>
      <c r="RPQ52" s="323"/>
      <c r="RPR52" s="323"/>
      <c r="RPS52" s="323"/>
      <c r="RPT52" s="323"/>
      <c r="RPU52" s="323"/>
      <c r="RPV52" s="323"/>
      <c r="RPW52" s="323"/>
      <c r="RPX52" s="323"/>
      <c r="RPY52" s="323"/>
      <c r="RPZ52" s="323"/>
      <c r="RQA52" s="323"/>
      <c r="RQB52" s="323"/>
      <c r="RQC52" s="323"/>
      <c r="RQD52" s="323"/>
      <c r="RQE52" s="323"/>
      <c r="RQF52" s="323"/>
      <c r="RQG52" s="323"/>
      <c r="RQH52" s="323"/>
      <c r="RQI52" s="323"/>
      <c r="RQJ52" s="323"/>
      <c r="RQK52" s="323"/>
      <c r="RQL52" s="323"/>
      <c r="RQM52" s="323"/>
      <c r="RQN52" s="323"/>
      <c r="RQO52" s="323"/>
      <c r="RQP52" s="323"/>
      <c r="RQQ52" s="323"/>
      <c r="RQR52" s="323"/>
      <c r="RQS52" s="323"/>
      <c r="RQT52" s="323"/>
      <c r="RQU52" s="323"/>
      <c r="RQV52" s="323"/>
      <c r="RQW52" s="323"/>
      <c r="RQX52" s="323"/>
      <c r="RQY52" s="323"/>
      <c r="RQZ52" s="323"/>
      <c r="RRA52" s="323"/>
      <c r="RRB52" s="323"/>
      <c r="RRC52" s="323"/>
      <c r="RRD52" s="323"/>
      <c r="RRE52" s="323"/>
      <c r="RRF52" s="323"/>
      <c r="RRG52" s="323"/>
      <c r="RRH52" s="323"/>
      <c r="RRI52" s="323"/>
      <c r="RRJ52" s="323"/>
      <c r="RRK52" s="323"/>
      <c r="RRL52" s="323"/>
      <c r="RRM52" s="323"/>
      <c r="RRN52" s="323"/>
      <c r="RRO52" s="323"/>
      <c r="RRP52" s="323"/>
      <c r="RRQ52" s="323"/>
      <c r="RRR52" s="323"/>
      <c r="RRS52" s="323"/>
      <c r="RRT52" s="323"/>
      <c r="RRU52" s="323"/>
      <c r="RRV52" s="323"/>
      <c r="RRW52" s="323"/>
      <c r="RRX52" s="323"/>
      <c r="RRY52" s="323"/>
      <c r="RRZ52" s="323"/>
      <c r="RSA52" s="323"/>
      <c r="RSB52" s="323"/>
      <c r="RSC52" s="323"/>
      <c r="RSD52" s="323"/>
      <c r="RSE52" s="323"/>
      <c r="RSF52" s="323"/>
      <c r="RSG52" s="323"/>
      <c r="RSH52" s="323"/>
      <c r="RSI52" s="323"/>
      <c r="RSJ52" s="323"/>
      <c r="RSK52" s="323"/>
      <c r="RSL52" s="323"/>
      <c r="RSM52" s="323"/>
      <c r="RSN52" s="323"/>
      <c r="RSO52" s="323"/>
      <c r="RSP52" s="323"/>
      <c r="RSQ52" s="323"/>
      <c r="RSR52" s="323"/>
      <c r="RSS52" s="323"/>
      <c r="RST52" s="323"/>
      <c r="RSU52" s="323"/>
      <c r="RSV52" s="323"/>
      <c r="RSW52" s="323"/>
      <c r="RSX52" s="323"/>
      <c r="RSY52" s="323"/>
      <c r="RSZ52" s="323"/>
      <c r="RTA52" s="323"/>
      <c r="RTB52" s="323"/>
      <c r="RTC52" s="323"/>
      <c r="RTD52" s="323"/>
      <c r="RTE52" s="323"/>
      <c r="RTF52" s="323"/>
      <c r="RTG52" s="323"/>
      <c r="RTH52" s="323"/>
      <c r="RTI52" s="323"/>
      <c r="RTJ52" s="323"/>
      <c r="RTK52" s="323"/>
      <c r="RTL52" s="323"/>
      <c r="RTM52" s="323"/>
      <c r="RTN52" s="323"/>
      <c r="RTO52" s="323"/>
      <c r="RTP52" s="323"/>
      <c r="RTQ52" s="323"/>
      <c r="RTR52" s="323"/>
      <c r="RTS52" s="323"/>
      <c r="RTT52" s="323"/>
      <c r="RTU52" s="323"/>
      <c r="RTV52" s="323"/>
      <c r="RTW52" s="323"/>
      <c r="RTX52" s="323"/>
      <c r="RTY52" s="323"/>
      <c r="RTZ52" s="323"/>
      <c r="RUA52" s="323"/>
      <c r="RUB52" s="323"/>
      <c r="RUC52" s="323"/>
      <c r="RUD52" s="323"/>
      <c r="RUE52" s="323"/>
      <c r="RUF52" s="323"/>
      <c r="RUG52" s="323"/>
      <c r="RUH52" s="323"/>
      <c r="RUI52" s="323"/>
      <c r="RUJ52" s="323"/>
      <c r="RUK52" s="323"/>
      <c r="RUL52" s="323"/>
      <c r="RUM52" s="323"/>
      <c r="RUN52" s="323"/>
      <c r="RUO52" s="323"/>
      <c r="RUP52" s="323"/>
      <c r="RUQ52" s="323"/>
      <c r="RUR52" s="323"/>
      <c r="RUS52" s="323"/>
      <c r="RUT52" s="323"/>
      <c r="RUU52" s="323"/>
      <c r="RUV52" s="323"/>
      <c r="RUW52" s="323"/>
      <c r="RUX52" s="323"/>
      <c r="RUY52" s="323"/>
      <c r="RUZ52" s="323"/>
      <c r="RVA52" s="323"/>
      <c r="RVB52" s="323"/>
      <c r="RVC52" s="323"/>
      <c r="RVD52" s="323"/>
      <c r="RVE52" s="323"/>
      <c r="RVF52" s="323"/>
      <c r="RVG52" s="323"/>
      <c r="RVH52" s="323"/>
      <c r="RVI52" s="323"/>
      <c r="RVJ52" s="323"/>
      <c r="RVK52" s="323"/>
      <c r="RVL52" s="323"/>
      <c r="RVM52" s="323"/>
      <c r="RVN52" s="323"/>
      <c r="RVO52" s="323"/>
      <c r="RVP52" s="323"/>
      <c r="RVQ52" s="323"/>
      <c r="RVR52" s="323"/>
      <c r="RVS52" s="323"/>
      <c r="RVT52" s="323"/>
      <c r="RVU52" s="323"/>
      <c r="RVV52" s="323"/>
      <c r="RVW52" s="323"/>
      <c r="RVX52" s="323"/>
      <c r="RVY52" s="323"/>
      <c r="RVZ52" s="323"/>
      <c r="RWA52" s="323"/>
      <c r="RWB52" s="323"/>
      <c r="RWC52" s="323"/>
      <c r="RWD52" s="323"/>
      <c r="RWE52" s="323"/>
      <c r="RWF52" s="323"/>
      <c r="RWG52" s="323"/>
      <c r="RWH52" s="323"/>
      <c r="RWI52" s="323"/>
      <c r="RWJ52" s="323"/>
      <c r="RWK52" s="323"/>
      <c r="RWL52" s="323"/>
      <c r="RWM52" s="323"/>
      <c r="RWN52" s="323"/>
      <c r="RWO52" s="323"/>
      <c r="RWP52" s="323"/>
      <c r="RWQ52" s="323"/>
      <c r="RWR52" s="323"/>
      <c r="RWS52" s="323"/>
      <c r="RWT52" s="323"/>
      <c r="RWU52" s="323"/>
      <c r="RWV52" s="323"/>
      <c r="RWW52" s="323"/>
      <c r="RWX52" s="323"/>
      <c r="RWY52" s="323"/>
      <c r="RWZ52" s="323"/>
      <c r="RXA52" s="323"/>
      <c r="RXB52" s="323"/>
      <c r="RXC52" s="323"/>
      <c r="RXD52" s="323"/>
      <c r="RXE52" s="323"/>
      <c r="RXF52" s="323"/>
      <c r="RXG52" s="323"/>
      <c r="RXH52" s="323"/>
      <c r="RXI52" s="323"/>
      <c r="RXJ52" s="323"/>
      <c r="RXK52" s="323"/>
      <c r="RXL52" s="323"/>
      <c r="RXM52" s="323"/>
      <c r="RXN52" s="323"/>
      <c r="RXO52" s="323"/>
      <c r="RXP52" s="323"/>
      <c r="RXQ52" s="323"/>
      <c r="RXR52" s="323"/>
      <c r="RXS52" s="323"/>
      <c r="RXT52" s="323"/>
      <c r="RXU52" s="323"/>
      <c r="RXV52" s="323"/>
      <c r="RXW52" s="323"/>
      <c r="RXX52" s="323"/>
      <c r="RXY52" s="323"/>
      <c r="RXZ52" s="323"/>
      <c r="RYA52" s="323"/>
      <c r="RYB52" s="323"/>
      <c r="RYC52" s="323"/>
      <c r="RYD52" s="323"/>
      <c r="RYE52" s="323"/>
      <c r="RYF52" s="323"/>
      <c r="RYG52" s="323"/>
      <c r="RYH52" s="323"/>
      <c r="RYI52" s="323"/>
      <c r="RYJ52" s="323"/>
      <c r="RYK52" s="323"/>
      <c r="RYL52" s="323"/>
      <c r="RYM52" s="323"/>
      <c r="RYN52" s="323"/>
      <c r="RYO52" s="323"/>
      <c r="RYP52" s="323"/>
      <c r="RYQ52" s="323"/>
      <c r="RYR52" s="323"/>
      <c r="RYS52" s="323"/>
      <c r="RYT52" s="323"/>
      <c r="RYU52" s="323"/>
      <c r="RYV52" s="323"/>
      <c r="RYW52" s="323"/>
      <c r="RYX52" s="323"/>
      <c r="RYY52" s="323"/>
      <c r="RYZ52" s="323"/>
      <c r="RZA52" s="323"/>
      <c r="RZB52" s="323"/>
      <c r="RZC52" s="323"/>
      <c r="RZD52" s="323"/>
      <c r="RZE52" s="323"/>
      <c r="RZF52" s="323"/>
      <c r="RZG52" s="323"/>
      <c r="RZH52" s="323"/>
      <c r="RZI52" s="323"/>
      <c r="RZJ52" s="323"/>
      <c r="RZK52" s="323"/>
      <c r="RZL52" s="323"/>
      <c r="RZM52" s="323"/>
      <c r="RZN52" s="323"/>
      <c r="RZO52" s="323"/>
      <c r="RZP52" s="323"/>
      <c r="RZQ52" s="323"/>
      <c r="RZR52" s="323"/>
      <c r="RZS52" s="323"/>
      <c r="RZT52" s="323"/>
      <c r="RZU52" s="323"/>
      <c r="RZV52" s="323"/>
      <c r="RZW52" s="323"/>
      <c r="RZX52" s="323"/>
      <c r="RZY52" s="323"/>
      <c r="RZZ52" s="323"/>
      <c r="SAA52" s="323"/>
      <c r="SAB52" s="323"/>
      <c r="SAC52" s="323"/>
      <c r="SAD52" s="323"/>
      <c r="SAE52" s="323"/>
      <c r="SAF52" s="323"/>
      <c r="SAG52" s="323"/>
      <c r="SAH52" s="323"/>
      <c r="SAI52" s="323"/>
      <c r="SAJ52" s="323"/>
      <c r="SAK52" s="323"/>
      <c r="SAL52" s="323"/>
      <c r="SAM52" s="323"/>
      <c r="SAN52" s="323"/>
      <c r="SAO52" s="323"/>
      <c r="SAP52" s="323"/>
      <c r="SAQ52" s="323"/>
      <c r="SAR52" s="323"/>
      <c r="SAS52" s="323"/>
      <c r="SAT52" s="323"/>
      <c r="SAU52" s="323"/>
      <c r="SAV52" s="323"/>
      <c r="SAW52" s="323"/>
      <c r="SAX52" s="323"/>
      <c r="SAY52" s="323"/>
      <c r="SAZ52" s="323"/>
      <c r="SBA52" s="323"/>
      <c r="SBB52" s="323"/>
      <c r="SBC52" s="323"/>
      <c r="SBD52" s="323"/>
      <c r="SBE52" s="323"/>
      <c r="SBF52" s="323"/>
      <c r="SBG52" s="323"/>
      <c r="SBH52" s="323"/>
      <c r="SBI52" s="323"/>
      <c r="SBJ52" s="323"/>
      <c r="SBK52" s="323"/>
      <c r="SBL52" s="323"/>
      <c r="SBM52" s="323"/>
      <c r="SBN52" s="323"/>
      <c r="SBO52" s="323"/>
      <c r="SBP52" s="323"/>
      <c r="SBQ52" s="323"/>
      <c r="SBR52" s="323"/>
      <c r="SBS52" s="323"/>
      <c r="SBT52" s="323"/>
      <c r="SBU52" s="323"/>
      <c r="SBV52" s="323"/>
      <c r="SBW52" s="323"/>
      <c r="SBX52" s="323"/>
      <c r="SBY52" s="323"/>
      <c r="SBZ52" s="323"/>
      <c r="SCA52" s="323"/>
      <c r="SCB52" s="323"/>
      <c r="SCC52" s="323"/>
      <c r="SCD52" s="323"/>
      <c r="SCE52" s="323"/>
      <c r="SCF52" s="323"/>
      <c r="SCG52" s="323"/>
      <c r="SCH52" s="323"/>
      <c r="SCI52" s="323"/>
      <c r="SCJ52" s="323"/>
      <c r="SCK52" s="323"/>
      <c r="SCL52" s="323"/>
      <c r="SCM52" s="323"/>
      <c r="SCN52" s="323"/>
      <c r="SCO52" s="323"/>
      <c r="SCP52" s="323"/>
      <c r="SCQ52" s="323"/>
      <c r="SCR52" s="323"/>
      <c r="SCS52" s="323"/>
      <c r="SCT52" s="323"/>
      <c r="SCU52" s="323"/>
      <c r="SCV52" s="323"/>
      <c r="SCW52" s="323"/>
      <c r="SCX52" s="323"/>
      <c r="SCY52" s="323"/>
      <c r="SCZ52" s="323"/>
      <c r="SDA52" s="323"/>
      <c r="SDB52" s="323"/>
      <c r="SDC52" s="323"/>
      <c r="SDD52" s="323"/>
      <c r="SDE52" s="323"/>
      <c r="SDF52" s="323"/>
      <c r="SDG52" s="323"/>
      <c r="SDH52" s="323"/>
      <c r="SDI52" s="323"/>
      <c r="SDJ52" s="323"/>
      <c r="SDK52" s="323"/>
      <c r="SDL52" s="323"/>
      <c r="SDM52" s="323"/>
      <c r="SDN52" s="323"/>
      <c r="SDO52" s="323"/>
      <c r="SDP52" s="323"/>
      <c r="SDQ52" s="323"/>
      <c r="SDR52" s="323"/>
      <c r="SDS52" s="323"/>
      <c r="SDT52" s="323"/>
      <c r="SDU52" s="323"/>
      <c r="SDV52" s="323"/>
      <c r="SDW52" s="323"/>
      <c r="SDX52" s="323"/>
      <c r="SDY52" s="323"/>
      <c r="SDZ52" s="323"/>
      <c r="SEA52" s="323"/>
      <c r="SEB52" s="323"/>
      <c r="SEC52" s="323"/>
      <c r="SED52" s="323"/>
      <c r="SEE52" s="323"/>
      <c r="SEF52" s="323"/>
      <c r="SEG52" s="323"/>
      <c r="SEH52" s="323"/>
      <c r="SEI52" s="323"/>
      <c r="SEJ52" s="323"/>
      <c r="SEK52" s="323"/>
      <c r="SEL52" s="323"/>
      <c r="SEM52" s="323"/>
      <c r="SEN52" s="323"/>
      <c r="SEO52" s="323"/>
      <c r="SEP52" s="323"/>
      <c r="SEQ52" s="323"/>
      <c r="SER52" s="323"/>
      <c r="SES52" s="323"/>
      <c r="SET52" s="323"/>
      <c r="SEU52" s="323"/>
      <c r="SEV52" s="323"/>
      <c r="SEW52" s="323"/>
      <c r="SEX52" s="323"/>
      <c r="SEY52" s="323"/>
      <c r="SEZ52" s="323"/>
      <c r="SFA52" s="323"/>
      <c r="SFB52" s="323"/>
      <c r="SFC52" s="323"/>
      <c r="SFD52" s="323"/>
      <c r="SFE52" s="323"/>
      <c r="SFF52" s="323"/>
      <c r="SFG52" s="323"/>
      <c r="SFH52" s="323"/>
      <c r="SFI52" s="323"/>
      <c r="SFJ52" s="323"/>
      <c r="SFK52" s="323"/>
      <c r="SFL52" s="323"/>
      <c r="SFM52" s="323"/>
      <c r="SFN52" s="323"/>
      <c r="SFO52" s="323"/>
      <c r="SFP52" s="323"/>
      <c r="SFQ52" s="323"/>
      <c r="SFR52" s="323"/>
      <c r="SFS52" s="323"/>
      <c r="SFT52" s="323"/>
      <c r="SFU52" s="323"/>
      <c r="SFV52" s="323"/>
      <c r="SFW52" s="323"/>
      <c r="SFX52" s="323"/>
      <c r="SFY52" s="323"/>
      <c r="SFZ52" s="323"/>
      <c r="SGA52" s="323"/>
      <c r="SGB52" s="323"/>
      <c r="SGC52" s="323"/>
      <c r="SGD52" s="323"/>
      <c r="SGE52" s="323"/>
      <c r="SGF52" s="323"/>
      <c r="SGG52" s="323"/>
      <c r="SGH52" s="323"/>
      <c r="SGI52" s="323"/>
      <c r="SGJ52" s="323"/>
      <c r="SGK52" s="323"/>
      <c r="SGL52" s="323"/>
      <c r="SGM52" s="323"/>
      <c r="SGN52" s="323"/>
      <c r="SGO52" s="323"/>
      <c r="SGP52" s="323"/>
      <c r="SGQ52" s="323"/>
      <c r="SGR52" s="323"/>
      <c r="SGS52" s="323"/>
      <c r="SGT52" s="323"/>
      <c r="SGU52" s="323"/>
      <c r="SGV52" s="323"/>
      <c r="SGW52" s="323"/>
      <c r="SGX52" s="323"/>
      <c r="SGY52" s="323"/>
      <c r="SGZ52" s="323"/>
      <c r="SHA52" s="323"/>
      <c r="SHB52" s="323"/>
      <c r="SHC52" s="323"/>
      <c r="SHD52" s="323"/>
      <c r="SHE52" s="323"/>
      <c r="SHF52" s="323"/>
      <c r="SHG52" s="323"/>
      <c r="SHH52" s="323"/>
      <c r="SHI52" s="323"/>
      <c r="SHJ52" s="323"/>
      <c r="SHK52" s="323"/>
      <c r="SHL52" s="323"/>
      <c r="SHM52" s="323"/>
      <c r="SHN52" s="323"/>
      <c r="SHO52" s="323"/>
      <c r="SHP52" s="323"/>
      <c r="SHQ52" s="323"/>
      <c r="SHR52" s="323"/>
      <c r="SHS52" s="323"/>
      <c r="SHT52" s="323"/>
      <c r="SHU52" s="323"/>
      <c r="SHV52" s="323"/>
      <c r="SHW52" s="323"/>
      <c r="SHX52" s="323"/>
      <c r="SHY52" s="323"/>
      <c r="SHZ52" s="323"/>
      <c r="SIA52" s="323"/>
      <c r="SIB52" s="323"/>
      <c r="SIC52" s="323"/>
      <c r="SID52" s="323"/>
      <c r="SIE52" s="323"/>
      <c r="SIF52" s="323"/>
      <c r="SIG52" s="323"/>
      <c r="SIH52" s="323"/>
      <c r="SII52" s="323"/>
      <c r="SIJ52" s="323"/>
      <c r="SIK52" s="323"/>
      <c r="SIL52" s="323"/>
      <c r="SIM52" s="323"/>
      <c r="SIN52" s="323"/>
      <c r="SIO52" s="323"/>
      <c r="SIP52" s="323"/>
      <c r="SIQ52" s="323"/>
      <c r="SIR52" s="323"/>
      <c r="SIS52" s="323"/>
      <c r="SIT52" s="323"/>
      <c r="SIU52" s="323"/>
      <c r="SIV52" s="323"/>
      <c r="SIW52" s="323"/>
      <c r="SIX52" s="323"/>
      <c r="SIY52" s="323"/>
      <c r="SIZ52" s="323"/>
      <c r="SJA52" s="323"/>
      <c r="SJB52" s="323"/>
      <c r="SJC52" s="323"/>
      <c r="SJD52" s="323"/>
      <c r="SJE52" s="323"/>
      <c r="SJF52" s="323"/>
      <c r="SJG52" s="323"/>
      <c r="SJH52" s="323"/>
      <c r="SJI52" s="323"/>
      <c r="SJJ52" s="323"/>
      <c r="SJK52" s="323"/>
      <c r="SJL52" s="323"/>
      <c r="SJM52" s="323"/>
      <c r="SJN52" s="323"/>
      <c r="SJO52" s="323"/>
      <c r="SJP52" s="323"/>
      <c r="SJQ52" s="323"/>
      <c r="SJR52" s="323"/>
      <c r="SJS52" s="323"/>
      <c r="SJT52" s="323"/>
      <c r="SJU52" s="323"/>
      <c r="SJV52" s="323"/>
      <c r="SJW52" s="323"/>
      <c r="SJX52" s="323"/>
      <c r="SJY52" s="323"/>
      <c r="SJZ52" s="323"/>
      <c r="SKA52" s="323"/>
      <c r="SKB52" s="323"/>
      <c r="SKC52" s="323"/>
      <c r="SKD52" s="323"/>
      <c r="SKE52" s="323"/>
      <c r="SKF52" s="323"/>
      <c r="SKG52" s="323"/>
      <c r="SKH52" s="323"/>
      <c r="SKI52" s="323"/>
      <c r="SKJ52" s="323"/>
      <c r="SKK52" s="323"/>
      <c r="SKL52" s="323"/>
      <c r="SKM52" s="323"/>
      <c r="SKN52" s="323"/>
      <c r="SKO52" s="323"/>
      <c r="SKP52" s="323"/>
      <c r="SKQ52" s="323"/>
      <c r="SKR52" s="323"/>
      <c r="SKS52" s="323"/>
      <c r="SKT52" s="323"/>
      <c r="SKU52" s="323"/>
      <c r="SKV52" s="323"/>
      <c r="SKW52" s="323"/>
      <c r="SKX52" s="323"/>
      <c r="SKY52" s="323"/>
      <c r="SKZ52" s="323"/>
      <c r="SLA52" s="323"/>
      <c r="SLB52" s="323"/>
      <c r="SLC52" s="323"/>
      <c r="SLD52" s="323"/>
      <c r="SLE52" s="323"/>
      <c r="SLF52" s="323"/>
      <c r="SLG52" s="323"/>
      <c r="SLH52" s="323"/>
      <c r="SLI52" s="323"/>
      <c r="SLJ52" s="323"/>
      <c r="SLK52" s="323"/>
      <c r="SLL52" s="323"/>
      <c r="SLM52" s="323"/>
      <c r="SLN52" s="323"/>
      <c r="SLO52" s="323"/>
      <c r="SLP52" s="323"/>
      <c r="SLQ52" s="323"/>
      <c r="SLR52" s="323"/>
      <c r="SLS52" s="323"/>
      <c r="SLT52" s="323"/>
      <c r="SLU52" s="323"/>
      <c r="SLV52" s="323"/>
      <c r="SLW52" s="323"/>
      <c r="SLX52" s="323"/>
      <c r="SLY52" s="323"/>
      <c r="SLZ52" s="323"/>
      <c r="SMA52" s="323"/>
      <c r="SMB52" s="323"/>
      <c r="SMC52" s="323"/>
      <c r="SMD52" s="323"/>
      <c r="SME52" s="323"/>
      <c r="SMF52" s="323"/>
      <c r="SMG52" s="323"/>
      <c r="SMH52" s="323"/>
      <c r="SMI52" s="323"/>
      <c r="SMJ52" s="323"/>
      <c r="SMK52" s="323"/>
      <c r="SML52" s="323"/>
      <c r="SMM52" s="323"/>
      <c r="SMN52" s="323"/>
      <c r="SMO52" s="323"/>
      <c r="SMP52" s="323"/>
      <c r="SMQ52" s="323"/>
      <c r="SMR52" s="323"/>
      <c r="SMS52" s="323"/>
      <c r="SMT52" s="323"/>
      <c r="SMU52" s="323"/>
      <c r="SMV52" s="323"/>
      <c r="SMW52" s="323"/>
      <c r="SMX52" s="323"/>
      <c r="SMY52" s="323"/>
      <c r="SMZ52" s="323"/>
      <c r="SNA52" s="323"/>
      <c r="SNB52" s="323"/>
      <c r="SNC52" s="323"/>
      <c r="SND52" s="323"/>
      <c r="SNE52" s="323"/>
      <c r="SNF52" s="323"/>
      <c r="SNG52" s="323"/>
      <c r="SNH52" s="323"/>
      <c r="SNI52" s="323"/>
      <c r="SNJ52" s="323"/>
      <c r="SNK52" s="323"/>
      <c r="SNL52" s="323"/>
      <c r="SNM52" s="323"/>
      <c r="SNN52" s="323"/>
      <c r="SNO52" s="323"/>
      <c r="SNP52" s="323"/>
      <c r="SNQ52" s="323"/>
      <c r="SNR52" s="323"/>
      <c r="SNS52" s="323"/>
      <c r="SNT52" s="323"/>
      <c r="SNU52" s="323"/>
      <c r="SNV52" s="323"/>
      <c r="SNW52" s="323"/>
      <c r="SNX52" s="323"/>
      <c r="SNY52" s="323"/>
      <c r="SNZ52" s="323"/>
      <c r="SOA52" s="323"/>
      <c r="SOB52" s="323"/>
      <c r="SOC52" s="323"/>
      <c r="SOD52" s="323"/>
      <c r="SOE52" s="323"/>
      <c r="SOF52" s="323"/>
      <c r="SOG52" s="323"/>
      <c r="SOH52" s="323"/>
      <c r="SOI52" s="323"/>
      <c r="SOJ52" s="323"/>
      <c r="SOK52" s="323"/>
      <c r="SOL52" s="323"/>
      <c r="SOM52" s="323"/>
      <c r="SON52" s="323"/>
      <c r="SOO52" s="323"/>
      <c r="SOP52" s="323"/>
      <c r="SOQ52" s="323"/>
      <c r="SOR52" s="323"/>
      <c r="SOS52" s="323"/>
      <c r="SOT52" s="323"/>
      <c r="SOU52" s="323"/>
      <c r="SOV52" s="323"/>
      <c r="SOW52" s="323"/>
      <c r="SOX52" s="323"/>
      <c r="SOY52" s="323"/>
      <c r="SOZ52" s="323"/>
      <c r="SPA52" s="323"/>
      <c r="SPB52" s="323"/>
      <c r="SPC52" s="323"/>
      <c r="SPD52" s="323"/>
      <c r="SPE52" s="323"/>
      <c r="SPF52" s="323"/>
      <c r="SPG52" s="323"/>
      <c r="SPH52" s="323"/>
      <c r="SPI52" s="323"/>
      <c r="SPJ52" s="323"/>
      <c r="SPK52" s="323"/>
      <c r="SPL52" s="323"/>
      <c r="SPM52" s="323"/>
      <c r="SPN52" s="323"/>
      <c r="SPO52" s="323"/>
      <c r="SPP52" s="323"/>
      <c r="SPQ52" s="323"/>
      <c r="SPR52" s="323"/>
      <c r="SPS52" s="323"/>
      <c r="SPT52" s="323"/>
      <c r="SPU52" s="323"/>
      <c r="SPV52" s="323"/>
      <c r="SPW52" s="323"/>
      <c r="SPX52" s="323"/>
      <c r="SPY52" s="323"/>
      <c r="SPZ52" s="323"/>
      <c r="SQA52" s="323"/>
      <c r="SQB52" s="323"/>
      <c r="SQC52" s="323"/>
      <c r="SQD52" s="323"/>
      <c r="SQE52" s="323"/>
      <c r="SQF52" s="323"/>
      <c r="SQG52" s="323"/>
      <c r="SQH52" s="323"/>
      <c r="SQI52" s="323"/>
      <c r="SQJ52" s="323"/>
      <c r="SQK52" s="323"/>
      <c r="SQL52" s="323"/>
      <c r="SQM52" s="323"/>
      <c r="SQN52" s="323"/>
      <c r="SQO52" s="323"/>
      <c r="SQP52" s="323"/>
      <c r="SQQ52" s="323"/>
      <c r="SQR52" s="323"/>
      <c r="SQS52" s="323"/>
      <c r="SQT52" s="323"/>
      <c r="SQU52" s="323"/>
      <c r="SQV52" s="323"/>
      <c r="SQW52" s="323"/>
      <c r="SQX52" s="323"/>
      <c r="SQY52" s="323"/>
      <c r="SQZ52" s="323"/>
      <c r="SRA52" s="323"/>
      <c r="SRB52" s="323"/>
      <c r="SRC52" s="323"/>
      <c r="SRD52" s="323"/>
      <c r="SRE52" s="323"/>
      <c r="SRF52" s="323"/>
      <c r="SRG52" s="323"/>
      <c r="SRH52" s="323"/>
      <c r="SRI52" s="323"/>
      <c r="SRJ52" s="323"/>
      <c r="SRK52" s="323"/>
      <c r="SRL52" s="323"/>
      <c r="SRM52" s="323"/>
      <c r="SRN52" s="323"/>
      <c r="SRO52" s="323"/>
      <c r="SRP52" s="323"/>
      <c r="SRQ52" s="323"/>
      <c r="SRR52" s="323"/>
      <c r="SRS52" s="323"/>
      <c r="SRT52" s="323"/>
      <c r="SRU52" s="323"/>
      <c r="SRV52" s="323"/>
      <c r="SRW52" s="323"/>
      <c r="SRX52" s="323"/>
      <c r="SRY52" s="323"/>
      <c r="SRZ52" s="323"/>
      <c r="SSA52" s="323"/>
      <c r="SSB52" s="323"/>
      <c r="SSC52" s="323"/>
      <c r="SSD52" s="323"/>
      <c r="SSE52" s="323"/>
      <c r="SSF52" s="323"/>
      <c r="SSG52" s="323"/>
      <c r="SSH52" s="323"/>
      <c r="SSI52" s="323"/>
      <c r="SSJ52" s="323"/>
      <c r="SSK52" s="323"/>
      <c r="SSL52" s="323"/>
      <c r="SSM52" s="323"/>
      <c r="SSN52" s="323"/>
      <c r="SSO52" s="323"/>
      <c r="SSP52" s="323"/>
      <c r="SSQ52" s="323"/>
      <c r="SSR52" s="323"/>
      <c r="SSS52" s="323"/>
      <c r="SST52" s="323"/>
      <c r="SSU52" s="323"/>
      <c r="SSV52" s="323"/>
      <c r="SSW52" s="323"/>
      <c r="SSX52" s="323"/>
      <c r="SSY52" s="323"/>
      <c r="SSZ52" s="323"/>
      <c r="STA52" s="323"/>
      <c r="STB52" s="323"/>
      <c r="STC52" s="323"/>
      <c r="STD52" s="323"/>
      <c r="STE52" s="323"/>
      <c r="STF52" s="323"/>
      <c r="STG52" s="323"/>
      <c r="STH52" s="323"/>
      <c r="STI52" s="323"/>
      <c r="STJ52" s="323"/>
      <c r="STK52" s="323"/>
      <c r="STL52" s="323"/>
      <c r="STM52" s="323"/>
      <c r="STN52" s="323"/>
      <c r="STO52" s="323"/>
      <c r="STP52" s="323"/>
      <c r="STQ52" s="323"/>
      <c r="STR52" s="323"/>
      <c r="STS52" s="323"/>
      <c r="STT52" s="323"/>
      <c r="STU52" s="323"/>
      <c r="STV52" s="323"/>
      <c r="STW52" s="323"/>
      <c r="STX52" s="323"/>
      <c r="STY52" s="323"/>
      <c r="STZ52" s="323"/>
      <c r="SUA52" s="323"/>
      <c r="SUB52" s="323"/>
      <c r="SUC52" s="323"/>
      <c r="SUD52" s="323"/>
      <c r="SUE52" s="323"/>
      <c r="SUF52" s="323"/>
      <c r="SUG52" s="323"/>
      <c r="SUH52" s="323"/>
      <c r="SUI52" s="323"/>
      <c r="SUJ52" s="323"/>
      <c r="SUK52" s="323"/>
      <c r="SUL52" s="323"/>
      <c r="SUM52" s="323"/>
      <c r="SUN52" s="323"/>
      <c r="SUO52" s="323"/>
      <c r="SUP52" s="323"/>
      <c r="SUQ52" s="323"/>
      <c r="SUR52" s="323"/>
      <c r="SUS52" s="323"/>
      <c r="SUT52" s="323"/>
      <c r="SUU52" s="323"/>
      <c r="SUV52" s="323"/>
      <c r="SUW52" s="323"/>
      <c r="SUX52" s="323"/>
      <c r="SUY52" s="323"/>
      <c r="SUZ52" s="323"/>
      <c r="SVA52" s="323"/>
      <c r="SVB52" s="323"/>
      <c r="SVC52" s="323"/>
      <c r="SVD52" s="323"/>
      <c r="SVE52" s="323"/>
      <c r="SVF52" s="323"/>
      <c r="SVG52" s="323"/>
      <c r="SVH52" s="323"/>
      <c r="SVI52" s="323"/>
      <c r="SVJ52" s="323"/>
      <c r="SVK52" s="323"/>
      <c r="SVL52" s="323"/>
      <c r="SVM52" s="323"/>
      <c r="SVN52" s="323"/>
      <c r="SVO52" s="323"/>
      <c r="SVP52" s="323"/>
      <c r="SVQ52" s="323"/>
      <c r="SVR52" s="323"/>
      <c r="SVS52" s="323"/>
      <c r="SVT52" s="323"/>
      <c r="SVU52" s="323"/>
      <c r="SVV52" s="323"/>
      <c r="SVW52" s="323"/>
      <c r="SVX52" s="323"/>
      <c r="SVY52" s="323"/>
      <c r="SVZ52" s="323"/>
      <c r="SWA52" s="323"/>
      <c r="SWB52" s="323"/>
      <c r="SWC52" s="323"/>
      <c r="SWD52" s="323"/>
      <c r="SWE52" s="323"/>
      <c r="SWF52" s="323"/>
      <c r="SWG52" s="323"/>
      <c r="SWH52" s="323"/>
      <c r="SWI52" s="323"/>
      <c r="SWJ52" s="323"/>
      <c r="SWK52" s="323"/>
      <c r="SWL52" s="323"/>
      <c r="SWM52" s="323"/>
      <c r="SWN52" s="323"/>
      <c r="SWO52" s="323"/>
      <c r="SWP52" s="323"/>
      <c r="SWQ52" s="323"/>
      <c r="SWR52" s="323"/>
      <c r="SWS52" s="323"/>
      <c r="SWT52" s="323"/>
      <c r="SWU52" s="323"/>
      <c r="SWV52" s="323"/>
      <c r="SWW52" s="323"/>
      <c r="SWX52" s="323"/>
      <c r="SWY52" s="323"/>
      <c r="SWZ52" s="323"/>
      <c r="SXA52" s="323"/>
      <c r="SXB52" s="323"/>
      <c r="SXC52" s="323"/>
      <c r="SXD52" s="323"/>
      <c r="SXE52" s="323"/>
      <c r="SXF52" s="323"/>
      <c r="SXG52" s="323"/>
      <c r="SXH52" s="323"/>
      <c r="SXI52" s="323"/>
      <c r="SXJ52" s="323"/>
      <c r="SXK52" s="323"/>
      <c r="SXL52" s="323"/>
      <c r="SXM52" s="323"/>
      <c r="SXN52" s="323"/>
      <c r="SXO52" s="323"/>
      <c r="SXP52" s="323"/>
      <c r="SXQ52" s="323"/>
      <c r="SXR52" s="323"/>
      <c r="SXS52" s="323"/>
      <c r="SXT52" s="323"/>
      <c r="SXU52" s="323"/>
      <c r="SXV52" s="323"/>
      <c r="SXW52" s="323"/>
      <c r="SXX52" s="323"/>
      <c r="SXY52" s="323"/>
      <c r="SXZ52" s="323"/>
      <c r="SYA52" s="323"/>
      <c r="SYB52" s="323"/>
      <c r="SYC52" s="323"/>
      <c r="SYD52" s="323"/>
      <c r="SYE52" s="323"/>
      <c r="SYF52" s="323"/>
      <c r="SYG52" s="323"/>
      <c r="SYH52" s="323"/>
      <c r="SYI52" s="323"/>
      <c r="SYJ52" s="323"/>
      <c r="SYK52" s="323"/>
      <c r="SYL52" s="323"/>
      <c r="SYM52" s="323"/>
      <c r="SYN52" s="323"/>
      <c r="SYO52" s="323"/>
      <c r="SYP52" s="323"/>
      <c r="SYQ52" s="323"/>
      <c r="SYR52" s="323"/>
      <c r="SYS52" s="323"/>
      <c r="SYT52" s="323"/>
      <c r="SYU52" s="323"/>
      <c r="SYV52" s="323"/>
      <c r="SYW52" s="323"/>
      <c r="SYX52" s="323"/>
      <c r="SYY52" s="323"/>
      <c r="SYZ52" s="323"/>
      <c r="SZA52" s="323"/>
      <c r="SZB52" s="323"/>
      <c r="SZC52" s="323"/>
      <c r="SZD52" s="323"/>
      <c r="SZE52" s="323"/>
      <c r="SZF52" s="323"/>
      <c r="SZG52" s="323"/>
      <c r="SZH52" s="323"/>
      <c r="SZI52" s="323"/>
      <c r="SZJ52" s="323"/>
      <c r="SZK52" s="323"/>
      <c r="SZL52" s="323"/>
      <c r="SZM52" s="323"/>
      <c r="SZN52" s="323"/>
      <c r="SZO52" s="323"/>
      <c r="SZP52" s="323"/>
      <c r="SZQ52" s="323"/>
      <c r="SZR52" s="323"/>
      <c r="SZS52" s="323"/>
      <c r="SZT52" s="323"/>
      <c r="SZU52" s="323"/>
      <c r="SZV52" s="323"/>
      <c r="SZW52" s="323"/>
      <c r="SZX52" s="323"/>
      <c r="SZY52" s="323"/>
      <c r="SZZ52" s="323"/>
      <c r="TAA52" s="323"/>
      <c r="TAB52" s="323"/>
      <c r="TAC52" s="323"/>
      <c r="TAD52" s="323"/>
      <c r="TAE52" s="323"/>
      <c r="TAF52" s="323"/>
      <c r="TAG52" s="323"/>
      <c r="TAH52" s="323"/>
      <c r="TAI52" s="323"/>
      <c r="TAJ52" s="323"/>
      <c r="TAK52" s="323"/>
      <c r="TAL52" s="323"/>
      <c r="TAM52" s="323"/>
      <c r="TAN52" s="323"/>
      <c r="TAO52" s="323"/>
      <c r="TAP52" s="323"/>
      <c r="TAQ52" s="323"/>
      <c r="TAR52" s="323"/>
      <c r="TAS52" s="323"/>
      <c r="TAT52" s="323"/>
      <c r="TAU52" s="323"/>
      <c r="TAV52" s="323"/>
      <c r="TAW52" s="323"/>
      <c r="TAX52" s="323"/>
      <c r="TAY52" s="323"/>
      <c r="TAZ52" s="323"/>
      <c r="TBA52" s="323"/>
      <c r="TBB52" s="323"/>
      <c r="TBC52" s="323"/>
      <c r="TBD52" s="323"/>
      <c r="TBE52" s="323"/>
      <c r="TBF52" s="323"/>
      <c r="TBG52" s="323"/>
      <c r="TBH52" s="323"/>
      <c r="TBI52" s="323"/>
      <c r="TBJ52" s="323"/>
      <c r="TBK52" s="323"/>
      <c r="TBL52" s="323"/>
      <c r="TBM52" s="323"/>
      <c r="TBN52" s="323"/>
      <c r="TBO52" s="323"/>
      <c r="TBP52" s="323"/>
      <c r="TBQ52" s="323"/>
      <c r="TBR52" s="323"/>
      <c r="TBS52" s="323"/>
      <c r="TBT52" s="323"/>
      <c r="TBU52" s="323"/>
      <c r="TBV52" s="323"/>
      <c r="TBW52" s="323"/>
      <c r="TBX52" s="323"/>
      <c r="TBY52" s="323"/>
      <c r="TBZ52" s="323"/>
      <c r="TCA52" s="323"/>
      <c r="TCB52" s="323"/>
      <c r="TCC52" s="323"/>
      <c r="TCD52" s="323"/>
      <c r="TCE52" s="323"/>
      <c r="TCF52" s="323"/>
      <c r="TCG52" s="323"/>
      <c r="TCH52" s="323"/>
      <c r="TCI52" s="323"/>
      <c r="TCJ52" s="323"/>
      <c r="TCK52" s="323"/>
      <c r="TCL52" s="323"/>
      <c r="TCM52" s="323"/>
      <c r="TCN52" s="323"/>
      <c r="TCO52" s="323"/>
      <c r="TCP52" s="323"/>
      <c r="TCQ52" s="323"/>
      <c r="TCR52" s="323"/>
      <c r="TCS52" s="323"/>
      <c r="TCT52" s="323"/>
      <c r="TCU52" s="323"/>
      <c r="TCV52" s="323"/>
      <c r="TCW52" s="323"/>
      <c r="TCX52" s="323"/>
      <c r="TCY52" s="323"/>
      <c r="TCZ52" s="323"/>
      <c r="TDA52" s="323"/>
      <c r="TDB52" s="323"/>
      <c r="TDC52" s="323"/>
      <c r="TDD52" s="323"/>
      <c r="TDE52" s="323"/>
      <c r="TDF52" s="323"/>
      <c r="TDG52" s="323"/>
      <c r="TDH52" s="323"/>
      <c r="TDI52" s="323"/>
      <c r="TDJ52" s="323"/>
      <c r="TDK52" s="323"/>
      <c r="TDL52" s="323"/>
      <c r="TDM52" s="323"/>
      <c r="TDN52" s="323"/>
      <c r="TDO52" s="323"/>
      <c r="TDP52" s="323"/>
      <c r="TDQ52" s="323"/>
      <c r="TDR52" s="323"/>
      <c r="TDS52" s="323"/>
      <c r="TDT52" s="323"/>
      <c r="TDU52" s="323"/>
      <c r="TDV52" s="323"/>
      <c r="TDW52" s="323"/>
      <c r="TDX52" s="323"/>
      <c r="TDY52" s="323"/>
      <c r="TDZ52" s="323"/>
      <c r="TEA52" s="323"/>
      <c r="TEB52" s="323"/>
      <c r="TEC52" s="323"/>
      <c r="TED52" s="323"/>
      <c r="TEE52" s="323"/>
      <c r="TEF52" s="323"/>
      <c r="TEG52" s="323"/>
      <c r="TEH52" s="323"/>
      <c r="TEI52" s="323"/>
      <c r="TEJ52" s="323"/>
      <c r="TEK52" s="323"/>
      <c r="TEL52" s="323"/>
      <c r="TEM52" s="323"/>
      <c r="TEN52" s="323"/>
      <c r="TEO52" s="323"/>
      <c r="TEP52" s="323"/>
      <c r="TEQ52" s="323"/>
      <c r="TER52" s="323"/>
      <c r="TES52" s="323"/>
      <c r="TET52" s="323"/>
      <c r="TEU52" s="323"/>
      <c r="TEV52" s="323"/>
      <c r="TEW52" s="323"/>
      <c r="TEX52" s="323"/>
      <c r="TEY52" s="323"/>
      <c r="TEZ52" s="323"/>
      <c r="TFA52" s="323"/>
      <c r="TFB52" s="323"/>
      <c r="TFC52" s="323"/>
      <c r="TFD52" s="323"/>
      <c r="TFE52" s="323"/>
      <c r="TFF52" s="323"/>
      <c r="TFG52" s="323"/>
      <c r="TFH52" s="323"/>
      <c r="TFI52" s="323"/>
      <c r="TFJ52" s="323"/>
      <c r="TFK52" s="323"/>
      <c r="TFL52" s="323"/>
      <c r="TFM52" s="323"/>
      <c r="TFN52" s="323"/>
      <c r="TFO52" s="323"/>
      <c r="TFP52" s="323"/>
      <c r="TFQ52" s="323"/>
      <c r="TFR52" s="323"/>
      <c r="TFS52" s="323"/>
      <c r="TFT52" s="323"/>
      <c r="TFU52" s="323"/>
      <c r="TFV52" s="323"/>
      <c r="TFW52" s="323"/>
      <c r="TFX52" s="323"/>
      <c r="TFY52" s="323"/>
      <c r="TFZ52" s="323"/>
      <c r="TGA52" s="323"/>
      <c r="TGB52" s="323"/>
      <c r="TGC52" s="323"/>
      <c r="TGD52" s="323"/>
      <c r="TGE52" s="323"/>
      <c r="TGF52" s="323"/>
      <c r="TGG52" s="323"/>
      <c r="TGH52" s="323"/>
      <c r="TGI52" s="323"/>
      <c r="TGJ52" s="323"/>
      <c r="TGK52" s="323"/>
      <c r="TGL52" s="323"/>
      <c r="TGM52" s="323"/>
      <c r="TGN52" s="323"/>
      <c r="TGO52" s="323"/>
      <c r="TGP52" s="323"/>
      <c r="TGQ52" s="323"/>
      <c r="TGR52" s="323"/>
      <c r="TGS52" s="323"/>
      <c r="TGT52" s="323"/>
      <c r="TGU52" s="323"/>
      <c r="TGV52" s="323"/>
      <c r="TGW52" s="323"/>
      <c r="TGX52" s="323"/>
      <c r="TGY52" s="323"/>
      <c r="TGZ52" s="323"/>
      <c r="THA52" s="323"/>
      <c r="THB52" s="323"/>
      <c r="THC52" s="323"/>
      <c r="THD52" s="323"/>
      <c r="THE52" s="323"/>
      <c r="THF52" s="323"/>
      <c r="THG52" s="323"/>
      <c r="THH52" s="323"/>
      <c r="THI52" s="323"/>
      <c r="THJ52" s="323"/>
      <c r="THK52" s="323"/>
      <c r="THL52" s="323"/>
      <c r="THM52" s="323"/>
      <c r="THN52" s="323"/>
      <c r="THO52" s="323"/>
      <c r="THP52" s="323"/>
      <c r="THQ52" s="323"/>
      <c r="THR52" s="323"/>
      <c r="THS52" s="323"/>
      <c r="THT52" s="323"/>
      <c r="THU52" s="323"/>
      <c r="THV52" s="323"/>
      <c r="THW52" s="323"/>
      <c r="THX52" s="323"/>
      <c r="THY52" s="323"/>
      <c r="THZ52" s="323"/>
      <c r="TIA52" s="323"/>
      <c r="TIB52" s="323"/>
      <c r="TIC52" s="323"/>
      <c r="TID52" s="323"/>
      <c r="TIE52" s="323"/>
      <c r="TIF52" s="323"/>
      <c r="TIG52" s="323"/>
      <c r="TIH52" s="323"/>
      <c r="TII52" s="323"/>
      <c r="TIJ52" s="323"/>
      <c r="TIK52" s="323"/>
      <c r="TIL52" s="323"/>
      <c r="TIM52" s="323"/>
      <c r="TIN52" s="323"/>
      <c r="TIO52" s="323"/>
      <c r="TIP52" s="323"/>
      <c r="TIQ52" s="323"/>
      <c r="TIR52" s="323"/>
      <c r="TIS52" s="323"/>
      <c r="TIT52" s="323"/>
      <c r="TIU52" s="323"/>
      <c r="TIV52" s="323"/>
      <c r="TIW52" s="323"/>
      <c r="TIX52" s="323"/>
      <c r="TIY52" s="323"/>
      <c r="TIZ52" s="323"/>
      <c r="TJA52" s="323"/>
      <c r="TJB52" s="323"/>
      <c r="TJC52" s="323"/>
      <c r="TJD52" s="323"/>
      <c r="TJE52" s="323"/>
      <c r="TJF52" s="323"/>
      <c r="TJG52" s="323"/>
      <c r="TJH52" s="323"/>
      <c r="TJI52" s="323"/>
      <c r="TJJ52" s="323"/>
      <c r="TJK52" s="323"/>
      <c r="TJL52" s="323"/>
      <c r="TJM52" s="323"/>
      <c r="TJN52" s="323"/>
      <c r="TJO52" s="323"/>
      <c r="TJP52" s="323"/>
      <c r="TJQ52" s="323"/>
      <c r="TJR52" s="323"/>
      <c r="TJS52" s="323"/>
      <c r="TJT52" s="323"/>
      <c r="TJU52" s="323"/>
      <c r="TJV52" s="323"/>
      <c r="TJW52" s="323"/>
      <c r="TJX52" s="323"/>
      <c r="TJY52" s="323"/>
      <c r="TJZ52" s="323"/>
      <c r="TKA52" s="323"/>
      <c r="TKB52" s="323"/>
      <c r="TKC52" s="323"/>
      <c r="TKD52" s="323"/>
      <c r="TKE52" s="323"/>
      <c r="TKF52" s="323"/>
      <c r="TKG52" s="323"/>
      <c r="TKH52" s="323"/>
      <c r="TKI52" s="323"/>
      <c r="TKJ52" s="323"/>
      <c r="TKK52" s="323"/>
      <c r="TKL52" s="323"/>
      <c r="TKM52" s="323"/>
      <c r="TKN52" s="323"/>
      <c r="TKO52" s="323"/>
      <c r="TKP52" s="323"/>
      <c r="TKQ52" s="323"/>
      <c r="TKR52" s="323"/>
      <c r="TKS52" s="323"/>
      <c r="TKT52" s="323"/>
      <c r="TKU52" s="323"/>
      <c r="TKV52" s="323"/>
      <c r="TKW52" s="323"/>
      <c r="TKX52" s="323"/>
      <c r="TKY52" s="323"/>
      <c r="TKZ52" s="323"/>
      <c r="TLA52" s="323"/>
      <c r="TLB52" s="323"/>
      <c r="TLC52" s="323"/>
      <c r="TLD52" s="323"/>
      <c r="TLE52" s="323"/>
      <c r="TLF52" s="323"/>
      <c r="TLG52" s="323"/>
      <c r="TLH52" s="323"/>
      <c r="TLI52" s="323"/>
      <c r="TLJ52" s="323"/>
      <c r="TLK52" s="323"/>
      <c r="TLL52" s="323"/>
      <c r="TLM52" s="323"/>
      <c r="TLN52" s="323"/>
      <c r="TLO52" s="323"/>
      <c r="TLP52" s="323"/>
      <c r="TLQ52" s="323"/>
      <c r="TLR52" s="323"/>
      <c r="TLS52" s="323"/>
      <c r="TLT52" s="323"/>
      <c r="TLU52" s="323"/>
      <c r="TLV52" s="323"/>
      <c r="TLW52" s="323"/>
      <c r="TLX52" s="323"/>
      <c r="TLY52" s="323"/>
      <c r="TLZ52" s="323"/>
      <c r="TMA52" s="323"/>
      <c r="TMB52" s="323"/>
      <c r="TMC52" s="323"/>
      <c r="TMD52" s="323"/>
      <c r="TME52" s="323"/>
      <c r="TMF52" s="323"/>
      <c r="TMG52" s="323"/>
      <c r="TMH52" s="323"/>
      <c r="TMI52" s="323"/>
      <c r="TMJ52" s="323"/>
      <c r="TMK52" s="323"/>
      <c r="TML52" s="323"/>
      <c r="TMM52" s="323"/>
      <c r="TMN52" s="323"/>
      <c r="TMO52" s="323"/>
      <c r="TMP52" s="323"/>
      <c r="TMQ52" s="323"/>
      <c r="TMR52" s="323"/>
      <c r="TMS52" s="323"/>
      <c r="TMT52" s="323"/>
      <c r="TMU52" s="323"/>
      <c r="TMV52" s="323"/>
      <c r="TMW52" s="323"/>
      <c r="TMX52" s="323"/>
      <c r="TMY52" s="323"/>
      <c r="TMZ52" s="323"/>
      <c r="TNA52" s="323"/>
      <c r="TNB52" s="323"/>
      <c r="TNC52" s="323"/>
      <c r="TND52" s="323"/>
      <c r="TNE52" s="323"/>
      <c r="TNF52" s="323"/>
      <c r="TNG52" s="323"/>
      <c r="TNH52" s="323"/>
      <c r="TNI52" s="323"/>
      <c r="TNJ52" s="323"/>
      <c r="TNK52" s="323"/>
      <c r="TNL52" s="323"/>
      <c r="TNM52" s="323"/>
      <c r="TNN52" s="323"/>
      <c r="TNO52" s="323"/>
      <c r="TNP52" s="323"/>
      <c r="TNQ52" s="323"/>
      <c r="TNR52" s="323"/>
      <c r="TNS52" s="323"/>
      <c r="TNT52" s="323"/>
      <c r="TNU52" s="323"/>
      <c r="TNV52" s="323"/>
      <c r="TNW52" s="323"/>
      <c r="TNX52" s="323"/>
      <c r="TNY52" s="323"/>
      <c r="TNZ52" s="323"/>
      <c r="TOA52" s="323"/>
      <c r="TOB52" s="323"/>
      <c r="TOC52" s="323"/>
      <c r="TOD52" s="323"/>
      <c r="TOE52" s="323"/>
      <c r="TOF52" s="323"/>
      <c r="TOG52" s="323"/>
      <c r="TOH52" s="323"/>
      <c r="TOI52" s="323"/>
      <c r="TOJ52" s="323"/>
      <c r="TOK52" s="323"/>
      <c r="TOL52" s="323"/>
      <c r="TOM52" s="323"/>
      <c r="TON52" s="323"/>
      <c r="TOO52" s="323"/>
      <c r="TOP52" s="323"/>
      <c r="TOQ52" s="323"/>
      <c r="TOR52" s="323"/>
      <c r="TOS52" s="323"/>
      <c r="TOT52" s="323"/>
      <c r="TOU52" s="323"/>
      <c r="TOV52" s="323"/>
      <c r="TOW52" s="323"/>
      <c r="TOX52" s="323"/>
      <c r="TOY52" s="323"/>
      <c r="TOZ52" s="323"/>
      <c r="TPA52" s="323"/>
      <c r="TPB52" s="323"/>
      <c r="TPC52" s="323"/>
      <c r="TPD52" s="323"/>
      <c r="TPE52" s="323"/>
      <c r="TPF52" s="323"/>
      <c r="TPG52" s="323"/>
      <c r="TPH52" s="323"/>
      <c r="TPI52" s="323"/>
      <c r="TPJ52" s="323"/>
      <c r="TPK52" s="323"/>
      <c r="TPL52" s="323"/>
      <c r="TPM52" s="323"/>
      <c r="TPN52" s="323"/>
      <c r="TPO52" s="323"/>
      <c r="TPP52" s="323"/>
      <c r="TPQ52" s="323"/>
      <c r="TPR52" s="323"/>
      <c r="TPS52" s="323"/>
      <c r="TPT52" s="323"/>
      <c r="TPU52" s="323"/>
      <c r="TPV52" s="323"/>
      <c r="TPW52" s="323"/>
      <c r="TPX52" s="323"/>
      <c r="TPY52" s="323"/>
      <c r="TPZ52" s="323"/>
      <c r="TQA52" s="323"/>
      <c r="TQB52" s="323"/>
      <c r="TQC52" s="323"/>
      <c r="TQD52" s="323"/>
      <c r="TQE52" s="323"/>
      <c r="TQF52" s="323"/>
      <c r="TQG52" s="323"/>
      <c r="TQH52" s="323"/>
      <c r="TQI52" s="323"/>
      <c r="TQJ52" s="323"/>
      <c r="TQK52" s="323"/>
      <c r="TQL52" s="323"/>
      <c r="TQM52" s="323"/>
      <c r="TQN52" s="323"/>
      <c r="TQO52" s="323"/>
      <c r="TQP52" s="323"/>
      <c r="TQQ52" s="323"/>
      <c r="TQR52" s="323"/>
      <c r="TQS52" s="323"/>
      <c r="TQT52" s="323"/>
      <c r="TQU52" s="323"/>
      <c r="TQV52" s="323"/>
      <c r="TQW52" s="323"/>
      <c r="TQX52" s="323"/>
      <c r="TQY52" s="323"/>
      <c r="TQZ52" s="323"/>
      <c r="TRA52" s="323"/>
      <c r="TRB52" s="323"/>
      <c r="TRC52" s="323"/>
      <c r="TRD52" s="323"/>
      <c r="TRE52" s="323"/>
      <c r="TRF52" s="323"/>
      <c r="TRG52" s="323"/>
      <c r="TRH52" s="323"/>
      <c r="TRI52" s="323"/>
      <c r="TRJ52" s="323"/>
      <c r="TRK52" s="323"/>
      <c r="TRL52" s="323"/>
      <c r="TRM52" s="323"/>
      <c r="TRN52" s="323"/>
      <c r="TRO52" s="323"/>
      <c r="TRP52" s="323"/>
      <c r="TRQ52" s="323"/>
      <c r="TRR52" s="323"/>
      <c r="TRS52" s="323"/>
      <c r="TRT52" s="323"/>
      <c r="TRU52" s="323"/>
      <c r="TRV52" s="323"/>
      <c r="TRW52" s="323"/>
      <c r="TRX52" s="323"/>
      <c r="TRY52" s="323"/>
      <c r="TRZ52" s="323"/>
      <c r="TSA52" s="323"/>
      <c r="TSB52" s="323"/>
      <c r="TSC52" s="323"/>
      <c r="TSD52" s="323"/>
      <c r="TSE52" s="323"/>
      <c r="TSF52" s="323"/>
      <c r="TSG52" s="323"/>
      <c r="TSH52" s="323"/>
      <c r="TSI52" s="323"/>
      <c r="TSJ52" s="323"/>
      <c r="TSK52" s="323"/>
      <c r="TSL52" s="323"/>
      <c r="TSM52" s="323"/>
      <c r="TSN52" s="323"/>
      <c r="TSO52" s="323"/>
      <c r="TSP52" s="323"/>
      <c r="TSQ52" s="323"/>
      <c r="TSR52" s="323"/>
      <c r="TSS52" s="323"/>
      <c r="TST52" s="323"/>
      <c r="TSU52" s="323"/>
      <c r="TSV52" s="323"/>
      <c r="TSW52" s="323"/>
      <c r="TSX52" s="323"/>
      <c r="TSY52" s="323"/>
      <c r="TSZ52" s="323"/>
      <c r="TTA52" s="323"/>
      <c r="TTB52" s="323"/>
      <c r="TTC52" s="323"/>
      <c r="TTD52" s="323"/>
      <c r="TTE52" s="323"/>
      <c r="TTF52" s="323"/>
      <c r="TTG52" s="323"/>
      <c r="TTH52" s="323"/>
      <c r="TTI52" s="323"/>
      <c r="TTJ52" s="323"/>
      <c r="TTK52" s="323"/>
      <c r="TTL52" s="323"/>
      <c r="TTM52" s="323"/>
      <c r="TTN52" s="323"/>
      <c r="TTO52" s="323"/>
      <c r="TTP52" s="323"/>
      <c r="TTQ52" s="323"/>
      <c r="TTR52" s="323"/>
      <c r="TTS52" s="323"/>
      <c r="TTT52" s="323"/>
      <c r="TTU52" s="323"/>
      <c r="TTV52" s="323"/>
      <c r="TTW52" s="323"/>
      <c r="TTX52" s="323"/>
      <c r="TTY52" s="323"/>
      <c r="TTZ52" s="323"/>
      <c r="TUA52" s="323"/>
      <c r="TUB52" s="323"/>
      <c r="TUC52" s="323"/>
      <c r="TUD52" s="323"/>
      <c r="TUE52" s="323"/>
      <c r="TUF52" s="323"/>
      <c r="TUG52" s="323"/>
      <c r="TUH52" s="323"/>
      <c r="TUI52" s="323"/>
      <c r="TUJ52" s="323"/>
      <c r="TUK52" s="323"/>
      <c r="TUL52" s="323"/>
      <c r="TUM52" s="323"/>
      <c r="TUN52" s="323"/>
      <c r="TUO52" s="323"/>
      <c r="TUP52" s="323"/>
      <c r="TUQ52" s="323"/>
      <c r="TUR52" s="323"/>
      <c r="TUS52" s="323"/>
      <c r="TUT52" s="323"/>
      <c r="TUU52" s="323"/>
      <c r="TUV52" s="323"/>
      <c r="TUW52" s="323"/>
      <c r="TUX52" s="323"/>
      <c r="TUY52" s="323"/>
      <c r="TUZ52" s="323"/>
      <c r="TVA52" s="323"/>
      <c r="TVB52" s="323"/>
      <c r="TVC52" s="323"/>
      <c r="TVD52" s="323"/>
      <c r="TVE52" s="323"/>
      <c r="TVF52" s="323"/>
      <c r="TVG52" s="323"/>
      <c r="TVH52" s="323"/>
      <c r="TVI52" s="323"/>
      <c r="TVJ52" s="323"/>
      <c r="TVK52" s="323"/>
      <c r="TVL52" s="323"/>
      <c r="TVM52" s="323"/>
      <c r="TVN52" s="323"/>
      <c r="TVO52" s="323"/>
      <c r="TVP52" s="323"/>
      <c r="TVQ52" s="323"/>
      <c r="TVR52" s="323"/>
      <c r="TVS52" s="323"/>
      <c r="TVT52" s="323"/>
      <c r="TVU52" s="323"/>
      <c r="TVV52" s="323"/>
      <c r="TVW52" s="323"/>
      <c r="TVX52" s="323"/>
      <c r="TVY52" s="323"/>
      <c r="TVZ52" s="323"/>
      <c r="TWA52" s="323"/>
      <c r="TWB52" s="323"/>
      <c r="TWC52" s="323"/>
      <c r="TWD52" s="323"/>
      <c r="TWE52" s="323"/>
      <c r="TWF52" s="323"/>
      <c r="TWG52" s="323"/>
      <c r="TWH52" s="323"/>
      <c r="TWI52" s="323"/>
      <c r="TWJ52" s="323"/>
      <c r="TWK52" s="323"/>
      <c r="TWL52" s="323"/>
      <c r="TWM52" s="323"/>
      <c r="TWN52" s="323"/>
      <c r="TWO52" s="323"/>
      <c r="TWP52" s="323"/>
      <c r="TWQ52" s="323"/>
      <c r="TWR52" s="323"/>
      <c r="TWS52" s="323"/>
      <c r="TWT52" s="323"/>
      <c r="TWU52" s="323"/>
      <c r="TWV52" s="323"/>
      <c r="TWW52" s="323"/>
      <c r="TWX52" s="323"/>
      <c r="TWY52" s="323"/>
      <c r="TWZ52" s="323"/>
      <c r="TXA52" s="323"/>
      <c r="TXB52" s="323"/>
      <c r="TXC52" s="323"/>
      <c r="TXD52" s="323"/>
      <c r="TXE52" s="323"/>
      <c r="TXF52" s="323"/>
      <c r="TXG52" s="323"/>
      <c r="TXH52" s="323"/>
      <c r="TXI52" s="323"/>
      <c r="TXJ52" s="323"/>
      <c r="TXK52" s="323"/>
      <c r="TXL52" s="323"/>
      <c r="TXM52" s="323"/>
      <c r="TXN52" s="323"/>
      <c r="TXO52" s="323"/>
      <c r="TXP52" s="323"/>
      <c r="TXQ52" s="323"/>
      <c r="TXR52" s="323"/>
      <c r="TXS52" s="323"/>
      <c r="TXT52" s="323"/>
      <c r="TXU52" s="323"/>
      <c r="TXV52" s="323"/>
      <c r="TXW52" s="323"/>
      <c r="TXX52" s="323"/>
      <c r="TXY52" s="323"/>
      <c r="TXZ52" s="323"/>
      <c r="TYA52" s="323"/>
      <c r="TYB52" s="323"/>
      <c r="TYC52" s="323"/>
      <c r="TYD52" s="323"/>
      <c r="TYE52" s="323"/>
      <c r="TYF52" s="323"/>
      <c r="TYG52" s="323"/>
      <c r="TYH52" s="323"/>
      <c r="TYI52" s="323"/>
      <c r="TYJ52" s="323"/>
      <c r="TYK52" s="323"/>
      <c r="TYL52" s="323"/>
      <c r="TYM52" s="323"/>
      <c r="TYN52" s="323"/>
      <c r="TYO52" s="323"/>
      <c r="TYP52" s="323"/>
      <c r="TYQ52" s="323"/>
      <c r="TYR52" s="323"/>
      <c r="TYS52" s="323"/>
      <c r="TYT52" s="323"/>
      <c r="TYU52" s="323"/>
      <c r="TYV52" s="323"/>
      <c r="TYW52" s="323"/>
      <c r="TYX52" s="323"/>
      <c r="TYY52" s="323"/>
      <c r="TYZ52" s="323"/>
      <c r="TZA52" s="323"/>
      <c r="TZB52" s="323"/>
      <c r="TZC52" s="323"/>
      <c r="TZD52" s="323"/>
      <c r="TZE52" s="323"/>
      <c r="TZF52" s="323"/>
      <c r="TZG52" s="323"/>
      <c r="TZH52" s="323"/>
      <c r="TZI52" s="323"/>
      <c r="TZJ52" s="323"/>
      <c r="TZK52" s="323"/>
      <c r="TZL52" s="323"/>
      <c r="TZM52" s="323"/>
      <c r="TZN52" s="323"/>
      <c r="TZO52" s="323"/>
      <c r="TZP52" s="323"/>
      <c r="TZQ52" s="323"/>
      <c r="TZR52" s="323"/>
      <c r="TZS52" s="323"/>
      <c r="TZT52" s="323"/>
      <c r="TZU52" s="323"/>
      <c r="TZV52" s="323"/>
      <c r="TZW52" s="323"/>
      <c r="TZX52" s="323"/>
      <c r="TZY52" s="323"/>
      <c r="TZZ52" s="323"/>
      <c r="UAA52" s="323"/>
      <c r="UAB52" s="323"/>
      <c r="UAC52" s="323"/>
      <c r="UAD52" s="323"/>
      <c r="UAE52" s="323"/>
      <c r="UAF52" s="323"/>
      <c r="UAG52" s="323"/>
      <c r="UAH52" s="323"/>
      <c r="UAI52" s="323"/>
      <c r="UAJ52" s="323"/>
      <c r="UAK52" s="323"/>
      <c r="UAL52" s="323"/>
      <c r="UAM52" s="323"/>
      <c r="UAN52" s="323"/>
      <c r="UAO52" s="323"/>
      <c r="UAP52" s="323"/>
      <c r="UAQ52" s="323"/>
      <c r="UAR52" s="323"/>
      <c r="UAS52" s="323"/>
      <c r="UAT52" s="323"/>
      <c r="UAU52" s="323"/>
      <c r="UAV52" s="323"/>
      <c r="UAW52" s="323"/>
      <c r="UAX52" s="323"/>
      <c r="UAY52" s="323"/>
      <c r="UAZ52" s="323"/>
      <c r="UBA52" s="323"/>
      <c r="UBB52" s="323"/>
      <c r="UBC52" s="323"/>
      <c r="UBD52" s="323"/>
      <c r="UBE52" s="323"/>
      <c r="UBF52" s="323"/>
      <c r="UBG52" s="323"/>
      <c r="UBH52" s="323"/>
      <c r="UBI52" s="323"/>
      <c r="UBJ52" s="323"/>
      <c r="UBK52" s="323"/>
      <c r="UBL52" s="323"/>
      <c r="UBM52" s="323"/>
      <c r="UBN52" s="323"/>
      <c r="UBO52" s="323"/>
      <c r="UBP52" s="323"/>
      <c r="UBQ52" s="323"/>
      <c r="UBR52" s="323"/>
      <c r="UBS52" s="323"/>
      <c r="UBT52" s="323"/>
      <c r="UBU52" s="323"/>
      <c r="UBV52" s="323"/>
      <c r="UBW52" s="323"/>
      <c r="UBX52" s="323"/>
      <c r="UBY52" s="323"/>
      <c r="UBZ52" s="323"/>
      <c r="UCA52" s="323"/>
      <c r="UCB52" s="323"/>
      <c r="UCC52" s="323"/>
      <c r="UCD52" s="323"/>
      <c r="UCE52" s="323"/>
      <c r="UCF52" s="323"/>
      <c r="UCG52" s="323"/>
      <c r="UCH52" s="323"/>
      <c r="UCI52" s="323"/>
      <c r="UCJ52" s="323"/>
      <c r="UCK52" s="323"/>
      <c r="UCL52" s="323"/>
      <c r="UCM52" s="323"/>
      <c r="UCN52" s="323"/>
      <c r="UCO52" s="323"/>
      <c r="UCP52" s="323"/>
      <c r="UCQ52" s="323"/>
      <c r="UCR52" s="323"/>
      <c r="UCS52" s="323"/>
      <c r="UCT52" s="323"/>
      <c r="UCU52" s="323"/>
      <c r="UCV52" s="323"/>
      <c r="UCW52" s="323"/>
      <c r="UCX52" s="323"/>
      <c r="UCY52" s="323"/>
      <c r="UCZ52" s="323"/>
      <c r="UDA52" s="323"/>
      <c r="UDB52" s="323"/>
      <c r="UDC52" s="323"/>
      <c r="UDD52" s="323"/>
      <c r="UDE52" s="323"/>
      <c r="UDF52" s="323"/>
      <c r="UDG52" s="323"/>
      <c r="UDH52" s="323"/>
      <c r="UDI52" s="323"/>
      <c r="UDJ52" s="323"/>
      <c r="UDK52" s="323"/>
      <c r="UDL52" s="323"/>
      <c r="UDM52" s="323"/>
      <c r="UDN52" s="323"/>
      <c r="UDO52" s="323"/>
      <c r="UDP52" s="323"/>
      <c r="UDQ52" s="323"/>
      <c r="UDR52" s="323"/>
      <c r="UDS52" s="323"/>
      <c r="UDT52" s="323"/>
      <c r="UDU52" s="323"/>
      <c r="UDV52" s="323"/>
      <c r="UDW52" s="323"/>
      <c r="UDX52" s="323"/>
      <c r="UDY52" s="323"/>
      <c r="UDZ52" s="323"/>
      <c r="UEA52" s="323"/>
      <c r="UEB52" s="323"/>
      <c r="UEC52" s="323"/>
      <c r="UED52" s="323"/>
      <c r="UEE52" s="323"/>
      <c r="UEF52" s="323"/>
      <c r="UEG52" s="323"/>
      <c r="UEH52" s="323"/>
      <c r="UEI52" s="323"/>
      <c r="UEJ52" s="323"/>
      <c r="UEK52" s="323"/>
      <c r="UEL52" s="323"/>
      <c r="UEM52" s="323"/>
      <c r="UEN52" s="323"/>
      <c r="UEO52" s="323"/>
      <c r="UEP52" s="323"/>
      <c r="UEQ52" s="323"/>
      <c r="UER52" s="323"/>
      <c r="UES52" s="323"/>
      <c r="UET52" s="323"/>
      <c r="UEU52" s="323"/>
      <c r="UEV52" s="323"/>
      <c r="UEW52" s="323"/>
      <c r="UEX52" s="323"/>
      <c r="UEY52" s="323"/>
      <c r="UEZ52" s="323"/>
      <c r="UFA52" s="323"/>
      <c r="UFB52" s="323"/>
      <c r="UFC52" s="323"/>
      <c r="UFD52" s="323"/>
      <c r="UFE52" s="323"/>
      <c r="UFF52" s="323"/>
      <c r="UFG52" s="323"/>
      <c r="UFH52" s="323"/>
      <c r="UFI52" s="323"/>
      <c r="UFJ52" s="323"/>
      <c r="UFK52" s="323"/>
      <c r="UFL52" s="323"/>
      <c r="UFM52" s="323"/>
      <c r="UFN52" s="323"/>
      <c r="UFO52" s="323"/>
      <c r="UFP52" s="323"/>
      <c r="UFQ52" s="323"/>
      <c r="UFR52" s="323"/>
      <c r="UFS52" s="323"/>
      <c r="UFT52" s="323"/>
      <c r="UFU52" s="323"/>
      <c r="UFV52" s="323"/>
      <c r="UFW52" s="323"/>
      <c r="UFX52" s="323"/>
      <c r="UFY52" s="323"/>
      <c r="UFZ52" s="323"/>
      <c r="UGA52" s="323"/>
      <c r="UGB52" s="323"/>
      <c r="UGC52" s="323"/>
      <c r="UGD52" s="323"/>
      <c r="UGE52" s="323"/>
      <c r="UGF52" s="323"/>
      <c r="UGG52" s="323"/>
      <c r="UGH52" s="323"/>
      <c r="UGI52" s="323"/>
      <c r="UGJ52" s="323"/>
      <c r="UGK52" s="323"/>
      <c r="UGL52" s="323"/>
      <c r="UGM52" s="323"/>
      <c r="UGN52" s="323"/>
      <c r="UGO52" s="323"/>
      <c r="UGP52" s="323"/>
      <c r="UGQ52" s="323"/>
      <c r="UGR52" s="323"/>
      <c r="UGS52" s="323"/>
      <c r="UGT52" s="323"/>
      <c r="UGU52" s="323"/>
      <c r="UGV52" s="323"/>
      <c r="UGW52" s="323"/>
      <c r="UGX52" s="323"/>
      <c r="UGY52" s="323"/>
      <c r="UGZ52" s="323"/>
      <c r="UHA52" s="323"/>
      <c r="UHB52" s="323"/>
      <c r="UHC52" s="323"/>
      <c r="UHD52" s="323"/>
      <c r="UHE52" s="323"/>
      <c r="UHF52" s="323"/>
      <c r="UHG52" s="323"/>
      <c r="UHH52" s="323"/>
      <c r="UHI52" s="323"/>
      <c r="UHJ52" s="323"/>
      <c r="UHK52" s="323"/>
      <c r="UHL52" s="323"/>
      <c r="UHM52" s="323"/>
      <c r="UHN52" s="323"/>
      <c r="UHO52" s="323"/>
      <c r="UHP52" s="323"/>
      <c r="UHQ52" s="323"/>
      <c r="UHR52" s="323"/>
      <c r="UHS52" s="323"/>
      <c r="UHT52" s="323"/>
      <c r="UHU52" s="323"/>
      <c r="UHV52" s="323"/>
      <c r="UHW52" s="323"/>
      <c r="UHX52" s="323"/>
      <c r="UHY52" s="323"/>
      <c r="UHZ52" s="323"/>
      <c r="UIA52" s="323"/>
      <c r="UIB52" s="323"/>
      <c r="UIC52" s="323"/>
      <c r="UID52" s="323"/>
      <c r="UIE52" s="323"/>
      <c r="UIF52" s="323"/>
      <c r="UIG52" s="323"/>
      <c r="UIH52" s="323"/>
      <c r="UII52" s="323"/>
      <c r="UIJ52" s="323"/>
      <c r="UIK52" s="323"/>
      <c r="UIL52" s="323"/>
      <c r="UIM52" s="323"/>
      <c r="UIN52" s="323"/>
      <c r="UIO52" s="323"/>
      <c r="UIP52" s="323"/>
      <c r="UIQ52" s="323"/>
      <c r="UIR52" s="323"/>
      <c r="UIS52" s="323"/>
      <c r="UIT52" s="323"/>
      <c r="UIU52" s="323"/>
      <c r="UIV52" s="323"/>
      <c r="UIW52" s="323"/>
      <c r="UIX52" s="323"/>
      <c r="UIY52" s="323"/>
      <c r="UIZ52" s="323"/>
      <c r="UJA52" s="323"/>
      <c r="UJB52" s="323"/>
      <c r="UJC52" s="323"/>
      <c r="UJD52" s="323"/>
      <c r="UJE52" s="323"/>
      <c r="UJF52" s="323"/>
      <c r="UJG52" s="323"/>
      <c r="UJH52" s="323"/>
      <c r="UJI52" s="323"/>
      <c r="UJJ52" s="323"/>
      <c r="UJK52" s="323"/>
      <c r="UJL52" s="323"/>
      <c r="UJM52" s="323"/>
      <c r="UJN52" s="323"/>
      <c r="UJO52" s="323"/>
      <c r="UJP52" s="323"/>
      <c r="UJQ52" s="323"/>
      <c r="UJR52" s="323"/>
      <c r="UJS52" s="323"/>
      <c r="UJT52" s="323"/>
      <c r="UJU52" s="323"/>
      <c r="UJV52" s="323"/>
      <c r="UJW52" s="323"/>
      <c r="UJX52" s="323"/>
      <c r="UJY52" s="323"/>
      <c r="UJZ52" s="323"/>
      <c r="UKA52" s="323"/>
      <c r="UKB52" s="323"/>
      <c r="UKC52" s="323"/>
      <c r="UKD52" s="323"/>
      <c r="UKE52" s="323"/>
      <c r="UKF52" s="323"/>
      <c r="UKG52" s="323"/>
      <c r="UKH52" s="323"/>
      <c r="UKI52" s="323"/>
      <c r="UKJ52" s="323"/>
      <c r="UKK52" s="323"/>
      <c r="UKL52" s="323"/>
      <c r="UKM52" s="323"/>
      <c r="UKN52" s="323"/>
      <c r="UKO52" s="323"/>
      <c r="UKP52" s="323"/>
      <c r="UKQ52" s="323"/>
      <c r="UKR52" s="323"/>
      <c r="UKS52" s="323"/>
      <c r="UKT52" s="323"/>
      <c r="UKU52" s="323"/>
      <c r="UKV52" s="323"/>
      <c r="UKW52" s="323"/>
      <c r="UKX52" s="323"/>
      <c r="UKY52" s="323"/>
      <c r="UKZ52" s="323"/>
      <c r="ULA52" s="323"/>
      <c r="ULB52" s="323"/>
      <c r="ULC52" s="323"/>
      <c r="ULD52" s="323"/>
      <c r="ULE52" s="323"/>
      <c r="ULF52" s="323"/>
      <c r="ULG52" s="323"/>
      <c r="ULH52" s="323"/>
      <c r="ULI52" s="323"/>
      <c r="ULJ52" s="323"/>
      <c r="ULK52" s="323"/>
      <c r="ULL52" s="323"/>
      <c r="ULM52" s="323"/>
      <c r="ULN52" s="323"/>
      <c r="ULO52" s="323"/>
      <c r="ULP52" s="323"/>
      <c r="ULQ52" s="323"/>
      <c r="ULR52" s="323"/>
      <c r="ULS52" s="323"/>
      <c r="ULT52" s="323"/>
      <c r="ULU52" s="323"/>
      <c r="ULV52" s="323"/>
      <c r="ULW52" s="323"/>
      <c r="ULX52" s="323"/>
      <c r="ULY52" s="323"/>
      <c r="ULZ52" s="323"/>
      <c r="UMA52" s="323"/>
      <c r="UMB52" s="323"/>
      <c r="UMC52" s="323"/>
      <c r="UMD52" s="323"/>
      <c r="UME52" s="323"/>
      <c r="UMF52" s="323"/>
      <c r="UMG52" s="323"/>
      <c r="UMH52" s="323"/>
      <c r="UMI52" s="323"/>
      <c r="UMJ52" s="323"/>
      <c r="UMK52" s="323"/>
      <c r="UML52" s="323"/>
      <c r="UMM52" s="323"/>
      <c r="UMN52" s="323"/>
      <c r="UMO52" s="323"/>
      <c r="UMP52" s="323"/>
      <c r="UMQ52" s="323"/>
      <c r="UMR52" s="323"/>
      <c r="UMS52" s="323"/>
      <c r="UMT52" s="323"/>
      <c r="UMU52" s="323"/>
      <c r="UMV52" s="323"/>
      <c r="UMW52" s="323"/>
      <c r="UMX52" s="323"/>
      <c r="UMY52" s="323"/>
      <c r="UMZ52" s="323"/>
      <c r="UNA52" s="323"/>
      <c r="UNB52" s="323"/>
      <c r="UNC52" s="323"/>
      <c r="UND52" s="323"/>
      <c r="UNE52" s="323"/>
      <c r="UNF52" s="323"/>
      <c r="UNG52" s="323"/>
      <c r="UNH52" s="323"/>
      <c r="UNI52" s="323"/>
      <c r="UNJ52" s="323"/>
      <c r="UNK52" s="323"/>
      <c r="UNL52" s="323"/>
      <c r="UNM52" s="323"/>
      <c r="UNN52" s="323"/>
      <c r="UNO52" s="323"/>
      <c r="UNP52" s="323"/>
      <c r="UNQ52" s="323"/>
      <c r="UNR52" s="323"/>
      <c r="UNS52" s="323"/>
      <c r="UNT52" s="323"/>
      <c r="UNU52" s="323"/>
      <c r="UNV52" s="323"/>
      <c r="UNW52" s="323"/>
      <c r="UNX52" s="323"/>
      <c r="UNY52" s="323"/>
      <c r="UNZ52" s="323"/>
      <c r="UOA52" s="323"/>
      <c r="UOB52" s="323"/>
      <c r="UOC52" s="323"/>
      <c r="UOD52" s="323"/>
      <c r="UOE52" s="323"/>
      <c r="UOF52" s="323"/>
      <c r="UOG52" s="323"/>
      <c r="UOH52" s="323"/>
      <c r="UOI52" s="323"/>
      <c r="UOJ52" s="323"/>
      <c r="UOK52" s="323"/>
      <c r="UOL52" s="323"/>
      <c r="UOM52" s="323"/>
      <c r="UON52" s="323"/>
      <c r="UOO52" s="323"/>
      <c r="UOP52" s="323"/>
      <c r="UOQ52" s="323"/>
      <c r="UOR52" s="323"/>
      <c r="UOS52" s="323"/>
      <c r="UOT52" s="323"/>
      <c r="UOU52" s="323"/>
      <c r="UOV52" s="323"/>
      <c r="UOW52" s="323"/>
      <c r="UOX52" s="323"/>
      <c r="UOY52" s="323"/>
      <c r="UOZ52" s="323"/>
      <c r="UPA52" s="323"/>
      <c r="UPB52" s="323"/>
      <c r="UPC52" s="323"/>
      <c r="UPD52" s="323"/>
      <c r="UPE52" s="323"/>
      <c r="UPF52" s="323"/>
      <c r="UPG52" s="323"/>
      <c r="UPH52" s="323"/>
      <c r="UPI52" s="323"/>
      <c r="UPJ52" s="323"/>
      <c r="UPK52" s="323"/>
      <c r="UPL52" s="323"/>
      <c r="UPM52" s="323"/>
      <c r="UPN52" s="323"/>
      <c r="UPO52" s="323"/>
      <c r="UPP52" s="323"/>
      <c r="UPQ52" s="323"/>
      <c r="UPR52" s="323"/>
      <c r="UPS52" s="323"/>
      <c r="UPT52" s="323"/>
      <c r="UPU52" s="323"/>
      <c r="UPV52" s="323"/>
      <c r="UPW52" s="323"/>
      <c r="UPX52" s="323"/>
      <c r="UPY52" s="323"/>
      <c r="UPZ52" s="323"/>
      <c r="UQA52" s="323"/>
      <c r="UQB52" s="323"/>
      <c r="UQC52" s="323"/>
      <c r="UQD52" s="323"/>
      <c r="UQE52" s="323"/>
      <c r="UQF52" s="323"/>
      <c r="UQG52" s="323"/>
      <c r="UQH52" s="323"/>
      <c r="UQI52" s="323"/>
      <c r="UQJ52" s="323"/>
      <c r="UQK52" s="323"/>
      <c r="UQL52" s="323"/>
      <c r="UQM52" s="323"/>
      <c r="UQN52" s="323"/>
      <c r="UQO52" s="323"/>
      <c r="UQP52" s="323"/>
      <c r="UQQ52" s="323"/>
      <c r="UQR52" s="323"/>
      <c r="UQS52" s="323"/>
      <c r="UQT52" s="323"/>
      <c r="UQU52" s="323"/>
      <c r="UQV52" s="323"/>
      <c r="UQW52" s="323"/>
      <c r="UQX52" s="323"/>
      <c r="UQY52" s="323"/>
      <c r="UQZ52" s="323"/>
      <c r="URA52" s="323"/>
      <c r="URB52" s="323"/>
      <c r="URC52" s="323"/>
      <c r="URD52" s="323"/>
      <c r="URE52" s="323"/>
      <c r="URF52" s="323"/>
      <c r="URG52" s="323"/>
      <c r="URH52" s="323"/>
      <c r="URI52" s="323"/>
      <c r="URJ52" s="323"/>
      <c r="URK52" s="323"/>
      <c r="URL52" s="323"/>
      <c r="URM52" s="323"/>
      <c r="URN52" s="323"/>
      <c r="URO52" s="323"/>
      <c r="URP52" s="323"/>
      <c r="URQ52" s="323"/>
      <c r="URR52" s="323"/>
      <c r="URS52" s="323"/>
      <c r="URT52" s="323"/>
      <c r="URU52" s="323"/>
      <c r="URV52" s="323"/>
      <c r="URW52" s="323"/>
      <c r="URX52" s="323"/>
      <c r="URY52" s="323"/>
      <c r="URZ52" s="323"/>
      <c r="USA52" s="323"/>
      <c r="USB52" s="323"/>
      <c r="USC52" s="323"/>
      <c r="USD52" s="323"/>
      <c r="USE52" s="323"/>
      <c r="USF52" s="323"/>
      <c r="USG52" s="323"/>
      <c r="USH52" s="323"/>
      <c r="USI52" s="323"/>
      <c r="USJ52" s="323"/>
      <c r="USK52" s="323"/>
      <c r="USL52" s="323"/>
      <c r="USM52" s="323"/>
      <c r="USN52" s="323"/>
      <c r="USO52" s="323"/>
      <c r="USP52" s="323"/>
      <c r="USQ52" s="323"/>
      <c r="USR52" s="323"/>
      <c r="USS52" s="323"/>
      <c r="UST52" s="323"/>
      <c r="USU52" s="323"/>
      <c r="USV52" s="323"/>
      <c r="USW52" s="323"/>
      <c r="USX52" s="323"/>
      <c r="USY52" s="323"/>
      <c r="USZ52" s="323"/>
      <c r="UTA52" s="323"/>
      <c r="UTB52" s="323"/>
      <c r="UTC52" s="323"/>
      <c r="UTD52" s="323"/>
      <c r="UTE52" s="323"/>
      <c r="UTF52" s="323"/>
      <c r="UTG52" s="323"/>
      <c r="UTH52" s="323"/>
      <c r="UTI52" s="323"/>
      <c r="UTJ52" s="323"/>
      <c r="UTK52" s="323"/>
      <c r="UTL52" s="323"/>
      <c r="UTM52" s="323"/>
      <c r="UTN52" s="323"/>
      <c r="UTO52" s="323"/>
      <c r="UTP52" s="323"/>
      <c r="UTQ52" s="323"/>
      <c r="UTR52" s="323"/>
      <c r="UTS52" s="323"/>
      <c r="UTT52" s="323"/>
      <c r="UTU52" s="323"/>
      <c r="UTV52" s="323"/>
      <c r="UTW52" s="323"/>
      <c r="UTX52" s="323"/>
      <c r="UTY52" s="323"/>
      <c r="UTZ52" s="323"/>
      <c r="UUA52" s="323"/>
      <c r="UUB52" s="323"/>
      <c r="UUC52" s="323"/>
      <c r="UUD52" s="323"/>
      <c r="UUE52" s="323"/>
      <c r="UUF52" s="323"/>
      <c r="UUG52" s="323"/>
      <c r="UUH52" s="323"/>
      <c r="UUI52" s="323"/>
      <c r="UUJ52" s="323"/>
      <c r="UUK52" s="323"/>
      <c r="UUL52" s="323"/>
      <c r="UUM52" s="323"/>
      <c r="UUN52" s="323"/>
      <c r="UUO52" s="323"/>
      <c r="UUP52" s="323"/>
      <c r="UUQ52" s="323"/>
      <c r="UUR52" s="323"/>
      <c r="UUS52" s="323"/>
      <c r="UUT52" s="323"/>
      <c r="UUU52" s="323"/>
      <c r="UUV52" s="323"/>
      <c r="UUW52" s="323"/>
      <c r="UUX52" s="323"/>
      <c r="UUY52" s="323"/>
      <c r="UUZ52" s="323"/>
      <c r="UVA52" s="323"/>
      <c r="UVB52" s="323"/>
      <c r="UVC52" s="323"/>
      <c r="UVD52" s="323"/>
      <c r="UVE52" s="323"/>
      <c r="UVF52" s="323"/>
      <c r="UVG52" s="323"/>
      <c r="UVH52" s="323"/>
      <c r="UVI52" s="323"/>
      <c r="UVJ52" s="323"/>
      <c r="UVK52" s="323"/>
      <c r="UVL52" s="323"/>
      <c r="UVM52" s="323"/>
      <c r="UVN52" s="323"/>
      <c r="UVO52" s="323"/>
      <c r="UVP52" s="323"/>
      <c r="UVQ52" s="323"/>
      <c r="UVR52" s="323"/>
      <c r="UVS52" s="323"/>
      <c r="UVT52" s="323"/>
      <c r="UVU52" s="323"/>
      <c r="UVV52" s="323"/>
      <c r="UVW52" s="323"/>
      <c r="UVX52" s="323"/>
      <c r="UVY52" s="323"/>
      <c r="UVZ52" s="323"/>
      <c r="UWA52" s="323"/>
      <c r="UWB52" s="323"/>
      <c r="UWC52" s="323"/>
      <c r="UWD52" s="323"/>
      <c r="UWE52" s="323"/>
      <c r="UWF52" s="323"/>
      <c r="UWG52" s="323"/>
      <c r="UWH52" s="323"/>
      <c r="UWI52" s="323"/>
      <c r="UWJ52" s="323"/>
      <c r="UWK52" s="323"/>
      <c r="UWL52" s="323"/>
      <c r="UWM52" s="323"/>
      <c r="UWN52" s="323"/>
      <c r="UWO52" s="323"/>
      <c r="UWP52" s="323"/>
      <c r="UWQ52" s="323"/>
      <c r="UWR52" s="323"/>
      <c r="UWS52" s="323"/>
      <c r="UWT52" s="323"/>
      <c r="UWU52" s="323"/>
      <c r="UWV52" s="323"/>
      <c r="UWW52" s="323"/>
      <c r="UWX52" s="323"/>
      <c r="UWY52" s="323"/>
      <c r="UWZ52" s="323"/>
      <c r="UXA52" s="323"/>
      <c r="UXB52" s="323"/>
      <c r="UXC52" s="323"/>
      <c r="UXD52" s="323"/>
      <c r="UXE52" s="323"/>
      <c r="UXF52" s="323"/>
      <c r="UXG52" s="323"/>
      <c r="UXH52" s="323"/>
      <c r="UXI52" s="323"/>
      <c r="UXJ52" s="323"/>
      <c r="UXK52" s="323"/>
      <c r="UXL52" s="323"/>
      <c r="UXM52" s="323"/>
      <c r="UXN52" s="323"/>
      <c r="UXO52" s="323"/>
      <c r="UXP52" s="323"/>
      <c r="UXQ52" s="323"/>
      <c r="UXR52" s="323"/>
      <c r="UXS52" s="323"/>
      <c r="UXT52" s="323"/>
      <c r="UXU52" s="323"/>
      <c r="UXV52" s="323"/>
      <c r="UXW52" s="323"/>
      <c r="UXX52" s="323"/>
      <c r="UXY52" s="323"/>
      <c r="UXZ52" s="323"/>
      <c r="UYA52" s="323"/>
      <c r="UYB52" s="323"/>
      <c r="UYC52" s="323"/>
      <c r="UYD52" s="323"/>
      <c r="UYE52" s="323"/>
      <c r="UYF52" s="323"/>
      <c r="UYG52" s="323"/>
      <c r="UYH52" s="323"/>
      <c r="UYI52" s="323"/>
      <c r="UYJ52" s="323"/>
      <c r="UYK52" s="323"/>
      <c r="UYL52" s="323"/>
      <c r="UYM52" s="323"/>
      <c r="UYN52" s="323"/>
      <c r="UYO52" s="323"/>
      <c r="UYP52" s="323"/>
      <c r="UYQ52" s="323"/>
      <c r="UYR52" s="323"/>
      <c r="UYS52" s="323"/>
      <c r="UYT52" s="323"/>
      <c r="UYU52" s="323"/>
      <c r="UYV52" s="323"/>
      <c r="UYW52" s="323"/>
      <c r="UYX52" s="323"/>
      <c r="UYY52" s="323"/>
      <c r="UYZ52" s="323"/>
      <c r="UZA52" s="323"/>
      <c r="UZB52" s="323"/>
      <c r="UZC52" s="323"/>
      <c r="UZD52" s="323"/>
      <c r="UZE52" s="323"/>
      <c r="UZF52" s="323"/>
      <c r="UZG52" s="323"/>
      <c r="UZH52" s="323"/>
      <c r="UZI52" s="323"/>
      <c r="UZJ52" s="323"/>
      <c r="UZK52" s="323"/>
      <c r="UZL52" s="323"/>
      <c r="UZM52" s="323"/>
      <c r="UZN52" s="323"/>
      <c r="UZO52" s="323"/>
      <c r="UZP52" s="323"/>
      <c r="UZQ52" s="323"/>
      <c r="UZR52" s="323"/>
      <c r="UZS52" s="323"/>
      <c r="UZT52" s="323"/>
      <c r="UZU52" s="323"/>
      <c r="UZV52" s="323"/>
      <c r="UZW52" s="323"/>
      <c r="UZX52" s="323"/>
      <c r="UZY52" s="323"/>
      <c r="UZZ52" s="323"/>
      <c r="VAA52" s="323"/>
      <c r="VAB52" s="323"/>
      <c r="VAC52" s="323"/>
      <c r="VAD52" s="323"/>
      <c r="VAE52" s="323"/>
      <c r="VAF52" s="323"/>
      <c r="VAG52" s="323"/>
      <c r="VAH52" s="323"/>
      <c r="VAI52" s="323"/>
      <c r="VAJ52" s="323"/>
      <c r="VAK52" s="323"/>
      <c r="VAL52" s="323"/>
      <c r="VAM52" s="323"/>
      <c r="VAN52" s="323"/>
      <c r="VAO52" s="323"/>
      <c r="VAP52" s="323"/>
      <c r="VAQ52" s="323"/>
      <c r="VAR52" s="323"/>
      <c r="VAS52" s="323"/>
      <c r="VAT52" s="323"/>
      <c r="VAU52" s="323"/>
      <c r="VAV52" s="323"/>
      <c r="VAW52" s="323"/>
      <c r="VAX52" s="323"/>
      <c r="VAY52" s="323"/>
      <c r="VAZ52" s="323"/>
      <c r="VBA52" s="323"/>
      <c r="VBB52" s="323"/>
      <c r="VBC52" s="323"/>
      <c r="VBD52" s="323"/>
      <c r="VBE52" s="323"/>
      <c r="VBF52" s="323"/>
      <c r="VBG52" s="323"/>
      <c r="VBH52" s="323"/>
      <c r="VBI52" s="323"/>
      <c r="VBJ52" s="323"/>
      <c r="VBK52" s="323"/>
      <c r="VBL52" s="323"/>
      <c r="VBM52" s="323"/>
      <c r="VBN52" s="323"/>
      <c r="VBO52" s="323"/>
      <c r="VBP52" s="323"/>
      <c r="VBQ52" s="323"/>
      <c r="VBR52" s="323"/>
      <c r="VBS52" s="323"/>
      <c r="VBT52" s="323"/>
      <c r="VBU52" s="323"/>
      <c r="VBV52" s="323"/>
      <c r="VBW52" s="323"/>
      <c r="VBX52" s="323"/>
      <c r="VBY52" s="323"/>
      <c r="VBZ52" s="323"/>
      <c r="VCA52" s="323"/>
      <c r="VCB52" s="323"/>
      <c r="VCC52" s="323"/>
      <c r="VCD52" s="323"/>
      <c r="VCE52" s="323"/>
      <c r="VCF52" s="323"/>
      <c r="VCG52" s="323"/>
      <c r="VCH52" s="323"/>
      <c r="VCI52" s="323"/>
      <c r="VCJ52" s="323"/>
      <c r="VCK52" s="323"/>
      <c r="VCL52" s="323"/>
      <c r="VCM52" s="323"/>
      <c r="VCN52" s="323"/>
      <c r="VCO52" s="323"/>
      <c r="VCP52" s="323"/>
      <c r="VCQ52" s="323"/>
      <c r="VCR52" s="323"/>
      <c r="VCS52" s="323"/>
      <c r="VCT52" s="323"/>
      <c r="VCU52" s="323"/>
      <c r="VCV52" s="323"/>
      <c r="VCW52" s="323"/>
      <c r="VCX52" s="323"/>
      <c r="VCY52" s="323"/>
      <c r="VCZ52" s="323"/>
      <c r="VDA52" s="323"/>
      <c r="VDB52" s="323"/>
      <c r="VDC52" s="323"/>
      <c r="VDD52" s="323"/>
      <c r="VDE52" s="323"/>
      <c r="VDF52" s="323"/>
      <c r="VDG52" s="323"/>
      <c r="VDH52" s="323"/>
      <c r="VDI52" s="323"/>
      <c r="VDJ52" s="323"/>
      <c r="VDK52" s="323"/>
      <c r="VDL52" s="323"/>
      <c r="VDM52" s="323"/>
      <c r="VDN52" s="323"/>
      <c r="VDO52" s="323"/>
      <c r="VDP52" s="323"/>
      <c r="VDQ52" s="323"/>
      <c r="VDR52" s="323"/>
      <c r="VDS52" s="323"/>
      <c r="VDT52" s="323"/>
      <c r="VDU52" s="323"/>
      <c r="VDV52" s="323"/>
      <c r="VDW52" s="323"/>
      <c r="VDX52" s="323"/>
      <c r="VDY52" s="323"/>
      <c r="VDZ52" s="323"/>
      <c r="VEA52" s="323"/>
      <c r="VEB52" s="323"/>
      <c r="VEC52" s="323"/>
      <c r="VED52" s="323"/>
      <c r="VEE52" s="323"/>
      <c r="VEF52" s="323"/>
      <c r="VEG52" s="323"/>
      <c r="VEH52" s="323"/>
      <c r="VEI52" s="323"/>
      <c r="VEJ52" s="323"/>
      <c r="VEK52" s="323"/>
      <c r="VEL52" s="323"/>
      <c r="VEM52" s="323"/>
      <c r="VEN52" s="323"/>
      <c r="VEO52" s="323"/>
      <c r="VEP52" s="323"/>
      <c r="VEQ52" s="323"/>
      <c r="VER52" s="323"/>
      <c r="VES52" s="323"/>
      <c r="VET52" s="323"/>
      <c r="VEU52" s="323"/>
      <c r="VEV52" s="323"/>
      <c r="VEW52" s="323"/>
      <c r="VEX52" s="323"/>
      <c r="VEY52" s="323"/>
      <c r="VEZ52" s="323"/>
      <c r="VFA52" s="323"/>
      <c r="VFB52" s="323"/>
      <c r="VFC52" s="323"/>
      <c r="VFD52" s="323"/>
      <c r="VFE52" s="323"/>
      <c r="VFF52" s="323"/>
      <c r="VFG52" s="323"/>
      <c r="VFH52" s="323"/>
      <c r="VFI52" s="323"/>
      <c r="VFJ52" s="323"/>
      <c r="VFK52" s="323"/>
      <c r="VFL52" s="323"/>
      <c r="VFM52" s="323"/>
      <c r="VFN52" s="323"/>
      <c r="VFO52" s="323"/>
      <c r="VFP52" s="323"/>
      <c r="VFQ52" s="323"/>
      <c r="VFR52" s="323"/>
      <c r="VFS52" s="323"/>
      <c r="VFT52" s="323"/>
      <c r="VFU52" s="323"/>
      <c r="VFV52" s="323"/>
      <c r="VFW52" s="323"/>
      <c r="VFX52" s="323"/>
      <c r="VFY52" s="323"/>
      <c r="VFZ52" s="323"/>
      <c r="VGA52" s="323"/>
      <c r="VGB52" s="323"/>
      <c r="VGC52" s="323"/>
      <c r="VGD52" s="323"/>
      <c r="VGE52" s="323"/>
      <c r="VGF52" s="323"/>
      <c r="VGG52" s="323"/>
      <c r="VGH52" s="323"/>
      <c r="VGI52" s="323"/>
      <c r="VGJ52" s="323"/>
      <c r="VGK52" s="323"/>
      <c r="VGL52" s="323"/>
      <c r="VGM52" s="323"/>
      <c r="VGN52" s="323"/>
      <c r="VGO52" s="323"/>
      <c r="VGP52" s="323"/>
      <c r="VGQ52" s="323"/>
      <c r="VGR52" s="323"/>
      <c r="VGS52" s="323"/>
      <c r="VGT52" s="323"/>
      <c r="VGU52" s="323"/>
      <c r="VGV52" s="323"/>
      <c r="VGW52" s="323"/>
      <c r="VGX52" s="323"/>
      <c r="VGY52" s="323"/>
      <c r="VGZ52" s="323"/>
      <c r="VHA52" s="323"/>
      <c r="VHB52" s="323"/>
      <c r="VHC52" s="323"/>
      <c r="VHD52" s="323"/>
      <c r="VHE52" s="323"/>
      <c r="VHF52" s="323"/>
      <c r="VHG52" s="323"/>
      <c r="VHH52" s="323"/>
      <c r="VHI52" s="323"/>
      <c r="VHJ52" s="323"/>
      <c r="VHK52" s="323"/>
      <c r="VHL52" s="323"/>
      <c r="VHM52" s="323"/>
      <c r="VHN52" s="323"/>
      <c r="VHO52" s="323"/>
      <c r="VHP52" s="323"/>
      <c r="VHQ52" s="323"/>
      <c r="VHR52" s="323"/>
      <c r="VHS52" s="323"/>
      <c r="VHT52" s="323"/>
      <c r="VHU52" s="323"/>
      <c r="VHV52" s="323"/>
      <c r="VHW52" s="323"/>
      <c r="VHX52" s="323"/>
      <c r="VHY52" s="323"/>
      <c r="VHZ52" s="323"/>
      <c r="VIA52" s="323"/>
      <c r="VIB52" s="323"/>
      <c r="VIC52" s="323"/>
      <c r="VID52" s="323"/>
      <c r="VIE52" s="323"/>
      <c r="VIF52" s="323"/>
      <c r="VIG52" s="323"/>
      <c r="VIH52" s="323"/>
      <c r="VII52" s="323"/>
      <c r="VIJ52" s="323"/>
      <c r="VIK52" s="323"/>
      <c r="VIL52" s="323"/>
      <c r="VIM52" s="323"/>
      <c r="VIN52" s="323"/>
      <c r="VIO52" s="323"/>
      <c r="VIP52" s="323"/>
      <c r="VIQ52" s="323"/>
      <c r="VIR52" s="323"/>
      <c r="VIS52" s="323"/>
      <c r="VIT52" s="323"/>
      <c r="VIU52" s="323"/>
      <c r="VIV52" s="323"/>
      <c r="VIW52" s="323"/>
      <c r="VIX52" s="323"/>
      <c r="VIY52" s="323"/>
      <c r="VIZ52" s="323"/>
      <c r="VJA52" s="323"/>
      <c r="VJB52" s="323"/>
      <c r="VJC52" s="323"/>
      <c r="VJD52" s="323"/>
      <c r="VJE52" s="323"/>
      <c r="VJF52" s="323"/>
      <c r="VJG52" s="323"/>
      <c r="VJH52" s="323"/>
      <c r="VJI52" s="323"/>
      <c r="VJJ52" s="323"/>
      <c r="VJK52" s="323"/>
      <c r="VJL52" s="323"/>
      <c r="VJM52" s="323"/>
      <c r="VJN52" s="323"/>
      <c r="VJO52" s="323"/>
      <c r="VJP52" s="323"/>
      <c r="VJQ52" s="323"/>
      <c r="VJR52" s="323"/>
      <c r="VJS52" s="323"/>
      <c r="VJT52" s="323"/>
      <c r="VJU52" s="323"/>
      <c r="VJV52" s="323"/>
      <c r="VJW52" s="323"/>
      <c r="VJX52" s="323"/>
      <c r="VJY52" s="323"/>
      <c r="VJZ52" s="323"/>
      <c r="VKA52" s="323"/>
      <c r="VKB52" s="323"/>
      <c r="VKC52" s="323"/>
      <c r="VKD52" s="323"/>
      <c r="VKE52" s="323"/>
      <c r="VKF52" s="323"/>
      <c r="VKG52" s="323"/>
      <c r="VKH52" s="323"/>
      <c r="VKI52" s="323"/>
      <c r="VKJ52" s="323"/>
      <c r="VKK52" s="323"/>
      <c r="VKL52" s="323"/>
      <c r="VKM52" s="323"/>
      <c r="VKN52" s="323"/>
      <c r="VKO52" s="323"/>
      <c r="VKP52" s="323"/>
      <c r="VKQ52" s="323"/>
      <c r="VKR52" s="323"/>
      <c r="VKS52" s="323"/>
      <c r="VKT52" s="323"/>
      <c r="VKU52" s="323"/>
      <c r="VKV52" s="323"/>
      <c r="VKW52" s="323"/>
      <c r="VKX52" s="323"/>
      <c r="VKY52" s="323"/>
      <c r="VKZ52" s="323"/>
      <c r="VLA52" s="323"/>
      <c r="VLB52" s="323"/>
      <c r="VLC52" s="323"/>
      <c r="VLD52" s="323"/>
      <c r="VLE52" s="323"/>
      <c r="VLF52" s="323"/>
      <c r="VLG52" s="323"/>
      <c r="VLH52" s="323"/>
      <c r="VLI52" s="323"/>
      <c r="VLJ52" s="323"/>
      <c r="VLK52" s="323"/>
      <c r="VLL52" s="323"/>
      <c r="VLM52" s="323"/>
      <c r="VLN52" s="323"/>
      <c r="VLO52" s="323"/>
      <c r="VLP52" s="323"/>
      <c r="VLQ52" s="323"/>
      <c r="VLR52" s="323"/>
      <c r="VLS52" s="323"/>
      <c r="VLT52" s="323"/>
      <c r="VLU52" s="323"/>
      <c r="VLV52" s="323"/>
      <c r="VLW52" s="323"/>
      <c r="VLX52" s="323"/>
      <c r="VLY52" s="323"/>
      <c r="VLZ52" s="323"/>
      <c r="VMA52" s="323"/>
      <c r="VMB52" s="323"/>
      <c r="VMC52" s="323"/>
      <c r="VMD52" s="323"/>
      <c r="VME52" s="323"/>
      <c r="VMF52" s="323"/>
      <c r="VMG52" s="323"/>
      <c r="VMH52" s="323"/>
      <c r="VMI52" s="323"/>
      <c r="VMJ52" s="323"/>
      <c r="VMK52" s="323"/>
      <c r="VML52" s="323"/>
      <c r="VMM52" s="323"/>
      <c r="VMN52" s="323"/>
      <c r="VMO52" s="323"/>
      <c r="VMP52" s="323"/>
      <c r="VMQ52" s="323"/>
      <c r="VMR52" s="323"/>
      <c r="VMS52" s="323"/>
      <c r="VMT52" s="323"/>
      <c r="VMU52" s="323"/>
      <c r="VMV52" s="323"/>
      <c r="VMW52" s="323"/>
      <c r="VMX52" s="323"/>
      <c r="VMY52" s="323"/>
      <c r="VMZ52" s="323"/>
      <c r="VNA52" s="323"/>
      <c r="VNB52" s="323"/>
      <c r="VNC52" s="323"/>
      <c r="VND52" s="323"/>
      <c r="VNE52" s="323"/>
      <c r="VNF52" s="323"/>
      <c r="VNG52" s="323"/>
      <c r="VNH52" s="323"/>
      <c r="VNI52" s="323"/>
      <c r="VNJ52" s="323"/>
      <c r="VNK52" s="323"/>
      <c r="VNL52" s="323"/>
      <c r="VNM52" s="323"/>
      <c r="VNN52" s="323"/>
      <c r="VNO52" s="323"/>
      <c r="VNP52" s="323"/>
      <c r="VNQ52" s="323"/>
      <c r="VNR52" s="323"/>
      <c r="VNS52" s="323"/>
      <c r="VNT52" s="323"/>
      <c r="VNU52" s="323"/>
      <c r="VNV52" s="323"/>
      <c r="VNW52" s="323"/>
      <c r="VNX52" s="323"/>
      <c r="VNY52" s="323"/>
      <c r="VNZ52" s="323"/>
      <c r="VOA52" s="323"/>
      <c r="VOB52" s="323"/>
      <c r="VOC52" s="323"/>
      <c r="VOD52" s="323"/>
      <c r="VOE52" s="323"/>
      <c r="VOF52" s="323"/>
      <c r="VOG52" s="323"/>
      <c r="VOH52" s="323"/>
      <c r="VOI52" s="323"/>
      <c r="VOJ52" s="323"/>
      <c r="VOK52" s="323"/>
      <c r="VOL52" s="323"/>
      <c r="VOM52" s="323"/>
      <c r="VON52" s="323"/>
      <c r="VOO52" s="323"/>
      <c r="VOP52" s="323"/>
      <c r="VOQ52" s="323"/>
      <c r="VOR52" s="323"/>
      <c r="VOS52" s="323"/>
      <c r="VOT52" s="323"/>
      <c r="VOU52" s="323"/>
      <c r="VOV52" s="323"/>
      <c r="VOW52" s="323"/>
      <c r="VOX52" s="323"/>
      <c r="VOY52" s="323"/>
      <c r="VOZ52" s="323"/>
      <c r="VPA52" s="323"/>
      <c r="VPB52" s="323"/>
      <c r="VPC52" s="323"/>
      <c r="VPD52" s="323"/>
      <c r="VPE52" s="323"/>
      <c r="VPF52" s="323"/>
      <c r="VPG52" s="323"/>
      <c r="VPH52" s="323"/>
      <c r="VPI52" s="323"/>
      <c r="VPJ52" s="323"/>
      <c r="VPK52" s="323"/>
      <c r="VPL52" s="323"/>
      <c r="VPM52" s="323"/>
      <c r="VPN52" s="323"/>
      <c r="VPO52" s="323"/>
      <c r="VPP52" s="323"/>
      <c r="VPQ52" s="323"/>
      <c r="VPR52" s="323"/>
      <c r="VPS52" s="323"/>
      <c r="VPT52" s="323"/>
      <c r="VPU52" s="323"/>
      <c r="VPV52" s="323"/>
      <c r="VPW52" s="323"/>
      <c r="VPX52" s="323"/>
      <c r="VPY52" s="323"/>
      <c r="VPZ52" s="323"/>
      <c r="VQA52" s="323"/>
      <c r="VQB52" s="323"/>
      <c r="VQC52" s="323"/>
      <c r="VQD52" s="323"/>
      <c r="VQE52" s="323"/>
      <c r="VQF52" s="323"/>
      <c r="VQG52" s="323"/>
      <c r="VQH52" s="323"/>
      <c r="VQI52" s="323"/>
      <c r="VQJ52" s="323"/>
      <c r="VQK52" s="323"/>
      <c r="VQL52" s="323"/>
      <c r="VQM52" s="323"/>
      <c r="VQN52" s="323"/>
      <c r="VQO52" s="323"/>
      <c r="VQP52" s="323"/>
      <c r="VQQ52" s="323"/>
      <c r="VQR52" s="323"/>
      <c r="VQS52" s="323"/>
      <c r="VQT52" s="323"/>
      <c r="VQU52" s="323"/>
      <c r="VQV52" s="323"/>
      <c r="VQW52" s="323"/>
      <c r="VQX52" s="323"/>
      <c r="VQY52" s="323"/>
      <c r="VQZ52" s="323"/>
      <c r="VRA52" s="323"/>
      <c r="VRB52" s="323"/>
      <c r="VRC52" s="323"/>
      <c r="VRD52" s="323"/>
      <c r="VRE52" s="323"/>
      <c r="VRF52" s="323"/>
      <c r="VRG52" s="323"/>
      <c r="VRH52" s="323"/>
      <c r="VRI52" s="323"/>
      <c r="VRJ52" s="323"/>
      <c r="VRK52" s="323"/>
      <c r="VRL52" s="323"/>
      <c r="VRM52" s="323"/>
      <c r="VRN52" s="323"/>
      <c r="VRO52" s="323"/>
      <c r="VRP52" s="323"/>
      <c r="VRQ52" s="323"/>
      <c r="VRR52" s="323"/>
      <c r="VRS52" s="323"/>
      <c r="VRT52" s="323"/>
      <c r="VRU52" s="323"/>
      <c r="VRV52" s="323"/>
      <c r="VRW52" s="323"/>
      <c r="VRX52" s="323"/>
      <c r="VRY52" s="323"/>
      <c r="VRZ52" s="323"/>
      <c r="VSA52" s="323"/>
      <c r="VSB52" s="323"/>
      <c r="VSC52" s="323"/>
      <c r="VSD52" s="323"/>
      <c r="VSE52" s="323"/>
      <c r="VSF52" s="323"/>
      <c r="VSG52" s="323"/>
      <c r="VSH52" s="323"/>
      <c r="VSI52" s="323"/>
      <c r="VSJ52" s="323"/>
      <c r="VSK52" s="323"/>
      <c r="VSL52" s="323"/>
      <c r="VSM52" s="323"/>
      <c r="VSN52" s="323"/>
      <c r="VSO52" s="323"/>
      <c r="VSP52" s="323"/>
      <c r="VSQ52" s="323"/>
      <c r="VSR52" s="323"/>
      <c r="VSS52" s="323"/>
      <c r="VST52" s="323"/>
      <c r="VSU52" s="323"/>
      <c r="VSV52" s="323"/>
      <c r="VSW52" s="323"/>
      <c r="VSX52" s="323"/>
      <c r="VSY52" s="323"/>
      <c r="VSZ52" s="323"/>
      <c r="VTA52" s="323"/>
      <c r="VTB52" s="323"/>
      <c r="VTC52" s="323"/>
      <c r="VTD52" s="323"/>
      <c r="VTE52" s="323"/>
      <c r="VTF52" s="323"/>
      <c r="VTG52" s="323"/>
      <c r="VTH52" s="323"/>
      <c r="VTI52" s="323"/>
      <c r="VTJ52" s="323"/>
      <c r="VTK52" s="323"/>
      <c r="VTL52" s="323"/>
      <c r="VTM52" s="323"/>
      <c r="VTN52" s="323"/>
      <c r="VTO52" s="323"/>
      <c r="VTP52" s="323"/>
      <c r="VTQ52" s="323"/>
      <c r="VTR52" s="323"/>
      <c r="VTS52" s="323"/>
      <c r="VTT52" s="323"/>
      <c r="VTU52" s="323"/>
      <c r="VTV52" s="323"/>
      <c r="VTW52" s="323"/>
      <c r="VTX52" s="323"/>
      <c r="VTY52" s="323"/>
      <c r="VTZ52" s="323"/>
      <c r="VUA52" s="323"/>
      <c r="VUB52" s="323"/>
      <c r="VUC52" s="323"/>
      <c r="VUD52" s="323"/>
      <c r="VUE52" s="323"/>
      <c r="VUF52" s="323"/>
      <c r="VUG52" s="323"/>
      <c r="VUH52" s="323"/>
      <c r="VUI52" s="323"/>
      <c r="VUJ52" s="323"/>
      <c r="VUK52" s="323"/>
      <c r="VUL52" s="323"/>
      <c r="VUM52" s="323"/>
      <c r="VUN52" s="323"/>
      <c r="VUO52" s="323"/>
      <c r="VUP52" s="323"/>
      <c r="VUQ52" s="323"/>
      <c r="VUR52" s="323"/>
      <c r="VUS52" s="323"/>
      <c r="VUT52" s="323"/>
      <c r="VUU52" s="323"/>
      <c r="VUV52" s="323"/>
      <c r="VUW52" s="323"/>
      <c r="VUX52" s="323"/>
      <c r="VUY52" s="323"/>
      <c r="VUZ52" s="323"/>
      <c r="VVA52" s="323"/>
      <c r="VVB52" s="323"/>
      <c r="VVC52" s="323"/>
      <c r="VVD52" s="323"/>
      <c r="VVE52" s="323"/>
      <c r="VVF52" s="323"/>
      <c r="VVG52" s="323"/>
      <c r="VVH52" s="323"/>
      <c r="VVI52" s="323"/>
      <c r="VVJ52" s="323"/>
      <c r="VVK52" s="323"/>
      <c r="VVL52" s="323"/>
      <c r="VVM52" s="323"/>
      <c r="VVN52" s="323"/>
      <c r="VVO52" s="323"/>
      <c r="VVP52" s="323"/>
      <c r="VVQ52" s="323"/>
      <c r="VVR52" s="323"/>
      <c r="VVS52" s="323"/>
      <c r="VVT52" s="323"/>
      <c r="VVU52" s="323"/>
      <c r="VVV52" s="323"/>
      <c r="VVW52" s="323"/>
      <c r="VVX52" s="323"/>
      <c r="VVY52" s="323"/>
      <c r="VVZ52" s="323"/>
      <c r="VWA52" s="323"/>
      <c r="VWB52" s="323"/>
      <c r="VWC52" s="323"/>
      <c r="VWD52" s="323"/>
      <c r="VWE52" s="323"/>
      <c r="VWF52" s="323"/>
      <c r="VWG52" s="323"/>
      <c r="VWH52" s="323"/>
      <c r="VWI52" s="323"/>
      <c r="VWJ52" s="323"/>
      <c r="VWK52" s="323"/>
      <c r="VWL52" s="323"/>
      <c r="VWM52" s="323"/>
      <c r="VWN52" s="323"/>
      <c r="VWO52" s="323"/>
      <c r="VWP52" s="323"/>
      <c r="VWQ52" s="323"/>
      <c r="VWR52" s="323"/>
      <c r="VWS52" s="323"/>
      <c r="VWT52" s="323"/>
      <c r="VWU52" s="323"/>
      <c r="VWV52" s="323"/>
      <c r="VWW52" s="323"/>
      <c r="VWX52" s="323"/>
      <c r="VWY52" s="323"/>
      <c r="VWZ52" s="323"/>
      <c r="VXA52" s="323"/>
      <c r="VXB52" s="323"/>
      <c r="VXC52" s="323"/>
      <c r="VXD52" s="323"/>
      <c r="VXE52" s="323"/>
      <c r="VXF52" s="323"/>
      <c r="VXG52" s="323"/>
      <c r="VXH52" s="323"/>
      <c r="VXI52" s="323"/>
      <c r="VXJ52" s="323"/>
      <c r="VXK52" s="323"/>
      <c r="VXL52" s="323"/>
      <c r="VXM52" s="323"/>
      <c r="VXN52" s="323"/>
      <c r="VXO52" s="323"/>
      <c r="VXP52" s="323"/>
      <c r="VXQ52" s="323"/>
      <c r="VXR52" s="323"/>
      <c r="VXS52" s="323"/>
      <c r="VXT52" s="323"/>
      <c r="VXU52" s="323"/>
      <c r="VXV52" s="323"/>
      <c r="VXW52" s="323"/>
      <c r="VXX52" s="323"/>
      <c r="VXY52" s="323"/>
      <c r="VXZ52" s="323"/>
      <c r="VYA52" s="323"/>
      <c r="VYB52" s="323"/>
      <c r="VYC52" s="323"/>
      <c r="VYD52" s="323"/>
      <c r="VYE52" s="323"/>
      <c r="VYF52" s="323"/>
      <c r="VYG52" s="323"/>
      <c r="VYH52" s="323"/>
      <c r="VYI52" s="323"/>
      <c r="VYJ52" s="323"/>
      <c r="VYK52" s="323"/>
      <c r="VYL52" s="323"/>
      <c r="VYM52" s="323"/>
      <c r="VYN52" s="323"/>
      <c r="VYO52" s="323"/>
      <c r="VYP52" s="323"/>
      <c r="VYQ52" s="323"/>
      <c r="VYR52" s="323"/>
      <c r="VYS52" s="323"/>
      <c r="VYT52" s="323"/>
      <c r="VYU52" s="323"/>
      <c r="VYV52" s="323"/>
      <c r="VYW52" s="323"/>
      <c r="VYX52" s="323"/>
      <c r="VYY52" s="323"/>
      <c r="VYZ52" s="323"/>
      <c r="VZA52" s="323"/>
      <c r="VZB52" s="323"/>
      <c r="VZC52" s="323"/>
      <c r="VZD52" s="323"/>
      <c r="VZE52" s="323"/>
      <c r="VZF52" s="323"/>
      <c r="VZG52" s="323"/>
      <c r="VZH52" s="323"/>
      <c r="VZI52" s="323"/>
      <c r="VZJ52" s="323"/>
      <c r="VZK52" s="323"/>
      <c r="VZL52" s="323"/>
      <c r="VZM52" s="323"/>
      <c r="VZN52" s="323"/>
      <c r="VZO52" s="323"/>
      <c r="VZP52" s="323"/>
      <c r="VZQ52" s="323"/>
      <c r="VZR52" s="323"/>
      <c r="VZS52" s="323"/>
      <c r="VZT52" s="323"/>
      <c r="VZU52" s="323"/>
      <c r="VZV52" s="323"/>
      <c r="VZW52" s="323"/>
      <c r="VZX52" s="323"/>
      <c r="VZY52" s="323"/>
      <c r="VZZ52" s="323"/>
      <c r="WAA52" s="323"/>
      <c r="WAB52" s="323"/>
      <c r="WAC52" s="323"/>
      <c r="WAD52" s="323"/>
      <c r="WAE52" s="323"/>
      <c r="WAF52" s="323"/>
      <c r="WAG52" s="323"/>
      <c r="WAH52" s="323"/>
      <c r="WAI52" s="323"/>
      <c r="WAJ52" s="323"/>
      <c r="WAK52" s="323"/>
      <c r="WAL52" s="323"/>
      <c r="WAM52" s="323"/>
      <c r="WAN52" s="323"/>
      <c r="WAO52" s="323"/>
      <c r="WAP52" s="323"/>
      <c r="WAQ52" s="323"/>
      <c r="WAR52" s="323"/>
      <c r="WAS52" s="323"/>
      <c r="WAT52" s="323"/>
      <c r="WAU52" s="323"/>
      <c r="WAV52" s="323"/>
      <c r="WAW52" s="323"/>
      <c r="WAX52" s="323"/>
      <c r="WAY52" s="323"/>
      <c r="WAZ52" s="323"/>
      <c r="WBA52" s="323"/>
      <c r="WBB52" s="323"/>
      <c r="WBC52" s="323"/>
      <c r="WBD52" s="323"/>
      <c r="WBE52" s="323"/>
      <c r="WBF52" s="323"/>
      <c r="WBG52" s="323"/>
      <c r="WBH52" s="323"/>
      <c r="WBI52" s="323"/>
      <c r="WBJ52" s="323"/>
      <c r="WBK52" s="323"/>
      <c r="WBL52" s="323"/>
      <c r="WBM52" s="323"/>
      <c r="WBN52" s="323"/>
      <c r="WBO52" s="323"/>
      <c r="WBP52" s="323"/>
      <c r="WBQ52" s="323"/>
      <c r="WBR52" s="323"/>
      <c r="WBS52" s="323"/>
      <c r="WBT52" s="323"/>
      <c r="WBU52" s="323"/>
      <c r="WBV52" s="323"/>
      <c r="WBW52" s="323"/>
      <c r="WBX52" s="323"/>
      <c r="WBY52" s="323"/>
      <c r="WBZ52" s="323"/>
      <c r="WCA52" s="323"/>
      <c r="WCB52" s="323"/>
      <c r="WCC52" s="323"/>
      <c r="WCD52" s="323"/>
      <c r="WCE52" s="323"/>
      <c r="WCF52" s="323"/>
      <c r="WCG52" s="323"/>
      <c r="WCH52" s="323"/>
      <c r="WCI52" s="323"/>
      <c r="WCJ52" s="323"/>
      <c r="WCK52" s="323"/>
      <c r="WCL52" s="323"/>
      <c r="WCM52" s="323"/>
      <c r="WCN52" s="323"/>
      <c r="WCO52" s="323"/>
      <c r="WCP52" s="323"/>
      <c r="WCQ52" s="323"/>
      <c r="WCR52" s="323"/>
      <c r="WCS52" s="323"/>
      <c r="WCT52" s="323"/>
      <c r="WCU52" s="323"/>
      <c r="WCV52" s="323"/>
      <c r="WCW52" s="323"/>
      <c r="WCX52" s="323"/>
      <c r="WCY52" s="323"/>
      <c r="WCZ52" s="323"/>
      <c r="WDA52" s="323"/>
      <c r="WDB52" s="323"/>
      <c r="WDC52" s="323"/>
      <c r="WDD52" s="323"/>
      <c r="WDE52" s="323"/>
      <c r="WDF52" s="323"/>
      <c r="WDG52" s="323"/>
      <c r="WDH52" s="323"/>
      <c r="WDI52" s="323"/>
      <c r="WDJ52" s="323"/>
      <c r="WDK52" s="323"/>
      <c r="WDL52" s="323"/>
      <c r="WDM52" s="323"/>
      <c r="WDN52" s="323"/>
      <c r="WDO52" s="323"/>
      <c r="WDP52" s="323"/>
      <c r="WDQ52" s="323"/>
      <c r="WDR52" s="323"/>
      <c r="WDS52" s="323"/>
      <c r="WDT52" s="323"/>
      <c r="WDU52" s="323"/>
      <c r="WDV52" s="323"/>
      <c r="WDW52" s="323"/>
      <c r="WDX52" s="323"/>
      <c r="WDY52" s="323"/>
      <c r="WDZ52" s="323"/>
      <c r="WEA52" s="323"/>
      <c r="WEB52" s="323"/>
      <c r="WEC52" s="323"/>
      <c r="WED52" s="323"/>
      <c r="WEE52" s="323"/>
      <c r="WEF52" s="323"/>
      <c r="WEG52" s="323"/>
      <c r="WEH52" s="323"/>
      <c r="WEI52" s="323"/>
      <c r="WEJ52" s="323"/>
      <c r="WEK52" s="323"/>
      <c r="WEL52" s="323"/>
      <c r="WEM52" s="323"/>
      <c r="WEN52" s="323"/>
      <c r="WEO52" s="323"/>
      <c r="WEP52" s="323"/>
      <c r="WEQ52" s="323"/>
      <c r="WER52" s="323"/>
      <c r="WES52" s="323"/>
      <c r="WET52" s="323"/>
      <c r="WEU52" s="323"/>
      <c r="WEV52" s="323"/>
      <c r="WEW52" s="323"/>
      <c r="WEX52" s="323"/>
      <c r="WEY52" s="323"/>
      <c r="WEZ52" s="323"/>
      <c r="WFA52" s="323"/>
      <c r="WFB52" s="323"/>
      <c r="WFC52" s="323"/>
      <c r="WFD52" s="323"/>
      <c r="WFE52" s="323"/>
      <c r="WFF52" s="323"/>
      <c r="WFG52" s="323"/>
      <c r="WFH52" s="323"/>
      <c r="WFI52" s="323"/>
      <c r="WFJ52" s="323"/>
      <c r="WFK52" s="323"/>
      <c r="WFL52" s="323"/>
      <c r="WFM52" s="323"/>
      <c r="WFN52" s="323"/>
      <c r="WFO52" s="323"/>
      <c r="WFP52" s="323"/>
      <c r="WFQ52" s="323"/>
      <c r="WFR52" s="323"/>
      <c r="WFS52" s="323"/>
      <c r="WFT52" s="323"/>
      <c r="WFU52" s="323"/>
      <c r="WFV52" s="323"/>
      <c r="WFW52" s="323"/>
      <c r="WFX52" s="323"/>
      <c r="WFY52" s="323"/>
      <c r="WFZ52" s="323"/>
      <c r="WGA52" s="323"/>
      <c r="WGB52" s="323"/>
      <c r="WGC52" s="323"/>
      <c r="WGD52" s="323"/>
      <c r="WGE52" s="323"/>
      <c r="WGF52" s="323"/>
      <c r="WGG52" s="323"/>
      <c r="WGH52" s="323"/>
      <c r="WGI52" s="323"/>
      <c r="WGJ52" s="323"/>
      <c r="WGK52" s="323"/>
      <c r="WGL52" s="323"/>
      <c r="WGM52" s="323"/>
      <c r="WGN52" s="323"/>
      <c r="WGO52" s="323"/>
      <c r="WGP52" s="323"/>
      <c r="WGQ52" s="323"/>
      <c r="WGR52" s="323"/>
      <c r="WGS52" s="323"/>
      <c r="WGT52" s="323"/>
      <c r="WGU52" s="323"/>
      <c r="WGV52" s="323"/>
      <c r="WGW52" s="323"/>
      <c r="WGX52" s="323"/>
      <c r="WGY52" s="323"/>
      <c r="WGZ52" s="323"/>
      <c r="WHA52" s="323"/>
      <c r="WHB52" s="323"/>
      <c r="WHC52" s="323"/>
      <c r="WHD52" s="323"/>
      <c r="WHE52" s="323"/>
      <c r="WHF52" s="323"/>
      <c r="WHG52" s="323"/>
      <c r="WHH52" s="323"/>
      <c r="WHI52" s="323"/>
      <c r="WHJ52" s="323"/>
      <c r="WHK52" s="323"/>
      <c r="WHL52" s="323"/>
      <c r="WHM52" s="323"/>
      <c r="WHN52" s="323"/>
      <c r="WHO52" s="323"/>
      <c r="WHP52" s="323"/>
      <c r="WHQ52" s="323"/>
      <c r="WHR52" s="323"/>
      <c r="WHS52" s="323"/>
      <c r="WHT52" s="323"/>
      <c r="WHU52" s="323"/>
      <c r="WHV52" s="323"/>
      <c r="WHW52" s="323"/>
      <c r="WHX52" s="323"/>
      <c r="WHY52" s="323"/>
      <c r="WHZ52" s="323"/>
      <c r="WIA52" s="323"/>
      <c r="WIB52" s="323"/>
      <c r="WIC52" s="323"/>
      <c r="WID52" s="323"/>
      <c r="WIE52" s="323"/>
      <c r="WIF52" s="323"/>
      <c r="WIG52" s="323"/>
      <c r="WIH52" s="323"/>
      <c r="WII52" s="323"/>
      <c r="WIJ52" s="323"/>
      <c r="WIK52" s="323"/>
      <c r="WIL52" s="323"/>
      <c r="WIM52" s="323"/>
      <c r="WIN52" s="323"/>
      <c r="WIO52" s="323"/>
      <c r="WIP52" s="323"/>
      <c r="WIQ52" s="323"/>
      <c r="WIR52" s="323"/>
      <c r="WIS52" s="323"/>
      <c r="WIT52" s="323"/>
      <c r="WIU52" s="323"/>
      <c r="WIV52" s="323"/>
      <c r="WIW52" s="323"/>
      <c r="WIX52" s="323"/>
      <c r="WIY52" s="323"/>
      <c r="WIZ52" s="323"/>
      <c r="WJA52" s="323"/>
      <c r="WJB52" s="323"/>
      <c r="WJC52" s="323"/>
      <c r="WJD52" s="323"/>
      <c r="WJE52" s="323"/>
      <c r="WJF52" s="323"/>
      <c r="WJG52" s="323"/>
      <c r="WJH52" s="323"/>
      <c r="WJI52" s="323"/>
      <c r="WJJ52" s="323"/>
      <c r="WJK52" s="323"/>
      <c r="WJL52" s="323"/>
      <c r="WJM52" s="323"/>
      <c r="WJN52" s="323"/>
      <c r="WJO52" s="323"/>
      <c r="WJP52" s="323"/>
      <c r="WJQ52" s="323"/>
      <c r="WJR52" s="323"/>
      <c r="WJS52" s="323"/>
      <c r="WJT52" s="323"/>
      <c r="WJU52" s="323"/>
      <c r="WJV52" s="323"/>
      <c r="WJW52" s="323"/>
      <c r="WJX52" s="323"/>
      <c r="WJY52" s="323"/>
      <c r="WJZ52" s="323"/>
      <c r="WKA52" s="323"/>
      <c r="WKB52" s="323"/>
      <c r="WKC52" s="323"/>
      <c r="WKD52" s="323"/>
      <c r="WKE52" s="323"/>
      <c r="WKF52" s="323"/>
      <c r="WKG52" s="323"/>
      <c r="WKH52" s="323"/>
      <c r="WKI52" s="323"/>
      <c r="WKJ52" s="323"/>
      <c r="WKK52" s="323"/>
      <c r="WKL52" s="323"/>
      <c r="WKM52" s="323"/>
      <c r="WKN52" s="323"/>
      <c r="WKO52" s="323"/>
      <c r="WKP52" s="323"/>
      <c r="WKQ52" s="323"/>
      <c r="WKR52" s="323"/>
      <c r="WKS52" s="323"/>
      <c r="WKT52" s="323"/>
      <c r="WKU52" s="323"/>
      <c r="WKV52" s="323"/>
      <c r="WKW52" s="323"/>
      <c r="WKX52" s="323"/>
      <c r="WKY52" s="323"/>
      <c r="WKZ52" s="323"/>
      <c r="WLA52" s="323"/>
      <c r="WLB52" s="323"/>
      <c r="WLC52" s="323"/>
      <c r="WLD52" s="323"/>
      <c r="WLE52" s="323"/>
      <c r="WLF52" s="323"/>
      <c r="WLG52" s="323"/>
      <c r="WLH52" s="323"/>
      <c r="WLI52" s="323"/>
      <c r="WLJ52" s="323"/>
      <c r="WLK52" s="323"/>
      <c r="WLL52" s="323"/>
      <c r="WLM52" s="323"/>
      <c r="WLN52" s="323"/>
      <c r="WLO52" s="323"/>
      <c r="WLP52" s="323"/>
      <c r="WLQ52" s="323"/>
      <c r="WLR52" s="323"/>
      <c r="WLS52" s="323"/>
      <c r="WLT52" s="323"/>
      <c r="WLU52" s="323"/>
      <c r="WLV52" s="323"/>
      <c r="WLW52" s="323"/>
      <c r="WLX52" s="323"/>
      <c r="WLY52" s="323"/>
      <c r="WLZ52" s="323"/>
      <c r="WMA52" s="323"/>
      <c r="WMB52" s="323"/>
      <c r="WMC52" s="323"/>
      <c r="WMD52" s="323"/>
      <c r="WME52" s="323"/>
      <c r="WMF52" s="323"/>
      <c r="WMG52" s="323"/>
      <c r="WMH52" s="323"/>
      <c r="WMI52" s="323"/>
      <c r="WMJ52" s="323"/>
      <c r="WMK52" s="323"/>
      <c r="WML52" s="323"/>
      <c r="WMM52" s="323"/>
      <c r="WMN52" s="323"/>
      <c r="WMO52" s="323"/>
      <c r="WMP52" s="323"/>
      <c r="WMQ52" s="323"/>
      <c r="WMR52" s="323"/>
      <c r="WMS52" s="323"/>
      <c r="WMT52" s="323"/>
      <c r="WMU52" s="323"/>
      <c r="WMV52" s="323"/>
      <c r="WMW52" s="323"/>
      <c r="WMX52" s="323"/>
      <c r="WMY52" s="323"/>
      <c r="WMZ52" s="323"/>
      <c r="WNA52" s="323"/>
      <c r="WNB52" s="323"/>
      <c r="WNC52" s="323"/>
      <c r="WND52" s="323"/>
      <c r="WNE52" s="323"/>
      <c r="WNF52" s="323"/>
      <c r="WNG52" s="323"/>
      <c r="WNH52" s="323"/>
      <c r="WNI52" s="323"/>
      <c r="WNJ52" s="323"/>
      <c r="WNK52" s="323"/>
      <c r="WNL52" s="323"/>
      <c r="WNM52" s="323"/>
      <c r="WNN52" s="323"/>
      <c r="WNO52" s="323"/>
      <c r="WNP52" s="323"/>
      <c r="WNQ52" s="323"/>
      <c r="WNR52" s="323"/>
      <c r="WNS52" s="323"/>
      <c r="WNT52" s="323"/>
      <c r="WNU52" s="323"/>
      <c r="WNV52" s="323"/>
      <c r="WNW52" s="323"/>
      <c r="WNX52" s="323"/>
      <c r="WNY52" s="323"/>
      <c r="WNZ52" s="323"/>
      <c r="WOA52" s="323"/>
      <c r="WOB52" s="323"/>
      <c r="WOC52" s="323"/>
      <c r="WOD52" s="323"/>
      <c r="WOE52" s="323"/>
      <c r="WOF52" s="323"/>
      <c r="WOG52" s="323"/>
      <c r="WOH52" s="323"/>
      <c r="WOI52" s="323"/>
      <c r="WOJ52" s="323"/>
      <c r="WOK52" s="323"/>
      <c r="WOL52" s="323"/>
      <c r="WOM52" s="323"/>
      <c r="WON52" s="323"/>
      <c r="WOO52" s="323"/>
      <c r="WOP52" s="323"/>
      <c r="WOQ52" s="323"/>
      <c r="WOR52" s="323"/>
      <c r="WOS52" s="323"/>
      <c r="WOT52" s="323"/>
      <c r="WOU52" s="323"/>
      <c r="WOV52" s="323"/>
      <c r="WOW52" s="323"/>
      <c r="WOX52" s="323"/>
      <c r="WOY52" s="323"/>
      <c r="WOZ52" s="323"/>
      <c r="WPA52" s="323"/>
      <c r="WPB52" s="323"/>
      <c r="WPC52" s="323"/>
      <c r="WPD52" s="323"/>
      <c r="WPE52" s="323"/>
      <c r="WPF52" s="323"/>
      <c r="WPG52" s="323"/>
      <c r="WPH52" s="323"/>
      <c r="WPI52" s="323"/>
      <c r="WPJ52" s="323"/>
      <c r="WPK52" s="323"/>
      <c r="WPL52" s="323"/>
      <c r="WPM52" s="323"/>
      <c r="WPN52" s="323"/>
      <c r="WPO52" s="323"/>
      <c r="WPP52" s="323"/>
      <c r="WPQ52" s="323"/>
      <c r="WPR52" s="323"/>
      <c r="WPS52" s="323"/>
      <c r="WPT52" s="323"/>
      <c r="WPU52" s="323"/>
      <c r="WPV52" s="323"/>
      <c r="WPW52" s="323"/>
      <c r="WPX52" s="323"/>
      <c r="WPY52" s="323"/>
      <c r="WPZ52" s="323"/>
      <c r="WQA52" s="323"/>
      <c r="WQB52" s="323"/>
      <c r="WQC52" s="323"/>
      <c r="WQD52" s="323"/>
      <c r="WQE52" s="323"/>
      <c r="WQF52" s="323"/>
      <c r="WQG52" s="323"/>
      <c r="WQH52" s="323"/>
      <c r="WQI52" s="323"/>
      <c r="WQJ52" s="323"/>
      <c r="WQK52" s="323"/>
      <c r="WQL52" s="323"/>
      <c r="WQM52" s="323"/>
      <c r="WQN52" s="323"/>
      <c r="WQO52" s="323"/>
      <c r="WQP52" s="323"/>
      <c r="WQQ52" s="323"/>
      <c r="WQR52" s="323"/>
      <c r="WQS52" s="323"/>
      <c r="WQT52" s="323"/>
      <c r="WQU52" s="323"/>
      <c r="WQV52" s="323"/>
      <c r="WQW52" s="323"/>
      <c r="WQX52" s="323"/>
      <c r="WQY52" s="323"/>
      <c r="WQZ52" s="323"/>
      <c r="WRA52" s="323"/>
      <c r="WRB52" s="323"/>
      <c r="WRC52" s="323"/>
      <c r="WRD52" s="323"/>
      <c r="WRE52" s="323"/>
      <c r="WRF52" s="323"/>
      <c r="WRG52" s="323"/>
      <c r="WRH52" s="323"/>
      <c r="WRI52" s="323"/>
      <c r="WRJ52" s="323"/>
      <c r="WRK52" s="323"/>
      <c r="WRL52" s="323"/>
      <c r="WRM52" s="323"/>
      <c r="WRN52" s="323"/>
      <c r="WRO52" s="323"/>
      <c r="WRP52" s="323"/>
      <c r="WRQ52" s="323"/>
      <c r="WRR52" s="323"/>
      <c r="WRS52" s="323"/>
      <c r="WRT52" s="323"/>
      <c r="WRU52" s="323"/>
      <c r="WRV52" s="323"/>
      <c r="WRW52" s="323"/>
      <c r="WRX52" s="323"/>
      <c r="WRY52" s="323"/>
      <c r="WRZ52" s="323"/>
      <c r="WSA52" s="323"/>
      <c r="WSB52" s="323"/>
      <c r="WSC52" s="323"/>
      <c r="WSD52" s="323"/>
      <c r="WSE52" s="323"/>
      <c r="WSF52" s="323"/>
      <c r="WSG52" s="323"/>
      <c r="WSH52" s="323"/>
      <c r="WSI52" s="323"/>
      <c r="WSJ52" s="323"/>
      <c r="WSK52" s="323"/>
      <c r="WSL52" s="323"/>
      <c r="WSM52" s="323"/>
      <c r="WSN52" s="323"/>
      <c r="WSO52" s="323"/>
      <c r="WSP52" s="323"/>
      <c r="WSQ52" s="323"/>
      <c r="WSR52" s="323"/>
      <c r="WSS52" s="323"/>
      <c r="WST52" s="323"/>
      <c r="WSU52" s="323"/>
      <c r="WSV52" s="323"/>
      <c r="WSW52" s="323"/>
      <c r="WSX52" s="323"/>
      <c r="WSY52" s="323"/>
      <c r="WSZ52" s="323"/>
      <c r="WTA52" s="323"/>
      <c r="WTB52" s="323"/>
      <c r="WTC52" s="323"/>
      <c r="WTD52" s="323"/>
      <c r="WTE52" s="323"/>
      <c r="WTF52" s="323"/>
      <c r="WTG52" s="323"/>
      <c r="WTH52" s="323"/>
      <c r="WTI52" s="323"/>
      <c r="WTJ52" s="323"/>
      <c r="WTK52" s="323"/>
      <c r="WTL52" s="323"/>
      <c r="WTM52" s="323"/>
      <c r="WTN52" s="323"/>
      <c r="WTO52" s="323"/>
      <c r="WTP52" s="323"/>
      <c r="WTQ52" s="323"/>
      <c r="WTR52" s="323"/>
      <c r="WTS52" s="323"/>
      <c r="WTT52" s="323"/>
      <c r="WTU52" s="323"/>
      <c r="WTV52" s="323"/>
      <c r="WTW52" s="323"/>
      <c r="WTX52" s="323"/>
      <c r="WTY52" s="323"/>
      <c r="WTZ52" s="323"/>
      <c r="WUA52" s="323"/>
      <c r="WUB52" s="323"/>
      <c r="WUC52" s="323"/>
      <c r="WUD52" s="323"/>
      <c r="WUE52" s="323"/>
      <c r="WUF52" s="323"/>
      <c r="WUG52" s="323"/>
      <c r="WUH52" s="323"/>
      <c r="WUI52" s="323"/>
      <c r="WUJ52" s="323"/>
      <c r="WUK52" s="323"/>
      <c r="WUL52" s="323"/>
      <c r="WUM52" s="323"/>
      <c r="WUN52" s="323"/>
      <c r="WUO52" s="323"/>
      <c r="WUP52" s="323"/>
      <c r="WUQ52" s="323"/>
      <c r="WUR52" s="323"/>
      <c r="WUS52" s="323"/>
      <c r="WUT52" s="323"/>
      <c r="WUU52" s="323"/>
      <c r="WUV52" s="323"/>
      <c r="WUW52" s="323"/>
      <c r="WUX52" s="323"/>
      <c r="WUY52" s="323"/>
      <c r="WUZ52" s="323"/>
      <c r="WVA52" s="323"/>
      <c r="WVB52" s="323"/>
      <c r="WVC52" s="323"/>
      <c r="WVD52" s="323"/>
      <c r="WVE52" s="323"/>
      <c r="WVF52" s="323"/>
      <c r="WVG52" s="323"/>
      <c r="WVH52" s="323"/>
      <c r="WVI52" s="323"/>
      <c r="WVJ52" s="323"/>
      <c r="WVK52" s="323"/>
      <c r="WVL52" s="323"/>
      <c r="WVM52" s="323"/>
      <c r="WVN52" s="323"/>
      <c r="WVO52" s="323"/>
      <c r="WVP52" s="323"/>
      <c r="WVQ52" s="323"/>
      <c r="WVR52" s="323"/>
      <c r="WVS52" s="323"/>
      <c r="WVT52" s="323"/>
      <c r="WVU52" s="323"/>
      <c r="WVV52" s="323"/>
      <c r="WVW52" s="323"/>
      <c r="WVX52" s="323"/>
      <c r="WVY52" s="323"/>
      <c r="WVZ52" s="323"/>
      <c r="WWA52" s="323"/>
      <c r="WWB52" s="323"/>
      <c r="WWC52" s="323"/>
      <c r="WWD52" s="323"/>
      <c r="WWE52" s="323"/>
      <c r="WWF52" s="323"/>
      <c r="WWG52" s="323"/>
      <c r="WWH52" s="323"/>
      <c r="WWI52" s="323"/>
      <c r="WWJ52" s="323"/>
      <c r="WWK52" s="323"/>
      <c r="WWL52" s="323"/>
      <c r="WWM52" s="323"/>
      <c r="WWN52" s="323"/>
      <c r="WWO52" s="323"/>
      <c r="WWP52" s="323"/>
      <c r="WWQ52" s="323"/>
      <c r="WWR52" s="323"/>
      <c r="WWS52" s="323"/>
      <c r="WWT52" s="323"/>
      <c r="WWU52" s="323"/>
      <c r="WWV52" s="323"/>
      <c r="WWW52" s="323"/>
      <c r="WWX52" s="323"/>
      <c r="WWY52" s="323"/>
      <c r="WWZ52" s="323"/>
      <c r="WXA52" s="323"/>
      <c r="WXB52" s="323"/>
      <c r="WXC52" s="323"/>
      <c r="WXD52" s="323"/>
      <c r="WXE52" s="323"/>
      <c r="WXF52" s="323"/>
      <c r="WXG52" s="323"/>
      <c r="WXH52" s="323"/>
      <c r="WXI52" s="323"/>
      <c r="WXJ52" s="323"/>
      <c r="WXK52" s="323"/>
      <c r="WXL52" s="323"/>
      <c r="WXM52" s="323"/>
      <c r="WXN52" s="323"/>
      <c r="WXO52" s="323"/>
      <c r="WXP52" s="323"/>
      <c r="WXQ52" s="323"/>
      <c r="WXR52" s="323"/>
      <c r="WXS52" s="323"/>
      <c r="WXT52" s="323"/>
      <c r="WXU52" s="323"/>
      <c r="WXV52" s="323"/>
      <c r="WXW52" s="323"/>
      <c r="WXX52" s="323"/>
      <c r="WXY52" s="323"/>
      <c r="WXZ52" s="323"/>
      <c r="WYA52" s="323"/>
      <c r="WYB52" s="323"/>
      <c r="WYC52" s="323"/>
      <c r="WYD52" s="323"/>
      <c r="WYE52" s="323"/>
      <c r="WYF52" s="323"/>
      <c r="WYG52" s="323"/>
      <c r="WYH52" s="323"/>
      <c r="WYI52" s="323"/>
      <c r="WYJ52" s="323"/>
      <c r="WYK52" s="323"/>
      <c r="WYL52" s="323"/>
      <c r="WYM52" s="323"/>
      <c r="WYN52" s="323"/>
      <c r="WYO52" s="323"/>
      <c r="WYP52" s="323"/>
      <c r="WYQ52" s="323"/>
      <c r="WYR52" s="323"/>
      <c r="WYS52" s="323"/>
      <c r="WYT52" s="323"/>
      <c r="WYU52" s="323"/>
      <c r="WYV52" s="323"/>
      <c r="WYW52" s="323"/>
      <c r="WYX52" s="323"/>
      <c r="WYY52" s="323"/>
      <c r="WYZ52" s="323"/>
      <c r="WZA52" s="323"/>
      <c r="WZB52" s="323"/>
      <c r="WZC52" s="323"/>
      <c r="WZD52" s="323"/>
      <c r="WZE52" s="323"/>
      <c r="WZF52" s="323"/>
      <c r="WZG52" s="323"/>
      <c r="WZH52" s="323"/>
      <c r="WZI52" s="323"/>
      <c r="WZJ52" s="323"/>
      <c r="WZK52" s="323"/>
      <c r="WZL52" s="323"/>
      <c r="WZM52" s="323"/>
      <c r="WZN52" s="323"/>
      <c r="WZO52" s="323"/>
      <c r="WZP52" s="323"/>
      <c r="WZQ52" s="323"/>
      <c r="WZR52" s="323"/>
      <c r="WZS52" s="323"/>
      <c r="WZT52" s="323"/>
      <c r="WZU52" s="323"/>
      <c r="WZV52" s="323"/>
      <c r="WZW52" s="323"/>
      <c r="WZX52" s="323"/>
      <c r="WZY52" s="323"/>
      <c r="WZZ52" s="323"/>
      <c r="XAA52" s="323"/>
      <c r="XAB52" s="323"/>
      <c r="XAC52" s="323"/>
      <c r="XAD52" s="323"/>
      <c r="XAE52" s="323"/>
      <c r="XAF52" s="323"/>
      <c r="XAG52" s="323"/>
      <c r="XAH52" s="323"/>
      <c r="XAI52" s="323"/>
      <c r="XAJ52" s="323"/>
      <c r="XAK52" s="323"/>
      <c r="XAL52" s="323"/>
      <c r="XAM52" s="323"/>
      <c r="XAN52" s="323"/>
      <c r="XAO52" s="323"/>
      <c r="XAP52" s="323"/>
      <c r="XAQ52" s="323"/>
      <c r="XAR52" s="323"/>
      <c r="XAS52" s="323"/>
      <c r="XAT52" s="323"/>
      <c r="XAU52" s="323"/>
      <c r="XAV52" s="323"/>
      <c r="XAW52" s="323"/>
      <c r="XAX52" s="323"/>
      <c r="XAY52" s="323"/>
      <c r="XAZ52" s="323"/>
      <c r="XBA52" s="323"/>
      <c r="XBB52" s="323"/>
      <c r="XBC52" s="323"/>
      <c r="XBD52" s="323"/>
      <c r="XBE52" s="323"/>
      <c r="XBF52" s="323"/>
      <c r="XBG52" s="323"/>
      <c r="XBH52" s="323"/>
      <c r="XBI52" s="323"/>
      <c r="XBJ52" s="323"/>
      <c r="XBK52" s="323"/>
      <c r="XBL52" s="323"/>
      <c r="XBM52" s="323"/>
      <c r="XBN52" s="323"/>
      <c r="XBO52" s="323"/>
      <c r="XBP52" s="323"/>
      <c r="XBQ52" s="323"/>
      <c r="XBR52" s="323"/>
      <c r="XBS52" s="323"/>
      <c r="XBT52" s="323"/>
      <c r="XBU52" s="323"/>
      <c r="XBV52" s="323"/>
      <c r="XBW52" s="323"/>
      <c r="XBX52" s="323"/>
      <c r="XBY52" s="323"/>
      <c r="XBZ52" s="323"/>
      <c r="XCA52" s="323"/>
      <c r="XCB52" s="323"/>
      <c r="XCC52" s="323"/>
      <c r="XCD52" s="323"/>
      <c r="XCE52" s="323"/>
      <c r="XCF52" s="323"/>
      <c r="XCG52" s="323"/>
      <c r="XCH52" s="323"/>
      <c r="XCI52" s="323"/>
      <c r="XCJ52" s="323"/>
      <c r="XCK52" s="323"/>
      <c r="XCL52" s="323"/>
      <c r="XCM52" s="323"/>
      <c r="XCN52" s="323"/>
      <c r="XCO52" s="323"/>
      <c r="XCP52" s="323"/>
      <c r="XCQ52" s="323"/>
      <c r="XCR52" s="323"/>
      <c r="XCS52" s="323"/>
      <c r="XCT52" s="323"/>
      <c r="XCU52" s="323"/>
      <c r="XCV52" s="323"/>
      <c r="XCW52" s="323"/>
      <c r="XCX52" s="323"/>
      <c r="XCY52" s="323"/>
      <c r="XCZ52" s="323"/>
      <c r="XDA52" s="323"/>
      <c r="XDB52" s="323"/>
      <c r="XDC52" s="323"/>
      <c r="XDD52" s="323"/>
      <c r="XDE52" s="323"/>
      <c r="XDF52" s="323"/>
      <c r="XDG52" s="323"/>
      <c r="XDH52" s="323"/>
      <c r="XDI52" s="323"/>
      <c r="XDJ52" s="323"/>
      <c r="XDK52" s="323"/>
      <c r="XDL52" s="323"/>
      <c r="XDM52" s="323"/>
      <c r="XDN52" s="323"/>
      <c r="XDO52" s="323"/>
      <c r="XDP52" s="323"/>
      <c r="XDQ52" s="323"/>
      <c r="XDR52" s="323"/>
      <c r="XDS52" s="323"/>
      <c r="XDT52" s="323"/>
      <c r="XDU52" s="323"/>
      <c r="XDV52" s="323"/>
      <c r="XDW52" s="323"/>
      <c r="XDX52" s="323"/>
      <c r="XDY52" s="323"/>
      <c r="XDZ52" s="323"/>
      <c r="XEA52" s="323"/>
      <c r="XEB52" s="323"/>
      <c r="XEC52" s="323"/>
      <c r="XED52" s="323"/>
      <c r="XEE52" s="323"/>
      <c r="XEF52" s="323"/>
      <c r="XEG52" s="323"/>
      <c r="XEH52" s="323"/>
      <c r="XEI52" s="323"/>
      <c r="XEJ52" s="323"/>
      <c r="XEK52" s="323"/>
      <c r="XEL52" s="323"/>
      <c r="XEM52" s="323"/>
      <c r="XEN52" s="323"/>
      <c r="XEO52" s="323"/>
      <c r="XEP52" s="323"/>
      <c r="XEQ52" s="323"/>
      <c r="XER52" s="323"/>
      <c r="XES52" s="323"/>
      <c r="XET52" s="323"/>
      <c r="XEU52" s="323"/>
      <c r="XEV52" s="323"/>
      <c r="XEW52" s="323"/>
      <c r="XEX52" s="323"/>
      <c r="XEY52" s="323"/>
      <c r="XEZ52" s="323"/>
      <c r="XFA52" s="323"/>
      <c r="XFB52" s="323"/>
      <c r="XFC52" s="323"/>
      <c r="XFD52" s="323"/>
    </row>
    <row r="53" spans="1:16384" hidden="1" outlineLevel="1" x14ac:dyDescent="0.25">
      <c r="A53" s="44"/>
      <c r="B53" s="44"/>
      <c r="C53" s="58"/>
      <c r="D53" s="70"/>
      <c r="E53" s="58"/>
      <c r="F53" s="61"/>
      <c r="G53" s="37"/>
      <c r="H53" s="25"/>
      <c r="I53" s="34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  <c r="DL53" s="323"/>
      <c r="DM53" s="323"/>
      <c r="DN53" s="323"/>
      <c r="DO53" s="323"/>
      <c r="DP53" s="323"/>
      <c r="DQ53" s="323"/>
      <c r="DR53" s="323"/>
      <c r="DS53" s="323"/>
      <c r="DT53" s="323"/>
      <c r="DU53" s="323"/>
      <c r="DV53" s="323"/>
      <c r="DW53" s="323"/>
      <c r="DX53" s="323"/>
      <c r="DY53" s="323"/>
      <c r="DZ53" s="323"/>
      <c r="EA53" s="323"/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3"/>
      <c r="ER53" s="323"/>
      <c r="ES53" s="323"/>
      <c r="ET53" s="323"/>
      <c r="EU53" s="323"/>
      <c r="EV53" s="323"/>
      <c r="EW53" s="323"/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/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/>
      <c r="FZ53" s="323"/>
      <c r="GA53" s="323"/>
      <c r="GB53" s="323"/>
      <c r="GC53" s="323"/>
      <c r="GD53" s="323"/>
      <c r="GE53" s="323"/>
      <c r="GF53" s="323"/>
      <c r="GG53" s="323"/>
      <c r="GH53" s="323"/>
      <c r="GI53" s="323"/>
      <c r="GJ53" s="323"/>
      <c r="GK53" s="323"/>
      <c r="GL53" s="323"/>
      <c r="GM53" s="323"/>
      <c r="GN53" s="323"/>
      <c r="GO53" s="323"/>
      <c r="GP53" s="323"/>
      <c r="GQ53" s="323"/>
      <c r="GR53" s="323"/>
      <c r="GS53" s="323"/>
      <c r="GT53" s="323"/>
      <c r="GU53" s="323"/>
      <c r="GV53" s="323"/>
      <c r="GW53" s="323"/>
      <c r="GX53" s="323"/>
      <c r="GY53" s="323"/>
      <c r="GZ53" s="323"/>
      <c r="HA53" s="323"/>
      <c r="HB53" s="323"/>
      <c r="HC53" s="323"/>
      <c r="HD53" s="323"/>
      <c r="HE53" s="323"/>
      <c r="HF53" s="323"/>
      <c r="HG53" s="323"/>
      <c r="HH53" s="323"/>
      <c r="HI53" s="323"/>
      <c r="HJ53" s="323"/>
      <c r="HK53" s="323"/>
      <c r="HL53" s="323"/>
      <c r="HM53" s="323"/>
      <c r="HN53" s="323"/>
      <c r="HO53" s="323"/>
      <c r="HP53" s="323"/>
      <c r="HQ53" s="323"/>
      <c r="HR53" s="323"/>
      <c r="HS53" s="323"/>
      <c r="HT53" s="323"/>
      <c r="HU53" s="323"/>
      <c r="HV53" s="323"/>
      <c r="HW53" s="323"/>
      <c r="HX53" s="323"/>
      <c r="HY53" s="323"/>
      <c r="HZ53" s="323"/>
      <c r="IA53" s="323"/>
      <c r="IB53" s="323"/>
      <c r="IC53" s="323"/>
      <c r="ID53" s="323"/>
      <c r="IE53" s="323"/>
      <c r="IF53" s="323"/>
      <c r="IG53" s="323"/>
      <c r="IH53" s="323"/>
      <c r="II53" s="323"/>
      <c r="IJ53" s="323"/>
      <c r="IK53" s="323"/>
      <c r="IL53" s="323"/>
      <c r="IM53" s="323"/>
      <c r="IN53" s="323"/>
      <c r="IO53" s="323"/>
      <c r="IP53" s="323"/>
      <c r="IQ53" s="323"/>
      <c r="IR53" s="323"/>
      <c r="IS53" s="323"/>
      <c r="IT53" s="323"/>
      <c r="IU53" s="323"/>
      <c r="IV53" s="323"/>
      <c r="IW53" s="323"/>
      <c r="IX53" s="323"/>
      <c r="IY53" s="323"/>
      <c r="IZ53" s="323"/>
      <c r="JA53" s="323"/>
      <c r="JB53" s="323"/>
      <c r="JC53" s="323"/>
      <c r="JD53" s="323"/>
      <c r="JE53" s="323"/>
      <c r="JF53" s="323"/>
      <c r="JG53" s="323"/>
      <c r="JH53" s="323"/>
      <c r="JI53" s="323"/>
      <c r="JJ53" s="323"/>
      <c r="JK53" s="323"/>
      <c r="JL53" s="323"/>
      <c r="JM53" s="323"/>
      <c r="JN53" s="323"/>
      <c r="JO53" s="323"/>
      <c r="JP53" s="323"/>
      <c r="JQ53" s="323"/>
      <c r="JR53" s="323"/>
      <c r="JS53" s="323"/>
      <c r="JT53" s="323"/>
      <c r="JU53" s="323"/>
      <c r="JV53" s="323"/>
      <c r="JW53" s="323"/>
      <c r="JX53" s="323"/>
      <c r="JY53" s="323"/>
      <c r="JZ53" s="323"/>
      <c r="KA53" s="323"/>
      <c r="KB53" s="323"/>
      <c r="KC53" s="323"/>
      <c r="KD53" s="323"/>
      <c r="KE53" s="323"/>
      <c r="KF53" s="323"/>
      <c r="KG53" s="323"/>
      <c r="KH53" s="323"/>
      <c r="KI53" s="323"/>
      <c r="KJ53" s="323"/>
      <c r="KK53" s="323"/>
      <c r="KL53" s="323"/>
      <c r="KM53" s="323"/>
      <c r="KN53" s="323"/>
      <c r="KO53" s="323"/>
      <c r="KP53" s="323"/>
      <c r="KQ53" s="323"/>
      <c r="KR53" s="323"/>
      <c r="KS53" s="323"/>
      <c r="KT53" s="323"/>
      <c r="KU53" s="323"/>
      <c r="KV53" s="323"/>
      <c r="KW53" s="323"/>
      <c r="KX53" s="323"/>
      <c r="KY53" s="323"/>
      <c r="KZ53" s="323"/>
      <c r="LA53" s="323"/>
      <c r="LB53" s="323"/>
      <c r="LC53" s="323"/>
      <c r="LD53" s="323"/>
      <c r="LE53" s="323"/>
      <c r="LF53" s="323"/>
      <c r="LG53" s="323"/>
      <c r="LH53" s="323"/>
      <c r="LI53" s="323"/>
      <c r="LJ53" s="323"/>
      <c r="LK53" s="323"/>
      <c r="LL53" s="323"/>
      <c r="LM53" s="323"/>
      <c r="LN53" s="323"/>
      <c r="LO53" s="323"/>
      <c r="LP53" s="323"/>
      <c r="LQ53" s="323"/>
      <c r="LR53" s="323"/>
      <c r="LS53" s="323"/>
      <c r="LT53" s="323"/>
      <c r="LU53" s="323"/>
      <c r="LV53" s="323"/>
      <c r="LW53" s="323"/>
      <c r="LX53" s="323"/>
      <c r="LY53" s="323"/>
      <c r="LZ53" s="323"/>
      <c r="MA53" s="323"/>
      <c r="MB53" s="323"/>
      <c r="MC53" s="323"/>
      <c r="MD53" s="323"/>
      <c r="ME53" s="323"/>
      <c r="MF53" s="323"/>
      <c r="MG53" s="323"/>
      <c r="MH53" s="323"/>
      <c r="MI53" s="323"/>
      <c r="MJ53" s="323"/>
      <c r="MK53" s="323"/>
      <c r="ML53" s="323"/>
      <c r="MM53" s="323"/>
      <c r="MN53" s="323"/>
      <c r="MO53" s="323"/>
      <c r="MP53" s="323"/>
      <c r="MQ53" s="323"/>
      <c r="MR53" s="323"/>
      <c r="MS53" s="323"/>
      <c r="MT53" s="323"/>
      <c r="MU53" s="323"/>
      <c r="MV53" s="323"/>
      <c r="MW53" s="323"/>
      <c r="MX53" s="323"/>
      <c r="MY53" s="323"/>
      <c r="MZ53" s="323"/>
      <c r="NA53" s="323"/>
      <c r="NB53" s="323"/>
      <c r="NC53" s="323"/>
      <c r="ND53" s="323"/>
      <c r="NE53" s="323"/>
      <c r="NF53" s="323"/>
      <c r="NG53" s="323"/>
      <c r="NH53" s="323"/>
      <c r="NI53" s="323"/>
      <c r="NJ53" s="323"/>
      <c r="NK53" s="323"/>
      <c r="NL53" s="323"/>
      <c r="NM53" s="323"/>
      <c r="NN53" s="323"/>
      <c r="NO53" s="323"/>
      <c r="NP53" s="323"/>
      <c r="NQ53" s="323"/>
      <c r="NR53" s="323"/>
      <c r="NS53" s="323"/>
      <c r="NT53" s="323"/>
      <c r="NU53" s="323"/>
      <c r="NV53" s="323"/>
      <c r="NW53" s="323"/>
      <c r="NX53" s="323"/>
      <c r="NY53" s="323"/>
      <c r="NZ53" s="323"/>
      <c r="OA53" s="323"/>
      <c r="OB53" s="323"/>
      <c r="OC53" s="323"/>
      <c r="OD53" s="323"/>
      <c r="OE53" s="323"/>
      <c r="OF53" s="323"/>
      <c r="OG53" s="323"/>
      <c r="OH53" s="323"/>
      <c r="OI53" s="323"/>
      <c r="OJ53" s="323"/>
      <c r="OK53" s="323"/>
      <c r="OL53" s="323"/>
      <c r="OM53" s="323"/>
      <c r="ON53" s="323"/>
      <c r="OO53" s="323"/>
      <c r="OP53" s="323"/>
      <c r="OQ53" s="323"/>
      <c r="OR53" s="323"/>
      <c r="OS53" s="323"/>
      <c r="OT53" s="323"/>
      <c r="OU53" s="323"/>
      <c r="OV53" s="323"/>
      <c r="OW53" s="323"/>
      <c r="OX53" s="323"/>
      <c r="OY53" s="323"/>
      <c r="OZ53" s="323"/>
      <c r="PA53" s="323"/>
      <c r="PB53" s="323"/>
      <c r="PC53" s="323"/>
      <c r="PD53" s="323"/>
      <c r="PE53" s="323"/>
      <c r="PF53" s="323"/>
      <c r="PG53" s="323"/>
      <c r="PH53" s="323"/>
      <c r="PI53" s="323"/>
      <c r="PJ53" s="323"/>
      <c r="PK53" s="323"/>
      <c r="PL53" s="323"/>
      <c r="PM53" s="323"/>
      <c r="PN53" s="323"/>
      <c r="PO53" s="323"/>
      <c r="PP53" s="323"/>
      <c r="PQ53" s="323"/>
      <c r="PR53" s="323"/>
      <c r="PS53" s="323"/>
      <c r="PT53" s="323"/>
      <c r="PU53" s="323"/>
      <c r="PV53" s="323"/>
      <c r="PW53" s="323"/>
      <c r="PX53" s="323"/>
      <c r="PY53" s="323"/>
      <c r="PZ53" s="323"/>
      <c r="QA53" s="323"/>
      <c r="QB53" s="323"/>
      <c r="QC53" s="323"/>
      <c r="QD53" s="323"/>
      <c r="QE53" s="323"/>
      <c r="QF53" s="323"/>
      <c r="QG53" s="323"/>
      <c r="QH53" s="323"/>
      <c r="QI53" s="323"/>
      <c r="QJ53" s="323"/>
      <c r="QK53" s="323"/>
      <c r="QL53" s="323"/>
      <c r="QM53" s="323"/>
      <c r="QN53" s="323"/>
      <c r="QO53" s="323"/>
      <c r="QP53" s="323"/>
      <c r="QQ53" s="323"/>
      <c r="QR53" s="323"/>
      <c r="QS53" s="323"/>
      <c r="QT53" s="323"/>
      <c r="QU53" s="323"/>
      <c r="QV53" s="323"/>
      <c r="QW53" s="323"/>
      <c r="QX53" s="323"/>
      <c r="QY53" s="323"/>
      <c r="QZ53" s="323"/>
      <c r="RA53" s="323"/>
      <c r="RB53" s="323"/>
      <c r="RC53" s="323"/>
      <c r="RD53" s="323"/>
      <c r="RE53" s="323"/>
      <c r="RF53" s="323"/>
      <c r="RG53" s="323"/>
      <c r="RH53" s="323"/>
      <c r="RI53" s="323"/>
      <c r="RJ53" s="323"/>
      <c r="RK53" s="323"/>
      <c r="RL53" s="323"/>
      <c r="RM53" s="323"/>
      <c r="RN53" s="323"/>
      <c r="RO53" s="323"/>
      <c r="RP53" s="323"/>
      <c r="RQ53" s="323"/>
      <c r="RR53" s="323"/>
      <c r="RS53" s="323"/>
      <c r="RT53" s="323"/>
      <c r="RU53" s="323"/>
      <c r="RV53" s="323"/>
      <c r="RW53" s="323"/>
      <c r="RX53" s="323"/>
      <c r="RY53" s="323"/>
      <c r="RZ53" s="323"/>
      <c r="SA53" s="323"/>
      <c r="SB53" s="323"/>
      <c r="SC53" s="323"/>
      <c r="SD53" s="323"/>
      <c r="SE53" s="323"/>
      <c r="SF53" s="323"/>
      <c r="SG53" s="323"/>
      <c r="SH53" s="323"/>
      <c r="SI53" s="323"/>
      <c r="SJ53" s="323"/>
      <c r="SK53" s="323"/>
      <c r="SL53" s="323"/>
      <c r="SM53" s="323"/>
      <c r="SN53" s="323"/>
      <c r="SO53" s="323"/>
      <c r="SP53" s="323"/>
      <c r="SQ53" s="323"/>
      <c r="SR53" s="323"/>
      <c r="SS53" s="323"/>
      <c r="ST53" s="323"/>
      <c r="SU53" s="323"/>
      <c r="SV53" s="323"/>
      <c r="SW53" s="323"/>
      <c r="SX53" s="323"/>
      <c r="SY53" s="323"/>
      <c r="SZ53" s="323"/>
      <c r="TA53" s="323"/>
      <c r="TB53" s="323"/>
      <c r="TC53" s="323"/>
      <c r="TD53" s="323"/>
      <c r="TE53" s="323"/>
      <c r="TF53" s="323"/>
      <c r="TG53" s="323"/>
      <c r="TH53" s="323"/>
      <c r="TI53" s="323"/>
      <c r="TJ53" s="323"/>
      <c r="TK53" s="323"/>
      <c r="TL53" s="323"/>
      <c r="TM53" s="323"/>
      <c r="TN53" s="323"/>
      <c r="TO53" s="323"/>
      <c r="TP53" s="323"/>
      <c r="TQ53" s="323"/>
      <c r="TR53" s="323"/>
      <c r="TS53" s="323"/>
      <c r="TT53" s="323"/>
      <c r="TU53" s="323"/>
      <c r="TV53" s="323"/>
      <c r="TW53" s="323"/>
      <c r="TX53" s="323"/>
      <c r="TY53" s="323"/>
      <c r="TZ53" s="323"/>
      <c r="UA53" s="323"/>
      <c r="UB53" s="323"/>
      <c r="UC53" s="323"/>
      <c r="UD53" s="323"/>
      <c r="UE53" s="323"/>
      <c r="UF53" s="323"/>
      <c r="UG53" s="323"/>
      <c r="UH53" s="323"/>
      <c r="UI53" s="323"/>
      <c r="UJ53" s="323"/>
      <c r="UK53" s="323"/>
      <c r="UL53" s="323"/>
      <c r="UM53" s="323"/>
      <c r="UN53" s="323"/>
      <c r="UO53" s="323"/>
      <c r="UP53" s="323"/>
      <c r="UQ53" s="323"/>
      <c r="UR53" s="323"/>
      <c r="US53" s="323"/>
      <c r="UT53" s="323"/>
      <c r="UU53" s="323"/>
      <c r="UV53" s="323"/>
      <c r="UW53" s="323"/>
      <c r="UX53" s="323"/>
      <c r="UY53" s="323"/>
      <c r="UZ53" s="323"/>
      <c r="VA53" s="323"/>
      <c r="VB53" s="323"/>
      <c r="VC53" s="323"/>
      <c r="VD53" s="323"/>
      <c r="VE53" s="323"/>
      <c r="VF53" s="323"/>
      <c r="VG53" s="323"/>
      <c r="VH53" s="323"/>
      <c r="VI53" s="323"/>
      <c r="VJ53" s="323"/>
      <c r="VK53" s="323"/>
      <c r="VL53" s="323"/>
      <c r="VM53" s="323"/>
      <c r="VN53" s="323"/>
      <c r="VO53" s="323"/>
      <c r="VP53" s="323"/>
      <c r="VQ53" s="323"/>
      <c r="VR53" s="323"/>
      <c r="VS53" s="323"/>
      <c r="VT53" s="323"/>
      <c r="VU53" s="323"/>
      <c r="VV53" s="323"/>
      <c r="VW53" s="323"/>
      <c r="VX53" s="323"/>
      <c r="VY53" s="323"/>
      <c r="VZ53" s="323"/>
      <c r="WA53" s="323"/>
      <c r="WB53" s="323"/>
      <c r="WC53" s="323"/>
      <c r="WD53" s="323"/>
      <c r="WE53" s="323"/>
      <c r="WF53" s="323"/>
      <c r="WG53" s="323"/>
      <c r="WH53" s="323"/>
      <c r="WI53" s="323"/>
      <c r="WJ53" s="323"/>
      <c r="WK53" s="323"/>
      <c r="WL53" s="323"/>
      <c r="WM53" s="323"/>
      <c r="WN53" s="323"/>
      <c r="WO53" s="323"/>
      <c r="WP53" s="323"/>
      <c r="WQ53" s="323"/>
      <c r="WR53" s="323"/>
      <c r="WS53" s="323"/>
      <c r="WT53" s="323"/>
      <c r="WU53" s="323"/>
      <c r="WV53" s="323"/>
      <c r="WW53" s="323"/>
      <c r="WX53" s="323"/>
      <c r="WY53" s="323"/>
      <c r="WZ53" s="323"/>
      <c r="XA53" s="323"/>
      <c r="XB53" s="323"/>
      <c r="XC53" s="323"/>
      <c r="XD53" s="323"/>
      <c r="XE53" s="323"/>
      <c r="XF53" s="323"/>
      <c r="XG53" s="323"/>
      <c r="XH53" s="323"/>
      <c r="XI53" s="323"/>
      <c r="XJ53" s="323"/>
      <c r="XK53" s="323"/>
      <c r="XL53" s="323"/>
      <c r="XM53" s="323"/>
      <c r="XN53" s="323"/>
      <c r="XO53" s="323"/>
      <c r="XP53" s="323"/>
      <c r="XQ53" s="323"/>
      <c r="XR53" s="323"/>
      <c r="XS53" s="323"/>
      <c r="XT53" s="323"/>
      <c r="XU53" s="323"/>
      <c r="XV53" s="323"/>
      <c r="XW53" s="323"/>
      <c r="XX53" s="323"/>
      <c r="XY53" s="323"/>
      <c r="XZ53" s="323"/>
      <c r="YA53" s="323"/>
      <c r="YB53" s="323"/>
      <c r="YC53" s="323"/>
      <c r="YD53" s="323"/>
      <c r="YE53" s="323"/>
      <c r="YF53" s="323"/>
      <c r="YG53" s="323"/>
      <c r="YH53" s="323"/>
      <c r="YI53" s="323"/>
      <c r="YJ53" s="323"/>
      <c r="YK53" s="323"/>
      <c r="YL53" s="323"/>
      <c r="YM53" s="323"/>
      <c r="YN53" s="323"/>
      <c r="YO53" s="323"/>
      <c r="YP53" s="323"/>
      <c r="YQ53" s="323"/>
      <c r="YR53" s="323"/>
      <c r="YS53" s="323"/>
      <c r="YT53" s="323"/>
      <c r="YU53" s="323"/>
      <c r="YV53" s="323"/>
      <c r="YW53" s="323"/>
      <c r="YX53" s="323"/>
      <c r="YY53" s="323"/>
      <c r="YZ53" s="323"/>
      <c r="ZA53" s="323"/>
      <c r="ZB53" s="323"/>
      <c r="ZC53" s="323"/>
      <c r="ZD53" s="323"/>
      <c r="ZE53" s="323"/>
      <c r="ZF53" s="323"/>
      <c r="ZG53" s="323"/>
      <c r="ZH53" s="323"/>
      <c r="ZI53" s="323"/>
      <c r="ZJ53" s="323"/>
      <c r="ZK53" s="323"/>
      <c r="ZL53" s="323"/>
      <c r="ZM53" s="323"/>
      <c r="ZN53" s="323"/>
      <c r="ZO53" s="323"/>
      <c r="ZP53" s="323"/>
      <c r="ZQ53" s="323"/>
      <c r="ZR53" s="323"/>
      <c r="ZS53" s="323"/>
      <c r="ZT53" s="323"/>
      <c r="ZU53" s="323"/>
      <c r="ZV53" s="323"/>
      <c r="ZW53" s="323"/>
      <c r="ZX53" s="323"/>
      <c r="ZY53" s="323"/>
      <c r="ZZ53" s="323"/>
      <c r="AAA53" s="323"/>
      <c r="AAB53" s="323"/>
      <c r="AAC53" s="323"/>
      <c r="AAD53" s="323"/>
      <c r="AAE53" s="323"/>
      <c r="AAF53" s="323"/>
      <c r="AAG53" s="323"/>
      <c r="AAH53" s="323"/>
      <c r="AAI53" s="323"/>
      <c r="AAJ53" s="323"/>
      <c r="AAK53" s="323"/>
      <c r="AAL53" s="323"/>
      <c r="AAM53" s="323"/>
      <c r="AAN53" s="323"/>
      <c r="AAO53" s="323"/>
      <c r="AAP53" s="323"/>
      <c r="AAQ53" s="323"/>
      <c r="AAR53" s="323"/>
      <c r="AAS53" s="323"/>
      <c r="AAT53" s="323"/>
      <c r="AAU53" s="323"/>
      <c r="AAV53" s="323"/>
      <c r="AAW53" s="323"/>
      <c r="AAX53" s="323"/>
      <c r="AAY53" s="323"/>
      <c r="AAZ53" s="323"/>
      <c r="ABA53" s="323"/>
      <c r="ABB53" s="323"/>
      <c r="ABC53" s="323"/>
      <c r="ABD53" s="323"/>
      <c r="ABE53" s="323"/>
      <c r="ABF53" s="323"/>
      <c r="ABG53" s="323"/>
      <c r="ABH53" s="323"/>
      <c r="ABI53" s="323"/>
      <c r="ABJ53" s="323"/>
      <c r="ABK53" s="323"/>
      <c r="ABL53" s="323"/>
      <c r="ABM53" s="323"/>
      <c r="ABN53" s="323"/>
      <c r="ABO53" s="323"/>
      <c r="ABP53" s="323"/>
      <c r="ABQ53" s="323"/>
      <c r="ABR53" s="323"/>
      <c r="ABS53" s="323"/>
      <c r="ABT53" s="323"/>
      <c r="ABU53" s="323"/>
      <c r="ABV53" s="323"/>
      <c r="ABW53" s="323"/>
      <c r="ABX53" s="323"/>
      <c r="ABY53" s="323"/>
      <c r="ABZ53" s="323"/>
      <c r="ACA53" s="323"/>
      <c r="ACB53" s="323"/>
      <c r="ACC53" s="323"/>
      <c r="ACD53" s="323"/>
      <c r="ACE53" s="323"/>
      <c r="ACF53" s="323"/>
      <c r="ACG53" s="323"/>
      <c r="ACH53" s="323"/>
      <c r="ACI53" s="323"/>
      <c r="ACJ53" s="323"/>
      <c r="ACK53" s="323"/>
      <c r="ACL53" s="323"/>
      <c r="ACM53" s="323"/>
      <c r="ACN53" s="323"/>
      <c r="ACO53" s="323"/>
      <c r="ACP53" s="323"/>
      <c r="ACQ53" s="323"/>
      <c r="ACR53" s="323"/>
      <c r="ACS53" s="323"/>
      <c r="ACT53" s="323"/>
      <c r="ACU53" s="323"/>
      <c r="ACV53" s="323"/>
      <c r="ACW53" s="323"/>
      <c r="ACX53" s="323"/>
      <c r="ACY53" s="323"/>
      <c r="ACZ53" s="323"/>
      <c r="ADA53" s="323"/>
      <c r="ADB53" s="323"/>
      <c r="ADC53" s="323"/>
      <c r="ADD53" s="323"/>
      <c r="ADE53" s="323"/>
      <c r="ADF53" s="323"/>
      <c r="ADG53" s="323"/>
      <c r="ADH53" s="323"/>
      <c r="ADI53" s="323"/>
      <c r="ADJ53" s="323"/>
      <c r="ADK53" s="323"/>
      <c r="ADL53" s="323"/>
      <c r="ADM53" s="323"/>
      <c r="ADN53" s="323"/>
      <c r="ADO53" s="323"/>
      <c r="ADP53" s="323"/>
      <c r="ADQ53" s="323"/>
      <c r="ADR53" s="323"/>
      <c r="ADS53" s="323"/>
      <c r="ADT53" s="323"/>
      <c r="ADU53" s="323"/>
      <c r="ADV53" s="323"/>
      <c r="ADW53" s="323"/>
      <c r="ADX53" s="323"/>
      <c r="ADY53" s="323"/>
      <c r="ADZ53" s="323"/>
      <c r="AEA53" s="323"/>
      <c r="AEB53" s="323"/>
      <c r="AEC53" s="323"/>
      <c r="AED53" s="323"/>
      <c r="AEE53" s="323"/>
      <c r="AEF53" s="323"/>
      <c r="AEG53" s="323"/>
      <c r="AEH53" s="323"/>
      <c r="AEI53" s="323"/>
      <c r="AEJ53" s="323"/>
      <c r="AEK53" s="323"/>
      <c r="AEL53" s="323"/>
      <c r="AEM53" s="323"/>
      <c r="AEN53" s="323"/>
      <c r="AEO53" s="323"/>
      <c r="AEP53" s="323"/>
      <c r="AEQ53" s="323"/>
      <c r="AER53" s="323"/>
      <c r="AES53" s="323"/>
      <c r="AET53" s="323"/>
      <c r="AEU53" s="323"/>
      <c r="AEV53" s="323"/>
      <c r="AEW53" s="323"/>
      <c r="AEX53" s="323"/>
      <c r="AEY53" s="323"/>
      <c r="AEZ53" s="323"/>
      <c r="AFA53" s="323"/>
      <c r="AFB53" s="323"/>
      <c r="AFC53" s="323"/>
      <c r="AFD53" s="323"/>
      <c r="AFE53" s="323"/>
      <c r="AFF53" s="323"/>
      <c r="AFG53" s="323"/>
      <c r="AFH53" s="323"/>
      <c r="AFI53" s="323"/>
      <c r="AFJ53" s="323"/>
      <c r="AFK53" s="323"/>
      <c r="AFL53" s="323"/>
      <c r="AFM53" s="323"/>
      <c r="AFN53" s="323"/>
      <c r="AFO53" s="323"/>
      <c r="AFP53" s="323"/>
      <c r="AFQ53" s="323"/>
      <c r="AFR53" s="323"/>
      <c r="AFS53" s="323"/>
      <c r="AFT53" s="323"/>
      <c r="AFU53" s="323"/>
      <c r="AFV53" s="323"/>
      <c r="AFW53" s="323"/>
      <c r="AFX53" s="323"/>
      <c r="AFY53" s="323"/>
      <c r="AFZ53" s="323"/>
      <c r="AGA53" s="323"/>
      <c r="AGB53" s="323"/>
      <c r="AGC53" s="323"/>
      <c r="AGD53" s="323"/>
      <c r="AGE53" s="323"/>
      <c r="AGF53" s="323"/>
      <c r="AGG53" s="323"/>
      <c r="AGH53" s="323"/>
      <c r="AGI53" s="323"/>
      <c r="AGJ53" s="323"/>
      <c r="AGK53" s="323"/>
      <c r="AGL53" s="323"/>
      <c r="AGM53" s="323"/>
      <c r="AGN53" s="323"/>
      <c r="AGO53" s="323"/>
      <c r="AGP53" s="323"/>
      <c r="AGQ53" s="323"/>
      <c r="AGR53" s="323"/>
      <c r="AGS53" s="323"/>
      <c r="AGT53" s="323"/>
      <c r="AGU53" s="323"/>
      <c r="AGV53" s="323"/>
      <c r="AGW53" s="323"/>
      <c r="AGX53" s="323"/>
      <c r="AGY53" s="323"/>
      <c r="AGZ53" s="323"/>
      <c r="AHA53" s="323"/>
      <c r="AHB53" s="323"/>
      <c r="AHC53" s="323"/>
      <c r="AHD53" s="323"/>
      <c r="AHE53" s="323"/>
      <c r="AHF53" s="323"/>
      <c r="AHG53" s="323"/>
      <c r="AHH53" s="323"/>
      <c r="AHI53" s="323"/>
      <c r="AHJ53" s="323"/>
      <c r="AHK53" s="323"/>
      <c r="AHL53" s="323"/>
      <c r="AHM53" s="323"/>
      <c r="AHN53" s="323"/>
      <c r="AHO53" s="323"/>
      <c r="AHP53" s="323"/>
      <c r="AHQ53" s="323"/>
      <c r="AHR53" s="323"/>
      <c r="AHS53" s="323"/>
      <c r="AHT53" s="323"/>
      <c r="AHU53" s="323"/>
      <c r="AHV53" s="323"/>
      <c r="AHW53" s="323"/>
      <c r="AHX53" s="323"/>
      <c r="AHY53" s="323"/>
      <c r="AHZ53" s="323"/>
      <c r="AIA53" s="323"/>
      <c r="AIB53" s="323"/>
      <c r="AIC53" s="323"/>
      <c r="AID53" s="323"/>
      <c r="AIE53" s="323"/>
      <c r="AIF53" s="323"/>
      <c r="AIG53" s="323"/>
      <c r="AIH53" s="323"/>
      <c r="AII53" s="323"/>
      <c r="AIJ53" s="323"/>
      <c r="AIK53" s="323"/>
      <c r="AIL53" s="323"/>
      <c r="AIM53" s="323"/>
      <c r="AIN53" s="323"/>
      <c r="AIO53" s="323"/>
      <c r="AIP53" s="323"/>
      <c r="AIQ53" s="323"/>
      <c r="AIR53" s="323"/>
      <c r="AIS53" s="323"/>
      <c r="AIT53" s="323"/>
      <c r="AIU53" s="323"/>
      <c r="AIV53" s="323"/>
      <c r="AIW53" s="323"/>
      <c r="AIX53" s="323"/>
      <c r="AIY53" s="323"/>
      <c r="AIZ53" s="323"/>
      <c r="AJA53" s="323"/>
      <c r="AJB53" s="323"/>
      <c r="AJC53" s="323"/>
      <c r="AJD53" s="323"/>
      <c r="AJE53" s="323"/>
      <c r="AJF53" s="323"/>
      <c r="AJG53" s="323"/>
      <c r="AJH53" s="323"/>
      <c r="AJI53" s="323"/>
      <c r="AJJ53" s="323"/>
      <c r="AJK53" s="323"/>
      <c r="AJL53" s="323"/>
      <c r="AJM53" s="323"/>
      <c r="AJN53" s="323"/>
      <c r="AJO53" s="323"/>
      <c r="AJP53" s="323"/>
      <c r="AJQ53" s="323"/>
      <c r="AJR53" s="323"/>
      <c r="AJS53" s="323"/>
      <c r="AJT53" s="323"/>
      <c r="AJU53" s="323"/>
      <c r="AJV53" s="323"/>
      <c r="AJW53" s="323"/>
      <c r="AJX53" s="323"/>
      <c r="AJY53" s="323"/>
      <c r="AJZ53" s="323"/>
      <c r="AKA53" s="323"/>
      <c r="AKB53" s="323"/>
      <c r="AKC53" s="323"/>
      <c r="AKD53" s="323"/>
      <c r="AKE53" s="323"/>
      <c r="AKF53" s="323"/>
      <c r="AKG53" s="323"/>
      <c r="AKH53" s="323"/>
      <c r="AKI53" s="323"/>
      <c r="AKJ53" s="323"/>
      <c r="AKK53" s="323"/>
      <c r="AKL53" s="323"/>
      <c r="AKM53" s="323"/>
      <c r="AKN53" s="323"/>
      <c r="AKO53" s="323"/>
      <c r="AKP53" s="323"/>
      <c r="AKQ53" s="323"/>
      <c r="AKR53" s="323"/>
      <c r="AKS53" s="323"/>
      <c r="AKT53" s="323"/>
      <c r="AKU53" s="323"/>
      <c r="AKV53" s="323"/>
      <c r="AKW53" s="323"/>
      <c r="AKX53" s="323"/>
      <c r="AKY53" s="323"/>
      <c r="AKZ53" s="323"/>
      <c r="ALA53" s="323"/>
      <c r="ALB53" s="323"/>
      <c r="ALC53" s="323"/>
      <c r="ALD53" s="323"/>
      <c r="ALE53" s="323"/>
      <c r="ALF53" s="323"/>
      <c r="ALG53" s="323"/>
      <c r="ALH53" s="323"/>
      <c r="ALI53" s="323"/>
      <c r="ALJ53" s="323"/>
      <c r="ALK53" s="323"/>
      <c r="ALL53" s="323"/>
      <c r="ALM53" s="323"/>
      <c r="ALN53" s="323"/>
      <c r="ALO53" s="323"/>
      <c r="ALP53" s="323"/>
      <c r="ALQ53" s="323"/>
      <c r="ALR53" s="323"/>
      <c r="ALS53" s="323"/>
      <c r="ALT53" s="323"/>
      <c r="ALU53" s="323"/>
      <c r="ALV53" s="323"/>
      <c r="ALW53" s="323"/>
      <c r="ALX53" s="323"/>
      <c r="ALY53" s="323"/>
      <c r="ALZ53" s="323"/>
      <c r="AMA53" s="323"/>
      <c r="AMB53" s="323"/>
      <c r="AMC53" s="323"/>
      <c r="AMD53" s="323"/>
      <c r="AME53" s="323"/>
      <c r="AMF53" s="323"/>
      <c r="AMG53" s="323"/>
      <c r="AMH53" s="323"/>
      <c r="AMI53" s="323"/>
      <c r="AMJ53" s="323"/>
      <c r="AMK53" s="323"/>
      <c r="AML53" s="323"/>
      <c r="AMM53" s="323"/>
      <c r="AMN53" s="323"/>
      <c r="AMO53" s="323"/>
      <c r="AMP53" s="323"/>
      <c r="AMQ53" s="323"/>
      <c r="AMR53" s="323"/>
      <c r="AMS53" s="323"/>
      <c r="AMT53" s="323"/>
      <c r="AMU53" s="323"/>
      <c r="AMV53" s="323"/>
      <c r="AMW53" s="323"/>
      <c r="AMX53" s="323"/>
      <c r="AMY53" s="323"/>
      <c r="AMZ53" s="323"/>
      <c r="ANA53" s="323"/>
      <c r="ANB53" s="323"/>
      <c r="ANC53" s="323"/>
      <c r="AND53" s="323"/>
      <c r="ANE53" s="323"/>
      <c r="ANF53" s="323"/>
      <c r="ANG53" s="323"/>
      <c r="ANH53" s="323"/>
      <c r="ANI53" s="323"/>
      <c r="ANJ53" s="323"/>
      <c r="ANK53" s="323"/>
      <c r="ANL53" s="323"/>
      <c r="ANM53" s="323"/>
      <c r="ANN53" s="323"/>
      <c r="ANO53" s="323"/>
      <c r="ANP53" s="323"/>
      <c r="ANQ53" s="323"/>
      <c r="ANR53" s="323"/>
      <c r="ANS53" s="323"/>
      <c r="ANT53" s="323"/>
      <c r="ANU53" s="323"/>
      <c r="ANV53" s="323"/>
      <c r="ANW53" s="323"/>
      <c r="ANX53" s="323"/>
      <c r="ANY53" s="323"/>
      <c r="ANZ53" s="323"/>
      <c r="AOA53" s="323"/>
      <c r="AOB53" s="323"/>
      <c r="AOC53" s="323"/>
      <c r="AOD53" s="323"/>
      <c r="AOE53" s="323"/>
      <c r="AOF53" s="323"/>
      <c r="AOG53" s="323"/>
      <c r="AOH53" s="323"/>
      <c r="AOI53" s="323"/>
      <c r="AOJ53" s="323"/>
      <c r="AOK53" s="323"/>
      <c r="AOL53" s="323"/>
      <c r="AOM53" s="323"/>
      <c r="AON53" s="323"/>
      <c r="AOO53" s="323"/>
      <c r="AOP53" s="323"/>
      <c r="AOQ53" s="323"/>
      <c r="AOR53" s="323"/>
      <c r="AOS53" s="323"/>
      <c r="AOT53" s="323"/>
      <c r="AOU53" s="323"/>
      <c r="AOV53" s="323"/>
      <c r="AOW53" s="323"/>
      <c r="AOX53" s="323"/>
      <c r="AOY53" s="323"/>
      <c r="AOZ53" s="323"/>
      <c r="APA53" s="323"/>
      <c r="APB53" s="323"/>
      <c r="APC53" s="323"/>
      <c r="APD53" s="323"/>
      <c r="APE53" s="323"/>
      <c r="APF53" s="323"/>
      <c r="APG53" s="323"/>
      <c r="APH53" s="323"/>
      <c r="API53" s="323"/>
      <c r="APJ53" s="323"/>
      <c r="APK53" s="323"/>
      <c r="APL53" s="323"/>
      <c r="APM53" s="323"/>
      <c r="APN53" s="323"/>
      <c r="APO53" s="323"/>
      <c r="APP53" s="323"/>
      <c r="APQ53" s="323"/>
      <c r="APR53" s="323"/>
      <c r="APS53" s="323"/>
      <c r="APT53" s="323"/>
      <c r="APU53" s="323"/>
      <c r="APV53" s="323"/>
      <c r="APW53" s="323"/>
      <c r="APX53" s="323"/>
      <c r="APY53" s="323"/>
      <c r="APZ53" s="323"/>
      <c r="AQA53" s="323"/>
      <c r="AQB53" s="323"/>
      <c r="AQC53" s="323"/>
      <c r="AQD53" s="323"/>
      <c r="AQE53" s="323"/>
      <c r="AQF53" s="323"/>
      <c r="AQG53" s="323"/>
      <c r="AQH53" s="323"/>
      <c r="AQI53" s="323"/>
      <c r="AQJ53" s="323"/>
      <c r="AQK53" s="323"/>
      <c r="AQL53" s="323"/>
      <c r="AQM53" s="323"/>
      <c r="AQN53" s="323"/>
      <c r="AQO53" s="323"/>
      <c r="AQP53" s="323"/>
      <c r="AQQ53" s="323"/>
      <c r="AQR53" s="323"/>
      <c r="AQS53" s="323"/>
      <c r="AQT53" s="323"/>
      <c r="AQU53" s="323"/>
      <c r="AQV53" s="323"/>
      <c r="AQW53" s="323"/>
      <c r="AQX53" s="323"/>
      <c r="AQY53" s="323"/>
      <c r="AQZ53" s="323"/>
      <c r="ARA53" s="323"/>
      <c r="ARB53" s="323"/>
      <c r="ARC53" s="323"/>
      <c r="ARD53" s="323"/>
      <c r="ARE53" s="323"/>
      <c r="ARF53" s="323"/>
      <c r="ARG53" s="323"/>
      <c r="ARH53" s="323"/>
      <c r="ARI53" s="323"/>
      <c r="ARJ53" s="323"/>
      <c r="ARK53" s="323"/>
      <c r="ARL53" s="323"/>
      <c r="ARM53" s="323"/>
      <c r="ARN53" s="323"/>
      <c r="ARO53" s="323"/>
      <c r="ARP53" s="323"/>
      <c r="ARQ53" s="323"/>
      <c r="ARR53" s="323"/>
      <c r="ARS53" s="323"/>
      <c r="ART53" s="323"/>
      <c r="ARU53" s="323"/>
      <c r="ARV53" s="323"/>
      <c r="ARW53" s="323"/>
      <c r="ARX53" s="323"/>
      <c r="ARY53" s="323"/>
      <c r="ARZ53" s="323"/>
      <c r="ASA53" s="323"/>
      <c r="ASB53" s="323"/>
      <c r="ASC53" s="323"/>
      <c r="ASD53" s="323"/>
      <c r="ASE53" s="323"/>
      <c r="ASF53" s="323"/>
      <c r="ASG53" s="323"/>
      <c r="ASH53" s="323"/>
      <c r="ASI53" s="323"/>
      <c r="ASJ53" s="323"/>
      <c r="ASK53" s="323"/>
      <c r="ASL53" s="323"/>
      <c r="ASM53" s="323"/>
      <c r="ASN53" s="323"/>
      <c r="ASO53" s="323"/>
      <c r="ASP53" s="323"/>
      <c r="ASQ53" s="323"/>
      <c r="ASR53" s="323"/>
      <c r="ASS53" s="323"/>
      <c r="AST53" s="323"/>
      <c r="ASU53" s="323"/>
      <c r="ASV53" s="323"/>
      <c r="ASW53" s="323"/>
      <c r="ASX53" s="323"/>
      <c r="ASY53" s="323"/>
      <c r="ASZ53" s="323"/>
      <c r="ATA53" s="323"/>
      <c r="ATB53" s="323"/>
      <c r="ATC53" s="323"/>
      <c r="ATD53" s="323"/>
      <c r="ATE53" s="323"/>
      <c r="ATF53" s="323"/>
      <c r="ATG53" s="323"/>
      <c r="ATH53" s="323"/>
      <c r="ATI53" s="323"/>
      <c r="ATJ53" s="323"/>
      <c r="ATK53" s="323"/>
      <c r="ATL53" s="323"/>
      <c r="ATM53" s="323"/>
      <c r="ATN53" s="323"/>
      <c r="ATO53" s="323"/>
      <c r="ATP53" s="323"/>
      <c r="ATQ53" s="323"/>
      <c r="ATR53" s="323"/>
      <c r="ATS53" s="323"/>
      <c r="ATT53" s="323"/>
      <c r="ATU53" s="323"/>
      <c r="ATV53" s="323"/>
      <c r="ATW53" s="323"/>
      <c r="ATX53" s="323"/>
      <c r="ATY53" s="323"/>
      <c r="ATZ53" s="323"/>
      <c r="AUA53" s="323"/>
      <c r="AUB53" s="323"/>
      <c r="AUC53" s="323"/>
      <c r="AUD53" s="323"/>
      <c r="AUE53" s="323"/>
      <c r="AUF53" s="323"/>
      <c r="AUG53" s="323"/>
      <c r="AUH53" s="323"/>
      <c r="AUI53" s="323"/>
      <c r="AUJ53" s="323"/>
      <c r="AUK53" s="323"/>
      <c r="AUL53" s="323"/>
      <c r="AUM53" s="323"/>
      <c r="AUN53" s="323"/>
      <c r="AUO53" s="323"/>
      <c r="AUP53" s="323"/>
      <c r="AUQ53" s="323"/>
      <c r="AUR53" s="323"/>
      <c r="AUS53" s="323"/>
      <c r="AUT53" s="323"/>
      <c r="AUU53" s="323"/>
      <c r="AUV53" s="323"/>
      <c r="AUW53" s="323"/>
      <c r="AUX53" s="323"/>
      <c r="AUY53" s="323"/>
      <c r="AUZ53" s="323"/>
      <c r="AVA53" s="323"/>
      <c r="AVB53" s="323"/>
      <c r="AVC53" s="323"/>
      <c r="AVD53" s="323"/>
      <c r="AVE53" s="323"/>
      <c r="AVF53" s="323"/>
      <c r="AVG53" s="323"/>
      <c r="AVH53" s="323"/>
      <c r="AVI53" s="323"/>
      <c r="AVJ53" s="323"/>
      <c r="AVK53" s="323"/>
      <c r="AVL53" s="323"/>
      <c r="AVM53" s="323"/>
      <c r="AVN53" s="323"/>
      <c r="AVO53" s="323"/>
      <c r="AVP53" s="323"/>
      <c r="AVQ53" s="323"/>
      <c r="AVR53" s="323"/>
      <c r="AVS53" s="323"/>
      <c r="AVT53" s="323"/>
      <c r="AVU53" s="323"/>
      <c r="AVV53" s="323"/>
      <c r="AVW53" s="323"/>
      <c r="AVX53" s="323"/>
      <c r="AVY53" s="323"/>
      <c r="AVZ53" s="323"/>
      <c r="AWA53" s="323"/>
      <c r="AWB53" s="323"/>
      <c r="AWC53" s="323"/>
      <c r="AWD53" s="323"/>
      <c r="AWE53" s="323"/>
      <c r="AWF53" s="323"/>
      <c r="AWG53" s="323"/>
      <c r="AWH53" s="323"/>
      <c r="AWI53" s="323"/>
      <c r="AWJ53" s="323"/>
      <c r="AWK53" s="323"/>
      <c r="AWL53" s="323"/>
      <c r="AWM53" s="323"/>
      <c r="AWN53" s="323"/>
      <c r="AWO53" s="323"/>
      <c r="AWP53" s="323"/>
      <c r="AWQ53" s="323"/>
      <c r="AWR53" s="323"/>
      <c r="AWS53" s="323"/>
      <c r="AWT53" s="323"/>
      <c r="AWU53" s="323"/>
      <c r="AWV53" s="323"/>
      <c r="AWW53" s="323"/>
      <c r="AWX53" s="323"/>
      <c r="AWY53" s="323"/>
      <c r="AWZ53" s="323"/>
      <c r="AXA53" s="323"/>
      <c r="AXB53" s="323"/>
      <c r="AXC53" s="323"/>
      <c r="AXD53" s="323"/>
      <c r="AXE53" s="323"/>
      <c r="AXF53" s="323"/>
      <c r="AXG53" s="323"/>
      <c r="AXH53" s="323"/>
      <c r="AXI53" s="323"/>
      <c r="AXJ53" s="323"/>
      <c r="AXK53" s="323"/>
      <c r="AXL53" s="323"/>
      <c r="AXM53" s="323"/>
      <c r="AXN53" s="323"/>
      <c r="AXO53" s="323"/>
      <c r="AXP53" s="323"/>
      <c r="AXQ53" s="323"/>
      <c r="AXR53" s="323"/>
      <c r="AXS53" s="323"/>
      <c r="AXT53" s="323"/>
      <c r="AXU53" s="323"/>
      <c r="AXV53" s="323"/>
      <c r="AXW53" s="323"/>
      <c r="AXX53" s="323"/>
      <c r="AXY53" s="323"/>
      <c r="AXZ53" s="323"/>
      <c r="AYA53" s="323"/>
      <c r="AYB53" s="323"/>
      <c r="AYC53" s="323"/>
      <c r="AYD53" s="323"/>
      <c r="AYE53" s="323"/>
      <c r="AYF53" s="323"/>
      <c r="AYG53" s="323"/>
      <c r="AYH53" s="323"/>
      <c r="AYI53" s="323"/>
      <c r="AYJ53" s="323"/>
      <c r="AYK53" s="323"/>
      <c r="AYL53" s="323"/>
      <c r="AYM53" s="323"/>
      <c r="AYN53" s="323"/>
      <c r="AYO53" s="323"/>
      <c r="AYP53" s="323"/>
      <c r="AYQ53" s="323"/>
      <c r="AYR53" s="323"/>
      <c r="AYS53" s="323"/>
      <c r="AYT53" s="323"/>
      <c r="AYU53" s="323"/>
      <c r="AYV53" s="323"/>
      <c r="AYW53" s="323"/>
      <c r="AYX53" s="323"/>
      <c r="AYY53" s="323"/>
      <c r="AYZ53" s="323"/>
      <c r="AZA53" s="323"/>
      <c r="AZB53" s="323"/>
      <c r="AZC53" s="323"/>
      <c r="AZD53" s="323"/>
      <c r="AZE53" s="323"/>
      <c r="AZF53" s="323"/>
      <c r="AZG53" s="323"/>
      <c r="AZH53" s="323"/>
      <c r="AZI53" s="323"/>
      <c r="AZJ53" s="323"/>
      <c r="AZK53" s="323"/>
      <c r="AZL53" s="323"/>
      <c r="AZM53" s="323"/>
      <c r="AZN53" s="323"/>
      <c r="AZO53" s="323"/>
      <c r="AZP53" s="323"/>
      <c r="AZQ53" s="323"/>
      <c r="AZR53" s="323"/>
      <c r="AZS53" s="323"/>
      <c r="AZT53" s="323"/>
      <c r="AZU53" s="323"/>
      <c r="AZV53" s="323"/>
      <c r="AZW53" s="323"/>
      <c r="AZX53" s="323"/>
      <c r="AZY53" s="323"/>
      <c r="AZZ53" s="323"/>
      <c r="BAA53" s="323"/>
      <c r="BAB53" s="323"/>
      <c r="BAC53" s="323"/>
      <c r="BAD53" s="323"/>
      <c r="BAE53" s="323"/>
      <c r="BAF53" s="323"/>
      <c r="BAG53" s="323"/>
      <c r="BAH53" s="323"/>
      <c r="BAI53" s="323"/>
      <c r="BAJ53" s="323"/>
      <c r="BAK53" s="323"/>
      <c r="BAL53" s="323"/>
      <c r="BAM53" s="323"/>
      <c r="BAN53" s="323"/>
      <c r="BAO53" s="323"/>
      <c r="BAP53" s="323"/>
      <c r="BAQ53" s="323"/>
      <c r="BAR53" s="323"/>
      <c r="BAS53" s="323"/>
      <c r="BAT53" s="323"/>
      <c r="BAU53" s="323"/>
      <c r="BAV53" s="323"/>
      <c r="BAW53" s="323"/>
      <c r="BAX53" s="323"/>
      <c r="BAY53" s="323"/>
      <c r="BAZ53" s="323"/>
      <c r="BBA53" s="323"/>
      <c r="BBB53" s="323"/>
      <c r="BBC53" s="323"/>
      <c r="BBD53" s="323"/>
      <c r="BBE53" s="323"/>
      <c r="BBF53" s="323"/>
      <c r="BBG53" s="323"/>
      <c r="BBH53" s="323"/>
      <c r="BBI53" s="323"/>
      <c r="BBJ53" s="323"/>
      <c r="BBK53" s="323"/>
      <c r="BBL53" s="323"/>
      <c r="BBM53" s="323"/>
      <c r="BBN53" s="323"/>
      <c r="BBO53" s="323"/>
      <c r="BBP53" s="323"/>
      <c r="BBQ53" s="323"/>
      <c r="BBR53" s="323"/>
      <c r="BBS53" s="323"/>
      <c r="BBT53" s="323"/>
      <c r="BBU53" s="323"/>
      <c r="BBV53" s="323"/>
      <c r="BBW53" s="323"/>
      <c r="BBX53" s="323"/>
      <c r="BBY53" s="323"/>
      <c r="BBZ53" s="323"/>
      <c r="BCA53" s="323"/>
      <c r="BCB53" s="323"/>
      <c r="BCC53" s="323"/>
      <c r="BCD53" s="323"/>
      <c r="BCE53" s="323"/>
      <c r="BCF53" s="323"/>
      <c r="BCG53" s="323"/>
      <c r="BCH53" s="323"/>
      <c r="BCI53" s="323"/>
      <c r="BCJ53" s="323"/>
      <c r="BCK53" s="323"/>
      <c r="BCL53" s="323"/>
      <c r="BCM53" s="323"/>
      <c r="BCN53" s="323"/>
      <c r="BCO53" s="323"/>
      <c r="BCP53" s="323"/>
      <c r="BCQ53" s="323"/>
      <c r="BCR53" s="323"/>
      <c r="BCS53" s="323"/>
      <c r="BCT53" s="323"/>
      <c r="BCU53" s="323"/>
      <c r="BCV53" s="323"/>
      <c r="BCW53" s="323"/>
      <c r="BCX53" s="323"/>
      <c r="BCY53" s="323"/>
      <c r="BCZ53" s="323"/>
      <c r="BDA53" s="323"/>
      <c r="BDB53" s="323"/>
      <c r="BDC53" s="323"/>
      <c r="BDD53" s="323"/>
      <c r="BDE53" s="323"/>
      <c r="BDF53" s="323"/>
      <c r="BDG53" s="323"/>
      <c r="BDH53" s="323"/>
      <c r="BDI53" s="323"/>
      <c r="BDJ53" s="323"/>
      <c r="BDK53" s="323"/>
      <c r="BDL53" s="323"/>
      <c r="BDM53" s="323"/>
      <c r="BDN53" s="323"/>
      <c r="BDO53" s="323"/>
      <c r="BDP53" s="323"/>
      <c r="BDQ53" s="323"/>
      <c r="BDR53" s="323"/>
      <c r="BDS53" s="323"/>
      <c r="BDT53" s="323"/>
      <c r="BDU53" s="323"/>
      <c r="BDV53" s="323"/>
      <c r="BDW53" s="323"/>
      <c r="BDX53" s="323"/>
      <c r="BDY53" s="323"/>
      <c r="BDZ53" s="323"/>
      <c r="BEA53" s="323"/>
      <c r="BEB53" s="323"/>
      <c r="BEC53" s="323"/>
      <c r="BED53" s="323"/>
      <c r="BEE53" s="323"/>
      <c r="BEF53" s="323"/>
      <c r="BEG53" s="323"/>
      <c r="BEH53" s="323"/>
      <c r="BEI53" s="323"/>
      <c r="BEJ53" s="323"/>
      <c r="BEK53" s="323"/>
      <c r="BEL53" s="323"/>
      <c r="BEM53" s="323"/>
      <c r="BEN53" s="323"/>
      <c r="BEO53" s="323"/>
      <c r="BEP53" s="323"/>
      <c r="BEQ53" s="323"/>
      <c r="BER53" s="323"/>
      <c r="BES53" s="323"/>
      <c r="BET53" s="323"/>
      <c r="BEU53" s="323"/>
      <c r="BEV53" s="323"/>
      <c r="BEW53" s="323"/>
      <c r="BEX53" s="323"/>
      <c r="BEY53" s="323"/>
      <c r="BEZ53" s="323"/>
      <c r="BFA53" s="323"/>
      <c r="BFB53" s="323"/>
      <c r="BFC53" s="323"/>
      <c r="BFD53" s="323"/>
      <c r="BFE53" s="323"/>
      <c r="BFF53" s="323"/>
      <c r="BFG53" s="323"/>
      <c r="BFH53" s="323"/>
      <c r="BFI53" s="323"/>
      <c r="BFJ53" s="323"/>
      <c r="BFK53" s="323"/>
      <c r="BFL53" s="323"/>
      <c r="BFM53" s="323"/>
      <c r="BFN53" s="323"/>
      <c r="BFO53" s="323"/>
      <c r="BFP53" s="323"/>
      <c r="BFQ53" s="323"/>
      <c r="BFR53" s="323"/>
      <c r="BFS53" s="323"/>
      <c r="BFT53" s="323"/>
      <c r="BFU53" s="323"/>
      <c r="BFV53" s="323"/>
      <c r="BFW53" s="323"/>
      <c r="BFX53" s="323"/>
      <c r="BFY53" s="323"/>
      <c r="BFZ53" s="323"/>
      <c r="BGA53" s="323"/>
      <c r="BGB53" s="323"/>
      <c r="BGC53" s="323"/>
      <c r="BGD53" s="323"/>
      <c r="BGE53" s="323"/>
      <c r="BGF53" s="323"/>
      <c r="BGG53" s="323"/>
      <c r="BGH53" s="323"/>
      <c r="BGI53" s="323"/>
      <c r="BGJ53" s="323"/>
      <c r="BGK53" s="323"/>
      <c r="BGL53" s="323"/>
      <c r="BGM53" s="323"/>
      <c r="BGN53" s="323"/>
      <c r="BGO53" s="323"/>
      <c r="BGP53" s="323"/>
      <c r="BGQ53" s="323"/>
      <c r="BGR53" s="323"/>
      <c r="BGS53" s="323"/>
      <c r="BGT53" s="323"/>
      <c r="BGU53" s="323"/>
      <c r="BGV53" s="323"/>
      <c r="BGW53" s="323"/>
      <c r="BGX53" s="323"/>
      <c r="BGY53" s="323"/>
      <c r="BGZ53" s="323"/>
      <c r="BHA53" s="323"/>
      <c r="BHB53" s="323"/>
      <c r="BHC53" s="323"/>
      <c r="BHD53" s="323"/>
      <c r="BHE53" s="323"/>
      <c r="BHF53" s="323"/>
      <c r="BHG53" s="323"/>
      <c r="BHH53" s="323"/>
      <c r="BHI53" s="323"/>
      <c r="BHJ53" s="323"/>
      <c r="BHK53" s="323"/>
      <c r="BHL53" s="323"/>
      <c r="BHM53" s="323"/>
      <c r="BHN53" s="323"/>
      <c r="BHO53" s="323"/>
      <c r="BHP53" s="323"/>
      <c r="BHQ53" s="323"/>
      <c r="BHR53" s="323"/>
      <c r="BHS53" s="323"/>
      <c r="BHT53" s="323"/>
      <c r="BHU53" s="323"/>
      <c r="BHV53" s="323"/>
      <c r="BHW53" s="323"/>
      <c r="BHX53" s="323"/>
      <c r="BHY53" s="323"/>
      <c r="BHZ53" s="323"/>
      <c r="BIA53" s="323"/>
      <c r="BIB53" s="323"/>
      <c r="BIC53" s="323"/>
      <c r="BID53" s="323"/>
      <c r="BIE53" s="323"/>
      <c r="BIF53" s="323"/>
      <c r="BIG53" s="323"/>
      <c r="BIH53" s="323"/>
      <c r="BII53" s="323"/>
      <c r="BIJ53" s="323"/>
      <c r="BIK53" s="323"/>
      <c r="BIL53" s="323"/>
      <c r="BIM53" s="323"/>
      <c r="BIN53" s="323"/>
      <c r="BIO53" s="323"/>
      <c r="BIP53" s="323"/>
      <c r="BIQ53" s="323"/>
      <c r="BIR53" s="323"/>
      <c r="BIS53" s="323"/>
      <c r="BIT53" s="323"/>
      <c r="BIU53" s="323"/>
      <c r="BIV53" s="323"/>
      <c r="BIW53" s="323"/>
      <c r="BIX53" s="323"/>
      <c r="BIY53" s="323"/>
      <c r="BIZ53" s="323"/>
      <c r="BJA53" s="323"/>
      <c r="BJB53" s="323"/>
      <c r="BJC53" s="323"/>
      <c r="BJD53" s="323"/>
      <c r="BJE53" s="323"/>
      <c r="BJF53" s="323"/>
      <c r="BJG53" s="323"/>
      <c r="BJH53" s="323"/>
      <c r="BJI53" s="323"/>
      <c r="BJJ53" s="323"/>
      <c r="BJK53" s="323"/>
      <c r="BJL53" s="323"/>
      <c r="BJM53" s="323"/>
      <c r="BJN53" s="323"/>
      <c r="BJO53" s="323"/>
      <c r="BJP53" s="323"/>
      <c r="BJQ53" s="323"/>
      <c r="BJR53" s="323"/>
      <c r="BJS53" s="323"/>
      <c r="BJT53" s="323"/>
      <c r="BJU53" s="323"/>
      <c r="BJV53" s="323"/>
      <c r="BJW53" s="323"/>
      <c r="BJX53" s="323"/>
      <c r="BJY53" s="323"/>
      <c r="BJZ53" s="323"/>
      <c r="BKA53" s="323"/>
      <c r="BKB53" s="323"/>
      <c r="BKC53" s="323"/>
      <c r="BKD53" s="323"/>
      <c r="BKE53" s="323"/>
      <c r="BKF53" s="323"/>
      <c r="BKG53" s="323"/>
      <c r="BKH53" s="323"/>
      <c r="BKI53" s="323"/>
      <c r="BKJ53" s="323"/>
      <c r="BKK53" s="323"/>
      <c r="BKL53" s="323"/>
      <c r="BKM53" s="323"/>
      <c r="BKN53" s="323"/>
      <c r="BKO53" s="323"/>
      <c r="BKP53" s="323"/>
      <c r="BKQ53" s="323"/>
      <c r="BKR53" s="323"/>
      <c r="BKS53" s="323"/>
      <c r="BKT53" s="323"/>
      <c r="BKU53" s="323"/>
      <c r="BKV53" s="323"/>
      <c r="BKW53" s="323"/>
      <c r="BKX53" s="323"/>
      <c r="BKY53" s="323"/>
      <c r="BKZ53" s="323"/>
      <c r="BLA53" s="323"/>
      <c r="BLB53" s="323"/>
      <c r="BLC53" s="323"/>
      <c r="BLD53" s="323"/>
      <c r="BLE53" s="323"/>
      <c r="BLF53" s="323"/>
      <c r="BLG53" s="323"/>
      <c r="BLH53" s="323"/>
      <c r="BLI53" s="323"/>
      <c r="BLJ53" s="323"/>
      <c r="BLK53" s="323"/>
      <c r="BLL53" s="323"/>
      <c r="BLM53" s="323"/>
      <c r="BLN53" s="323"/>
      <c r="BLO53" s="323"/>
      <c r="BLP53" s="323"/>
      <c r="BLQ53" s="323"/>
      <c r="BLR53" s="323"/>
      <c r="BLS53" s="323"/>
      <c r="BLT53" s="323"/>
      <c r="BLU53" s="323"/>
      <c r="BLV53" s="323"/>
      <c r="BLW53" s="323"/>
      <c r="BLX53" s="323"/>
      <c r="BLY53" s="323"/>
      <c r="BLZ53" s="323"/>
      <c r="BMA53" s="323"/>
      <c r="BMB53" s="323"/>
      <c r="BMC53" s="323"/>
      <c r="BMD53" s="323"/>
      <c r="BME53" s="323"/>
      <c r="BMF53" s="323"/>
      <c r="BMG53" s="323"/>
      <c r="BMH53" s="323"/>
      <c r="BMI53" s="323"/>
      <c r="BMJ53" s="323"/>
      <c r="BMK53" s="323"/>
      <c r="BML53" s="323"/>
      <c r="BMM53" s="323"/>
      <c r="BMN53" s="323"/>
      <c r="BMO53" s="323"/>
      <c r="BMP53" s="323"/>
      <c r="BMQ53" s="323"/>
      <c r="BMR53" s="323"/>
      <c r="BMS53" s="323"/>
      <c r="BMT53" s="323"/>
      <c r="BMU53" s="323"/>
      <c r="BMV53" s="323"/>
      <c r="BMW53" s="323"/>
      <c r="BMX53" s="323"/>
      <c r="BMY53" s="323"/>
      <c r="BMZ53" s="323"/>
      <c r="BNA53" s="323"/>
      <c r="BNB53" s="323"/>
      <c r="BNC53" s="323"/>
      <c r="BND53" s="323"/>
      <c r="BNE53" s="323"/>
      <c r="BNF53" s="323"/>
      <c r="BNG53" s="323"/>
      <c r="BNH53" s="323"/>
      <c r="BNI53" s="323"/>
      <c r="BNJ53" s="323"/>
      <c r="BNK53" s="323"/>
      <c r="BNL53" s="323"/>
      <c r="BNM53" s="323"/>
      <c r="BNN53" s="323"/>
      <c r="BNO53" s="323"/>
      <c r="BNP53" s="323"/>
      <c r="BNQ53" s="323"/>
      <c r="BNR53" s="323"/>
      <c r="BNS53" s="323"/>
      <c r="BNT53" s="323"/>
      <c r="BNU53" s="323"/>
      <c r="BNV53" s="323"/>
      <c r="BNW53" s="323"/>
      <c r="BNX53" s="323"/>
      <c r="BNY53" s="323"/>
      <c r="BNZ53" s="323"/>
      <c r="BOA53" s="323"/>
      <c r="BOB53" s="323"/>
      <c r="BOC53" s="323"/>
      <c r="BOD53" s="323"/>
      <c r="BOE53" s="323"/>
      <c r="BOF53" s="323"/>
      <c r="BOG53" s="323"/>
      <c r="BOH53" s="323"/>
      <c r="BOI53" s="323"/>
      <c r="BOJ53" s="323"/>
      <c r="BOK53" s="323"/>
      <c r="BOL53" s="323"/>
      <c r="BOM53" s="323"/>
      <c r="BON53" s="323"/>
      <c r="BOO53" s="323"/>
      <c r="BOP53" s="323"/>
      <c r="BOQ53" s="323"/>
      <c r="BOR53" s="323"/>
      <c r="BOS53" s="323"/>
      <c r="BOT53" s="323"/>
      <c r="BOU53" s="323"/>
      <c r="BOV53" s="323"/>
      <c r="BOW53" s="323"/>
      <c r="BOX53" s="323"/>
      <c r="BOY53" s="323"/>
      <c r="BOZ53" s="323"/>
      <c r="BPA53" s="323"/>
      <c r="BPB53" s="323"/>
      <c r="BPC53" s="323"/>
      <c r="BPD53" s="323"/>
      <c r="BPE53" s="323"/>
      <c r="BPF53" s="323"/>
      <c r="BPG53" s="323"/>
      <c r="BPH53" s="323"/>
      <c r="BPI53" s="323"/>
      <c r="BPJ53" s="323"/>
      <c r="BPK53" s="323"/>
      <c r="BPL53" s="323"/>
      <c r="BPM53" s="323"/>
      <c r="BPN53" s="323"/>
      <c r="BPO53" s="323"/>
      <c r="BPP53" s="323"/>
      <c r="BPQ53" s="323"/>
      <c r="BPR53" s="323"/>
      <c r="BPS53" s="323"/>
      <c r="BPT53" s="323"/>
      <c r="BPU53" s="323"/>
      <c r="BPV53" s="323"/>
      <c r="BPW53" s="323"/>
      <c r="BPX53" s="323"/>
      <c r="BPY53" s="323"/>
      <c r="BPZ53" s="323"/>
      <c r="BQA53" s="323"/>
      <c r="BQB53" s="323"/>
      <c r="BQC53" s="323"/>
      <c r="BQD53" s="323"/>
      <c r="BQE53" s="323"/>
      <c r="BQF53" s="323"/>
      <c r="BQG53" s="323"/>
      <c r="BQH53" s="323"/>
      <c r="BQI53" s="323"/>
      <c r="BQJ53" s="323"/>
      <c r="BQK53" s="323"/>
      <c r="BQL53" s="323"/>
      <c r="BQM53" s="323"/>
      <c r="BQN53" s="323"/>
      <c r="BQO53" s="323"/>
      <c r="BQP53" s="323"/>
      <c r="BQQ53" s="323"/>
      <c r="BQR53" s="323"/>
      <c r="BQS53" s="323"/>
      <c r="BQT53" s="323"/>
      <c r="BQU53" s="323"/>
      <c r="BQV53" s="323"/>
      <c r="BQW53" s="323"/>
      <c r="BQX53" s="323"/>
      <c r="BQY53" s="323"/>
      <c r="BQZ53" s="323"/>
      <c r="BRA53" s="323"/>
      <c r="BRB53" s="323"/>
      <c r="BRC53" s="323"/>
      <c r="BRD53" s="323"/>
      <c r="BRE53" s="323"/>
      <c r="BRF53" s="323"/>
      <c r="BRG53" s="323"/>
      <c r="BRH53" s="323"/>
      <c r="BRI53" s="323"/>
      <c r="BRJ53" s="323"/>
      <c r="BRK53" s="323"/>
      <c r="BRL53" s="323"/>
      <c r="BRM53" s="323"/>
      <c r="BRN53" s="323"/>
      <c r="BRO53" s="323"/>
      <c r="BRP53" s="323"/>
      <c r="BRQ53" s="323"/>
      <c r="BRR53" s="323"/>
      <c r="BRS53" s="323"/>
      <c r="BRT53" s="323"/>
      <c r="BRU53" s="323"/>
      <c r="BRV53" s="323"/>
      <c r="BRW53" s="323"/>
      <c r="BRX53" s="323"/>
      <c r="BRY53" s="323"/>
      <c r="BRZ53" s="323"/>
      <c r="BSA53" s="323"/>
      <c r="BSB53" s="323"/>
      <c r="BSC53" s="323"/>
      <c r="BSD53" s="323"/>
      <c r="BSE53" s="323"/>
      <c r="BSF53" s="323"/>
      <c r="BSG53" s="323"/>
      <c r="BSH53" s="323"/>
      <c r="BSI53" s="323"/>
      <c r="BSJ53" s="323"/>
      <c r="BSK53" s="323"/>
      <c r="BSL53" s="323"/>
      <c r="BSM53" s="323"/>
      <c r="BSN53" s="323"/>
      <c r="BSO53" s="323"/>
      <c r="BSP53" s="323"/>
      <c r="BSQ53" s="323"/>
      <c r="BSR53" s="323"/>
      <c r="BSS53" s="323"/>
      <c r="BST53" s="323"/>
      <c r="BSU53" s="323"/>
      <c r="BSV53" s="323"/>
      <c r="BSW53" s="323"/>
      <c r="BSX53" s="323"/>
      <c r="BSY53" s="323"/>
      <c r="BSZ53" s="323"/>
      <c r="BTA53" s="323"/>
      <c r="BTB53" s="323"/>
      <c r="BTC53" s="323"/>
      <c r="BTD53" s="323"/>
      <c r="BTE53" s="323"/>
      <c r="BTF53" s="323"/>
      <c r="BTG53" s="323"/>
      <c r="BTH53" s="323"/>
      <c r="BTI53" s="323"/>
      <c r="BTJ53" s="323"/>
      <c r="BTK53" s="323"/>
      <c r="BTL53" s="323"/>
      <c r="BTM53" s="323"/>
      <c r="BTN53" s="323"/>
      <c r="BTO53" s="323"/>
      <c r="BTP53" s="323"/>
      <c r="BTQ53" s="323"/>
      <c r="BTR53" s="323"/>
      <c r="BTS53" s="323"/>
      <c r="BTT53" s="323"/>
      <c r="BTU53" s="323"/>
      <c r="BTV53" s="323"/>
      <c r="BTW53" s="323"/>
      <c r="BTX53" s="323"/>
      <c r="BTY53" s="323"/>
      <c r="BTZ53" s="323"/>
      <c r="BUA53" s="323"/>
      <c r="BUB53" s="323"/>
      <c r="BUC53" s="323"/>
      <c r="BUD53" s="323"/>
      <c r="BUE53" s="323"/>
      <c r="BUF53" s="323"/>
      <c r="BUG53" s="323"/>
      <c r="BUH53" s="323"/>
      <c r="BUI53" s="323"/>
      <c r="BUJ53" s="323"/>
      <c r="BUK53" s="323"/>
      <c r="BUL53" s="323"/>
      <c r="BUM53" s="323"/>
      <c r="BUN53" s="323"/>
      <c r="BUO53" s="323"/>
      <c r="BUP53" s="323"/>
      <c r="BUQ53" s="323"/>
      <c r="BUR53" s="323"/>
      <c r="BUS53" s="323"/>
      <c r="BUT53" s="323"/>
      <c r="BUU53" s="323"/>
      <c r="BUV53" s="323"/>
      <c r="BUW53" s="323"/>
      <c r="BUX53" s="323"/>
      <c r="BUY53" s="323"/>
      <c r="BUZ53" s="323"/>
      <c r="BVA53" s="323"/>
      <c r="BVB53" s="323"/>
      <c r="BVC53" s="323"/>
      <c r="BVD53" s="323"/>
      <c r="BVE53" s="323"/>
      <c r="BVF53" s="323"/>
      <c r="BVG53" s="323"/>
      <c r="BVH53" s="323"/>
      <c r="BVI53" s="323"/>
      <c r="BVJ53" s="323"/>
      <c r="BVK53" s="323"/>
      <c r="BVL53" s="323"/>
      <c r="BVM53" s="323"/>
      <c r="BVN53" s="323"/>
      <c r="BVO53" s="323"/>
      <c r="BVP53" s="323"/>
      <c r="BVQ53" s="323"/>
      <c r="BVR53" s="323"/>
      <c r="BVS53" s="323"/>
      <c r="BVT53" s="323"/>
      <c r="BVU53" s="323"/>
      <c r="BVV53" s="323"/>
      <c r="BVW53" s="323"/>
      <c r="BVX53" s="323"/>
      <c r="BVY53" s="323"/>
      <c r="BVZ53" s="323"/>
      <c r="BWA53" s="323"/>
      <c r="BWB53" s="323"/>
      <c r="BWC53" s="323"/>
      <c r="BWD53" s="323"/>
      <c r="BWE53" s="323"/>
      <c r="BWF53" s="323"/>
      <c r="BWG53" s="323"/>
      <c r="BWH53" s="323"/>
      <c r="BWI53" s="323"/>
      <c r="BWJ53" s="323"/>
      <c r="BWK53" s="323"/>
      <c r="BWL53" s="323"/>
      <c r="BWM53" s="323"/>
      <c r="BWN53" s="323"/>
      <c r="BWO53" s="323"/>
      <c r="BWP53" s="323"/>
      <c r="BWQ53" s="323"/>
      <c r="BWR53" s="323"/>
      <c r="BWS53" s="323"/>
      <c r="BWT53" s="323"/>
      <c r="BWU53" s="323"/>
      <c r="BWV53" s="323"/>
      <c r="BWW53" s="323"/>
      <c r="BWX53" s="323"/>
      <c r="BWY53" s="323"/>
      <c r="BWZ53" s="323"/>
      <c r="BXA53" s="323"/>
      <c r="BXB53" s="323"/>
      <c r="BXC53" s="323"/>
      <c r="BXD53" s="323"/>
      <c r="BXE53" s="323"/>
      <c r="BXF53" s="323"/>
      <c r="BXG53" s="323"/>
      <c r="BXH53" s="323"/>
      <c r="BXI53" s="323"/>
      <c r="BXJ53" s="323"/>
      <c r="BXK53" s="323"/>
      <c r="BXL53" s="323"/>
      <c r="BXM53" s="323"/>
      <c r="BXN53" s="323"/>
      <c r="BXO53" s="323"/>
      <c r="BXP53" s="323"/>
      <c r="BXQ53" s="323"/>
      <c r="BXR53" s="323"/>
      <c r="BXS53" s="323"/>
      <c r="BXT53" s="323"/>
      <c r="BXU53" s="323"/>
      <c r="BXV53" s="323"/>
      <c r="BXW53" s="323"/>
      <c r="BXX53" s="323"/>
      <c r="BXY53" s="323"/>
      <c r="BXZ53" s="323"/>
      <c r="BYA53" s="323"/>
      <c r="BYB53" s="323"/>
      <c r="BYC53" s="323"/>
      <c r="BYD53" s="323"/>
      <c r="BYE53" s="323"/>
      <c r="BYF53" s="323"/>
      <c r="BYG53" s="323"/>
      <c r="BYH53" s="323"/>
      <c r="BYI53" s="323"/>
      <c r="BYJ53" s="323"/>
      <c r="BYK53" s="323"/>
      <c r="BYL53" s="323"/>
      <c r="BYM53" s="323"/>
      <c r="BYN53" s="323"/>
      <c r="BYO53" s="323"/>
      <c r="BYP53" s="323"/>
      <c r="BYQ53" s="323"/>
      <c r="BYR53" s="323"/>
      <c r="BYS53" s="323"/>
      <c r="BYT53" s="323"/>
      <c r="BYU53" s="323"/>
      <c r="BYV53" s="323"/>
      <c r="BYW53" s="323"/>
      <c r="BYX53" s="323"/>
      <c r="BYY53" s="323"/>
      <c r="BYZ53" s="323"/>
      <c r="BZA53" s="323"/>
      <c r="BZB53" s="323"/>
      <c r="BZC53" s="323"/>
      <c r="BZD53" s="323"/>
      <c r="BZE53" s="323"/>
      <c r="BZF53" s="323"/>
      <c r="BZG53" s="323"/>
      <c r="BZH53" s="323"/>
      <c r="BZI53" s="323"/>
      <c r="BZJ53" s="323"/>
      <c r="BZK53" s="323"/>
      <c r="BZL53" s="323"/>
      <c r="BZM53" s="323"/>
      <c r="BZN53" s="323"/>
      <c r="BZO53" s="323"/>
      <c r="BZP53" s="323"/>
      <c r="BZQ53" s="323"/>
      <c r="BZR53" s="323"/>
      <c r="BZS53" s="323"/>
      <c r="BZT53" s="323"/>
      <c r="BZU53" s="323"/>
      <c r="BZV53" s="323"/>
      <c r="BZW53" s="323"/>
      <c r="BZX53" s="323"/>
      <c r="BZY53" s="323"/>
      <c r="BZZ53" s="323"/>
      <c r="CAA53" s="323"/>
      <c r="CAB53" s="323"/>
      <c r="CAC53" s="323"/>
      <c r="CAD53" s="323"/>
      <c r="CAE53" s="323"/>
      <c r="CAF53" s="323"/>
      <c r="CAG53" s="323"/>
      <c r="CAH53" s="323"/>
      <c r="CAI53" s="323"/>
      <c r="CAJ53" s="323"/>
      <c r="CAK53" s="323"/>
      <c r="CAL53" s="323"/>
      <c r="CAM53" s="323"/>
      <c r="CAN53" s="323"/>
      <c r="CAO53" s="323"/>
      <c r="CAP53" s="323"/>
      <c r="CAQ53" s="323"/>
      <c r="CAR53" s="323"/>
      <c r="CAS53" s="323"/>
      <c r="CAT53" s="323"/>
      <c r="CAU53" s="323"/>
      <c r="CAV53" s="323"/>
      <c r="CAW53" s="323"/>
      <c r="CAX53" s="323"/>
      <c r="CAY53" s="323"/>
      <c r="CAZ53" s="323"/>
      <c r="CBA53" s="323"/>
      <c r="CBB53" s="323"/>
      <c r="CBC53" s="323"/>
      <c r="CBD53" s="323"/>
      <c r="CBE53" s="323"/>
      <c r="CBF53" s="323"/>
      <c r="CBG53" s="323"/>
      <c r="CBH53" s="323"/>
      <c r="CBI53" s="323"/>
      <c r="CBJ53" s="323"/>
      <c r="CBK53" s="323"/>
      <c r="CBL53" s="323"/>
      <c r="CBM53" s="323"/>
      <c r="CBN53" s="323"/>
      <c r="CBO53" s="323"/>
      <c r="CBP53" s="323"/>
      <c r="CBQ53" s="323"/>
      <c r="CBR53" s="323"/>
      <c r="CBS53" s="323"/>
      <c r="CBT53" s="323"/>
      <c r="CBU53" s="323"/>
      <c r="CBV53" s="323"/>
      <c r="CBW53" s="323"/>
      <c r="CBX53" s="323"/>
      <c r="CBY53" s="323"/>
      <c r="CBZ53" s="323"/>
      <c r="CCA53" s="323"/>
      <c r="CCB53" s="323"/>
      <c r="CCC53" s="323"/>
      <c r="CCD53" s="323"/>
      <c r="CCE53" s="323"/>
      <c r="CCF53" s="323"/>
      <c r="CCG53" s="323"/>
      <c r="CCH53" s="323"/>
      <c r="CCI53" s="323"/>
      <c r="CCJ53" s="323"/>
      <c r="CCK53" s="323"/>
      <c r="CCL53" s="323"/>
      <c r="CCM53" s="323"/>
      <c r="CCN53" s="323"/>
      <c r="CCO53" s="323"/>
      <c r="CCP53" s="323"/>
      <c r="CCQ53" s="323"/>
      <c r="CCR53" s="323"/>
      <c r="CCS53" s="323"/>
      <c r="CCT53" s="323"/>
      <c r="CCU53" s="323"/>
      <c r="CCV53" s="323"/>
      <c r="CCW53" s="323"/>
      <c r="CCX53" s="323"/>
      <c r="CCY53" s="323"/>
      <c r="CCZ53" s="323"/>
      <c r="CDA53" s="323"/>
      <c r="CDB53" s="323"/>
      <c r="CDC53" s="323"/>
      <c r="CDD53" s="323"/>
      <c r="CDE53" s="323"/>
      <c r="CDF53" s="323"/>
      <c r="CDG53" s="323"/>
      <c r="CDH53" s="323"/>
      <c r="CDI53" s="323"/>
      <c r="CDJ53" s="323"/>
      <c r="CDK53" s="323"/>
      <c r="CDL53" s="323"/>
      <c r="CDM53" s="323"/>
      <c r="CDN53" s="323"/>
      <c r="CDO53" s="323"/>
      <c r="CDP53" s="323"/>
      <c r="CDQ53" s="323"/>
      <c r="CDR53" s="323"/>
      <c r="CDS53" s="323"/>
      <c r="CDT53" s="323"/>
      <c r="CDU53" s="323"/>
      <c r="CDV53" s="323"/>
      <c r="CDW53" s="323"/>
      <c r="CDX53" s="323"/>
      <c r="CDY53" s="323"/>
      <c r="CDZ53" s="323"/>
      <c r="CEA53" s="323"/>
      <c r="CEB53" s="323"/>
      <c r="CEC53" s="323"/>
      <c r="CED53" s="323"/>
      <c r="CEE53" s="323"/>
      <c r="CEF53" s="323"/>
      <c r="CEG53" s="323"/>
      <c r="CEH53" s="323"/>
      <c r="CEI53" s="323"/>
      <c r="CEJ53" s="323"/>
      <c r="CEK53" s="323"/>
      <c r="CEL53" s="323"/>
      <c r="CEM53" s="323"/>
      <c r="CEN53" s="323"/>
      <c r="CEO53" s="323"/>
      <c r="CEP53" s="323"/>
      <c r="CEQ53" s="323"/>
      <c r="CER53" s="323"/>
      <c r="CES53" s="323"/>
      <c r="CET53" s="323"/>
      <c r="CEU53" s="323"/>
      <c r="CEV53" s="323"/>
      <c r="CEW53" s="323"/>
      <c r="CEX53" s="323"/>
      <c r="CEY53" s="323"/>
      <c r="CEZ53" s="323"/>
      <c r="CFA53" s="323"/>
      <c r="CFB53" s="323"/>
      <c r="CFC53" s="323"/>
      <c r="CFD53" s="323"/>
      <c r="CFE53" s="323"/>
      <c r="CFF53" s="323"/>
      <c r="CFG53" s="323"/>
      <c r="CFH53" s="323"/>
      <c r="CFI53" s="323"/>
      <c r="CFJ53" s="323"/>
      <c r="CFK53" s="323"/>
      <c r="CFL53" s="323"/>
      <c r="CFM53" s="323"/>
      <c r="CFN53" s="323"/>
      <c r="CFO53" s="323"/>
      <c r="CFP53" s="323"/>
      <c r="CFQ53" s="323"/>
      <c r="CFR53" s="323"/>
      <c r="CFS53" s="323"/>
      <c r="CFT53" s="323"/>
      <c r="CFU53" s="323"/>
      <c r="CFV53" s="323"/>
      <c r="CFW53" s="323"/>
      <c r="CFX53" s="323"/>
      <c r="CFY53" s="323"/>
      <c r="CFZ53" s="323"/>
      <c r="CGA53" s="323"/>
      <c r="CGB53" s="323"/>
      <c r="CGC53" s="323"/>
      <c r="CGD53" s="323"/>
      <c r="CGE53" s="323"/>
      <c r="CGF53" s="323"/>
      <c r="CGG53" s="323"/>
      <c r="CGH53" s="323"/>
      <c r="CGI53" s="323"/>
      <c r="CGJ53" s="323"/>
      <c r="CGK53" s="323"/>
      <c r="CGL53" s="323"/>
      <c r="CGM53" s="323"/>
      <c r="CGN53" s="323"/>
      <c r="CGO53" s="323"/>
      <c r="CGP53" s="323"/>
      <c r="CGQ53" s="323"/>
      <c r="CGR53" s="323"/>
      <c r="CGS53" s="323"/>
      <c r="CGT53" s="323"/>
      <c r="CGU53" s="323"/>
      <c r="CGV53" s="323"/>
      <c r="CGW53" s="323"/>
      <c r="CGX53" s="323"/>
      <c r="CGY53" s="323"/>
      <c r="CGZ53" s="323"/>
      <c r="CHA53" s="323"/>
      <c r="CHB53" s="323"/>
      <c r="CHC53" s="323"/>
      <c r="CHD53" s="323"/>
      <c r="CHE53" s="323"/>
      <c r="CHF53" s="323"/>
      <c r="CHG53" s="323"/>
      <c r="CHH53" s="323"/>
      <c r="CHI53" s="323"/>
      <c r="CHJ53" s="323"/>
      <c r="CHK53" s="323"/>
      <c r="CHL53" s="323"/>
      <c r="CHM53" s="323"/>
      <c r="CHN53" s="323"/>
      <c r="CHO53" s="323"/>
      <c r="CHP53" s="323"/>
      <c r="CHQ53" s="323"/>
      <c r="CHR53" s="323"/>
      <c r="CHS53" s="323"/>
      <c r="CHT53" s="323"/>
      <c r="CHU53" s="323"/>
      <c r="CHV53" s="323"/>
      <c r="CHW53" s="323"/>
      <c r="CHX53" s="323"/>
      <c r="CHY53" s="323"/>
      <c r="CHZ53" s="323"/>
      <c r="CIA53" s="323"/>
      <c r="CIB53" s="323"/>
      <c r="CIC53" s="323"/>
      <c r="CID53" s="323"/>
      <c r="CIE53" s="323"/>
      <c r="CIF53" s="323"/>
      <c r="CIG53" s="323"/>
      <c r="CIH53" s="323"/>
      <c r="CII53" s="323"/>
      <c r="CIJ53" s="323"/>
      <c r="CIK53" s="323"/>
      <c r="CIL53" s="323"/>
      <c r="CIM53" s="323"/>
      <c r="CIN53" s="323"/>
      <c r="CIO53" s="323"/>
      <c r="CIP53" s="323"/>
      <c r="CIQ53" s="323"/>
      <c r="CIR53" s="323"/>
      <c r="CIS53" s="323"/>
      <c r="CIT53" s="323"/>
      <c r="CIU53" s="323"/>
      <c r="CIV53" s="323"/>
      <c r="CIW53" s="323"/>
      <c r="CIX53" s="323"/>
      <c r="CIY53" s="323"/>
      <c r="CIZ53" s="323"/>
      <c r="CJA53" s="323"/>
      <c r="CJB53" s="323"/>
      <c r="CJC53" s="323"/>
      <c r="CJD53" s="323"/>
      <c r="CJE53" s="323"/>
      <c r="CJF53" s="323"/>
      <c r="CJG53" s="323"/>
      <c r="CJH53" s="323"/>
      <c r="CJI53" s="323"/>
      <c r="CJJ53" s="323"/>
      <c r="CJK53" s="323"/>
      <c r="CJL53" s="323"/>
      <c r="CJM53" s="323"/>
      <c r="CJN53" s="323"/>
      <c r="CJO53" s="323"/>
      <c r="CJP53" s="323"/>
      <c r="CJQ53" s="323"/>
      <c r="CJR53" s="323"/>
      <c r="CJS53" s="323"/>
      <c r="CJT53" s="323"/>
      <c r="CJU53" s="323"/>
      <c r="CJV53" s="323"/>
      <c r="CJW53" s="323"/>
      <c r="CJX53" s="323"/>
      <c r="CJY53" s="323"/>
      <c r="CJZ53" s="323"/>
      <c r="CKA53" s="323"/>
      <c r="CKB53" s="323"/>
      <c r="CKC53" s="323"/>
      <c r="CKD53" s="323"/>
      <c r="CKE53" s="323"/>
      <c r="CKF53" s="323"/>
      <c r="CKG53" s="323"/>
      <c r="CKH53" s="323"/>
      <c r="CKI53" s="323"/>
      <c r="CKJ53" s="323"/>
      <c r="CKK53" s="323"/>
      <c r="CKL53" s="323"/>
      <c r="CKM53" s="323"/>
      <c r="CKN53" s="323"/>
      <c r="CKO53" s="323"/>
      <c r="CKP53" s="323"/>
      <c r="CKQ53" s="323"/>
      <c r="CKR53" s="323"/>
      <c r="CKS53" s="323"/>
      <c r="CKT53" s="323"/>
      <c r="CKU53" s="323"/>
      <c r="CKV53" s="323"/>
      <c r="CKW53" s="323"/>
      <c r="CKX53" s="323"/>
      <c r="CKY53" s="323"/>
      <c r="CKZ53" s="323"/>
      <c r="CLA53" s="323"/>
      <c r="CLB53" s="323"/>
      <c r="CLC53" s="323"/>
      <c r="CLD53" s="323"/>
      <c r="CLE53" s="323"/>
      <c r="CLF53" s="323"/>
      <c r="CLG53" s="323"/>
      <c r="CLH53" s="323"/>
      <c r="CLI53" s="323"/>
      <c r="CLJ53" s="323"/>
      <c r="CLK53" s="323"/>
      <c r="CLL53" s="323"/>
      <c r="CLM53" s="323"/>
      <c r="CLN53" s="323"/>
      <c r="CLO53" s="323"/>
      <c r="CLP53" s="323"/>
      <c r="CLQ53" s="323"/>
      <c r="CLR53" s="323"/>
      <c r="CLS53" s="323"/>
      <c r="CLT53" s="323"/>
      <c r="CLU53" s="323"/>
      <c r="CLV53" s="323"/>
      <c r="CLW53" s="323"/>
      <c r="CLX53" s="323"/>
      <c r="CLY53" s="323"/>
      <c r="CLZ53" s="323"/>
      <c r="CMA53" s="323"/>
      <c r="CMB53" s="323"/>
      <c r="CMC53" s="323"/>
      <c r="CMD53" s="323"/>
      <c r="CME53" s="323"/>
      <c r="CMF53" s="323"/>
      <c r="CMG53" s="323"/>
      <c r="CMH53" s="323"/>
      <c r="CMI53" s="323"/>
      <c r="CMJ53" s="323"/>
      <c r="CMK53" s="323"/>
      <c r="CML53" s="323"/>
      <c r="CMM53" s="323"/>
      <c r="CMN53" s="323"/>
      <c r="CMO53" s="323"/>
      <c r="CMP53" s="323"/>
      <c r="CMQ53" s="323"/>
      <c r="CMR53" s="323"/>
      <c r="CMS53" s="323"/>
      <c r="CMT53" s="323"/>
      <c r="CMU53" s="323"/>
      <c r="CMV53" s="323"/>
      <c r="CMW53" s="323"/>
      <c r="CMX53" s="323"/>
      <c r="CMY53" s="323"/>
      <c r="CMZ53" s="323"/>
      <c r="CNA53" s="323"/>
      <c r="CNB53" s="323"/>
      <c r="CNC53" s="323"/>
      <c r="CND53" s="323"/>
      <c r="CNE53" s="323"/>
      <c r="CNF53" s="323"/>
      <c r="CNG53" s="323"/>
      <c r="CNH53" s="323"/>
      <c r="CNI53" s="323"/>
      <c r="CNJ53" s="323"/>
      <c r="CNK53" s="323"/>
      <c r="CNL53" s="323"/>
      <c r="CNM53" s="323"/>
      <c r="CNN53" s="323"/>
      <c r="CNO53" s="323"/>
      <c r="CNP53" s="323"/>
      <c r="CNQ53" s="323"/>
      <c r="CNR53" s="323"/>
      <c r="CNS53" s="323"/>
      <c r="CNT53" s="323"/>
      <c r="CNU53" s="323"/>
      <c r="CNV53" s="323"/>
      <c r="CNW53" s="323"/>
      <c r="CNX53" s="323"/>
      <c r="CNY53" s="323"/>
      <c r="CNZ53" s="323"/>
      <c r="COA53" s="323"/>
      <c r="COB53" s="323"/>
      <c r="COC53" s="323"/>
      <c r="COD53" s="323"/>
      <c r="COE53" s="323"/>
      <c r="COF53" s="323"/>
      <c r="COG53" s="323"/>
      <c r="COH53" s="323"/>
      <c r="COI53" s="323"/>
      <c r="COJ53" s="323"/>
      <c r="COK53" s="323"/>
      <c r="COL53" s="323"/>
      <c r="COM53" s="323"/>
      <c r="CON53" s="323"/>
      <c r="COO53" s="323"/>
      <c r="COP53" s="323"/>
      <c r="COQ53" s="323"/>
      <c r="COR53" s="323"/>
      <c r="COS53" s="323"/>
      <c r="COT53" s="323"/>
      <c r="COU53" s="323"/>
      <c r="COV53" s="323"/>
      <c r="COW53" s="323"/>
      <c r="COX53" s="323"/>
      <c r="COY53" s="323"/>
      <c r="COZ53" s="323"/>
      <c r="CPA53" s="323"/>
      <c r="CPB53" s="323"/>
      <c r="CPC53" s="323"/>
      <c r="CPD53" s="323"/>
      <c r="CPE53" s="323"/>
      <c r="CPF53" s="323"/>
      <c r="CPG53" s="323"/>
      <c r="CPH53" s="323"/>
      <c r="CPI53" s="323"/>
      <c r="CPJ53" s="323"/>
      <c r="CPK53" s="323"/>
      <c r="CPL53" s="323"/>
      <c r="CPM53" s="323"/>
      <c r="CPN53" s="323"/>
      <c r="CPO53" s="323"/>
      <c r="CPP53" s="323"/>
      <c r="CPQ53" s="323"/>
      <c r="CPR53" s="323"/>
      <c r="CPS53" s="323"/>
      <c r="CPT53" s="323"/>
      <c r="CPU53" s="323"/>
      <c r="CPV53" s="323"/>
      <c r="CPW53" s="323"/>
      <c r="CPX53" s="323"/>
      <c r="CPY53" s="323"/>
      <c r="CPZ53" s="323"/>
      <c r="CQA53" s="323"/>
      <c r="CQB53" s="323"/>
      <c r="CQC53" s="323"/>
      <c r="CQD53" s="323"/>
      <c r="CQE53" s="323"/>
      <c r="CQF53" s="323"/>
      <c r="CQG53" s="323"/>
      <c r="CQH53" s="323"/>
      <c r="CQI53" s="323"/>
      <c r="CQJ53" s="323"/>
      <c r="CQK53" s="323"/>
      <c r="CQL53" s="323"/>
      <c r="CQM53" s="323"/>
      <c r="CQN53" s="323"/>
      <c r="CQO53" s="323"/>
      <c r="CQP53" s="323"/>
      <c r="CQQ53" s="323"/>
      <c r="CQR53" s="323"/>
      <c r="CQS53" s="323"/>
      <c r="CQT53" s="323"/>
      <c r="CQU53" s="323"/>
      <c r="CQV53" s="323"/>
      <c r="CQW53" s="323"/>
      <c r="CQX53" s="323"/>
      <c r="CQY53" s="323"/>
      <c r="CQZ53" s="323"/>
      <c r="CRA53" s="323"/>
      <c r="CRB53" s="323"/>
      <c r="CRC53" s="323"/>
      <c r="CRD53" s="323"/>
      <c r="CRE53" s="323"/>
      <c r="CRF53" s="323"/>
      <c r="CRG53" s="323"/>
      <c r="CRH53" s="323"/>
      <c r="CRI53" s="323"/>
      <c r="CRJ53" s="323"/>
      <c r="CRK53" s="323"/>
      <c r="CRL53" s="323"/>
      <c r="CRM53" s="323"/>
      <c r="CRN53" s="323"/>
      <c r="CRO53" s="323"/>
      <c r="CRP53" s="323"/>
      <c r="CRQ53" s="323"/>
      <c r="CRR53" s="323"/>
      <c r="CRS53" s="323"/>
      <c r="CRT53" s="323"/>
      <c r="CRU53" s="323"/>
      <c r="CRV53" s="323"/>
      <c r="CRW53" s="323"/>
      <c r="CRX53" s="323"/>
      <c r="CRY53" s="323"/>
      <c r="CRZ53" s="323"/>
      <c r="CSA53" s="323"/>
      <c r="CSB53" s="323"/>
      <c r="CSC53" s="323"/>
      <c r="CSD53" s="323"/>
      <c r="CSE53" s="323"/>
      <c r="CSF53" s="323"/>
      <c r="CSG53" s="323"/>
      <c r="CSH53" s="323"/>
      <c r="CSI53" s="323"/>
      <c r="CSJ53" s="323"/>
      <c r="CSK53" s="323"/>
      <c r="CSL53" s="323"/>
      <c r="CSM53" s="323"/>
      <c r="CSN53" s="323"/>
      <c r="CSO53" s="323"/>
      <c r="CSP53" s="323"/>
      <c r="CSQ53" s="323"/>
      <c r="CSR53" s="323"/>
      <c r="CSS53" s="323"/>
      <c r="CST53" s="323"/>
      <c r="CSU53" s="323"/>
      <c r="CSV53" s="323"/>
      <c r="CSW53" s="323"/>
      <c r="CSX53" s="323"/>
      <c r="CSY53" s="323"/>
      <c r="CSZ53" s="323"/>
      <c r="CTA53" s="323"/>
      <c r="CTB53" s="323"/>
      <c r="CTC53" s="323"/>
      <c r="CTD53" s="323"/>
      <c r="CTE53" s="323"/>
      <c r="CTF53" s="323"/>
      <c r="CTG53" s="323"/>
      <c r="CTH53" s="323"/>
      <c r="CTI53" s="323"/>
      <c r="CTJ53" s="323"/>
      <c r="CTK53" s="323"/>
      <c r="CTL53" s="323"/>
      <c r="CTM53" s="323"/>
      <c r="CTN53" s="323"/>
      <c r="CTO53" s="323"/>
      <c r="CTP53" s="323"/>
      <c r="CTQ53" s="323"/>
      <c r="CTR53" s="323"/>
      <c r="CTS53" s="323"/>
      <c r="CTT53" s="323"/>
      <c r="CTU53" s="323"/>
      <c r="CTV53" s="323"/>
      <c r="CTW53" s="323"/>
      <c r="CTX53" s="323"/>
      <c r="CTY53" s="323"/>
      <c r="CTZ53" s="323"/>
      <c r="CUA53" s="323"/>
      <c r="CUB53" s="323"/>
      <c r="CUC53" s="323"/>
      <c r="CUD53" s="323"/>
      <c r="CUE53" s="323"/>
      <c r="CUF53" s="323"/>
      <c r="CUG53" s="323"/>
      <c r="CUH53" s="323"/>
      <c r="CUI53" s="323"/>
      <c r="CUJ53" s="323"/>
      <c r="CUK53" s="323"/>
      <c r="CUL53" s="323"/>
      <c r="CUM53" s="323"/>
      <c r="CUN53" s="323"/>
      <c r="CUO53" s="323"/>
      <c r="CUP53" s="323"/>
      <c r="CUQ53" s="323"/>
      <c r="CUR53" s="323"/>
      <c r="CUS53" s="323"/>
      <c r="CUT53" s="323"/>
      <c r="CUU53" s="323"/>
      <c r="CUV53" s="323"/>
      <c r="CUW53" s="323"/>
      <c r="CUX53" s="323"/>
      <c r="CUY53" s="323"/>
      <c r="CUZ53" s="323"/>
      <c r="CVA53" s="323"/>
      <c r="CVB53" s="323"/>
      <c r="CVC53" s="323"/>
      <c r="CVD53" s="323"/>
      <c r="CVE53" s="323"/>
      <c r="CVF53" s="323"/>
      <c r="CVG53" s="323"/>
      <c r="CVH53" s="323"/>
      <c r="CVI53" s="323"/>
      <c r="CVJ53" s="323"/>
      <c r="CVK53" s="323"/>
      <c r="CVL53" s="323"/>
      <c r="CVM53" s="323"/>
      <c r="CVN53" s="323"/>
      <c r="CVO53" s="323"/>
      <c r="CVP53" s="323"/>
      <c r="CVQ53" s="323"/>
      <c r="CVR53" s="323"/>
      <c r="CVS53" s="323"/>
      <c r="CVT53" s="323"/>
      <c r="CVU53" s="323"/>
      <c r="CVV53" s="323"/>
      <c r="CVW53" s="323"/>
      <c r="CVX53" s="323"/>
      <c r="CVY53" s="323"/>
      <c r="CVZ53" s="323"/>
      <c r="CWA53" s="323"/>
      <c r="CWB53" s="323"/>
      <c r="CWC53" s="323"/>
      <c r="CWD53" s="323"/>
      <c r="CWE53" s="323"/>
      <c r="CWF53" s="323"/>
      <c r="CWG53" s="323"/>
      <c r="CWH53" s="323"/>
      <c r="CWI53" s="323"/>
      <c r="CWJ53" s="323"/>
      <c r="CWK53" s="323"/>
      <c r="CWL53" s="323"/>
      <c r="CWM53" s="323"/>
      <c r="CWN53" s="323"/>
      <c r="CWO53" s="323"/>
      <c r="CWP53" s="323"/>
      <c r="CWQ53" s="323"/>
      <c r="CWR53" s="323"/>
      <c r="CWS53" s="323"/>
      <c r="CWT53" s="323"/>
      <c r="CWU53" s="323"/>
      <c r="CWV53" s="323"/>
      <c r="CWW53" s="323"/>
      <c r="CWX53" s="323"/>
      <c r="CWY53" s="323"/>
      <c r="CWZ53" s="323"/>
      <c r="CXA53" s="323"/>
      <c r="CXB53" s="323"/>
      <c r="CXC53" s="323"/>
      <c r="CXD53" s="323"/>
      <c r="CXE53" s="323"/>
      <c r="CXF53" s="323"/>
      <c r="CXG53" s="323"/>
      <c r="CXH53" s="323"/>
      <c r="CXI53" s="323"/>
      <c r="CXJ53" s="323"/>
      <c r="CXK53" s="323"/>
      <c r="CXL53" s="323"/>
      <c r="CXM53" s="323"/>
      <c r="CXN53" s="323"/>
      <c r="CXO53" s="323"/>
      <c r="CXP53" s="323"/>
      <c r="CXQ53" s="323"/>
      <c r="CXR53" s="323"/>
      <c r="CXS53" s="323"/>
      <c r="CXT53" s="323"/>
      <c r="CXU53" s="323"/>
      <c r="CXV53" s="323"/>
      <c r="CXW53" s="323"/>
      <c r="CXX53" s="323"/>
      <c r="CXY53" s="323"/>
      <c r="CXZ53" s="323"/>
      <c r="CYA53" s="323"/>
      <c r="CYB53" s="323"/>
      <c r="CYC53" s="323"/>
      <c r="CYD53" s="323"/>
      <c r="CYE53" s="323"/>
      <c r="CYF53" s="323"/>
      <c r="CYG53" s="323"/>
      <c r="CYH53" s="323"/>
      <c r="CYI53" s="323"/>
      <c r="CYJ53" s="323"/>
      <c r="CYK53" s="323"/>
      <c r="CYL53" s="323"/>
      <c r="CYM53" s="323"/>
      <c r="CYN53" s="323"/>
      <c r="CYO53" s="323"/>
      <c r="CYP53" s="323"/>
      <c r="CYQ53" s="323"/>
      <c r="CYR53" s="323"/>
      <c r="CYS53" s="323"/>
      <c r="CYT53" s="323"/>
      <c r="CYU53" s="323"/>
      <c r="CYV53" s="323"/>
      <c r="CYW53" s="323"/>
      <c r="CYX53" s="323"/>
      <c r="CYY53" s="323"/>
      <c r="CYZ53" s="323"/>
      <c r="CZA53" s="323"/>
      <c r="CZB53" s="323"/>
      <c r="CZC53" s="323"/>
      <c r="CZD53" s="323"/>
      <c r="CZE53" s="323"/>
      <c r="CZF53" s="323"/>
      <c r="CZG53" s="323"/>
      <c r="CZH53" s="323"/>
      <c r="CZI53" s="323"/>
      <c r="CZJ53" s="323"/>
      <c r="CZK53" s="323"/>
      <c r="CZL53" s="323"/>
      <c r="CZM53" s="323"/>
      <c r="CZN53" s="323"/>
      <c r="CZO53" s="323"/>
      <c r="CZP53" s="323"/>
      <c r="CZQ53" s="323"/>
      <c r="CZR53" s="323"/>
      <c r="CZS53" s="323"/>
      <c r="CZT53" s="323"/>
      <c r="CZU53" s="323"/>
      <c r="CZV53" s="323"/>
      <c r="CZW53" s="323"/>
      <c r="CZX53" s="323"/>
      <c r="CZY53" s="323"/>
      <c r="CZZ53" s="323"/>
      <c r="DAA53" s="323"/>
      <c r="DAB53" s="323"/>
      <c r="DAC53" s="323"/>
      <c r="DAD53" s="323"/>
      <c r="DAE53" s="323"/>
      <c r="DAF53" s="323"/>
      <c r="DAG53" s="323"/>
      <c r="DAH53" s="323"/>
      <c r="DAI53" s="323"/>
      <c r="DAJ53" s="323"/>
      <c r="DAK53" s="323"/>
      <c r="DAL53" s="323"/>
      <c r="DAM53" s="323"/>
      <c r="DAN53" s="323"/>
      <c r="DAO53" s="323"/>
      <c r="DAP53" s="323"/>
      <c r="DAQ53" s="323"/>
      <c r="DAR53" s="323"/>
      <c r="DAS53" s="323"/>
      <c r="DAT53" s="323"/>
      <c r="DAU53" s="323"/>
      <c r="DAV53" s="323"/>
      <c r="DAW53" s="323"/>
      <c r="DAX53" s="323"/>
      <c r="DAY53" s="323"/>
      <c r="DAZ53" s="323"/>
      <c r="DBA53" s="323"/>
      <c r="DBB53" s="323"/>
      <c r="DBC53" s="323"/>
      <c r="DBD53" s="323"/>
      <c r="DBE53" s="323"/>
      <c r="DBF53" s="323"/>
      <c r="DBG53" s="323"/>
      <c r="DBH53" s="323"/>
      <c r="DBI53" s="323"/>
      <c r="DBJ53" s="323"/>
      <c r="DBK53" s="323"/>
      <c r="DBL53" s="323"/>
      <c r="DBM53" s="323"/>
      <c r="DBN53" s="323"/>
      <c r="DBO53" s="323"/>
      <c r="DBP53" s="323"/>
      <c r="DBQ53" s="323"/>
      <c r="DBR53" s="323"/>
      <c r="DBS53" s="323"/>
      <c r="DBT53" s="323"/>
      <c r="DBU53" s="323"/>
      <c r="DBV53" s="323"/>
      <c r="DBW53" s="323"/>
      <c r="DBX53" s="323"/>
      <c r="DBY53" s="323"/>
      <c r="DBZ53" s="323"/>
      <c r="DCA53" s="323"/>
      <c r="DCB53" s="323"/>
      <c r="DCC53" s="323"/>
      <c r="DCD53" s="323"/>
      <c r="DCE53" s="323"/>
      <c r="DCF53" s="323"/>
      <c r="DCG53" s="323"/>
      <c r="DCH53" s="323"/>
      <c r="DCI53" s="323"/>
      <c r="DCJ53" s="323"/>
      <c r="DCK53" s="323"/>
      <c r="DCL53" s="323"/>
      <c r="DCM53" s="323"/>
      <c r="DCN53" s="323"/>
      <c r="DCO53" s="323"/>
      <c r="DCP53" s="323"/>
      <c r="DCQ53" s="323"/>
      <c r="DCR53" s="323"/>
      <c r="DCS53" s="323"/>
      <c r="DCT53" s="323"/>
      <c r="DCU53" s="323"/>
      <c r="DCV53" s="323"/>
      <c r="DCW53" s="323"/>
      <c r="DCX53" s="323"/>
      <c r="DCY53" s="323"/>
      <c r="DCZ53" s="323"/>
      <c r="DDA53" s="323"/>
      <c r="DDB53" s="323"/>
      <c r="DDC53" s="323"/>
      <c r="DDD53" s="323"/>
      <c r="DDE53" s="323"/>
      <c r="DDF53" s="323"/>
      <c r="DDG53" s="323"/>
      <c r="DDH53" s="323"/>
      <c r="DDI53" s="323"/>
      <c r="DDJ53" s="323"/>
      <c r="DDK53" s="323"/>
      <c r="DDL53" s="323"/>
      <c r="DDM53" s="323"/>
      <c r="DDN53" s="323"/>
      <c r="DDO53" s="323"/>
      <c r="DDP53" s="323"/>
      <c r="DDQ53" s="323"/>
      <c r="DDR53" s="323"/>
      <c r="DDS53" s="323"/>
      <c r="DDT53" s="323"/>
      <c r="DDU53" s="323"/>
      <c r="DDV53" s="323"/>
      <c r="DDW53" s="323"/>
      <c r="DDX53" s="323"/>
      <c r="DDY53" s="323"/>
      <c r="DDZ53" s="323"/>
      <c r="DEA53" s="323"/>
      <c r="DEB53" s="323"/>
      <c r="DEC53" s="323"/>
      <c r="DED53" s="323"/>
      <c r="DEE53" s="323"/>
      <c r="DEF53" s="323"/>
      <c r="DEG53" s="323"/>
      <c r="DEH53" s="323"/>
      <c r="DEI53" s="323"/>
      <c r="DEJ53" s="323"/>
      <c r="DEK53" s="323"/>
      <c r="DEL53" s="323"/>
      <c r="DEM53" s="323"/>
      <c r="DEN53" s="323"/>
      <c r="DEO53" s="323"/>
      <c r="DEP53" s="323"/>
      <c r="DEQ53" s="323"/>
      <c r="DER53" s="323"/>
      <c r="DES53" s="323"/>
      <c r="DET53" s="323"/>
      <c r="DEU53" s="323"/>
      <c r="DEV53" s="323"/>
      <c r="DEW53" s="323"/>
      <c r="DEX53" s="323"/>
      <c r="DEY53" s="323"/>
      <c r="DEZ53" s="323"/>
      <c r="DFA53" s="323"/>
      <c r="DFB53" s="323"/>
      <c r="DFC53" s="323"/>
      <c r="DFD53" s="323"/>
      <c r="DFE53" s="323"/>
      <c r="DFF53" s="323"/>
      <c r="DFG53" s="323"/>
      <c r="DFH53" s="323"/>
      <c r="DFI53" s="323"/>
      <c r="DFJ53" s="323"/>
      <c r="DFK53" s="323"/>
      <c r="DFL53" s="323"/>
      <c r="DFM53" s="323"/>
      <c r="DFN53" s="323"/>
      <c r="DFO53" s="323"/>
      <c r="DFP53" s="323"/>
      <c r="DFQ53" s="323"/>
      <c r="DFR53" s="323"/>
      <c r="DFS53" s="323"/>
      <c r="DFT53" s="323"/>
      <c r="DFU53" s="323"/>
      <c r="DFV53" s="323"/>
      <c r="DFW53" s="323"/>
      <c r="DFX53" s="323"/>
      <c r="DFY53" s="323"/>
      <c r="DFZ53" s="323"/>
      <c r="DGA53" s="323"/>
      <c r="DGB53" s="323"/>
      <c r="DGC53" s="323"/>
      <c r="DGD53" s="323"/>
      <c r="DGE53" s="323"/>
      <c r="DGF53" s="323"/>
      <c r="DGG53" s="323"/>
      <c r="DGH53" s="323"/>
      <c r="DGI53" s="323"/>
      <c r="DGJ53" s="323"/>
      <c r="DGK53" s="323"/>
      <c r="DGL53" s="323"/>
      <c r="DGM53" s="323"/>
      <c r="DGN53" s="323"/>
      <c r="DGO53" s="323"/>
      <c r="DGP53" s="323"/>
      <c r="DGQ53" s="323"/>
      <c r="DGR53" s="323"/>
      <c r="DGS53" s="323"/>
      <c r="DGT53" s="323"/>
      <c r="DGU53" s="323"/>
      <c r="DGV53" s="323"/>
      <c r="DGW53" s="323"/>
      <c r="DGX53" s="323"/>
      <c r="DGY53" s="323"/>
      <c r="DGZ53" s="323"/>
      <c r="DHA53" s="323"/>
      <c r="DHB53" s="323"/>
      <c r="DHC53" s="323"/>
      <c r="DHD53" s="323"/>
      <c r="DHE53" s="323"/>
      <c r="DHF53" s="323"/>
      <c r="DHG53" s="323"/>
      <c r="DHH53" s="323"/>
      <c r="DHI53" s="323"/>
      <c r="DHJ53" s="323"/>
      <c r="DHK53" s="323"/>
      <c r="DHL53" s="323"/>
      <c r="DHM53" s="323"/>
      <c r="DHN53" s="323"/>
      <c r="DHO53" s="323"/>
      <c r="DHP53" s="323"/>
      <c r="DHQ53" s="323"/>
      <c r="DHR53" s="323"/>
      <c r="DHS53" s="323"/>
      <c r="DHT53" s="323"/>
      <c r="DHU53" s="323"/>
      <c r="DHV53" s="323"/>
      <c r="DHW53" s="323"/>
      <c r="DHX53" s="323"/>
      <c r="DHY53" s="323"/>
      <c r="DHZ53" s="323"/>
      <c r="DIA53" s="323"/>
      <c r="DIB53" s="323"/>
      <c r="DIC53" s="323"/>
      <c r="DID53" s="323"/>
      <c r="DIE53" s="323"/>
      <c r="DIF53" s="323"/>
      <c r="DIG53" s="323"/>
      <c r="DIH53" s="323"/>
      <c r="DII53" s="323"/>
      <c r="DIJ53" s="323"/>
      <c r="DIK53" s="323"/>
      <c r="DIL53" s="323"/>
      <c r="DIM53" s="323"/>
      <c r="DIN53" s="323"/>
      <c r="DIO53" s="323"/>
      <c r="DIP53" s="323"/>
      <c r="DIQ53" s="323"/>
      <c r="DIR53" s="323"/>
      <c r="DIS53" s="323"/>
      <c r="DIT53" s="323"/>
      <c r="DIU53" s="323"/>
      <c r="DIV53" s="323"/>
      <c r="DIW53" s="323"/>
      <c r="DIX53" s="323"/>
      <c r="DIY53" s="323"/>
      <c r="DIZ53" s="323"/>
      <c r="DJA53" s="323"/>
      <c r="DJB53" s="323"/>
      <c r="DJC53" s="323"/>
      <c r="DJD53" s="323"/>
      <c r="DJE53" s="323"/>
      <c r="DJF53" s="323"/>
      <c r="DJG53" s="323"/>
      <c r="DJH53" s="323"/>
      <c r="DJI53" s="323"/>
      <c r="DJJ53" s="323"/>
      <c r="DJK53" s="323"/>
      <c r="DJL53" s="323"/>
      <c r="DJM53" s="323"/>
      <c r="DJN53" s="323"/>
      <c r="DJO53" s="323"/>
      <c r="DJP53" s="323"/>
      <c r="DJQ53" s="323"/>
      <c r="DJR53" s="323"/>
      <c r="DJS53" s="323"/>
      <c r="DJT53" s="323"/>
      <c r="DJU53" s="323"/>
      <c r="DJV53" s="323"/>
      <c r="DJW53" s="323"/>
      <c r="DJX53" s="323"/>
      <c r="DJY53" s="323"/>
      <c r="DJZ53" s="323"/>
      <c r="DKA53" s="323"/>
      <c r="DKB53" s="323"/>
      <c r="DKC53" s="323"/>
      <c r="DKD53" s="323"/>
      <c r="DKE53" s="323"/>
      <c r="DKF53" s="323"/>
      <c r="DKG53" s="323"/>
      <c r="DKH53" s="323"/>
      <c r="DKI53" s="323"/>
      <c r="DKJ53" s="323"/>
      <c r="DKK53" s="323"/>
      <c r="DKL53" s="323"/>
      <c r="DKM53" s="323"/>
      <c r="DKN53" s="323"/>
      <c r="DKO53" s="323"/>
      <c r="DKP53" s="323"/>
      <c r="DKQ53" s="323"/>
      <c r="DKR53" s="323"/>
      <c r="DKS53" s="323"/>
      <c r="DKT53" s="323"/>
      <c r="DKU53" s="323"/>
      <c r="DKV53" s="323"/>
      <c r="DKW53" s="323"/>
      <c r="DKX53" s="323"/>
      <c r="DKY53" s="323"/>
      <c r="DKZ53" s="323"/>
      <c r="DLA53" s="323"/>
      <c r="DLB53" s="323"/>
      <c r="DLC53" s="323"/>
      <c r="DLD53" s="323"/>
      <c r="DLE53" s="323"/>
      <c r="DLF53" s="323"/>
      <c r="DLG53" s="323"/>
      <c r="DLH53" s="323"/>
      <c r="DLI53" s="323"/>
      <c r="DLJ53" s="323"/>
      <c r="DLK53" s="323"/>
      <c r="DLL53" s="323"/>
      <c r="DLM53" s="323"/>
      <c r="DLN53" s="323"/>
      <c r="DLO53" s="323"/>
      <c r="DLP53" s="323"/>
      <c r="DLQ53" s="323"/>
      <c r="DLR53" s="323"/>
      <c r="DLS53" s="323"/>
      <c r="DLT53" s="323"/>
      <c r="DLU53" s="323"/>
      <c r="DLV53" s="323"/>
      <c r="DLW53" s="323"/>
      <c r="DLX53" s="323"/>
      <c r="DLY53" s="323"/>
      <c r="DLZ53" s="323"/>
      <c r="DMA53" s="323"/>
      <c r="DMB53" s="323"/>
      <c r="DMC53" s="323"/>
      <c r="DMD53" s="323"/>
      <c r="DME53" s="323"/>
      <c r="DMF53" s="323"/>
      <c r="DMG53" s="323"/>
      <c r="DMH53" s="323"/>
      <c r="DMI53" s="323"/>
      <c r="DMJ53" s="323"/>
      <c r="DMK53" s="323"/>
      <c r="DML53" s="323"/>
      <c r="DMM53" s="323"/>
      <c r="DMN53" s="323"/>
      <c r="DMO53" s="323"/>
      <c r="DMP53" s="323"/>
      <c r="DMQ53" s="323"/>
      <c r="DMR53" s="323"/>
      <c r="DMS53" s="323"/>
      <c r="DMT53" s="323"/>
      <c r="DMU53" s="323"/>
      <c r="DMV53" s="323"/>
      <c r="DMW53" s="323"/>
      <c r="DMX53" s="323"/>
      <c r="DMY53" s="323"/>
      <c r="DMZ53" s="323"/>
      <c r="DNA53" s="323"/>
      <c r="DNB53" s="323"/>
      <c r="DNC53" s="323"/>
      <c r="DND53" s="323"/>
      <c r="DNE53" s="323"/>
      <c r="DNF53" s="323"/>
      <c r="DNG53" s="323"/>
      <c r="DNH53" s="323"/>
      <c r="DNI53" s="323"/>
      <c r="DNJ53" s="323"/>
      <c r="DNK53" s="323"/>
      <c r="DNL53" s="323"/>
      <c r="DNM53" s="323"/>
      <c r="DNN53" s="323"/>
      <c r="DNO53" s="323"/>
      <c r="DNP53" s="323"/>
      <c r="DNQ53" s="323"/>
      <c r="DNR53" s="323"/>
      <c r="DNS53" s="323"/>
      <c r="DNT53" s="323"/>
      <c r="DNU53" s="323"/>
      <c r="DNV53" s="323"/>
      <c r="DNW53" s="323"/>
      <c r="DNX53" s="323"/>
      <c r="DNY53" s="323"/>
      <c r="DNZ53" s="323"/>
      <c r="DOA53" s="323"/>
      <c r="DOB53" s="323"/>
      <c r="DOC53" s="323"/>
      <c r="DOD53" s="323"/>
      <c r="DOE53" s="323"/>
      <c r="DOF53" s="323"/>
      <c r="DOG53" s="323"/>
      <c r="DOH53" s="323"/>
      <c r="DOI53" s="323"/>
      <c r="DOJ53" s="323"/>
      <c r="DOK53" s="323"/>
      <c r="DOL53" s="323"/>
      <c r="DOM53" s="323"/>
      <c r="DON53" s="323"/>
      <c r="DOO53" s="323"/>
      <c r="DOP53" s="323"/>
      <c r="DOQ53" s="323"/>
      <c r="DOR53" s="323"/>
      <c r="DOS53" s="323"/>
      <c r="DOT53" s="323"/>
      <c r="DOU53" s="323"/>
      <c r="DOV53" s="323"/>
      <c r="DOW53" s="323"/>
      <c r="DOX53" s="323"/>
      <c r="DOY53" s="323"/>
      <c r="DOZ53" s="323"/>
      <c r="DPA53" s="323"/>
      <c r="DPB53" s="323"/>
      <c r="DPC53" s="323"/>
      <c r="DPD53" s="323"/>
      <c r="DPE53" s="323"/>
      <c r="DPF53" s="323"/>
      <c r="DPG53" s="323"/>
      <c r="DPH53" s="323"/>
      <c r="DPI53" s="323"/>
      <c r="DPJ53" s="323"/>
      <c r="DPK53" s="323"/>
      <c r="DPL53" s="323"/>
      <c r="DPM53" s="323"/>
      <c r="DPN53" s="323"/>
      <c r="DPO53" s="323"/>
      <c r="DPP53" s="323"/>
      <c r="DPQ53" s="323"/>
      <c r="DPR53" s="323"/>
      <c r="DPS53" s="323"/>
      <c r="DPT53" s="323"/>
      <c r="DPU53" s="323"/>
      <c r="DPV53" s="323"/>
      <c r="DPW53" s="323"/>
      <c r="DPX53" s="323"/>
      <c r="DPY53" s="323"/>
      <c r="DPZ53" s="323"/>
      <c r="DQA53" s="323"/>
      <c r="DQB53" s="323"/>
      <c r="DQC53" s="323"/>
      <c r="DQD53" s="323"/>
      <c r="DQE53" s="323"/>
      <c r="DQF53" s="323"/>
      <c r="DQG53" s="323"/>
      <c r="DQH53" s="323"/>
      <c r="DQI53" s="323"/>
      <c r="DQJ53" s="323"/>
      <c r="DQK53" s="323"/>
      <c r="DQL53" s="323"/>
      <c r="DQM53" s="323"/>
      <c r="DQN53" s="323"/>
      <c r="DQO53" s="323"/>
      <c r="DQP53" s="323"/>
      <c r="DQQ53" s="323"/>
      <c r="DQR53" s="323"/>
      <c r="DQS53" s="323"/>
      <c r="DQT53" s="323"/>
      <c r="DQU53" s="323"/>
      <c r="DQV53" s="323"/>
      <c r="DQW53" s="323"/>
      <c r="DQX53" s="323"/>
      <c r="DQY53" s="323"/>
      <c r="DQZ53" s="323"/>
      <c r="DRA53" s="323"/>
      <c r="DRB53" s="323"/>
      <c r="DRC53" s="323"/>
      <c r="DRD53" s="323"/>
      <c r="DRE53" s="323"/>
      <c r="DRF53" s="323"/>
      <c r="DRG53" s="323"/>
      <c r="DRH53" s="323"/>
      <c r="DRI53" s="323"/>
      <c r="DRJ53" s="323"/>
      <c r="DRK53" s="323"/>
      <c r="DRL53" s="323"/>
      <c r="DRM53" s="323"/>
      <c r="DRN53" s="323"/>
      <c r="DRO53" s="323"/>
      <c r="DRP53" s="323"/>
      <c r="DRQ53" s="323"/>
      <c r="DRR53" s="323"/>
      <c r="DRS53" s="323"/>
      <c r="DRT53" s="323"/>
      <c r="DRU53" s="323"/>
      <c r="DRV53" s="323"/>
      <c r="DRW53" s="323"/>
      <c r="DRX53" s="323"/>
      <c r="DRY53" s="323"/>
      <c r="DRZ53" s="323"/>
      <c r="DSA53" s="323"/>
      <c r="DSB53" s="323"/>
      <c r="DSC53" s="323"/>
      <c r="DSD53" s="323"/>
      <c r="DSE53" s="323"/>
      <c r="DSF53" s="323"/>
      <c r="DSG53" s="323"/>
      <c r="DSH53" s="323"/>
      <c r="DSI53" s="323"/>
      <c r="DSJ53" s="323"/>
      <c r="DSK53" s="323"/>
      <c r="DSL53" s="323"/>
      <c r="DSM53" s="323"/>
      <c r="DSN53" s="323"/>
      <c r="DSO53" s="323"/>
      <c r="DSP53" s="323"/>
      <c r="DSQ53" s="323"/>
      <c r="DSR53" s="323"/>
      <c r="DSS53" s="323"/>
      <c r="DST53" s="323"/>
      <c r="DSU53" s="323"/>
      <c r="DSV53" s="323"/>
      <c r="DSW53" s="323"/>
      <c r="DSX53" s="323"/>
      <c r="DSY53" s="323"/>
      <c r="DSZ53" s="323"/>
      <c r="DTA53" s="323"/>
      <c r="DTB53" s="323"/>
      <c r="DTC53" s="323"/>
      <c r="DTD53" s="323"/>
      <c r="DTE53" s="323"/>
      <c r="DTF53" s="323"/>
      <c r="DTG53" s="323"/>
      <c r="DTH53" s="323"/>
      <c r="DTI53" s="323"/>
      <c r="DTJ53" s="323"/>
      <c r="DTK53" s="323"/>
      <c r="DTL53" s="323"/>
      <c r="DTM53" s="323"/>
      <c r="DTN53" s="323"/>
      <c r="DTO53" s="323"/>
      <c r="DTP53" s="323"/>
      <c r="DTQ53" s="323"/>
      <c r="DTR53" s="323"/>
      <c r="DTS53" s="323"/>
      <c r="DTT53" s="323"/>
      <c r="DTU53" s="323"/>
      <c r="DTV53" s="323"/>
      <c r="DTW53" s="323"/>
      <c r="DTX53" s="323"/>
      <c r="DTY53" s="323"/>
      <c r="DTZ53" s="323"/>
      <c r="DUA53" s="323"/>
      <c r="DUB53" s="323"/>
      <c r="DUC53" s="323"/>
      <c r="DUD53" s="323"/>
      <c r="DUE53" s="323"/>
      <c r="DUF53" s="323"/>
      <c r="DUG53" s="323"/>
      <c r="DUH53" s="323"/>
      <c r="DUI53" s="323"/>
      <c r="DUJ53" s="323"/>
      <c r="DUK53" s="323"/>
      <c r="DUL53" s="323"/>
      <c r="DUM53" s="323"/>
      <c r="DUN53" s="323"/>
      <c r="DUO53" s="323"/>
      <c r="DUP53" s="323"/>
      <c r="DUQ53" s="323"/>
      <c r="DUR53" s="323"/>
      <c r="DUS53" s="323"/>
      <c r="DUT53" s="323"/>
      <c r="DUU53" s="323"/>
      <c r="DUV53" s="323"/>
      <c r="DUW53" s="323"/>
      <c r="DUX53" s="323"/>
      <c r="DUY53" s="323"/>
      <c r="DUZ53" s="323"/>
      <c r="DVA53" s="323"/>
      <c r="DVB53" s="323"/>
      <c r="DVC53" s="323"/>
      <c r="DVD53" s="323"/>
      <c r="DVE53" s="323"/>
      <c r="DVF53" s="323"/>
      <c r="DVG53" s="323"/>
      <c r="DVH53" s="323"/>
      <c r="DVI53" s="323"/>
      <c r="DVJ53" s="323"/>
      <c r="DVK53" s="323"/>
      <c r="DVL53" s="323"/>
      <c r="DVM53" s="323"/>
      <c r="DVN53" s="323"/>
      <c r="DVO53" s="323"/>
      <c r="DVP53" s="323"/>
      <c r="DVQ53" s="323"/>
      <c r="DVR53" s="323"/>
      <c r="DVS53" s="323"/>
      <c r="DVT53" s="323"/>
      <c r="DVU53" s="323"/>
      <c r="DVV53" s="323"/>
      <c r="DVW53" s="323"/>
      <c r="DVX53" s="323"/>
      <c r="DVY53" s="323"/>
      <c r="DVZ53" s="323"/>
      <c r="DWA53" s="323"/>
      <c r="DWB53" s="323"/>
      <c r="DWC53" s="323"/>
      <c r="DWD53" s="323"/>
      <c r="DWE53" s="323"/>
      <c r="DWF53" s="323"/>
      <c r="DWG53" s="323"/>
      <c r="DWH53" s="323"/>
      <c r="DWI53" s="323"/>
      <c r="DWJ53" s="323"/>
      <c r="DWK53" s="323"/>
      <c r="DWL53" s="323"/>
      <c r="DWM53" s="323"/>
      <c r="DWN53" s="323"/>
      <c r="DWO53" s="323"/>
      <c r="DWP53" s="323"/>
      <c r="DWQ53" s="323"/>
      <c r="DWR53" s="323"/>
      <c r="DWS53" s="323"/>
      <c r="DWT53" s="323"/>
      <c r="DWU53" s="323"/>
      <c r="DWV53" s="323"/>
      <c r="DWW53" s="323"/>
      <c r="DWX53" s="323"/>
      <c r="DWY53" s="323"/>
      <c r="DWZ53" s="323"/>
      <c r="DXA53" s="323"/>
      <c r="DXB53" s="323"/>
      <c r="DXC53" s="323"/>
      <c r="DXD53" s="323"/>
      <c r="DXE53" s="323"/>
      <c r="DXF53" s="323"/>
      <c r="DXG53" s="323"/>
      <c r="DXH53" s="323"/>
      <c r="DXI53" s="323"/>
      <c r="DXJ53" s="323"/>
      <c r="DXK53" s="323"/>
      <c r="DXL53" s="323"/>
      <c r="DXM53" s="323"/>
      <c r="DXN53" s="323"/>
      <c r="DXO53" s="323"/>
      <c r="DXP53" s="323"/>
      <c r="DXQ53" s="323"/>
      <c r="DXR53" s="323"/>
      <c r="DXS53" s="323"/>
      <c r="DXT53" s="323"/>
      <c r="DXU53" s="323"/>
      <c r="DXV53" s="323"/>
      <c r="DXW53" s="323"/>
      <c r="DXX53" s="323"/>
      <c r="DXY53" s="323"/>
      <c r="DXZ53" s="323"/>
      <c r="DYA53" s="323"/>
      <c r="DYB53" s="323"/>
      <c r="DYC53" s="323"/>
      <c r="DYD53" s="323"/>
      <c r="DYE53" s="323"/>
      <c r="DYF53" s="323"/>
      <c r="DYG53" s="323"/>
      <c r="DYH53" s="323"/>
      <c r="DYI53" s="323"/>
      <c r="DYJ53" s="323"/>
      <c r="DYK53" s="323"/>
      <c r="DYL53" s="323"/>
      <c r="DYM53" s="323"/>
      <c r="DYN53" s="323"/>
      <c r="DYO53" s="323"/>
      <c r="DYP53" s="323"/>
      <c r="DYQ53" s="323"/>
      <c r="DYR53" s="323"/>
      <c r="DYS53" s="323"/>
      <c r="DYT53" s="323"/>
      <c r="DYU53" s="323"/>
      <c r="DYV53" s="323"/>
      <c r="DYW53" s="323"/>
      <c r="DYX53" s="323"/>
      <c r="DYY53" s="323"/>
      <c r="DYZ53" s="323"/>
      <c r="DZA53" s="323"/>
      <c r="DZB53" s="323"/>
      <c r="DZC53" s="323"/>
      <c r="DZD53" s="323"/>
      <c r="DZE53" s="323"/>
      <c r="DZF53" s="323"/>
      <c r="DZG53" s="323"/>
      <c r="DZH53" s="323"/>
      <c r="DZI53" s="323"/>
      <c r="DZJ53" s="323"/>
      <c r="DZK53" s="323"/>
      <c r="DZL53" s="323"/>
      <c r="DZM53" s="323"/>
      <c r="DZN53" s="323"/>
      <c r="DZO53" s="323"/>
      <c r="DZP53" s="323"/>
      <c r="DZQ53" s="323"/>
      <c r="DZR53" s="323"/>
      <c r="DZS53" s="323"/>
      <c r="DZT53" s="323"/>
      <c r="DZU53" s="323"/>
      <c r="DZV53" s="323"/>
      <c r="DZW53" s="323"/>
      <c r="DZX53" s="323"/>
      <c r="DZY53" s="323"/>
      <c r="DZZ53" s="323"/>
      <c r="EAA53" s="323"/>
      <c r="EAB53" s="323"/>
      <c r="EAC53" s="323"/>
      <c r="EAD53" s="323"/>
      <c r="EAE53" s="323"/>
      <c r="EAF53" s="323"/>
      <c r="EAG53" s="323"/>
      <c r="EAH53" s="323"/>
      <c r="EAI53" s="323"/>
      <c r="EAJ53" s="323"/>
      <c r="EAK53" s="323"/>
      <c r="EAL53" s="323"/>
      <c r="EAM53" s="323"/>
      <c r="EAN53" s="323"/>
      <c r="EAO53" s="323"/>
      <c r="EAP53" s="323"/>
      <c r="EAQ53" s="323"/>
      <c r="EAR53" s="323"/>
      <c r="EAS53" s="323"/>
      <c r="EAT53" s="323"/>
      <c r="EAU53" s="323"/>
      <c r="EAV53" s="323"/>
      <c r="EAW53" s="323"/>
      <c r="EAX53" s="323"/>
      <c r="EAY53" s="323"/>
      <c r="EAZ53" s="323"/>
      <c r="EBA53" s="323"/>
      <c r="EBB53" s="323"/>
      <c r="EBC53" s="323"/>
      <c r="EBD53" s="323"/>
      <c r="EBE53" s="323"/>
      <c r="EBF53" s="323"/>
      <c r="EBG53" s="323"/>
      <c r="EBH53" s="323"/>
      <c r="EBI53" s="323"/>
      <c r="EBJ53" s="323"/>
      <c r="EBK53" s="323"/>
      <c r="EBL53" s="323"/>
      <c r="EBM53" s="323"/>
      <c r="EBN53" s="323"/>
      <c r="EBO53" s="323"/>
      <c r="EBP53" s="323"/>
      <c r="EBQ53" s="323"/>
      <c r="EBR53" s="323"/>
      <c r="EBS53" s="323"/>
      <c r="EBT53" s="323"/>
      <c r="EBU53" s="323"/>
      <c r="EBV53" s="323"/>
      <c r="EBW53" s="323"/>
      <c r="EBX53" s="323"/>
      <c r="EBY53" s="323"/>
      <c r="EBZ53" s="323"/>
      <c r="ECA53" s="323"/>
      <c r="ECB53" s="323"/>
      <c r="ECC53" s="323"/>
      <c r="ECD53" s="323"/>
      <c r="ECE53" s="323"/>
      <c r="ECF53" s="323"/>
      <c r="ECG53" s="323"/>
      <c r="ECH53" s="323"/>
      <c r="ECI53" s="323"/>
      <c r="ECJ53" s="323"/>
      <c r="ECK53" s="323"/>
      <c r="ECL53" s="323"/>
      <c r="ECM53" s="323"/>
      <c r="ECN53" s="323"/>
      <c r="ECO53" s="323"/>
      <c r="ECP53" s="323"/>
      <c r="ECQ53" s="323"/>
      <c r="ECR53" s="323"/>
      <c r="ECS53" s="323"/>
      <c r="ECT53" s="323"/>
      <c r="ECU53" s="323"/>
      <c r="ECV53" s="323"/>
      <c r="ECW53" s="323"/>
      <c r="ECX53" s="323"/>
      <c r="ECY53" s="323"/>
      <c r="ECZ53" s="323"/>
      <c r="EDA53" s="323"/>
      <c r="EDB53" s="323"/>
      <c r="EDC53" s="323"/>
      <c r="EDD53" s="323"/>
      <c r="EDE53" s="323"/>
      <c r="EDF53" s="323"/>
      <c r="EDG53" s="323"/>
      <c r="EDH53" s="323"/>
      <c r="EDI53" s="323"/>
      <c r="EDJ53" s="323"/>
      <c r="EDK53" s="323"/>
      <c r="EDL53" s="323"/>
      <c r="EDM53" s="323"/>
      <c r="EDN53" s="323"/>
      <c r="EDO53" s="323"/>
      <c r="EDP53" s="323"/>
      <c r="EDQ53" s="323"/>
      <c r="EDR53" s="323"/>
      <c r="EDS53" s="323"/>
      <c r="EDT53" s="323"/>
      <c r="EDU53" s="323"/>
      <c r="EDV53" s="323"/>
      <c r="EDW53" s="323"/>
      <c r="EDX53" s="323"/>
      <c r="EDY53" s="323"/>
      <c r="EDZ53" s="323"/>
      <c r="EEA53" s="323"/>
      <c r="EEB53" s="323"/>
      <c r="EEC53" s="323"/>
      <c r="EED53" s="323"/>
      <c r="EEE53" s="323"/>
      <c r="EEF53" s="323"/>
      <c r="EEG53" s="323"/>
      <c r="EEH53" s="323"/>
      <c r="EEI53" s="323"/>
      <c r="EEJ53" s="323"/>
      <c r="EEK53" s="323"/>
      <c r="EEL53" s="323"/>
      <c r="EEM53" s="323"/>
      <c r="EEN53" s="323"/>
      <c r="EEO53" s="323"/>
      <c r="EEP53" s="323"/>
      <c r="EEQ53" s="323"/>
      <c r="EER53" s="323"/>
      <c r="EES53" s="323"/>
      <c r="EET53" s="323"/>
      <c r="EEU53" s="323"/>
      <c r="EEV53" s="323"/>
      <c r="EEW53" s="323"/>
      <c r="EEX53" s="323"/>
      <c r="EEY53" s="323"/>
      <c r="EEZ53" s="323"/>
      <c r="EFA53" s="323"/>
      <c r="EFB53" s="323"/>
      <c r="EFC53" s="323"/>
      <c r="EFD53" s="323"/>
      <c r="EFE53" s="323"/>
      <c r="EFF53" s="323"/>
      <c r="EFG53" s="323"/>
      <c r="EFH53" s="323"/>
      <c r="EFI53" s="323"/>
      <c r="EFJ53" s="323"/>
      <c r="EFK53" s="323"/>
      <c r="EFL53" s="323"/>
      <c r="EFM53" s="323"/>
      <c r="EFN53" s="323"/>
      <c r="EFO53" s="323"/>
      <c r="EFP53" s="323"/>
      <c r="EFQ53" s="323"/>
      <c r="EFR53" s="323"/>
      <c r="EFS53" s="323"/>
      <c r="EFT53" s="323"/>
      <c r="EFU53" s="323"/>
      <c r="EFV53" s="323"/>
      <c r="EFW53" s="323"/>
      <c r="EFX53" s="323"/>
      <c r="EFY53" s="323"/>
      <c r="EFZ53" s="323"/>
      <c r="EGA53" s="323"/>
      <c r="EGB53" s="323"/>
      <c r="EGC53" s="323"/>
      <c r="EGD53" s="323"/>
      <c r="EGE53" s="323"/>
      <c r="EGF53" s="323"/>
      <c r="EGG53" s="323"/>
      <c r="EGH53" s="323"/>
      <c r="EGI53" s="323"/>
      <c r="EGJ53" s="323"/>
      <c r="EGK53" s="323"/>
      <c r="EGL53" s="323"/>
      <c r="EGM53" s="323"/>
      <c r="EGN53" s="323"/>
      <c r="EGO53" s="323"/>
      <c r="EGP53" s="323"/>
      <c r="EGQ53" s="323"/>
      <c r="EGR53" s="323"/>
      <c r="EGS53" s="323"/>
      <c r="EGT53" s="323"/>
      <c r="EGU53" s="323"/>
      <c r="EGV53" s="323"/>
      <c r="EGW53" s="323"/>
      <c r="EGX53" s="323"/>
      <c r="EGY53" s="323"/>
      <c r="EGZ53" s="323"/>
      <c r="EHA53" s="323"/>
      <c r="EHB53" s="323"/>
      <c r="EHC53" s="323"/>
      <c r="EHD53" s="323"/>
      <c r="EHE53" s="323"/>
      <c r="EHF53" s="323"/>
      <c r="EHG53" s="323"/>
      <c r="EHH53" s="323"/>
      <c r="EHI53" s="323"/>
      <c r="EHJ53" s="323"/>
      <c r="EHK53" s="323"/>
      <c r="EHL53" s="323"/>
      <c r="EHM53" s="323"/>
      <c r="EHN53" s="323"/>
      <c r="EHO53" s="323"/>
      <c r="EHP53" s="323"/>
      <c r="EHQ53" s="323"/>
      <c r="EHR53" s="323"/>
      <c r="EHS53" s="323"/>
      <c r="EHT53" s="323"/>
      <c r="EHU53" s="323"/>
      <c r="EHV53" s="323"/>
      <c r="EHW53" s="323"/>
      <c r="EHX53" s="323"/>
      <c r="EHY53" s="323"/>
      <c r="EHZ53" s="323"/>
      <c r="EIA53" s="323"/>
      <c r="EIB53" s="323"/>
      <c r="EIC53" s="323"/>
      <c r="EID53" s="323"/>
      <c r="EIE53" s="323"/>
      <c r="EIF53" s="323"/>
      <c r="EIG53" s="323"/>
      <c r="EIH53" s="323"/>
      <c r="EII53" s="323"/>
      <c r="EIJ53" s="323"/>
      <c r="EIK53" s="323"/>
      <c r="EIL53" s="323"/>
      <c r="EIM53" s="323"/>
      <c r="EIN53" s="323"/>
      <c r="EIO53" s="323"/>
      <c r="EIP53" s="323"/>
      <c r="EIQ53" s="323"/>
      <c r="EIR53" s="323"/>
      <c r="EIS53" s="323"/>
      <c r="EIT53" s="323"/>
      <c r="EIU53" s="323"/>
      <c r="EIV53" s="323"/>
      <c r="EIW53" s="323"/>
      <c r="EIX53" s="323"/>
      <c r="EIY53" s="323"/>
      <c r="EIZ53" s="323"/>
      <c r="EJA53" s="323"/>
      <c r="EJB53" s="323"/>
      <c r="EJC53" s="323"/>
      <c r="EJD53" s="323"/>
      <c r="EJE53" s="323"/>
      <c r="EJF53" s="323"/>
      <c r="EJG53" s="323"/>
      <c r="EJH53" s="323"/>
      <c r="EJI53" s="323"/>
      <c r="EJJ53" s="323"/>
      <c r="EJK53" s="323"/>
      <c r="EJL53" s="323"/>
      <c r="EJM53" s="323"/>
      <c r="EJN53" s="323"/>
      <c r="EJO53" s="323"/>
      <c r="EJP53" s="323"/>
      <c r="EJQ53" s="323"/>
      <c r="EJR53" s="323"/>
      <c r="EJS53" s="323"/>
      <c r="EJT53" s="323"/>
      <c r="EJU53" s="323"/>
      <c r="EJV53" s="323"/>
      <c r="EJW53" s="323"/>
      <c r="EJX53" s="323"/>
      <c r="EJY53" s="323"/>
      <c r="EJZ53" s="323"/>
      <c r="EKA53" s="323"/>
      <c r="EKB53" s="323"/>
      <c r="EKC53" s="323"/>
      <c r="EKD53" s="323"/>
      <c r="EKE53" s="323"/>
      <c r="EKF53" s="323"/>
      <c r="EKG53" s="323"/>
      <c r="EKH53" s="323"/>
      <c r="EKI53" s="323"/>
      <c r="EKJ53" s="323"/>
      <c r="EKK53" s="323"/>
      <c r="EKL53" s="323"/>
      <c r="EKM53" s="323"/>
      <c r="EKN53" s="323"/>
      <c r="EKO53" s="323"/>
      <c r="EKP53" s="323"/>
      <c r="EKQ53" s="323"/>
      <c r="EKR53" s="323"/>
      <c r="EKS53" s="323"/>
      <c r="EKT53" s="323"/>
      <c r="EKU53" s="323"/>
      <c r="EKV53" s="323"/>
      <c r="EKW53" s="323"/>
      <c r="EKX53" s="323"/>
      <c r="EKY53" s="323"/>
      <c r="EKZ53" s="323"/>
      <c r="ELA53" s="323"/>
      <c r="ELB53" s="323"/>
      <c r="ELC53" s="323"/>
      <c r="ELD53" s="323"/>
      <c r="ELE53" s="323"/>
      <c r="ELF53" s="323"/>
      <c r="ELG53" s="323"/>
      <c r="ELH53" s="323"/>
      <c r="ELI53" s="323"/>
      <c r="ELJ53" s="323"/>
      <c r="ELK53" s="323"/>
      <c r="ELL53" s="323"/>
      <c r="ELM53" s="323"/>
      <c r="ELN53" s="323"/>
      <c r="ELO53" s="323"/>
      <c r="ELP53" s="323"/>
      <c r="ELQ53" s="323"/>
      <c r="ELR53" s="323"/>
      <c r="ELS53" s="323"/>
      <c r="ELT53" s="323"/>
      <c r="ELU53" s="323"/>
      <c r="ELV53" s="323"/>
      <c r="ELW53" s="323"/>
      <c r="ELX53" s="323"/>
      <c r="ELY53" s="323"/>
      <c r="ELZ53" s="323"/>
      <c r="EMA53" s="323"/>
      <c r="EMB53" s="323"/>
      <c r="EMC53" s="323"/>
      <c r="EMD53" s="323"/>
      <c r="EME53" s="323"/>
      <c r="EMF53" s="323"/>
      <c r="EMG53" s="323"/>
      <c r="EMH53" s="323"/>
      <c r="EMI53" s="323"/>
      <c r="EMJ53" s="323"/>
      <c r="EMK53" s="323"/>
      <c r="EML53" s="323"/>
      <c r="EMM53" s="323"/>
      <c r="EMN53" s="323"/>
      <c r="EMO53" s="323"/>
      <c r="EMP53" s="323"/>
      <c r="EMQ53" s="323"/>
      <c r="EMR53" s="323"/>
      <c r="EMS53" s="323"/>
      <c r="EMT53" s="323"/>
      <c r="EMU53" s="323"/>
      <c r="EMV53" s="323"/>
      <c r="EMW53" s="323"/>
      <c r="EMX53" s="323"/>
      <c r="EMY53" s="323"/>
      <c r="EMZ53" s="323"/>
      <c r="ENA53" s="323"/>
      <c r="ENB53" s="323"/>
      <c r="ENC53" s="323"/>
      <c r="END53" s="323"/>
      <c r="ENE53" s="323"/>
      <c r="ENF53" s="323"/>
      <c r="ENG53" s="323"/>
      <c r="ENH53" s="323"/>
      <c r="ENI53" s="323"/>
      <c r="ENJ53" s="323"/>
      <c r="ENK53" s="323"/>
      <c r="ENL53" s="323"/>
      <c r="ENM53" s="323"/>
      <c r="ENN53" s="323"/>
      <c r="ENO53" s="323"/>
      <c r="ENP53" s="323"/>
      <c r="ENQ53" s="323"/>
      <c r="ENR53" s="323"/>
      <c r="ENS53" s="323"/>
      <c r="ENT53" s="323"/>
      <c r="ENU53" s="323"/>
      <c r="ENV53" s="323"/>
      <c r="ENW53" s="323"/>
      <c r="ENX53" s="323"/>
      <c r="ENY53" s="323"/>
      <c r="ENZ53" s="323"/>
      <c r="EOA53" s="323"/>
      <c r="EOB53" s="323"/>
      <c r="EOC53" s="323"/>
      <c r="EOD53" s="323"/>
      <c r="EOE53" s="323"/>
      <c r="EOF53" s="323"/>
      <c r="EOG53" s="323"/>
      <c r="EOH53" s="323"/>
      <c r="EOI53" s="323"/>
      <c r="EOJ53" s="323"/>
      <c r="EOK53" s="323"/>
      <c r="EOL53" s="323"/>
      <c r="EOM53" s="323"/>
      <c r="EON53" s="323"/>
      <c r="EOO53" s="323"/>
      <c r="EOP53" s="323"/>
      <c r="EOQ53" s="323"/>
      <c r="EOR53" s="323"/>
      <c r="EOS53" s="323"/>
      <c r="EOT53" s="323"/>
      <c r="EOU53" s="323"/>
      <c r="EOV53" s="323"/>
      <c r="EOW53" s="323"/>
      <c r="EOX53" s="323"/>
      <c r="EOY53" s="323"/>
      <c r="EOZ53" s="323"/>
      <c r="EPA53" s="323"/>
      <c r="EPB53" s="323"/>
      <c r="EPC53" s="323"/>
      <c r="EPD53" s="323"/>
      <c r="EPE53" s="323"/>
      <c r="EPF53" s="323"/>
      <c r="EPG53" s="323"/>
      <c r="EPH53" s="323"/>
      <c r="EPI53" s="323"/>
      <c r="EPJ53" s="323"/>
      <c r="EPK53" s="323"/>
      <c r="EPL53" s="323"/>
      <c r="EPM53" s="323"/>
      <c r="EPN53" s="323"/>
      <c r="EPO53" s="323"/>
      <c r="EPP53" s="323"/>
      <c r="EPQ53" s="323"/>
      <c r="EPR53" s="323"/>
      <c r="EPS53" s="323"/>
      <c r="EPT53" s="323"/>
      <c r="EPU53" s="323"/>
      <c r="EPV53" s="323"/>
      <c r="EPW53" s="323"/>
      <c r="EPX53" s="323"/>
      <c r="EPY53" s="323"/>
      <c r="EPZ53" s="323"/>
      <c r="EQA53" s="323"/>
      <c r="EQB53" s="323"/>
      <c r="EQC53" s="323"/>
      <c r="EQD53" s="323"/>
      <c r="EQE53" s="323"/>
      <c r="EQF53" s="323"/>
      <c r="EQG53" s="323"/>
      <c r="EQH53" s="323"/>
      <c r="EQI53" s="323"/>
      <c r="EQJ53" s="323"/>
      <c r="EQK53" s="323"/>
      <c r="EQL53" s="323"/>
      <c r="EQM53" s="323"/>
      <c r="EQN53" s="323"/>
      <c r="EQO53" s="323"/>
      <c r="EQP53" s="323"/>
      <c r="EQQ53" s="323"/>
      <c r="EQR53" s="323"/>
      <c r="EQS53" s="323"/>
      <c r="EQT53" s="323"/>
      <c r="EQU53" s="323"/>
      <c r="EQV53" s="323"/>
      <c r="EQW53" s="323"/>
      <c r="EQX53" s="323"/>
      <c r="EQY53" s="323"/>
      <c r="EQZ53" s="323"/>
      <c r="ERA53" s="323"/>
      <c r="ERB53" s="323"/>
      <c r="ERC53" s="323"/>
      <c r="ERD53" s="323"/>
      <c r="ERE53" s="323"/>
      <c r="ERF53" s="323"/>
      <c r="ERG53" s="323"/>
      <c r="ERH53" s="323"/>
      <c r="ERI53" s="323"/>
      <c r="ERJ53" s="323"/>
      <c r="ERK53" s="323"/>
      <c r="ERL53" s="323"/>
      <c r="ERM53" s="323"/>
      <c r="ERN53" s="323"/>
      <c r="ERO53" s="323"/>
      <c r="ERP53" s="323"/>
      <c r="ERQ53" s="323"/>
      <c r="ERR53" s="323"/>
      <c r="ERS53" s="323"/>
      <c r="ERT53" s="323"/>
      <c r="ERU53" s="323"/>
      <c r="ERV53" s="323"/>
      <c r="ERW53" s="323"/>
      <c r="ERX53" s="323"/>
      <c r="ERY53" s="323"/>
      <c r="ERZ53" s="323"/>
      <c r="ESA53" s="323"/>
      <c r="ESB53" s="323"/>
      <c r="ESC53" s="323"/>
      <c r="ESD53" s="323"/>
      <c r="ESE53" s="323"/>
      <c r="ESF53" s="323"/>
      <c r="ESG53" s="323"/>
      <c r="ESH53" s="323"/>
      <c r="ESI53" s="323"/>
      <c r="ESJ53" s="323"/>
      <c r="ESK53" s="323"/>
      <c r="ESL53" s="323"/>
      <c r="ESM53" s="323"/>
      <c r="ESN53" s="323"/>
      <c r="ESO53" s="323"/>
      <c r="ESP53" s="323"/>
      <c r="ESQ53" s="323"/>
      <c r="ESR53" s="323"/>
      <c r="ESS53" s="323"/>
      <c r="EST53" s="323"/>
      <c r="ESU53" s="323"/>
      <c r="ESV53" s="323"/>
      <c r="ESW53" s="323"/>
      <c r="ESX53" s="323"/>
      <c r="ESY53" s="323"/>
      <c r="ESZ53" s="323"/>
      <c r="ETA53" s="323"/>
      <c r="ETB53" s="323"/>
      <c r="ETC53" s="323"/>
      <c r="ETD53" s="323"/>
      <c r="ETE53" s="323"/>
      <c r="ETF53" s="323"/>
      <c r="ETG53" s="323"/>
      <c r="ETH53" s="323"/>
      <c r="ETI53" s="323"/>
      <c r="ETJ53" s="323"/>
      <c r="ETK53" s="323"/>
      <c r="ETL53" s="323"/>
      <c r="ETM53" s="323"/>
      <c r="ETN53" s="323"/>
      <c r="ETO53" s="323"/>
      <c r="ETP53" s="323"/>
      <c r="ETQ53" s="323"/>
      <c r="ETR53" s="323"/>
      <c r="ETS53" s="323"/>
      <c r="ETT53" s="323"/>
      <c r="ETU53" s="323"/>
      <c r="ETV53" s="323"/>
      <c r="ETW53" s="323"/>
      <c r="ETX53" s="323"/>
      <c r="ETY53" s="323"/>
      <c r="ETZ53" s="323"/>
      <c r="EUA53" s="323"/>
      <c r="EUB53" s="323"/>
      <c r="EUC53" s="323"/>
      <c r="EUD53" s="323"/>
      <c r="EUE53" s="323"/>
      <c r="EUF53" s="323"/>
      <c r="EUG53" s="323"/>
      <c r="EUH53" s="323"/>
      <c r="EUI53" s="323"/>
      <c r="EUJ53" s="323"/>
      <c r="EUK53" s="323"/>
      <c r="EUL53" s="323"/>
      <c r="EUM53" s="323"/>
      <c r="EUN53" s="323"/>
      <c r="EUO53" s="323"/>
      <c r="EUP53" s="323"/>
      <c r="EUQ53" s="323"/>
      <c r="EUR53" s="323"/>
      <c r="EUS53" s="323"/>
      <c r="EUT53" s="323"/>
      <c r="EUU53" s="323"/>
      <c r="EUV53" s="323"/>
      <c r="EUW53" s="323"/>
      <c r="EUX53" s="323"/>
      <c r="EUY53" s="323"/>
      <c r="EUZ53" s="323"/>
      <c r="EVA53" s="323"/>
      <c r="EVB53" s="323"/>
      <c r="EVC53" s="323"/>
      <c r="EVD53" s="323"/>
      <c r="EVE53" s="323"/>
      <c r="EVF53" s="323"/>
      <c r="EVG53" s="323"/>
      <c r="EVH53" s="323"/>
      <c r="EVI53" s="323"/>
      <c r="EVJ53" s="323"/>
      <c r="EVK53" s="323"/>
      <c r="EVL53" s="323"/>
      <c r="EVM53" s="323"/>
      <c r="EVN53" s="323"/>
      <c r="EVO53" s="323"/>
      <c r="EVP53" s="323"/>
      <c r="EVQ53" s="323"/>
      <c r="EVR53" s="323"/>
      <c r="EVS53" s="323"/>
      <c r="EVT53" s="323"/>
      <c r="EVU53" s="323"/>
      <c r="EVV53" s="323"/>
      <c r="EVW53" s="323"/>
      <c r="EVX53" s="323"/>
      <c r="EVY53" s="323"/>
      <c r="EVZ53" s="323"/>
      <c r="EWA53" s="323"/>
      <c r="EWB53" s="323"/>
      <c r="EWC53" s="323"/>
      <c r="EWD53" s="323"/>
      <c r="EWE53" s="323"/>
      <c r="EWF53" s="323"/>
      <c r="EWG53" s="323"/>
      <c r="EWH53" s="323"/>
      <c r="EWI53" s="323"/>
      <c r="EWJ53" s="323"/>
      <c r="EWK53" s="323"/>
      <c r="EWL53" s="323"/>
      <c r="EWM53" s="323"/>
      <c r="EWN53" s="323"/>
      <c r="EWO53" s="323"/>
      <c r="EWP53" s="323"/>
      <c r="EWQ53" s="323"/>
      <c r="EWR53" s="323"/>
      <c r="EWS53" s="323"/>
      <c r="EWT53" s="323"/>
      <c r="EWU53" s="323"/>
      <c r="EWV53" s="323"/>
      <c r="EWW53" s="323"/>
      <c r="EWX53" s="323"/>
      <c r="EWY53" s="323"/>
      <c r="EWZ53" s="323"/>
      <c r="EXA53" s="323"/>
      <c r="EXB53" s="323"/>
      <c r="EXC53" s="323"/>
      <c r="EXD53" s="323"/>
      <c r="EXE53" s="323"/>
      <c r="EXF53" s="323"/>
      <c r="EXG53" s="323"/>
      <c r="EXH53" s="323"/>
      <c r="EXI53" s="323"/>
      <c r="EXJ53" s="323"/>
      <c r="EXK53" s="323"/>
      <c r="EXL53" s="323"/>
      <c r="EXM53" s="323"/>
      <c r="EXN53" s="323"/>
      <c r="EXO53" s="323"/>
      <c r="EXP53" s="323"/>
      <c r="EXQ53" s="323"/>
      <c r="EXR53" s="323"/>
      <c r="EXS53" s="323"/>
      <c r="EXT53" s="323"/>
      <c r="EXU53" s="323"/>
      <c r="EXV53" s="323"/>
      <c r="EXW53" s="323"/>
      <c r="EXX53" s="323"/>
      <c r="EXY53" s="323"/>
      <c r="EXZ53" s="323"/>
      <c r="EYA53" s="323"/>
      <c r="EYB53" s="323"/>
      <c r="EYC53" s="323"/>
      <c r="EYD53" s="323"/>
      <c r="EYE53" s="323"/>
      <c r="EYF53" s="323"/>
      <c r="EYG53" s="323"/>
      <c r="EYH53" s="323"/>
      <c r="EYI53" s="323"/>
      <c r="EYJ53" s="323"/>
      <c r="EYK53" s="323"/>
      <c r="EYL53" s="323"/>
      <c r="EYM53" s="323"/>
      <c r="EYN53" s="323"/>
      <c r="EYO53" s="323"/>
      <c r="EYP53" s="323"/>
      <c r="EYQ53" s="323"/>
      <c r="EYR53" s="323"/>
      <c r="EYS53" s="323"/>
      <c r="EYT53" s="323"/>
      <c r="EYU53" s="323"/>
      <c r="EYV53" s="323"/>
      <c r="EYW53" s="323"/>
      <c r="EYX53" s="323"/>
      <c r="EYY53" s="323"/>
      <c r="EYZ53" s="323"/>
      <c r="EZA53" s="323"/>
      <c r="EZB53" s="323"/>
      <c r="EZC53" s="323"/>
      <c r="EZD53" s="323"/>
      <c r="EZE53" s="323"/>
      <c r="EZF53" s="323"/>
      <c r="EZG53" s="323"/>
      <c r="EZH53" s="323"/>
      <c r="EZI53" s="323"/>
      <c r="EZJ53" s="323"/>
      <c r="EZK53" s="323"/>
      <c r="EZL53" s="323"/>
      <c r="EZM53" s="323"/>
      <c r="EZN53" s="323"/>
      <c r="EZO53" s="323"/>
      <c r="EZP53" s="323"/>
      <c r="EZQ53" s="323"/>
      <c r="EZR53" s="323"/>
      <c r="EZS53" s="323"/>
      <c r="EZT53" s="323"/>
      <c r="EZU53" s="323"/>
      <c r="EZV53" s="323"/>
      <c r="EZW53" s="323"/>
      <c r="EZX53" s="323"/>
      <c r="EZY53" s="323"/>
      <c r="EZZ53" s="323"/>
      <c r="FAA53" s="323"/>
      <c r="FAB53" s="323"/>
      <c r="FAC53" s="323"/>
      <c r="FAD53" s="323"/>
      <c r="FAE53" s="323"/>
      <c r="FAF53" s="323"/>
      <c r="FAG53" s="323"/>
      <c r="FAH53" s="323"/>
      <c r="FAI53" s="323"/>
      <c r="FAJ53" s="323"/>
      <c r="FAK53" s="323"/>
      <c r="FAL53" s="323"/>
      <c r="FAM53" s="323"/>
      <c r="FAN53" s="323"/>
      <c r="FAO53" s="323"/>
      <c r="FAP53" s="323"/>
      <c r="FAQ53" s="323"/>
      <c r="FAR53" s="323"/>
      <c r="FAS53" s="323"/>
      <c r="FAT53" s="323"/>
      <c r="FAU53" s="323"/>
      <c r="FAV53" s="323"/>
      <c r="FAW53" s="323"/>
      <c r="FAX53" s="323"/>
      <c r="FAY53" s="323"/>
      <c r="FAZ53" s="323"/>
      <c r="FBA53" s="323"/>
      <c r="FBB53" s="323"/>
      <c r="FBC53" s="323"/>
      <c r="FBD53" s="323"/>
      <c r="FBE53" s="323"/>
      <c r="FBF53" s="323"/>
      <c r="FBG53" s="323"/>
      <c r="FBH53" s="323"/>
      <c r="FBI53" s="323"/>
      <c r="FBJ53" s="323"/>
      <c r="FBK53" s="323"/>
      <c r="FBL53" s="323"/>
      <c r="FBM53" s="323"/>
      <c r="FBN53" s="323"/>
      <c r="FBO53" s="323"/>
      <c r="FBP53" s="323"/>
      <c r="FBQ53" s="323"/>
      <c r="FBR53" s="323"/>
      <c r="FBS53" s="323"/>
      <c r="FBT53" s="323"/>
      <c r="FBU53" s="323"/>
      <c r="FBV53" s="323"/>
      <c r="FBW53" s="323"/>
      <c r="FBX53" s="323"/>
      <c r="FBY53" s="323"/>
      <c r="FBZ53" s="323"/>
      <c r="FCA53" s="323"/>
      <c r="FCB53" s="323"/>
      <c r="FCC53" s="323"/>
      <c r="FCD53" s="323"/>
      <c r="FCE53" s="323"/>
      <c r="FCF53" s="323"/>
      <c r="FCG53" s="323"/>
      <c r="FCH53" s="323"/>
      <c r="FCI53" s="323"/>
      <c r="FCJ53" s="323"/>
      <c r="FCK53" s="323"/>
      <c r="FCL53" s="323"/>
      <c r="FCM53" s="323"/>
      <c r="FCN53" s="323"/>
      <c r="FCO53" s="323"/>
      <c r="FCP53" s="323"/>
      <c r="FCQ53" s="323"/>
      <c r="FCR53" s="323"/>
      <c r="FCS53" s="323"/>
      <c r="FCT53" s="323"/>
      <c r="FCU53" s="323"/>
      <c r="FCV53" s="323"/>
      <c r="FCW53" s="323"/>
      <c r="FCX53" s="323"/>
      <c r="FCY53" s="323"/>
      <c r="FCZ53" s="323"/>
      <c r="FDA53" s="323"/>
      <c r="FDB53" s="323"/>
      <c r="FDC53" s="323"/>
      <c r="FDD53" s="323"/>
      <c r="FDE53" s="323"/>
      <c r="FDF53" s="323"/>
      <c r="FDG53" s="323"/>
      <c r="FDH53" s="323"/>
      <c r="FDI53" s="323"/>
      <c r="FDJ53" s="323"/>
      <c r="FDK53" s="323"/>
      <c r="FDL53" s="323"/>
      <c r="FDM53" s="323"/>
      <c r="FDN53" s="323"/>
      <c r="FDO53" s="323"/>
      <c r="FDP53" s="323"/>
      <c r="FDQ53" s="323"/>
      <c r="FDR53" s="323"/>
      <c r="FDS53" s="323"/>
      <c r="FDT53" s="323"/>
      <c r="FDU53" s="323"/>
      <c r="FDV53" s="323"/>
      <c r="FDW53" s="323"/>
      <c r="FDX53" s="323"/>
      <c r="FDY53" s="323"/>
      <c r="FDZ53" s="323"/>
      <c r="FEA53" s="323"/>
      <c r="FEB53" s="323"/>
      <c r="FEC53" s="323"/>
      <c r="FED53" s="323"/>
      <c r="FEE53" s="323"/>
      <c r="FEF53" s="323"/>
      <c r="FEG53" s="323"/>
      <c r="FEH53" s="323"/>
      <c r="FEI53" s="323"/>
      <c r="FEJ53" s="323"/>
      <c r="FEK53" s="323"/>
      <c r="FEL53" s="323"/>
      <c r="FEM53" s="323"/>
      <c r="FEN53" s="323"/>
      <c r="FEO53" s="323"/>
      <c r="FEP53" s="323"/>
      <c r="FEQ53" s="323"/>
      <c r="FER53" s="323"/>
      <c r="FES53" s="323"/>
      <c r="FET53" s="323"/>
      <c r="FEU53" s="323"/>
      <c r="FEV53" s="323"/>
      <c r="FEW53" s="323"/>
      <c r="FEX53" s="323"/>
      <c r="FEY53" s="323"/>
      <c r="FEZ53" s="323"/>
      <c r="FFA53" s="323"/>
      <c r="FFB53" s="323"/>
      <c r="FFC53" s="323"/>
      <c r="FFD53" s="323"/>
      <c r="FFE53" s="323"/>
      <c r="FFF53" s="323"/>
      <c r="FFG53" s="323"/>
      <c r="FFH53" s="323"/>
      <c r="FFI53" s="323"/>
      <c r="FFJ53" s="323"/>
      <c r="FFK53" s="323"/>
      <c r="FFL53" s="323"/>
      <c r="FFM53" s="323"/>
      <c r="FFN53" s="323"/>
      <c r="FFO53" s="323"/>
      <c r="FFP53" s="323"/>
      <c r="FFQ53" s="323"/>
      <c r="FFR53" s="323"/>
      <c r="FFS53" s="323"/>
      <c r="FFT53" s="323"/>
      <c r="FFU53" s="323"/>
      <c r="FFV53" s="323"/>
      <c r="FFW53" s="323"/>
      <c r="FFX53" s="323"/>
      <c r="FFY53" s="323"/>
      <c r="FFZ53" s="323"/>
      <c r="FGA53" s="323"/>
      <c r="FGB53" s="323"/>
      <c r="FGC53" s="323"/>
      <c r="FGD53" s="323"/>
      <c r="FGE53" s="323"/>
      <c r="FGF53" s="323"/>
      <c r="FGG53" s="323"/>
      <c r="FGH53" s="323"/>
      <c r="FGI53" s="323"/>
      <c r="FGJ53" s="323"/>
      <c r="FGK53" s="323"/>
      <c r="FGL53" s="323"/>
      <c r="FGM53" s="323"/>
      <c r="FGN53" s="323"/>
      <c r="FGO53" s="323"/>
      <c r="FGP53" s="323"/>
      <c r="FGQ53" s="323"/>
      <c r="FGR53" s="323"/>
      <c r="FGS53" s="323"/>
      <c r="FGT53" s="323"/>
      <c r="FGU53" s="323"/>
      <c r="FGV53" s="323"/>
      <c r="FGW53" s="323"/>
      <c r="FGX53" s="323"/>
      <c r="FGY53" s="323"/>
      <c r="FGZ53" s="323"/>
      <c r="FHA53" s="323"/>
      <c r="FHB53" s="323"/>
      <c r="FHC53" s="323"/>
      <c r="FHD53" s="323"/>
      <c r="FHE53" s="323"/>
      <c r="FHF53" s="323"/>
      <c r="FHG53" s="323"/>
      <c r="FHH53" s="323"/>
      <c r="FHI53" s="323"/>
      <c r="FHJ53" s="323"/>
      <c r="FHK53" s="323"/>
      <c r="FHL53" s="323"/>
      <c r="FHM53" s="323"/>
      <c r="FHN53" s="323"/>
      <c r="FHO53" s="323"/>
      <c r="FHP53" s="323"/>
      <c r="FHQ53" s="323"/>
      <c r="FHR53" s="323"/>
      <c r="FHS53" s="323"/>
      <c r="FHT53" s="323"/>
      <c r="FHU53" s="323"/>
      <c r="FHV53" s="323"/>
      <c r="FHW53" s="323"/>
      <c r="FHX53" s="323"/>
      <c r="FHY53" s="323"/>
      <c r="FHZ53" s="323"/>
      <c r="FIA53" s="323"/>
      <c r="FIB53" s="323"/>
      <c r="FIC53" s="323"/>
      <c r="FID53" s="323"/>
      <c r="FIE53" s="323"/>
      <c r="FIF53" s="323"/>
      <c r="FIG53" s="323"/>
      <c r="FIH53" s="323"/>
      <c r="FII53" s="323"/>
      <c r="FIJ53" s="323"/>
      <c r="FIK53" s="323"/>
      <c r="FIL53" s="323"/>
      <c r="FIM53" s="323"/>
      <c r="FIN53" s="323"/>
      <c r="FIO53" s="323"/>
      <c r="FIP53" s="323"/>
      <c r="FIQ53" s="323"/>
      <c r="FIR53" s="323"/>
      <c r="FIS53" s="323"/>
      <c r="FIT53" s="323"/>
      <c r="FIU53" s="323"/>
      <c r="FIV53" s="323"/>
      <c r="FIW53" s="323"/>
      <c r="FIX53" s="323"/>
      <c r="FIY53" s="323"/>
      <c r="FIZ53" s="323"/>
      <c r="FJA53" s="323"/>
      <c r="FJB53" s="323"/>
      <c r="FJC53" s="323"/>
      <c r="FJD53" s="323"/>
      <c r="FJE53" s="323"/>
      <c r="FJF53" s="323"/>
      <c r="FJG53" s="323"/>
      <c r="FJH53" s="323"/>
      <c r="FJI53" s="323"/>
      <c r="FJJ53" s="323"/>
      <c r="FJK53" s="323"/>
      <c r="FJL53" s="323"/>
      <c r="FJM53" s="323"/>
      <c r="FJN53" s="323"/>
      <c r="FJO53" s="323"/>
      <c r="FJP53" s="323"/>
      <c r="FJQ53" s="323"/>
      <c r="FJR53" s="323"/>
      <c r="FJS53" s="323"/>
      <c r="FJT53" s="323"/>
      <c r="FJU53" s="323"/>
      <c r="FJV53" s="323"/>
      <c r="FJW53" s="323"/>
      <c r="FJX53" s="323"/>
      <c r="FJY53" s="323"/>
      <c r="FJZ53" s="323"/>
      <c r="FKA53" s="323"/>
      <c r="FKB53" s="323"/>
      <c r="FKC53" s="323"/>
      <c r="FKD53" s="323"/>
      <c r="FKE53" s="323"/>
      <c r="FKF53" s="323"/>
      <c r="FKG53" s="323"/>
      <c r="FKH53" s="323"/>
      <c r="FKI53" s="323"/>
      <c r="FKJ53" s="323"/>
      <c r="FKK53" s="323"/>
      <c r="FKL53" s="323"/>
      <c r="FKM53" s="323"/>
      <c r="FKN53" s="323"/>
      <c r="FKO53" s="323"/>
      <c r="FKP53" s="323"/>
      <c r="FKQ53" s="323"/>
      <c r="FKR53" s="323"/>
      <c r="FKS53" s="323"/>
      <c r="FKT53" s="323"/>
      <c r="FKU53" s="323"/>
      <c r="FKV53" s="323"/>
      <c r="FKW53" s="323"/>
      <c r="FKX53" s="323"/>
      <c r="FKY53" s="323"/>
      <c r="FKZ53" s="323"/>
      <c r="FLA53" s="323"/>
      <c r="FLB53" s="323"/>
      <c r="FLC53" s="323"/>
      <c r="FLD53" s="323"/>
      <c r="FLE53" s="323"/>
      <c r="FLF53" s="323"/>
      <c r="FLG53" s="323"/>
      <c r="FLH53" s="323"/>
      <c r="FLI53" s="323"/>
      <c r="FLJ53" s="323"/>
      <c r="FLK53" s="323"/>
      <c r="FLL53" s="323"/>
      <c r="FLM53" s="323"/>
      <c r="FLN53" s="323"/>
      <c r="FLO53" s="323"/>
      <c r="FLP53" s="323"/>
      <c r="FLQ53" s="323"/>
      <c r="FLR53" s="323"/>
      <c r="FLS53" s="323"/>
      <c r="FLT53" s="323"/>
      <c r="FLU53" s="323"/>
      <c r="FLV53" s="323"/>
      <c r="FLW53" s="323"/>
      <c r="FLX53" s="323"/>
      <c r="FLY53" s="323"/>
      <c r="FLZ53" s="323"/>
      <c r="FMA53" s="323"/>
      <c r="FMB53" s="323"/>
      <c r="FMC53" s="323"/>
      <c r="FMD53" s="323"/>
      <c r="FME53" s="323"/>
      <c r="FMF53" s="323"/>
      <c r="FMG53" s="323"/>
      <c r="FMH53" s="323"/>
      <c r="FMI53" s="323"/>
      <c r="FMJ53" s="323"/>
      <c r="FMK53" s="323"/>
      <c r="FML53" s="323"/>
      <c r="FMM53" s="323"/>
      <c r="FMN53" s="323"/>
      <c r="FMO53" s="323"/>
      <c r="FMP53" s="323"/>
      <c r="FMQ53" s="323"/>
      <c r="FMR53" s="323"/>
      <c r="FMS53" s="323"/>
      <c r="FMT53" s="323"/>
      <c r="FMU53" s="323"/>
      <c r="FMV53" s="323"/>
      <c r="FMW53" s="323"/>
      <c r="FMX53" s="323"/>
      <c r="FMY53" s="323"/>
      <c r="FMZ53" s="323"/>
      <c r="FNA53" s="323"/>
      <c r="FNB53" s="323"/>
      <c r="FNC53" s="323"/>
      <c r="FND53" s="323"/>
      <c r="FNE53" s="323"/>
      <c r="FNF53" s="323"/>
      <c r="FNG53" s="323"/>
      <c r="FNH53" s="323"/>
      <c r="FNI53" s="323"/>
      <c r="FNJ53" s="323"/>
      <c r="FNK53" s="323"/>
      <c r="FNL53" s="323"/>
      <c r="FNM53" s="323"/>
      <c r="FNN53" s="323"/>
      <c r="FNO53" s="323"/>
      <c r="FNP53" s="323"/>
      <c r="FNQ53" s="323"/>
      <c r="FNR53" s="323"/>
      <c r="FNS53" s="323"/>
      <c r="FNT53" s="323"/>
      <c r="FNU53" s="323"/>
      <c r="FNV53" s="323"/>
      <c r="FNW53" s="323"/>
      <c r="FNX53" s="323"/>
      <c r="FNY53" s="323"/>
      <c r="FNZ53" s="323"/>
      <c r="FOA53" s="323"/>
      <c r="FOB53" s="323"/>
      <c r="FOC53" s="323"/>
      <c r="FOD53" s="323"/>
      <c r="FOE53" s="323"/>
      <c r="FOF53" s="323"/>
      <c r="FOG53" s="323"/>
      <c r="FOH53" s="323"/>
      <c r="FOI53" s="323"/>
      <c r="FOJ53" s="323"/>
      <c r="FOK53" s="323"/>
      <c r="FOL53" s="323"/>
      <c r="FOM53" s="323"/>
      <c r="FON53" s="323"/>
      <c r="FOO53" s="323"/>
      <c r="FOP53" s="323"/>
      <c r="FOQ53" s="323"/>
      <c r="FOR53" s="323"/>
      <c r="FOS53" s="323"/>
      <c r="FOT53" s="323"/>
      <c r="FOU53" s="323"/>
      <c r="FOV53" s="323"/>
      <c r="FOW53" s="323"/>
      <c r="FOX53" s="323"/>
      <c r="FOY53" s="323"/>
      <c r="FOZ53" s="323"/>
      <c r="FPA53" s="323"/>
      <c r="FPB53" s="323"/>
      <c r="FPC53" s="323"/>
      <c r="FPD53" s="323"/>
      <c r="FPE53" s="323"/>
      <c r="FPF53" s="323"/>
      <c r="FPG53" s="323"/>
      <c r="FPH53" s="323"/>
      <c r="FPI53" s="323"/>
      <c r="FPJ53" s="323"/>
      <c r="FPK53" s="323"/>
      <c r="FPL53" s="323"/>
      <c r="FPM53" s="323"/>
      <c r="FPN53" s="323"/>
      <c r="FPO53" s="323"/>
      <c r="FPP53" s="323"/>
      <c r="FPQ53" s="323"/>
      <c r="FPR53" s="323"/>
      <c r="FPS53" s="323"/>
      <c r="FPT53" s="323"/>
      <c r="FPU53" s="323"/>
      <c r="FPV53" s="323"/>
      <c r="FPW53" s="323"/>
      <c r="FPX53" s="323"/>
      <c r="FPY53" s="323"/>
      <c r="FPZ53" s="323"/>
      <c r="FQA53" s="323"/>
      <c r="FQB53" s="323"/>
      <c r="FQC53" s="323"/>
      <c r="FQD53" s="323"/>
      <c r="FQE53" s="323"/>
      <c r="FQF53" s="323"/>
      <c r="FQG53" s="323"/>
      <c r="FQH53" s="323"/>
      <c r="FQI53" s="323"/>
      <c r="FQJ53" s="323"/>
      <c r="FQK53" s="323"/>
      <c r="FQL53" s="323"/>
      <c r="FQM53" s="323"/>
      <c r="FQN53" s="323"/>
      <c r="FQO53" s="323"/>
      <c r="FQP53" s="323"/>
      <c r="FQQ53" s="323"/>
      <c r="FQR53" s="323"/>
      <c r="FQS53" s="323"/>
      <c r="FQT53" s="323"/>
      <c r="FQU53" s="323"/>
      <c r="FQV53" s="323"/>
      <c r="FQW53" s="323"/>
      <c r="FQX53" s="323"/>
      <c r="FQY53" s="323"/>
      <c r="FQZ53" s="323"/>
      <c r="FRA53" s="323"/>
      <c r="FRB53" s="323"/>
      <c r="FRC53" s="323"/>
      <c r="FRD53" s="323"/>
      <c r="FRE53" s="323"/>
      <c r="FRF53" s="323"/>
      <c r="FRG53" s="323"/>
      <c r="FRH53" s="323"/>
      <c r="FRI53" s="323"/>
      <c r="FRJ53" s="323"/>
      <c r="FRK53" s="323"/>
      <c r="FRL53" s="323"/>
      <c r="FRM53" s="323"/>
      <c r="FRN53" s="323"/>
      <c r="FRO53" s="323"/>
      <c r="FRP53" s="323"/>
      <c r="FRQ53" s="323"/>
      <c r="FRR53" s="323"/>
      <c r="FRS53" s="323"/>
      <c r="FRT53" s="323"/>
      <c r="FRU53" s="323"/>
      <c r="FRV53" s="323"/>
      <c r="FRW53" s="323"/>
      <c r="FRX53" s="323"/>
      <c r="FRY53" s="323"/>
      <c r="FRZ53" s="323"/>
      <c r="FSA53" s="323"/>
      <c r="FSB53" s="323"/>
      <c r="FSC53" s="323"/>
      <c r="FSD53" s="323"/>
      <c r="FSE53" s="323"/>
      <c r="FSF53" s="323"/>
      <c r="FSG53" s="323"/>
      <c r="FSH53" s="323"/>
      <c r="FSI53" s="323"/>
      <c r="FSJ53" s="323"/>
      <c r="FSK53" s="323"/>
      <c r="FSL53" s="323"/>
      <c r="FSM53" s="323"/>
      <c r="FSN53" s="323"/>
      <c r="FSO53" s="323"/>
      <c r="FSP53" s="323"/>
      <c r="FSQ53" s="323"/>
      <c r="FSR53" s="323"/>
      <c r="FSS53" s="323"/>
      <c r="FST53" s="323"/>
      <c r="FSU53" s="323"/>
      <c r="FSV53" s="323"/>
      <c r="FSW53" s="323"/>
      <c r="FSX53" s="323"/>
      <c r="FSY53" s="323"/>
      <c r="FSZ53" s="323"/>
      <c r="FTA53" s="323"/>
      <c r="FTB53" s="323"/>
      <c r="FTC53" s="323"/>
      <c r="FTD53" s="323"/>
      <c r="FTE53" s="323"/>
      <c r="FTF53" s="323"/>
      <c r="FTG53" s="323"/>
      <c r="FTH53" s="323"/>
      <c r="FTI53" s="323"/>
      <c r="FTJ53" s="323"/>
      <c r="FTK53" s="323"/>
      <c r="FTL53" s="323"/>
      <c r="FTM53" s="323"/>
      <c r="FTN53" s="323"/>
      <c r="FTO53" s="323"/>
      <c r="FTP53" s="323"/>
      <c r="FTQ53" s="323"/>
      <c r="FTR53" s="323"/>
      <c r="FTS53" s="323"/>
      <c r="FTT53" s="323"/>
      <c r="FTU53" s="323"/>
      <c r="FTV53" s="323"/>
      <c r="FTW53" s="323"/>
      <c r="FTX53" s="323"/>
      <c r="FTY53" s="323"/>
      <c r="FTZ53" s="323"/>
      <c r="FUA53" s="323"/>
      <c r="FUB53" s="323"/>
      <c r="FUC53" s="323"/>
      <c r="FUD53" s="323"/>
      <c r="FUE53" s="323"/>
      <c r="FUF53" s="323"/>
      <c r="FUG53" s="323"/>
      <c r="FUH53" s="323"/>
      <c r="FUI53" s="323"/>
      <c r="FUJ53" s="323"/>
      <c r="FUK53" s="323"/>
      <c r="FUL53" s="323"/>
      <c r="FUM53" s="323"/>
      <c r="FUN53" s="323"/>
      <c r="FUO53" s="323"/>
      <c r="FUP53" s="323"/>
      <c r="FUQ53" s="323"/>
      <c r="FUR53" s="323"/>
      <c r="FUS53" s="323"/>
      <c r="FUT53" s="323"/>
      <c r="FUU53" s="323"/>
      <c r="FUV53" s="323"/>
      <c r="FUW53" s="323"/>
      <c r="FUX53" s="323"/>
      <c r="FUY53" s="323"/>
      <c r="FUZ53" s="323"/>
      <c r="FVA53" s="323"/>
      <c r="FVB53" s="323"/>
      <c r="FVC53" s="323"/>
      <c r="FVD53" s="323"/>
      <c r="FVE53" s="323"/>
      <c r="FVF53" s="323"/>
      <c r="FVG53" s="323"/>
      <c r="FVH53" s="323"/>
      <c r="FVI53" s="323"/>
      <c r="FVJ53" s="323"/>
      <c r="FVK53" s="323"/>
      <c r="FVL53" s="323"/>
      <c r="FVM53" s="323"/>
      <c r="FVN53" s="323"/>
      <c r="FVO53" s="323"/>
      <c r="FVP53" s="323"/>
      <c r="FVQ53" s="323"/>
      <c r="FVR53" s="323"/>
      <c r="FVS53" s="323"/>
      <c r="FVT53" s="323"/>
      <c r="FVU53" s="323"/>
      <c r="FVV53" s="323"/>
      <c r="FVW53" s="323"/>
      <c r="FVX53" s="323"/>
      <c r="FVY53" s="323"/>
      <c r="FVZ53" s="323"/>
      <c r="FWA53" s="323"/>
      <c r="FWB53" s="323"/>
      <c r="FWC53" s="323"/>
      <c r="FWD53" s="323"/>
      <c r="FWE53" s="323"/>
      <c r="FWF53" s="323"/>
      <c r="FWG53" s="323"/>
      <c r="FWH53" s="323"/>
      <c r="FWI53" s="323"/>
      <c r="FWJ53" s="323"/>
      <c r="FWK53" s="323"/>
      <c r="FWL53" s="323"/>
      <c r="FWM53" s="323"/>
      <c r="FWN53" s="323"/>
      <c r="FWO53" s="323"/>
      <c r="FWP53" s="323"/>
      <c r="FWQ53" s="323"/>
      <c r="FWR53" s="323"/>
      <c r="FWS53" s="323"/>
      <c r="FWT53" s="323"/>
      <c r="FWU53" s="323"/>
      <c r="FWV53" s="323"/>
      <c r="FWW53" s="323"/>
      <c r="FWX53" s="323"/>
      <c r="FWY53" s="323"/>
      <c r="FWZ53" s="323"/>
      <c r="FXA53" s="323"/>
      <c r="FXB53" s="323"/>
      <c r="FXC53" s="323"/>
      <c r="FXD53" s="323"/>
      <c r="FXE53" s="323"/>
      <c r="FXF53" s="323"/>
      <c r="FXG53" s="323"/>
      <c r="FXH53" s="323"/>
      <c r="FXI53" s="323"/>
      <c r="FXJ53" s="323"/>
      <c r="FXK53" s="323"/>
      <c r="FXL53" s="323"/>
      <c r="FXM53" s="323"/>
      <c r="FXN53" s="323"/>
      <c r="FXO53" s="323"/>
      <c r="FXP53" s="323"/>
      <c r="FXQ53" s="323"/>
      <c r="FXR53" s="323"/>
      <c r="FXS53" s="323"/>
      <c r="FXT53" s="323"/>
      <c r="FXU53" s="323"/>
      <c r="FXV53" s="323"/>
      <c r="FXW53" s="323"/>
      <c r="FXX53" s="323"/>
      <c r="FXY53" s="323"/>
      <c r="FXZ53" s="323"/>
      <c r="FYA53" s="323"/>
      <c r="FYB53" s="323"/>
      <c r="FYC53" s="323"/>
      <c r="FYD53" s="323"/>
      <c r="FYE53" s="323"/>
      <c r="FYF53" s="323"/>
      <c r="FYG53" s="323"/>
      <c r="FYH53" s="323"/>
      <c r="FYI53" s="323"/>
      <c r="FYJ53" s="323"/>
      <c r="FYK53" s="323"/>
      <c r="FYL53" s="323"/>
      <c r="FYM53" s="323"/>
      <c r="FYN53" s="323"/>
      <c r="FYO53" s="323"/>
      <c r="FYP53" s="323"/>
      <c r="FYQ53" s="323"/>
      <c r="FYR53" s="323"/>
      <c r="FYS53" s="323"/>
      <c r="FYT53" s="323"/>
      <c r="FYU53" s="323"/>
      <c r="FYV53" s="323"/>
      <c r="FYW53" s="323"/>
      <c r="FYX53" s="323"/>
      <c r="FYY53" s="323"/>
      <c r="FYZ53" s="323"/>
      <c r="FZA53" s="323"/>
      <c r="FZB53" s="323"/>
      <c r="FZC53" s="323"/>
      <c r="FZD53" s="323"/>
      <c r="FZE53" s="323"/>
      <c r="FZF53" s="323"/>
      <c r="FZG53" s="323"/>
      <c r="FZH53" s="323"/>
      <c r="FZI53" s="323"/>
      <c r="FZJ53" s="323"/>
      <c r="FZK53" s="323"/>
      <c r="FZL53" s="323"/>
      <c r="FZM53" s="323"/>
      <c r="FZN53" s="323"/>
      <c r="FZO53" s="323"/>
      <c r="FZP53" s="323"/>
      <c r="FZQ53" s="323"/>
      <c r="FZR53" s="323"/>
      <c r="FZS53" s="323"/>
      <c r="FZT53" s="323"/>
      <c r="FZU53" s="323"/>
      <c r="FZV53" s="323"/>
      <c r="FZW53" s="323"/>
      <c r="FZX53" s="323"/>
      <c r="FZY53" s="323"/>
      <c r="FZZ53" s="323"/>
      <c r="GAA53" s="323"/>
      <c r="GAB53" s="323"/>
      <c r="GAC53" s="323"/>
      <c r="GAD53" s="323"/>
      <c r="GAE53" s="323"/>
      <c r="GAF53" s="323"/>
      <c r="GAG53" s="323"/>
      <c r="GAH53" s="323"/>
      <c r="GAI53" s="323"/>
      <c r="GAJ53" s="323"/>
      <c r="GAK53" s="323"/>
      <c r="GAL53" s="323"/>
      <c r="GAM53" s="323"/>
      <c r="GAN53" s="323"/>
      <c r="GAO53" s="323"/>
      <c r="GAP53" s="323"/>
      <c r="GAQ53" s="323"/>
      <c r="GAR53" s="323"/>
      <c r="GAS53" s="323"/>
      <c r="GAT53" s="323"/>
      <c r="GAU53" s="323"/>
      <c r="GAV53" s="323"/>
      <c r="GAW53" s="323"/>
      <c r="GAX53" s="323"/>
      <c r="GAY53" s="323"/>
      <c r="GAZ53" s="323"/>
      <c r="GBA53" s="323"/>
      <c r="GBB53" s="323"/>
      <c r="GBC53" s="323"/>
      <c r="GBD53" s="323"/>
      <c r="GBE53" s="323"/>
      <c r="GBF53" s="323"/>
      <c r="GBG53" s="323"/>
      <c r="GBH53" s="323"/>
      <c r="GBI53" s="323"/>
      <c r="GBJ53" s="323"/>
      <c r="GBK53" s="323"/>
      <c r="GBL53" s="323"/>
      <c r="GBM53" s="323"/>
      <c r="GBN53" s="323"/>
      <c r="GBO53" s="323"/>
      <c r="GBP53" s="323"/>
      <c r="GBQ53" s="323"/>
      <c r="GBR53" s="323"/>
      <c r="GBS53" s="323"/>
      <c r="GBT53" s="323"/>
      <c r="GBU53" s="323"/>
      <c r="GBV53" s="323"/>
      <c r="GBW53" s="323"/>
      <c r="GBX53" s="323"/>
      <c r="GBY53" s="323"/>
      <c r="GBZ53" s="323"/>
      <c r="GCA53" s="323"/>
      <c r="GCB53" s="323"/>
      <c r="GCC53" s="323"/>
      <c r="GCD53" s="323"/>
      <c r="GCE53" s="323"/>
      <c r="GCF53" s="323"/>
      <c r="GCG53" s="323"/>
      <c r="GCH53" s="323"/>
      <c r="GCI53" s="323"/>
      <c r="GCJ53" s="323"/>
      <c r="GCK53" s="323"/>
      <c r="GCL53" s="323"/>
      <c r="GCM53" s="323"/>
      <c r="GCN53" s="323"/>
      <c r="GCO53" s="323"/>
      <c r="GCP53" s="323"/>
      <c r="GCQ53" s="323"/>
      <c r="GCR53" s="323"/>
      <c r="GCS53" s="323"/>
      <c r="GCT53" s="323"/>
      <c r="GCU53" s="323"/>
      <c r="GCV53" s="323"/>
      <c r="GCW53" s="323"/>
      <c r="GCX53" s="323"/>
      <c r="GCY53" s="323"/>
      <c r="GCZ53" s="323"/>
      <c r="GDA53" s="323"/>
      <c r="GDB53" s="323"/>
      <c r="GDC53" s="323"/>
      <c r="GDD53" s="323"/>
      <c r="GDE53" s="323"/>
      <c r="GDF53" s="323"/>
      <c r="GDG53" s="323"/>
      <c r="GDH53" s="323"/>
      <c r="GDI53" s="323"/>
      <c r="GDJ53" s="323"/>
      <c r="GDK53" s="323"/>
      <c r="GDL53" s="323"/>
      <c r="GDM53" s="323"/>
      <c r="GDN53" s="323"/>
      <c r="GDO53" s="323"/>
      <c r="GDP53" s="323"/>
      <c r="GDQ53" s="323"/>
      <c r="GDR53" s="323"/>
      <c r="GDS53" s="323"/>
      <c r="GDT53" s="323"/>
      <c r="GDU53" s="323"/>
      <c r="GDV53" s="323"/>
      <c r="GDW53" s="323"/>
      <c r="GDX53" s="323"/>
      <c r="GDY53" s="323"/>
      <c r="GDZ53" s="323"/>
      <c r="GEA53" s="323"/>
      <c r="GEB53" s="323"/>
      <c r="GEC53" s="323"/>
      <c r="GED53" s="323"/>
      <c r="GEE53" s="323"/>
      <c r="GEF53" s="323"/>
      <c r="GEG53" s="323"/>
      <c r="GEH53" s="323"/>
      <c r="GEI53" s="323"/>
      <c r="GEJ53" s="323"/>
      <c r="GEK53" s="323"/>
      <c r="GEL53" s="323"/>
      <c r="GEM53" s="323"/>
      <c r="GEN53" s="323"/>
      <c r="GEO53" s="323"/>
      <c r="GEP53" s="323"/>
      <c r="GEQ53" s="323"/>
      <c r="GER53" s="323"/>
      <c r="GES53" s="323"/>
      <c r="GET53" s="323"/>
      <c r="GEU53" s="323"/>
      <c r="GEV53" s="323"/>
      <c r="GEW53" s="323"/>
      <c r="GEX53" s="323"/>
      <c r="GEY53" s="323"/>
      <c r="GEZ53" s="323"/>
      <c r="GFA53" s="323"/>
      <c r="GFB53" s="323"/>
      <c r="GFC53" s="323"/>
      <c r="GFD53" s="323"/>
      <c r="GFE53" s="323"/>
      <c r="GFF53" s="323"/>
      <c r="GFG53" s="323"/>
      <c r="GFH53" s="323"/>
      <c r="GFI53" s="323"/>
      <c r="GFJ53" s="323"/>
      <c r="GFK53" s="323"/>
      <c r="GFL53" s="323"/>
      <c r="GFM53" s="323"/>
      <c r="GFN53" s="323"/>
      <c r="GFO53" s="323"/>
      <c r="GFP53" s="323"/>
      <c r="GFQ53" s="323"/>
      <c r="GFR53" s="323"/>
      <c r="GFS53" s="323"/>
      <c r="GFT53" s="323"/>
      <c r="GFU53" s="323"/>
      <c r="GFV53" s="323"/>
      <c r="GFW53" s="323"/>
      <c r="GFX53" s="323"/>
      <c r="GFY53" s="323"/>
      <c r="GFZ53" s="323"/>
      <c r="GGA53" s="323"/>
      <c r="GGB53" s="323"/>
      <c r="GGC53" s="323"/>
      <c r="GGD53" s="323"/>
      <c r="GGE53" s="323"/>
      <c r="GGF53" s="323"/>
      <c r="GGG53" s="323"/>
      <c r="GGH53" s="323"/>
      <c r="GGI53" s="323"/>
      <c r="GGJ53" s="323"/>
      <c r="GGK53" s="323"/>
      <c r="GGL53" s="323"/>
      <c r="GGM53" s="323"/>
      <c r="GGN53" s="323"/>
      <c r="GGO53" s="323"/>
      <c r="GGP53" s="323"/>
      <c r="GGQ53" s="323"/>
      <c r="GGR53" s="323"/>
      <c r="GGS53" s="323"/>
      <c r="GGT53" s="323"/>
      <c r="GGU53" s="323"/>
      <c r="GGV53" s="323"/>
      <c r="GGW53" s="323"/>
      <c r="GGX53" s="323"/>
      <c r="GGY53" s="323"/>
      <c r="GGZ53" s="323"/>
      <c r="GHA53" s="323"/>
      <c r="GHB53" s="323"/>
      <c r="GHC53" s="323"/>
      <c r="GHD53" s="323"/>
      <c r="GHE53" s="323"/>
      <c r="GHF53" s="323"/>
      <c r="GHG53" s="323"/>
      <c r="GHH53" s="323"/>
      <c r="GHI53" s="323"/>
      <c r="GHJ53" s="323"/>
      <c r="GHK53" s="323"/>
      <c r="GHL53" s="323"/>
      <c r="GHM53" s="323"/>
      <c r="GHN53" s="323"/>
      <c r="GHO53" s="323"/>
      <c r="GHP53" s="323"/>
      <c r="GHQ53" s="323"/>
      <c r="GHR53" s="323"/>
      <c r="GHS53" s="323"/>
      <c r="GHT53" s="323"/>
      <c r="GHU53" s="323"/>
      <c r="GHV53" s="323"/>
      <c r="GHW53" s="323"/>
      <c r="GHX53" s="323"/>
      <c r="GHY53" s="323"/>
      <c r="GHZ53" s="323"/>
      <c r="GIA53" s="323"/>
      <c r="GIB53" s="323"/>
      <c r="GIC53" s="323"/>
      <c r="GID53" s="323"/>
      <c r="GIE53" s="323"/>
      <c r="GIF53" s="323"/>
      <c r="GIG53" s="323"/>
      <c r="GIH53" s="323"/>
      <c r="GII53" s="323"/>
      <c r="GIJ53" s="323"/>
      <c r="GIK53" s="323"/>
      <c r="GIL53" s="323"/>
      <c r="GIM53" s="323"/>
      <c r="GIN53" s="323"/>
      <c r="GIO53" s="323"/>
      <c r="GIP53" s="323"/>
      <c r="GIQ53" s="323"/>
      <c r="GIR53" s="323"/>
      <c r="GIS53" s="323"/>
      <c r="GIT53" s="323"/>
      <c r="GIU53" s="323"/>
      <c r="GIV53" s="323"/>
      <c r="GIW53" s="323"/>
      <c r="GIX53" s="323"/>
      <c r="GIY53" s="323"/>
      <c r="GIZ53" s="323"/>
      <c r="GJA53" s="323"/>
      <c r="GJB53" s="323"/>
      <c r="GJC53" s="323"/>
      <c r="GJD53" s="323"/>
      <c r="GJE53" s="323"/>
      <c r="GJF53" s="323"/>
      <c r="GJG53" s="323"/>
      <c r="GJH53" s="323"/>
      <c r="GJI53" s="323"/>
      <c r="GJJ53" s="323"/>
      <c r="GJK53" s="323"/>
      <c r="GJL53" s="323"/>
      <c r="GJM53" s="323"/>
      <c r="GJN53" s="323"/>
      <c r="GJO53" s="323"/>
      <c r="GJP53" s="323"/>
      <c r="GJQ53" s="323"/>
      <c r="GJR53" s="323"/>
      <c r="GJS53" s="323"/>
      <c r="GJT53" s="323"/>
      <c r="GJU53" s="323"/>
      <c r="GJV53" s="323"/>
      <c r="GJW53" s="323"/>
      <c r="GJX53" s="323"/>
      <c r="GJY53" s="323"/>
      <c r="GJZ53" s="323"/>
      <c r="GKA53" s="323"/>
      <c r="GKB53" s="323"/>
      <c r="GKC53" s="323"/>
      <c r="GKD53" s="323"/>
      <c r="GKE53" s="323"/>
      <c r="GKF53" s="323"/>
      <c r="GKG53" s="323"/>
      <c r="GKH53" s="323"/>
      <c r="GKI53" s="323"/>
      <c r="GKJ53" s="323"/>
      <c r="GKK53" s="323"/>
      <c r="GKL53" s="323"/>
      <c r="GKM53" s="323"/>
      <c r="GKN53" s="323"/>
      <c r="GKO53" s="323"/>
      <c r="GKP53" s="323"/>
      <c r="GKQ53" s="323"/>
      <c r="GKR53" s="323"/>
      <c r="GKS53" s="323"/>
      <c r="GKT53" s="323"/>
      <c r="GKU53" s="323"/>
      <c r="GKV53" s="323"/>
      <c r="GKW53" s="323"/>
      <c r="GKX53" s="323"/>
      <c r="GKY53" s="323"/>
      <c r="GKZ53" s="323"/>
      <c r="GLA53" s="323"/>
      <c r="GLB53" s="323"/>
      <c r="GLC53" s="323"/>
      <c r="GLD53" s="323"/>
      <c r="GLE53" s="323"/>
      <c r="GLF53" s="323"/>
      <c r="GLG53" s="323"/>
      <c r="GLH53" s="323"/>
      <c r="GLI53" s="323"/>
      <c r="GLJ53" s="323"/>
      <c r="GLK53" s="323"/>
      <c r="GLL53" s="323"/>
      <c r="GLM53" s="323"/>
      <c r="GLN53" s="323"/>
      <c r="GLO53" s="323"/>
      <c r="GLP53" s="323"/>
      <c r="GLQ53" s="323"/>
      <c r="GLR53" s="323"/>
      <c r="GLS53" s="323"/>
      <c r="GLT53" s="323"/>
      <c r="GLU53" s="323"/>
      <c r="GLV53" s="323"/>
      <c r="GLW53" s="323"/>
      <c r="GLX53" s="323"/>
      <c r="GLY53" s="323"/>
      <c r="GLZ53" s="323"/>
      <c r="GMA53" s="323"/>
      <c r="GMB53" s="323"/>
      <c r="GMC53" s="323"/>
      <c r="GMD53" s="323"/>
      <c r="GME53" s="323"/>
      <c r="GMF53" s="323"/>
      <c r="GMG53" s="323"/>
      <c r="GMH53" s="323"/>
      <c r="GMI53" s="323"/>
      <c r="GMJ53" s="323"/>
      <c r="GMK53" s="323"/>
      <c r="GML53" s="323"/>
      <c r="GMM53" s="323"/>
      <c r="GMN53" s="323"/>
      <c r="GMO53" s="323"/>
      <c r="GMP53" s="323"/>
      <c r="GMQ53" s="323"/>
      <c r="GMR53" s="323"/>
      <c r="GMS53" s="323"/>
      <c r="GMT53" s="323"/>
      <c r="GMU53" s="323"/>
      <c r="GMV53" s="323"/>
      <c r="GMW53" s="323"/>
      <c r="GMX53" s="323"/>
      <c r="GMY53" s="323"/>
      <c r="GMZ53" s="323"/>
      <c r="GNA53" s="323"/>
      <c r="GNB53" s="323"/>
      <c r="GNC53" s="323"/>
      <c r="GND53" s="323"/>
      <c r="GNE53" s="323"/>
      <c r="GNF53" s="323"/>
      <c r="GNG53" s="323"/>
      <c r="GNH53" s="323"/>
      <c r="GNI53" s="323"/>
      <c r="GNJ53" s="323"/>
      <c r="GNK53" s="323"/>
      <c r="GNL53" s="323"/>
      <c r="GNM53" s="323"/>
      <c r="GNN53" s="323"/>
      <c r="GNO53" s="323"/>
      <c r="GNP53" s="323"/>
      <c r="GNQ53" s="323"/>
      <c r="GNR53" s="323"/>
      <c r="GNS53" s="323"/>
      <c r="GNT53" s="323"/>
      <c r="GNU53" s="323"/>
      <c r="GNV53" s="323"/>
      <c r="GNW53" s="323"/>
      <c r="GNX53" s="323"/>
      <c r="GNY53" s="323"/>
      <c r="GNZ53" s="323"/>
      <c r="GOA53" s="323"/>
      <c r="GOB53" s="323"/>
      <c r="GOC53" s="323"/>
      <c r="GOD53" s="323"/>
      <c r="GOE53" s="323"/>
      <c r="GOF53" s="323"/>
      <c r="GOG53" s="323"/>
      <c r="GOH53" s="323"/>
      <c r="GOI53" s="323"/>
      <c r="GOJ53" s="323"/>
      <c r="GOK53" s="323"/>
      <c r="GOL53" s="323"/>
      <c r="GOM53" s="323"/>
      <c r="GON53" s="323"/>
      <c r="GOO53" s="323"/>
      <c r="GOP53" s="323"/>
      <c r="GOQ53" s="323"/>
      <c r="GOR53" s="323"/>
      <c r="GOS53" s="323"/>
      <c r="GOT53" s="323"/>
      <c r="GOU53" s="323"/>
      <c r="GOV53" s="323"/>
      <c r="GOW53" s="323"/>
      <c r="GOX53" s="323"/>
      <c r="GOY53" s="323"/>
      <c r="GOZ53" s="323"/>
      <c r="GPA53" s="323"/>
      <c r="GPB53" s="323"/>
      <c r="GPC53" s="323"/>
      <c r="GPD53" s="323"/>
      <c r="GPE53" s="323"/>
      <c r="GPF53" s="323"/>
      <c r="GPG53" s="323"/>
      <c r="GPH53" s="323"/>
      <c r="GPI53" s="323"/>
      <c r="GPJ53" s="323"/>
      <c r="GPK53" s="323"/>
      <c r="GPL53" s="323"/>
      <c r="GPM53" s="323"/>
      <c r="GPN53" s="323"/>
      <c r="GPO53" s="323"/>
      <c r="GPP53" s="323"/>
      <c r="GPQ53" s="323"/>
      <c r="GPR53" s="323"/>
      <c r="GPS53" s="323"/>
      <c r="GPT53" s="323"/>
      <c r="GPU53" s="323"/>
      <c r="GPV53" s="323"/>
      <c r="GPW53" s="323"/>
      <c r="GPX53" s="323"/>
      <c r="GPY53" s="323"/>
      <c r="GPZ53" s="323"/>
      <c r="GQA53" s="323"/>
      <c r="GQB53" s="323"/>
      <c r="GQC53" s="323"/>
      <c r="GQD53" s="323"/>
      <c r="GQE53" s="323"/>
      <c r="GQF53" s="323"/>
      <c r="GQG53" s="323"/>
      <c r="GQH53" s="323"/>
      <c r="GQI53" s="323"/>
      <c r="GQJ53" s="323"/>
      <c r="GQK53" s="323"/>
      <c r="GQL53" s="323"/>
      <c r="GQM53" s="323"/>
      <c r="GQN53" s="323"/>
      <c r="GQO53" s="323"/>
      <c r="GQP53" s="323"/>
      <c r="GQQ53" s="323"/>
      <c r="GQR53" s="323"/>
      <c r="GQS53" s="323"/>
      <c r="GQT53" s="323"/>
      <c r="GQU53" s="323"/>
      <c r="GQV53" s="323"/>
      <c r="GQW53" s="323"/>
      <c r="GQX53" s="323"/>
      <c r="GQY53" s="323"/>
      <c r="GQZ53" s="323"/>
      <c r="GRA53" s="323"/>
      <c r="GRB53" s="323"/>
      <c r="GRC53" s="323"/>
      <c r="GRD53" s="323"/>
      <c r="GRE53" s="323"/>
      <c r="GRF53" s="323"/>
      <c r="GRG53" s="323"/>
      <c r="GRH53" s="323"/>
      <c r="GRI53" s="323"/>
      <c r="GRJ53" s="323"/>
      <c r="GRK53" s="323"/>
      <c r="GRL53" s="323"/>
      <c r="GRM53" s="323"/>
      <c r="GRN53" s="323"/>
      <c r="GRO53" s="323"/>
      <c r="GRP53" s="323"/>
      <c r="GRQ53" s="323"/>
      <c r="GRR53" s="323"/>
      <c r="GRS53" s="323"/>
      <c r="GRT53" s="323"/>
      <c r="GRU53" s="323"/>
      <c r="GRV53" s="323"/>
      <c r="GRW53" s="323"/>
      <c r="GRX53" s="323"/>
      <c r="GRY53" s="323"/>
      <c r="GRZ53" s="323"/>
      <c r="GSA53" s="323"/>
      <c r="GSB53" s="323"/>
      <c r="GSC53" s="323"/>
      <c r="GSD53" s="323"/>
      <c r="GSE53" s="323"/>
      <c r="GSF53" s="323"/>
      <c r="GSG53" s="323"/>
      <c r="GSH53" s="323"/>
      <c r="GSI53" s="323"/>
      <c r="GSJ53" s="323"/>
      <c r="GSK53" s="323"/>
      <c r="GSL53" s="323"/>
      <c r="GSM53" s="323"/>
      <c r="GSN53" s="323"/>
      <c r="GSO53" s="323"/>
      <c r="GSP53" s="323"/>
      <c r="GSQ53" s="323"/>
      <c r="GSR53" s="323"/>
      <c r="GSS53" s="323"/>
      <c r="GST53" s="323"/>
      <c r="GSU53" s="323"/>
      <c r="GSV53" s="323"/>
      <c r="GSW53" s="323"/>
      <c r="GSX53" s="323"/>
      <c r="GSY53" s="323"/>
      <c r="GSZ53" s="323"/>
      <c r="GTA53" s="323"/>
      <c r="GTB53" s="323"/>
      <c r="GTC53" s="323"/>
      <c r="GTD53" s="323"/>
      <c r="GTE53" s="323"/>
      <c r="GTF53" s="323"/>
      <c r="GTG53" s="323"/>
      <c r="GTH53" s="323"/>
      <c r="GTI53" s="323"/>
      <c r="GTJ53" s="323"/>
      <c r="GTK53" s="323"/>
      <c r="GTL53" s="323"/>
      <c r="GTM53" s="323"/>
      <c r="GTN53" s="323"/>
      <c r="GTO53" s="323"/>
      <c r="GTP53" s="323"/>
      <c r="GTQ53" s="323"/>
      <c r="GTR53" s="323"/>
      <c r="GTS53" s="323"/>
      <c r="GTT53" s="323"/>
      <c r="GTU53" s="323"/>
      <c r="GTV53" s="323"/>
      <c r="GTW53" s="323"/>
      <c r="GTX53" s="323"/>
      <c r="GTY53" s="323"/>
      <c r="GTZ53" s="323"/>
      <c r="GUA53" s="323"/>
      <c r="GUB53" s="323"/>
      <c r="GUC53" s="323"/>
      <c r="GUD53" s="323"/>
      <c r="GUE53" s="323"/>
      <c r="GUF53" s="323"/>
      <c r="GUG53" s="323"/>
      <c r="GUH53" s="323"/>
      <c r="GUI53" s="323"/>
      <c r="GUJ53" s="323"/>
      <c r="GUK53" s="323"/>
      <c r="GUL53" s="323"/>
      <c r="GUM53" s="323"/>
      <c r="GUN53" s="323"/>
      <c r="GUO53" s="323"/>
      <c r="GUP53" s="323"/>
      <c r="GUQ53" s="323"/>
      <c r="GUR53" s="323"/>
      <c r="GUS53" s="323"/>
      <c r="GUT53" s="323"/>
      <c r="GUU53" s="323"/>
      <c r="GUV53" s="323"/>
      <c r="GUW53" s="323"/>
      <c r="GUX53" s="323"/>
      <c r="GUY53" s="323"/>
      <c r="GUZ53" s="323"/>
      <c r="GVA53" s="323"/>
      <c r="GVB53" s="323"/>
      <c r="GVC53" s="323"/>
      <c r="GVD53" s="323"/>
      <c r="GVE53" s="323"/>
      <c r="GVF53" s="323"/>
      <c r="GVG53" s="323"/>
      <c r="GVH53" s="323"/>
      <c r="GVI53" s="323"/>
      <c r="GVJ53" s="323"/>
      <c r="GVK53" s="323"/>
      <c r="GVL53" s="323"/>
      <c r="GVM53" s="323"/>
      <c r="GVN53" s="323"/>
      <c r="GVO53" s="323"/>
      <c r="GVP53" s="323"/>
      <c r="GVQ53" s="323"/>
      <c r="GVR53" s="323"/>
      <c r="GVS53" s="323"/>
      <c r="GVT53" s="323"/>
      <c r="GVU53" s="323"/>
      <c r="GVV53" s="323"/>
      <c r="GVW53" s="323"/>
      <c r="GVX53" s="323"/>
      <c r="GVY53" s="323"/>
      <c r="GVZ53" s="323"/>
      <c r="GWA53" s="323"/>
      <c r="GWB53" s="323"/>
      <c r="GWC53" s="323"/>
      <c r="GWD53" s="323"/>
      <c r="GWE53" s="323"/>
      <c r="GWF53" s="323"/>
      <c r="GWG53" s="323"/>
      <c r="GWH53" s="323"/>
      <c r="GWI53" s="323"/>
      <c r="GWJ53" s="323"/>
      <c r="GWK53" s="323"/>
      <c r="GWL53" s="323"/>
      <c r="GWM53" s="323"/>
      <c r="GWN53" s="323"/>
      <c r="GWO53" s="323"/>
      <c r="GWP53" s="323"/>
      <c r="GWQ53" s="323"/>
      <c r="GWR53" s="323"/>
      <c r="GWS53" s="323"/>
      <c r="GWT53" s="323"/>
      <c r="GWU53" s="323"/>
      <c r="GWV53" s="323"/>
      <c r="GWW53" s="323"/>
      <c r="GWX53" s="323"/>
      <c r="GWY53" s="323"/>
      <c r="GWZ53" s="323"/>
      <c r="GXA53" s="323"/>
      <c r="GXB53" s="323"/>
      <c r="GXC53" s="323"/>
      <c r="GXD53" s="323"/>
      <c r="GXE53" s="323"/>
      <c r="GXF53" s="323"/>
      <c r="GXG53" s="323"/>
      <c r="GXH53" s="323"/>
      <c r="GXI53" s="323"/>
      <c r="GXJ53" s="323"/>
      <c r="GXK53" s="323"/>
      <c r="GXL53" s="323"/>
      <c r="GXM53" s="323"/>
      <c r="GXN53" s="323"/>
      <c r="GXO53" s="323"/>
      <c r="GXP53" s="323"/>
      <c r="GXQ53" s="323"/>
      <c r="GXR53" s="323"/>
      <c r="GXS53" s="323"/>
      <c r="GXT53" s="323"/>
      <c r="GXU53" s="323"/>
      <c r="GXV53" s="323"/>
      <c r="GXW53" s="323"/>
      <c r="GXX53" s="323"/>
      <c r="GXY53" s="323"/>
      <c r="GXZ53" s="323"/>
      <c r="GYA53" s="323"/>
      <c r="GYB53" s="323"/>
      <c r="GYC53" s="323"/>
      <c r="GYD53" s="323"/>
      <c r="GYE53" s="323"/>
      <c r="GYF53" s="323"/>
      <c r="GYG53" s="323"/>
      <c r="GYH53" s="323"/>
      <c r="GYI53" s="323"/>
      <c r="GYJ53" s="323"/>
      <c r="GYK53" s="323"/>
      <c r="GYL53" s="323"/>
      <c r="GYM53" s="323"/>
      <c r="GYN53" s="323"/>
      <c r="GYO53" s="323"/>
      <c r="GYP53" s="323"/>
      <c r="GYQ53" s="323"/>
      <c r="GYR53" s="323"/>
      <c r="GYS53" s="323"/>
      <c r="GYT53" s="323"/>
      <c r="GYU53" s="323"/>
      <c r="GYV53" s="323"/>
      <c r="GYW53" s="323"/>
      <c r="GYX53" s="323"/>
      <c r="GYY53" s="323"/>
      <c r="GYZ53" s="323"/>
      <c r="GZA53" s="323"/>
      <c r="GZB53" s="323"/>
      <c r="GZC53" s="323"/>
      <c r="GZD53" s="323"/>
      <c r="GZE53" s="323"/>
      <c r="GZF53" s="323"/>
      <c r="GZG53" s="323"/>
      <c r="GZH53" s="323"/>
      <c r="GZI53" s="323"/>
      <c r="GZJ53" s="323"/>
      <c r="GZK53" s="323"/>
      <c r="GZL53" s="323"/>
      <c r="GZM53" s="323"/>
      <c r="GZN53" s="323"/>
      <c r="GZO53" s="323"/>
      <c r="GZP53" s="323"/>
      <c r="GZQ53" s="323"/>
      <c r="GZR53" s="323"/>
      <c r="GZS53" s="323"/>
      <c r="GZT53" s="323"/>
      <c r="GZU53" s="323"/>
      <c r="GZV53" s="323"/>
      <c r="GZW53" s="323"/>
      <c r="GZX53" s="323"/>
      <c r="GZY53" s="323"/>
      <c r="GZZ53" s="323"/>
      <c r="HAA53" s="323"/>
      <c r="HAB53" s="323"/>
      <c r="HAC53" s="323"/>
      <c r="HAD53" s="323"/>
      <c r="HAE53" s="323"/>
      <c r="HAF53" s="323"/>
      <c r="HAG53" s="323"/>
      <c r="HAH53" s="323"/>
      <c r="HAI53" s="323"/>
      <c r="HAJ53" s="323"/>
      <c r="HAK53" s="323"/>
      <c r="HAL53" s="323"/>
      <c r="HAM53" s="323"/>
      <c r="HAN53" s="323"/>
      <c r="HAO53" s="323"/>
      <c r="HAP53" s="323"/>
      <c r="HAQ53" s="323"/>
      <c r="HAR53" s="323"/>
      <c r="HAS53" s="323"/>
      <c r="HAT53" s="323"/>
      <c r="HAU53" s="323"/>
      <c r="HAV53" s="323"/>
      <c r="HAW53" s="323"/>
      <c r="HAX53" s="323"/>
      <c r="HAY53" s="323"/>
      <c r="HAZ53" s="323"/>
      <c r="HBA53" s="323"/>
      <c r="HBB53" s="323"/>
      <c r="HBC53" s="323"/>
      <c r="HBD53" s="323"/>
      <c r="HBE53" s="323"/>
      <c r="HBF53" s="323"/>
      <c r="HBG53" s="323"/>
      <c r="HBH53" s="323"/>
      <c r="HBI53" s="323"/>
      <c r="HBJ53" s="323"/>
      <c r="HBK53" s="323"/>
      <c r="HBL53" s="323"/>
      <c r="HBM53" s="323"/>
      <c r="HBN53" s="323"/>
      <c r="HBO53" s="323"/>
      <c r="HBP53" s="323"/>
      <c r="HBQ53" s="323"/>
      <c r="HBR53" s="323"/>
      <c r="HBS53" s="323"/>
      <c r="HBT53" s="323"/>
      <c r="HBU53" s="323"/>
      <c r="HBV53" s="323"/>
      <c r="HBW53" s="323"/>
      <c r="HBX53" s="323"/>
      <c r="HBY53" s="323"/>
      <c r="HBZ53" s="323"/>
      <c r="HCA53" s="323"/>
      <c r="HCB53" s="323"/>
      <c r="HCC53" s="323"/>
      <c r="HCD53" s="323"/>
      <c r="HCE53" s="323"/>
      <c r="HCF53" s="323"/>
      <c r="HCG53" s="323"/>
      <c r="HCH53" s="323"/>
      <c r="HCI53" s="323"/>
      <c r="HCJ53" s="323"/>
      <c r="HCK53" s="323"/>
      <c r="HCL53" s="323"/>
      <c r="HCM53" s="323"/>
      <c r="HCN53" s="323"/>
      <c r="HCO53" s="323"/>
      <c r="HCP53" s="323"/>
      <c r="HCQ53" s="323"/>
      <c r="HCR53" s="323"/>
      <c r="HCS53" s="323"/>
      <c r="HCT53" s="323"/>
      <c r="HCU53" s="323"/>
      <c r="HCV53" s="323"/>
      <c r="HCW53" s="323"/>
      <c r="HCX53" s="323"/>
      <c r="HCY53" s="323"/>
      <c r="HCZ53" s="323"/>
      <c r="HDA53" s="323"/>
      <c r="HDB53" s="323"/>
      <c r="HDC53" s="323"/>
      <c r="HDD53" s="323"/>
      <c r="HDE53" s="323"/>
      <c r="HDF53" s="323"/>
      <c r="HDG53" s="323"/>
      <c r="HDH53" s="323"/>
      <c r="HDI53" s="323"/>
      <c r="HDJ53" s="323"/>
      <c r="HDK53" s="323"/>
      <c r="HDL53" s="323"/>
      <c r="HDM53" s="323"/>
      <c r="HDN53" s="323"/>
      <c r="HDO53" s="323"/>
      <c r="HDP53" s="323"/>
      <c r="HDQ53" s="323"/>
      <c r="HDR53" s="323"/>
      <c r="HDS53" s="323"/>
      <c r="HDT53" s="323"/>
      <c r="HDU53" s="323"/>
      <c r="HDV53" s="323"/>
      <c r="HDW53" s="323"/>
      <c r="HDX53" s="323"/>
      <c r="HDY53" s="323"/>
      <c r="HDZ53" s="323"/>
      <c r="HEA53" s="323"/>
      <c r="HEB53" s="323"/>
      <c r="HEC53" s="323"/>
      <c r="HED53" s="323"/>
      <c r="HEE53" s="323"/>
      <c r="HEF53" s="323"/>
      <c r="HEG53" s="323"/>
      <c r="HEH53" s="323"/>
      <c r="HEI53" s="323"/>
      <c r="HEJ53" s="323"/>
      <c r="HEK53" s="323"/>
      <c r="HEL53" s="323"/>
      <c r="HEM53" s="323"/>
      <c r="HEN53" s="323"/>
      <c r="HEO53" s="323"/>
      <c r="HEP53" s="323"/>
      <c r="HEQ53" s="323"/>
      <c r="HER53" s="323"/>
      <c r="HES53" s="323"/>
      <c r="HET53" s="323"/>
      <c r="HEU53" s="323"/>
      <c r="HEV53" s="323"/>
      <c r="HEW53" s="323"/>
      <c r="HEX53" s="323"/>
      <c r="HEY53" s="323"/>
      <c r="HEZ53" s="323"/>
      <c r="HFA53" s="323"/>
      <c r="HFB53" s="323"/>
      <c r="HFC53" s="323"/>
      <c r="HFD53" s="323"/>
      <c r="HFE53" s="323"/>
      <c r="HFF53" s="323"/>
      <c r="HFG53" s="323"/>
      <c r="HFH53" s="323"/>
      <c r="HFI53" s="323"/>
      <c r="HFJ53" s="323"/>
      <c r="HFK53" s="323"/>
      <c r="HFL53" s="323"/>
      <c r="HFM53" s="323"/>
      <c r="HFN53" s="323"/>
      <c r="HFO53" s="323"/>
      <c r="HFP53" s="323"/>
      <c r="HFQ53" s="323"/>
      <c r="HFR53" s="323"/>
      <c r="HFS53" s="323"/>
      <c r="HFT53" s="323"/>
      <c r="HFU53" s="323"/>
      <c r="HFV53" s="323"/>
      <c r="HFW53" s="323"/>
      <c r="HFX53" s="323"/>
      <c r="HFY53" s="323"/>
      <c r="HFZ53" s="323"/>
      <c r="HGA53" s="323"/>
      <c r="HGB53" s="323"/>
      <c r="HGC53" s="323"/>
      <c r="HGD53" s="323"/>
      <c r="HGE53" s="323"/>
      <c r="HGF53" s="323"/>
      <c r="HGG53" s="323"/>
      <c r="HGH53" s="323"/>
      <c r="HGI53" s="323"/>
      <c r="HGJ53" s="323"/>
      <c r="HGK53" s="323"/>
      <c r="HGL53" s="323"/>
      <c r="HGM53" s="323"/>
      <c r="HGN53" s="323"/>
      <c r="HGO53" s="323"/>
      <c r="HGP53" s="323"/>
      <c r="HGQ53" s="323"/>
      <c r="HGR53" s="323"/>
      <c r="HGS53" s="323"/>
      <c r="HGT53" s="323"/>
      <c r="HGU53" s="323"/>
      <c r="HGV53" s="323"/>
      <c r="HGW53" s="323"/>
      <c r="HGX53" s="323"/>
      <c r="HGY53" s="323"/>
      <c r="HGZ53" s="323"/>
      <c r="HHA53" s="323"/>
      <c r="HHB53" s="323"/>
      <c r="HHC53" s="323"/>
      <c r="HHD53" s="323"/>
      <c r="HHE53" s="323"/>
      <c r="HHF53" s="323"/>
      <c r="HHG53" s="323"/>
      <c r="HHH53" s="323"/>
      <c r="HHI53" s="323"/>
      <c r="HHJ53" s="323"/>
      <c r="HHK53" s="323"/>
      <c r="HHL53" s="323"/>
      <c r="HHM53" s="323"/>
      <c r="HHN53" s="323"/>
      <c r="HHO53" s="323"/>
      <c r="HHP53" s="323"/>
      <c r="HHQ53" s="323"/>
      <c r="HHR53" s="323"/>
      <c r="HHS53" s="323"/>
      <c r="HHT53" s="323"/>
      <c r="HHU53" s="323"/>
      <c r="HHV53" s="323"/>
      <c r="HHW53" s="323"/>
      <c r="HHX53" s="323"/>
      <c r="HHY53" s="323"/>
      <c r="HHZ53" s="323"/>
      <c r="HIA53" s="323"/>
      <c r="HIB53" s="323"/>
      <c r="HIC53" s="323"/>
      <c r="HID53" s="323"/>
      <c r="HIE53" s="323"/>
      <c r="HIF53" s="323"/>
      <c r="HIG53" s="323"/>
      <c r="HIH53" s="323"/>
      <c r="HII53" s="323"/>
      <c r="HIJ53" s="323"/>
      <c r="HIK53" s="323"/>
      <c r="HIL53" s="323"/>
      <c r="HIM53" s="323"/>
      <c r="HIN53" s="323"/>
      <c r="HIO53" s="323"/>
      <c r="HIP53" s="323"/>
      <c r="HIQ53" s="323"/>
      <c r="HIR53" s="323"/>
      <c r="HIS53" s="323"/>
      <c r="HIT53" s="323"/>
      <c r="HIU53" s="323"/>
      <c r="HIV53" s="323"/>
      <c r="HIW53" s="323"/>
      <c r="HIX53" s="323"/>
      <c r="HIY53" s="323"/>
      <c r="HIZ53" s="323"/>
      <c r="HJA53" s="323"/>
      <c r="HJB53" s="323"/>
      <c r="HJC53" s="323"/>
      <c r="HJD53" s="323"/>
      <c r="HJE53" s="323"/>
      <c r="HJF53" s="323"/>
      <c r="HJG53" s="323"/>
      <c r="HJH53" s="323"/>
      <c r="HJI53" s="323"/>
      <c r="HJJ53" s="323"/>
      <c r="HJK53" s="323"/>
      <c r="HJL53" s="323"/>
      <c r="HJM53" s="323"/>
      <c r="HJN53" s="323"/>
      <c r="HJO53" s="323"/>
      <c r="HJP53" s="323"/>
      <c r="HJQ53" s="323"/>
      <c r="HJR53" s="323"/>
      <c r="HJS53" s="323"/>
      <c r="HJT53" s="323"/>
      <c r="HJU53" s="323"/>
      <c r="HJV53" s="323"/>
      <c r="HJW53" s="323"/>
      <c r="HJX53" s="323"/>
      <c r="HJY53" s="323"/>
      <c r="HJZ53" s="323"/>
      <c r="HKA53" s="323"/>
      <c r="HKB53" s="323"/>
      <c r="HKC53" s="323"/>
      <c r="HKD53" s="323"/>
      <c r="HKE53" s="323"/>
      <c r="HKF53" s="323"/>
      <c r="HKG53" s="323"/>
      <c r="HKH53" s="323"/>
      <c r="HKI53" s="323"/>
      <c r="HKJ53" s="323"/>
      <c r="HKK53" s="323"/>
      <c r="HKL53" s="323"/>
      <c r="HKM53" s="323"/>
      <c r="HKN53" s="323"/>
      <c r="HKO53" s="323"/>
      <c r="HKP53" s="323"/>
      <c r="HKQ53" s="323"/>
      <c r="HKR53" s="323"/>
      <c r="HKS53" s="323"/>
      <c r="HKT53" s="323"/>
      <c r="HKU53" s="323"/>
      <c r="HKV53" s="323"/>
      <c r="HKW53" s="323"/>
      <c r="HKX53" s="323"/>
      <c r="HKY53" s="323"/>
      <c r="HKZ53" s="323"/>
      <c r="HLA53" s="323"/>
      <c r="HLB53" s="323"/>
      <c r="HLC53" s="323"/>
      <c r="HLD53" s="323"/>
      <c r="HLE53" s="323"/>
      <c r="HLF53" s="323"/>
      <c r="HLG53" s="323"/>
      <c r="HLH53" s="323"/>
      <c r="HLI53" s="323"/>
      <c r="HLJ53" s="323"/>
      <c r="HLK53" s="323"/>
      <c r="HLL53" s="323"/>
      <c r="HLM53" s="323"/>
      <c r="HLN53" s="323"/>
      <c r="HLO53" s="323"/>
      <c r="HLP53" s="323"/>
      <c r="HLQ53" s="323"/>
      <c r="HLR53" s="323"/>
      <c r="HLS53" s="323"/>
      <c r="HLT53" s="323"/>
      <c r="HLU53" s="323"/>
      <c r="HLV53" s="323"/>
      <c r="HLW53" s="323"/>
      <c r="HLX53" s="323"/>
      <c r="HLY53" s="323"/>
      <c r="HLZ53" s="323"/>
      <c r="HMA53" s="323"/>
      <c r="HMB53" s="323"/>
      <c r="HMC53" s="323"/>
      <c r="HMD53" s="323"/>
      <c r="HME53" s="323"/>
      <c r="HMF53" s="323"/>
      <c r="HMG53" s="323"/>
      <c r="HMH53" s="323"/>
      <c r="HMI53" s="323"/>
      <c r="HMJ53" s="323"/>
      <c r="HMK53" s="323"/>
      <c r="HML53" s="323"/>
      <c r="HMM53" s="323"/>
      <c r="HMN53" s="323"/>
      <c r="HMO53" s="323"/>
      <c r="HMP53" s="323"/>
      <c r="HMQ53" s="323"/>
      <c r="HMR53" s="323"/>
      <c r="HMS53" s="323"/>
      <c r="HMT53" s="323"/>
      <c r="HMU53" s="323"/>
      <c r="HMV53" s="323"/>
      <c r="HMW53" s="323"/>
      <c r="HMX53" s="323"/>
      <c r="HMY53" s="323"/>
      <c r="HMZ53" s="323"/>
      <c r="HNA53" s="323"/>
      <c r="HNB53" s="323"/>
      <c r="HNC53" s="323"/>
      <c r="HND53" s="323"/>
      <c r="HNE53" s="323"/>
      <c r="HNF53" s="323"/>
      <c r="HNG53" s="323"/>
      <c r="HNH53" s="323"/>
      <c r="HNI53" s="323"/>
      <c r="HNJ53" s="323"/>
      <c r="HNK53" s="323"/>
      <c r="HNL53" s="323"/>
      <c r="HNM53" s="323"/>
      <c r="HNN53" s="323"/>
      <c r="HNO53" s="323"/>
      <c r="HNP53" s="323"/>
      <c r="HNQ53" s="323"/>
      <c r="HNR53" s="323"/>
      <c r="HNS53" s="323"/>
      <c r="HNT53" s="323"/>
      <c r="HNU53" s="323"/>
      <c r="HNV53" s="323"/>
      <c r="HNW53" s="323"/>
      <c r="HNX53" s="323"/>
      <c r="HNY53" s="323"/>
      <c r="HNZ53" s="323"/>
      <c r="HOA53" s="323"/>
      <c r="HOB53" s="323"/>
      <c r="HOC53" s="323"/>
      <c r="HOD53" s="323"/>
      <c r="HOE53" s="323"/>
      <c r="HOF53" s="323"/>
      <c r="HOG53" s="323"/>
      <c r="HOH53" s="323"/>
      <c r="HOI53" s="323"/>
      <c r="HOJ53" s="323"/>
      <c r="HOK53" s="323"/>
      <c r="HOL53" s="323"/>
      <c r="HOM53" s="323"/>
      <c r="HON53" s="323"/>
      <c r="HOO53" s="323"/>
      <c r="HOP53" s="323"/>
      <c r="HOQ53" s="323"/>
      <c r="HOR53" s="323"/>
      <c r="HOS53" s="323"/>
      <c r="HOT53" s="323"/>
      <c r="HOU53" s="323"/>
      <c r="HOV53" s="323"/>
      <c r="HOW53" s="323"/>
      <c r="HOX53" s="323"/>
      <c r="HOY53" s="323"/>
      <c r="HOZ53" s="323"/>
      <c r="HPA53" s="323"/>
      <c r="HPB53" s="323"/>
      <c r="HPC53" s="323"/>
      <c r="HPD53" s="323"/>
      <c r="HPE53" s="323"/>
      <c r="HPF53" s="323"/>
      <c r="HPG53" s="323"/>
      <c r="HPH53" s="323"/>
      <c r="HPI53" s="323"/>
      <c r="HPJ53" s="323"/>
      <c r="HPK53" s="323"/>
      <c r="HPL53" s="323"/>
      <c r="HPM53" s="323"/>
      <c r="HPN53" s="323"/>
      <c r="HPO53" s="323"/>
      <c r="HPP53" s="323"/>
      <c r="HPQ53" s="323"/>
      <c r="HPR53" s="323"/>
      <c r="HPS53" s="323"/>
      <c r="HPT53" s="323"/>
      <c r="HPU53" s="323"/>
      <c r="HPV53" s="323"/>
      <c r="HPW53" s="323"/>
      <c r="HPX53" s="323"/>
      <c r="HPY53" s="323"/>
      <c r="HPZ53" s="323"/>
      <c r="HQA53" s="323"/>
      <c r="HQB53" s="323"/>
      <c r="HQC53" s="323"/>
      <c r="HQD53" s="323"/>
      <c r="HQE53" s="323"/>
      <c r="HQF53" s="323"/>
      <c r="HQG53" s="323"/>
      <c r="HQH53" s="323"/>
      <c r="HQI53" s="323"/>
      <c r="HQJ53" s="323"/>
      <c r="HQK53" s="323"/>
      <c r="HQL53" s="323"/>
      <c r="HQM53" s="323"/>
      <c r="HQN53" s="323"/>
      <c r="HQO53" s="323"/>
      <c r="HQP53" s="323"/>
      <c r="HQQ53" s="323"/>
      <c r="HQR53" s="323"/>
      <c r="HQS53" s="323"/>
      <c r="HQT53" s="323"/>
      <c r="HQU53" s="323"/>
      <c r="HQV53" s="323"/>
      <c r="HQW53" s="323"/>
      <c r="HQX53" s="323"/>
      <c r="HQY53" s="323"/>
      <c r="HQZ53" s="323"/>
      <c r="HRA53" s="323"/>
      <c r="HRB53" s="323"/>
      <c r="HRC53" s="323"/>
      <c r="HRD53" s="323"/>
      <c r="HRE53" s="323"/>
      <c r="HRF53" s="323"/>
      <c r="HRG53" s="323"/>
      <c r="HRH53" s="323"/>
      <c r="HRI53" s="323"/>
      <c r="HRJ53" s="323"/>
      <c r="HRK53" s="323"/>
      <c r="HRL53" s="323"/>
      <c r="HRM53" s="323"/>
      <c r="HRN53" s="323"/>
      <c r="HRO53" s="323"/>
      <c r="HRP53" s="323"/>
      <c r="HRQ53" s="323"/>
      <c r="HRR53" s="323"/>
      <c r="HRS53" s="323"/>
      <c r="HRT53" s="323"/>
      <c r="HRU53" s="323"/>
      <c r="HRV53" s="323"/>
      <c r="HRW53" s="323"/>
      <c r="HRX53" s="323"/>
      <c r="HRY53" s="323"/>
      <c r="HRZ53" s="323"/>
      <c r="HSA53" s="323"/>
      <c r="HSB53" s="323"/>
      <c r="HSC53" s="323"/>
      <c r="HSD53" s="323"/>
      <c r="HSE53" s="323"/>
      <c r="HSF53" s="323"/>
      <c r="HSG53" s="323"/>
      <c r="HSH53" s="323"/>
      <c r="HSI53" s="323"/>
      <c r="HSJ53" s="323"/>
      <c r="HSK53" s="323"/>
      <c r="HSL53" s="323"/>
      <c r="HSM53" s="323"/>
      <c r="HSN53" s="323"/>
      <c r="HSO53" s="323"/>
      <c r="HSP53" s="323"/>
      <c r="HSQ53" s="323"/>
      <c r="HSR53" s="323"/>
      <c r="HSS53" s="323"/>
      <c r="HST53" s="323"/>
      <c r="HSU53" s="323"/>
      <c r="HSV53" s="323"/>
      <c r="HSW53" s="323"/>
      <c r="HSX53" s="323"/>
      <c r="HSY53" s="323"/>
      <c r="HSZ53" s="323"/>
      <c r="HTA53" s="323"/>
      <c r="HTB53" s="323"/>
      <c r="HTC53" s="323"/>
      <c r="HTD53" s="323"/>
      <c r="HTE53" s="323"/>
      <c r="HTF53" s="323"/>
      <c r="HTG53" s="323"/>
      <c r="HTH53" s="323"/>
      <c r="HTI53" s="323"/>
      <c r="HTJ53" s="323"/>
      <c r="HTK53" s="323"/>
      <c r="HTL53" s="323"/>
      <c r="HTM53" s="323"/>
      <c r="HTN53" s="323"/>
      <c r="HTO53" s="323"/>
      <c r="HTP53" s="323"/>
      <c r="HTQ53" s="323"/>
      <c r="HTR53" s="323"/>
      <c r="HTS53" s="323"/>
      <c r="HTT53" s="323"/>
      <c r="HTU53" s="323"/>
      <c r="HTV53" s="323"/>
      <c r="HTW53" s="323"/>
      <c r="HTX53" s="323"/>
      <c r="HTY53" s="323"/>
      <c r="HTZ53" s="323"/>
      <c r="HUA53" s="323"/>
      <c r="HUB53" s="323"/>
      <c r="HUC53" s="323"/>
      <c r="HUD53" s="323"/>
      <c r="HUE53" s="323"/>
      <c r="HUF53" s="323"/>
      <c r="HUG53" s="323"/>
      <c r="HUH53" s="323"/>
      <c r="HUI53" s="323"/>
      <c r="HUJ53" s="323"/>
      <c r="HUK53" s="323"/>
      <c r="HUL53" s="323"/>
      <c r="HUM53" s="323"/>
      <c r="HUN53" s="323"/>
      <c r="HUO53" s="323"/>
      <c r="HUP53" s="323"/>
      <c r="HUQ53" s="323"/>
      <c r="HUR53" s="323"/>
      <c r="HUS53" s="323"/>
      <c r="HUT53" s="323"/>
      <c r="HUU53" s="323"/>
      <c r="HUV53" s="323"/>
      <c r="HUW53" s="323"/>
      <c r="HUX53" s="323"/>
      <c r="HUY53" s="323"/>
      <c r="HUZ53" s="323"/>
      <c r="HVA53" s="323"/>
      <c r="HVB53" s="323"/>
      <c r="HVC53" s="323"/>
      <c r="HVD53" s="323"/>
      <c r="HVE53" s="323"/>
      <c r="HVF53" s="323"/>
      <c r="HVG53" s="323"/>
      <c r="HVH53" s="323"/>
      <c r="HVI53" s="323"/>
      <c r="HVJ53" s="323"/>
      <c r="HVK53" s="323"/>
      <c r="HVL53" s="323"/>
      <c r="HVM53" s="323"/>
      <c r="HVN53" s="323"/>
      <c r="HVO53" s="323"/>
      <c r="HVP53" s="323"/>
      <c r="HVQ53" s="323"/>
      <c r="HVR53" s="323"/>
      <c r="HVS53" s="323"/>
      <c r="HVT53" s="323"/>
      <c r="HVU53" s="323"/>
      <c r="HVV53" s="323"/>
      <c r="HVW53" s="323"/>
      <c r="HVX53" s="323"/>
      <c r="HVY53" s="323"/>
      <c r="HVZ53" s="323"/>
      <c r="HWA53" s="323"/>
      <c r="HWB53" s="323"/>
      <c r="HWC53" s="323"/>
      <c r="HWD53" s="323"/>
      <c r="HWE53" s="323"/>
      <c r="HWF53" s="323"/>
      <c r="HWG53" s="323"/>
      <c r="HWH53" s="323"/>
      <c r="HWI53" s="323"/>
      <c r="HWJ53" s="323"/>
      <c r="HWK53" s="323"/>
      <c r="HWL53" s="323"/>
      <c r="HWM53" s="323"/>
      <c r="HWN53" s="323"/>
      <c r="HWO53" s="323"/>
      <c r="HWP53" s="323"/>
      <c r="HWQ53" s="323"/>
      <c r="HWR53" s="323"/>
      <c r="HWS53" s="323"/>
      <c r="HWT53" s="323"/>
      <c r="HWU53" s="323"/>
      <c r="HWV53" s="323"/>
      <c r="HWW53" s="323"/>
      <c r="HWX53" s="323"/>
      <c r="HWY53" s="323"/>
      <c r="HWZ53" s="323"/>
      <c r="HXA53" s="323"/>
      <c r="HXB53" s="323"/>
      <c r="HXC53" s="323"/>
      <c r="HXD53" s="323"/>
      <c r="HXE53" s="323"/>
      <c r="HXF53" s="323"/>
      <c r="HXG53" s="323"/>
      <c r="HXH53" s="323"/>
      <c r="HXI53" s="323"/>
      <c r="HXJ53" s="323"/>
      <c r="HXK53" s="323"/>
      <c r="HXL53" s="323"/>
      <c r="HXM53" s="323"/>
      <c r="HXN53" s="323"/>
      <c r="HXO53" s="323"/>
      <c r="HXP53" s="323"/>
      <c r="HXQ53" s="323"/>
      <c r="HXR53" s="323"/>
      <c r="HXS53" s="323"/>
      <c r="HXT53" s="323"/>
      <c r="HXU53" s="323"/>
      <c r="HXV53" s="323"/>
      <c r="HXW53" s="323"/>
      <c r="HXX53" s="323"/>
      <c r="HXY53" s="323"/>
      <c r="HXZ53" s="323"/>
      <c r="HYA53" s="323"/>
      <c r="HYB53" s="323"/>
      <c r="HYC53" s="323"/>
      <c r="HYD53" s="323"/>
      <c r="HYE53" s="323"/>
      <c r="HYF53" s="323"/>
      <c r="HYG53" s="323"/>
      <c r="HYH53" s="323"/>
      <c r="HYI53" s="323"/>
      <c r="HYJ53" s="323"/>
      <c r="HYK53" s="323"/>
      <c r="HYL53" s="323"/>
      <c r="HYM53" s="323"/>
      <c r="HYN53" s="323"/>
      <c r="HYO53" s="323"/>
      <c r="HYP53" s="323"/>
      <c r="HYQ53" s="323"/>
      <c r="HYR53" s="323"/>
      <c r="HYS53" s="323"/>
      <c r="HYT53" s="323"/>
      <c r="HYU53" s="323"/>
      <c r="HYV53" s="323"/>
      <c r="HYW53" s="323"/>
      <c r="HYX53" s="323"/>
      <c r="HYY53" s="323"/>
      <c r="HYZ53" s="323"/>
      <c r="HZA53" s="323"/>
      <c r="HZB53" s="323"/>
      <c r="HZC53" s="323"/>
      <c r="HZD53" s="323"/>
      <c r="HZE53" s="323"/>
      <c r="HZF53" s="323"/>
      <c r="HZG53" s="323"/>
      <c r="HZH53" s="323"/>
      <c r="HZI53" s="323"/>
      <c r="HZJ53" s="323"/>
      <c r="HZK53" s="323"/>
      <c r="HZL53" s="323"/>
      <c r="HZM53" s="323"/>
      <c r="HZN53" s="323"/>
      <c r="HZO53" s="323"/>
      <c r="HZP53" s="323"/>
      <c r="HZQ53" s="323"/>
      <c r="HZR53" s="323"/>
      <c r="HZS53" s="323"/>
      <c r="HZT53" s="323"/>
      <c r="HZU53" s="323"/>
      <c r="HZV53" s="323"/>
      <c r="HZW53" s="323"/>
      <c r="HZX53" s="323"/>
      <c r="HZY53" s="323"/>
      <c r="HZZ53" s="323"/>
      <c r="IAA53" s="323"/>
      <c r="IAB53" s="323"/>
      <c r="IAC53" s="323"/>
      <c r="IAD53" s="323"/>
      <c r="IAE53" s="323"/>
      <c r="IAF53" s="323"/>
      <c r="IAG53" s="323"/>
      <c r="IAH53" s="323"/>
      <c r="IAI53" s="323"/>
      <c r="IAJ53" s="323"/>
      <c r="IAK53" s="323"/>
      <c r="IAL53" s="323"/>
      <c r="IAM53" s="323"/>
      <c r="IAN53" s="323"/>
      <c r="IAO53" s="323"/>
      <c r="IAP53" s="323"/>
      <c r="IAQ53" s="323"/>
      <c r="IAR53" s="323"/>
      <c r="IAS53" s="323"/>
      <c r="IAT53" s="323"/>
      <c r="IAU53" s="323"/>
      <c r="IAV53" s="323"/>
      <c r="IAW53" s="323"/>
      <c r="IAX53" s="323"/>
      <c r="IAY53" s="323"/>
      <c r="IAZ53" s="323"/>
      <c r="IBA53" s="323"/>
      <c r="IBB53" s="323"/>
      <c r="IBC53" s="323"/>
      <c r="IBD53" s="323"/>
      <c r="IBE53" s="323"/>
      <c r="IBF53" s="323"/>
      <c r="IBG53" s="323"/>
      <c r="IBH53" s="323"/>
      <c r="IBI53" s="323"/>
      <c r="IBJ53" s="323"/>
      <c r="IBK53" s="323"/>
      <c r="IBL53" s="323"/>
      <c r="IBM53" s="323"/>
      <c r="IBN53" s="323"/>
      <c r="IBO53" s="323"/>
      <c r="IBP53" s="323"/>
      <c r="IBQ53" s="323"/>
      <c r="IBR53" s="323"/>
      <c r="IBS53" s="323"/>
      <c r="IBT53" s="323"/>
      <c r="IBU53" s="323"/>
      <c r="IBV53" s="323"/>
      <c r="IBW53" s="323"/>
      <c r="IBX53" s="323"/>
      <c r="IBY53" s="323"/>
      <c r="IBZ53" s="323"/>
      <c r="ICA53" s="323"/>
      <c r="ICB53" s="323"/>
      <c r="ICC53" s="323"/>
      <c r="ICD53" s="323"/>
      <c r="ICE53" s="323"/>
      <c r="ICF53" s="323"/>
      <c r="ICG53" s="323"/>
      <c r="ICH53" s="323"/>
      <c r="ICI53" s="323"/>
      <c r="ICJ53" s="323"/>
      <c r="ICK53" s="323"/>
      <c r="ICL53" s="323"/>
      <c r="ICM53" s="323"/>
      <c r="ICN53" s="323"/>
      <c r="ICO53" s="323"/>
      <c r="ICP53" s="323"/>
      <c r="ICQ53" s="323"/>
      <c r="ICR53" s="323"/>
      <c r="ICS53" s="323"/>
      <c r="ICT53" s="323"/>
      <c r="ICU53" s="323"/>
      <c r="ICV53" s="323"/>
      <c r="ICW53" s="323"/>
      <c r="ICX53" s="323"/>
      <c r="ICY53" s="323"/>
      <c r="ICZ53" s="323"/>
      <c r="IDA53" s="323"/>
      <c r="IDB53" s="323"/>
      <c r="IDC53" s="323"/>
      <c r="IDD53" s="323"/>
      <c r="IDE53" s="323"/>
      <c r="IDF53" s="323"/>
      <c r="IDG53" s="323"/>
      <c r="IDH53" s="323"/>
      <c r="IDI53" s="323"/>
      <c r="IDJ53" s="323"/>
      <c r="IDK53" s="323"/>
      <c r="IDL53" s="323"/>
      <c r="IDM53" s="323"/>
      <c r="IDN53" s="323"/>
      <c r="IDO53" s="323"/>
      <c r="IDP53" s="323"/>
      <c r="IDQ53" s="323"/>
      <c r="IDR53" s="323"/>
      <c r="IDS53" s="323"/>
      <c r="IDT53" s="323"/>
      <c r="IDU53" s="323"/>
      <c r="IDV53" s="323"/>
      <c r="IDW53" s="323"/>
      <c r="IDX53" s="323"/>
      <c r="IDY53" s="323"/>
      <c r="IDZ53" s="323"/>
      <c r="IEA53" s="323"/>
      <c r="IEB53" s="323"/>
      <c r="IEC53" s="323"/>
      <c r="IED53" s="323"/>
      <c r="IEE53" s="323"/>
      <c r="IEF53" s="323"/>
      <c r="IEG53" s="323"/>
      <c r="IEH53" s="323"/>
      <c r="IEI53" s="323"/>
      <c r="IEJ53" s="323"/>
      <c r="IEK53" s="323"/>
      <c r="IEL53" s="323"/>
      <c r="IEM53" s="323"/>
      <c r="IEN53" s="323"/>
      <c r="IEO53" s="323"/>
      <c r="IEP53" s="323"/>
      <c r="IEQ53" s="323"/>
      <c r="IER53" s="323"/>
      <c r="IES53" s="323"/>
      <c r="IET53" s="323"/>
      <c r="IEU53" s="323"/>
      <c r="IEV53" s="323"/>
      <c r="IEW53" s="323"/>
      <c r="IEX53" s="323"/>
      <c r="IEY53" s="323"/>
      <c r="IEZ53" s="323"/>
      <c r="IFA53" s="323"/>
      <c r="IFB53" s="323"/>
      <c r="IFC53" s="323"/>
      <c r="IFD53" s="323"/>
      <c r="IFE53" s="323"/>
      <c r="IFF53" s="323"/>
      <c r="IFG53" s="323"/>
      <c r="IFH53" s="323"/>
      <c r="IFI53" s="323"/>
      <c r="IFJ53" s="323"/>
      <c r="IFK53" s="323"/>
      <c r="IFL53" s="323"/>
      <c r="IFM53" s="323"/>
      <c r="IFN53" s="323"/>
      <c r="IFO53" s="323"/>
      <c r="IFP53" s="323"/>
      <c r="IFQ53" s="323"/>
      <c r="IFR53" s="323"/>
      <c r="IFS53" s="323"/>
      <c r="IFT53" s="323"/>
      <c r="IFU53" s="323"/>
      <c r="IFV53" s="323"/>
      <c r="IFW53" s="323"/>
      <c r="IFX53" s="323"/>
      <c r="IFY53" s="323"/>
      <c r="IFZ53" s="323"/>
      <c r="IGA53" s="323"/>
      <c r="IGB53" s="323"/>
      <c r="IGC53" s="323"/>
      <c r="IGD53" s="323"/>
      <c r="IGE53" s="323"/>
      <c r="IGF53" s="323"/>
      <c r="IGG53" s="323"/>
      <c r="IGH53" s="323"/>
      <c r="IGI53" s="323"/>
      <c r="IGJ53" s="323"/>
      <c r="IGK53" s="323"/>
      <c r="IGL53" s="323"/>
      <c r="IGM53" s="323"/>
      <c r="IGN53" s="323"/>
      <c r="IGO53" s="323"/>
      <c r="IGP53" s="323"/>
      <c r="IGQ53" s="323"/>
      <c r="IGR53" s="323"/>
      <c r="IGS53" s="323"/>
      <c r="IGT53" s="323"/>
      <c r="IGU53" s="323"/>
      <c r="IGV53" s="323"/>
      <c r="IGW53" s="323"/>
      <c r="IGX53" s="323"/>
      <c r="IGY53" s="323"/>
      <c r="IGZ53" s="323"/>
      <c r="IHA53" s="323"/>
      <c r="IHB53" s="323"/>
      <c r="IHC53" s="323"/>
      <c r="IHD53" s="323"/>
      <c r="IHE53" s="323"/>
      <c r="IHF53" s="323"/>
      <c r="IHG53" s="323"/>
      <c r="IHH53" s="323"/>
      <c r="IHI53" s="323"/>
      <c r="IHJ53" s="323"/>
      <c r="IHK53" s="323"/>
      <c r="IHL53" s="323"/>
      <c r="IHM53" s="323"/>
      <c r="IHN53" s="323"/>
      <c r="IHO53" s="323"/>
      <c r="IHP53" s="323"/>
      <c r="IHQ53" s="323"/>
      <c r="IHR53" s="323"/>
      <c r="IHS53" s="323"/>
      <c r="IHT53" s="323"/>
      <c r="IHU53" s="323"/>
      <c r="IHV53" s="323"/>
      <c r="IHW53" s="323"/>
      <c r="IHX53" s="323"/>
      <c r="IHY53" s="323"/>
      <c r="IHZ53" s="323"/>
      <c r="IIA53" s="323"/>
      <c r="IIB53" s="323"/>
      <c r="IIC53" s="323"/>
      <c r="IID53" s="323"/>
      <c r="IIE53" s="323"/>
      <c r="IIF53" s="323"/>
      <c r="IIG53" s="323"/>
      <c r="IIH53" s="323"/>
      <c r="III53" s="323"/>
      <c r="IIJ53" s="323"/>
      <c r="IIK53" s="323"/>
      <c r="IIL53" s="323"/>
      <c r="IIM53" s="323"/>
      <c r="IIN53" s="323"/>
      <c r="IIO53" s="323"/>
      <c r="IIP53" s="323"/>
      <c r="IIQ53" s="323"/>
      <c r="IIR53" s="323"/>
      <c r="IIS53" s="323"/>
      <c r="IIT53" s="323"/>
      <c r="IIU53" s="323"/>
      <c r="IIV53" s="323"/>
      <c r="IIW53" s="323"/>
      <c r="IIX53" s="323"/>
      <c r="IIY53" s="323"/>
      <c r="IIZ53" s="323"/>
      <c r="IJA53" s="323"/>
      <c r="IJB53" s="323"/>
      <c r="IJC53" s="323"/>
      <c r="IJD53" s="323"/>
      <c r="IJE53" s="323"/>
      <c r="IJF53" s="323"/>
      <c r="IJG53" s="323"/>
      <c r="IJH53" s="323"/>
      <c r="IJI53" s="323"/>
      <c r="IJJ53" s="323"/>
      <c r="IJK53" s="323"/>
      <c r="IJL53" s="323"/>
      <c r="IJM53" s="323"/>
      <c r="IJN53" s="323"/>
      <c r="IJO53" s="323"/>
      <c r="IJP53" s="323"/>
      <c r="IJQ53" s="323"/>
      <c r="IJR53" s="323"/>
      <c r="IJS53" s="323"/>
      <c r="IJT53" s="323"/>
      <c r="IJU53" s="323"/>
      <c r="IJV53" s="323"/>
      <c r="IJW53" s="323"/>
      <c r="IJX53" s="323"/>
      <c r="IJY53" s="323"/>
      <c r="IJZ53" s="323"/>
      <c r="IKA53" s="323"/>
      <c r="IKB53" s="323"/>
      <c r="IKC53" s="323"/>
      <c r="IKD53" s="323"/>
      <c r="IKE53" s="323"/>
      <c r="IKF53" s="323"/>
      <c r="IKG53" s="323"/>
      <c r="IKH53" s="323"/>
      <c r="IKI53" s="323"/>
      <c r="IKJ53" s="323"/>
      <c r="IKK53" s="323"/>
      <c r="IKL53" s="323"/>
      <c r="IKM53" s="323"/>
      <c r="IKN53" s="323"/>
      <c r="IKO53" s="323"/>
      <c r="IKP53" s="323"/>
      <c r="IKQ53" s="323"/>
      <c r="IKR53" s="323"/>
      <c r="IKS53" s="323"/>
      <c r="IKT53" s="323"/>
      <c r="IKU53" s="323"/>
      <c r="IKV53" s="323"/>
      <c r="IKW53" s="323"/>
      <c r="IKX53" s="323"/>
      <c r="IKY53" s="323"/>
      <c r="IKZ53" s="323"/>
      <c r="ILA53" s="323"/>
      <c r="ILB53" s="323"/>
      <c r="ILC53" s="323"/>
      <c r="ILD53" s="323"/>
      <c r="ILE53" s="323"/>
      <c r="ILF53" s="323"/>
      <c r="ILG53" s="323"/>
      <c r="ILH53" s="323"/>
      <c r="ILI53" s="323"/>
      <c r="ILJ53" s="323"/>
      <c r="ILK53" s="323"/>
      <c r="ILL53" s="323"/>
      <c r="ILM53" s="323"/>
      <c r="ILN53" s="323"/>
      <c r="ILO53" s="323"/>
      <c r="ILP53" s="323"/>
      <c r="ILQ53" s="323"/>
      <c r="ILR53" s="323"/>
      <c r="ILS53" s="323"/>
      <c r="ILT53" s="323"/>
      <c r="ILU53" s="323"/>
      <c r="ILV53" s="323"/>
      <c r="ILW53" s="323"/>
      <c r="ILX53" s="323"/>
      <c r="ILY53" s="323"/>
      <c r="ILZ53" s="323"/>
      <c r="IMA53" s="323"/>
      <c r="IMB53" s="323"/>
      <c r="IMC53" s="323"/>
      <c r="IMD53" s="323"/>
      <c r="IME53" s="323"/>
      <c r="IMF53" s="323"/>
      <c r="IMG53" s="323"/>
      <c r="IMH53" s="323"/>
      <c r="IMI53" s="323"/>
      <c r="IMJ53" s="323"/>
      <c r="IMK53" s="323"/>
      <c r="IML53" s="323"/>
      <c r="IMM53" s="323"/>
      <c r="IMN53" s="323"/>
      <c r="IMO53" s="323"/>
      <c r="IMP53" s="323"/>
      <c r="IMQ53" s="323"/>
      <c r="IMR53" s="323"/>
      <c r="IMS53" s="323"/>
      <c r="IMT53" s="323"/>
      <c r="IMU53" s="323"/>
      <c r="IMV53" s="323"/>
      <c r="IMW53" s="323"/>
      <c r="IMX53" s="323"/>
      <c r="IMY53" s="323"/>
      <c r="IMZ53" s="323"/>
      <c r="INA53" s="323"/>
      <c r="INB53" s="323"/>
      <c r="INC53" s="323"/>
      <c r="IND53" s="323"/>
      <c r="INE53" s="323"/>
      <c r="INF53" s="323"/>
      <c r="ING53" s="323"/>
      <c r="INH53" s="323"/>
      <c r="INI53" s="323"/>
      <c r="INJ53" s="323"/>
      <c r="INK53" s="323"/>
      <c r="INL53" s="323"/>
      <c r="INM53" s="323"/>
      <c r="INN53" s="323"/>
      <c r="INO53" s="323"/>
      <c r="INP53" s="323"/>
      <c r="INQ53" s="323"/>
      <c r="INR53" s="323"/>
      <c r="INS53" s="323"/>
      <c r="INT53" s="323"/>
      <c r="INU53" s="323"/>
      <c r="INV53" s="323"/>
      <c r="INW53" s="323"/>
      <c r="INX53" s="323"/>
      <c r="INY53" s="323"/>
      <c r="INZ53" s="323"/>
      <c r="IOA53" s="323"/>
      <c r="IOB53" s="323"/>
      <c r="IOC53" s="323"/>
      <c r="IOD53" s="323"/>
      <c r="IOE53" s="323"/>
      <c r="IOF53" s="323"/>
      <c r="IOG53" s="323"/>
      <c r="IOH53" s="323"/>
      <c r="IOI53" s="323"/>
      <c r="IOJ53" s="323"/>
      <c r="IOK53" s="323"/>
      <c r="IOL53" s="323"/>
      <c r="IOM53" s="323"/>
      <c r="ION53" s="323"/>
      <c r="IOO53" s="323"/>
      <c r="IOP53" s="323"/>
      <c r="IOQ53" s="323"/>
      <c r="IOR53" s="323"/>
      <c r="IOS53" s="323"/>
      <c r="IOT53" s="323"/>
      <c r="IOU53" s="323"/>
      <c r="IOV53" s="323"/>
      <c r="IOW53" s="323"/>
      <c r="IOX53" s="323"/>
      <c r="IOY53" s="323"/>
      <c r="IOZ53" s="323"/>
      <c r="IPA53" s="323"/>
      <c r="IPB53" s="323"/>
      <c r="IPC53" s="323"/>
      <c r="IPD53" s="323"/>
      <c r="IPE53" s="323"/>
      <c r="IPF53" s="323"/>
      <c r="IPG53" s="323"/>
      <c r="IPH53" s="323"/>
      <c r="IPI53" s="323"/>
      <c r="IPJ53" s="323"/>
      <c r="IPK53" s="323"/>
      <c r="IPL53" s="323"/>
      <c r="IPM53" s="323"/>
      <c r="IPN53" s="323"/>
      <c r="IPO53" s="323"/>
      <c r="IPP53" s="323"/>
      <c r="IPQ53" s="323"/>
      <c r="IPR53" s="323"/>
      <c r="IPS53" s="323"/>
      <c r="IPT53" s="323"/>
      <c r="IPU53" s="323"/>
      <c r="IPV53" s="323"/>
      <c r="IPW53" s="323"/>
      <c r="IPX53" s="323"/>
      <c r="IPY53" s="323"/>
      <c r="IPZ53" s="323"/>
      <c r="IQA53" s="323"/>
      <c r="IQB53" s="323"/>
      <c r="IQC53" s="323"/>
      <c r="IQD53" s="323"/>
      <c r="IQE53" s="323"/>
      <c r="IQF53" s="323"/>
      <c r="IQG53" s="323"/>
      <c r="IQH53" s="323"/>
      <c r="IQI53" s="323"/>
      <c r="IQJ53" s="323"/>
      <c r="IQK53" s="323"/>
      <c r="IQL53" s="323"/>
      <c r="IQM53" s="323"/>
      <c r="IQN53" s="323"/>
      <c r="IQO53" s="323"/>
      <c r="IQP53" s="323"/>
      <c r="IQQ53" s="323"/>
      <c r="IQR53" s="323"/>
      <c r="IQS53" s="323"/>
      <c r="IQT53" s="323"/>
      <c r="IQU53" s="323"/>
      <c r="IQV53" s="323"/>
      <c r="IQW53" s="323"/>
      <c r="IQX53" s="323"/>
      <c r="IQY53" s="323"/>
      <c r="IQZ53" s="323"/>
      <c r="IRA53" s="323"/>
      <c r="IRB53" s="323"/>
      <c r="IRC53" s="323"/>
      <c r="IRD53" s="323"/>
      <c r="IRE53" s="323"/>
      <c r="IRF53" s="323"/>
      <c r="IRG53" s="323"/>
      <c r="IRH53" s="323"/>
      <c r="IRI53" s="323"/>
      <c r="IRJ53" s="323"/>
      <c r="IRK53" s="323"/>
      <c r="IRL53" s="323"/>
      <c r="IRM53" s="323"/>
      <c r="IRN53" s="323"/>
      <c r="IRO53" s="323"/>
      <c r="IRP53" s="323"/>
      <c r="IRQ53" s="323"/>
      <c r="IRR53" s="323"/>
      <c r="IRS53" s="323"/>
      <c r="IRT53" s="323"/>
      <c r="IRU53" s="323"/>
      <c r="IRV53" s="323"/>
      <c r="IRW53" s="323"/>
      <c r="IRX53" s="323"/>
      <c r="IRY53" s="323"/>
      <c r="IRZ53" s="323"/>
      <c r="ISA53" s="323"/>
      <c r="ISB53" s="323"/>
      <c r="ISC53" s="323"/>
      <c r="ISD53" s="323"/>
      <c r="ISE53" s="323"/>
      <c r="ISF53" s="323"/>
      <c r="ISG53" s="323"/>
      <c r="ISH53" s="323"/>
      <c r="ISI53" s="323"/>
      <c r="ISJ53" s="323"/>
      <c r="ISK53" s="323"/>
      <c r="ISL53" s="323"/>
      <c r="ISM53" s="323"/>
      <c r="ISN53" s="323"/>
      <c r="ISO53" s="323"/>
      <c r="ISP53" s="323"/>
      <c r="ISQ53" s="323"/>
      <c r="ISR53" s="323"/>
      <c r="ISS53" s="323"/>
      <c r="IST53" s="323"/>
      <c r="ISU53" s="323"/>
      <c r="ISV53" s="323"/>
      <c r="ISW53" s="323"/>
      <c r="ISX53" s="323"/>
      <c r="ISY53" s="323"/>
      <c r="ISZ53" s="323"/>
      <c r="ITA53" s="323"/>
      <c r="ITB53" s="323"/>
      <c r="ITC53" s="323"/>
      <c r="ITD53" s="323"/>
      <c r="ITE53" s="323"/>
      <c r="ITF53" s="323"/>
      <c r="ITG53" s="323"/>
      <c r="ITH53" s="323"/>
      <c r="ITI53" s="323"/>
      <c r="ITJ53" s="323"/>
      <c r="ITK53" s="323"/>
      <c r="ITL53" s="323"/>
      <c r="ITM53" s="323"/>
      <c r="ITN53" s="323"/>
      <c r="ITO53" s="323"/>
      <c r="ITP53" s="323"/>
      <c r="ITQ53" s="323"/>
      <c r="ITR53" s="323"/>
      <c r="ITS53" s="323"/>
      <c r="ITT53" s="323"/>
      <c r="ITU53" s="323"/>
      <c r="ITV53" s="323"/>
      <c r="ITW53" s="323"/>
      <c r="ITX53" s="323"/>
      <c r="ITY53" s="323"/>
      <c r="ITZ53" s="323"/>
      <c r="IUA53" s="323"/>
      <c r="IUB53" s="323"/>
      <c r="IUC53" s="323"/>
      <c r="IUD53" s="323"/>
      <c r="IUE53" s="323"/>
      <c r="IUF53" s="323"/>
      <c r="IUG53" s="323"/>
      <c r="IUH53" s="323"/>
      <c r="IUI53" s="323"/>
      <c r="IUJ53" s="323"/>
      <c r="IUK53" s="323"/>
      <c r="IUL53" s="323"/>
      <c r="IUM53" s="323"/>
      <c r="IUN53" s="323"/>
      <c r="IUO53" s="323"/>
      <c r="IUP53" s="323"/>
      <c r="IUQ53" s="323"/>
      <c r="IUR53" s="323"/>
      <c r="IUS53" s="323"/>
      <c r="IUT53" s="323"/>
      <c r="IUU53" s="323"/>
      <c r="IUV53" s="323"/>
      <c r="IUW53" s="323"/>
      <c r="IUX53" s="323"/>
      <c r="IUY53" s="323"/>
      <c r="IUZ53" s="323"/>
      <c r="IVA53" s="323"/>
      <c r="IVB53" s="323"/>
      <c r="IVC53" s="323"/>
      <c r="IVD53" s="323"/>
      <c r="IVE53" s="323"/>
      <c r="IVF53" s="323"/>
      <c r="IVG53" s="323"/>
      <c r="IVH53" s="323"/>
      <c r="IVI53" s="323"/>
      <c r="IVJ53" s="323"/>
      <c r="IVK53" s="323"/>
      <c r="IVL53" s="323"/>
      <c r="IVM53" s="323"/>
      <c r="IVN53" s="323"/>
      <c r="IVO53" s="323"/>
      <c r="IVP53" s="323"/>
      <c r="IVQ53" s="323"/>
      <c r="IVR53" s="323"/>
      <c r="IVS53" s="323"/>
      <c r="IVT53" s="323"/>
      <c r="IVU53" s="323"/>
      <c r="IVV53" s="323"/>
      <c r="IVW53" s="323"/>
      <c r="IVX53" s="323"/>
      <c r="IVY53" s="323"/>
      <c r="IVZ53" s="323"/>
      <c r="IWA53" s="323"/>
      <c r="IWB53" s="323"/>
      <c r="IWC53" s="323"/>
      <c r="IWD53" s="323"/>
      <c r="IWE53" s="323"/>
      <c r="IWF53" s="323"/>
      <c r="IWG53" s="323"/>
      <c r="IWH53" s="323"/>
      <c r="IWI53" s="323"/>
      <c r="IWJ53" s="323"/>
      <c r="IWK53" s="323"/>
      <c r="IWL53" s="323"/>
      <c r="IWM53" s="323"/>
      <c r="IWN53" s="323"/>
      <c r="IWO53" s="323"/>
      <c r="IWP53" s="323"/>
      <c r="IWQ53" s="323"/>
      <c r="IWR53" s="323"/>
      <c r="IWS53" s="323"/>
      <c r="IWT53" s="323"/>
      <c r="IWU53" s="323"/>
      <c r="IWV53" s="323"/>
      <c r="IWW53" s="323"/>
      <c r="IWX53" s="323"/>
      <c r="IWY53" s="323"/>
      <c r="IWZ53" s="323"/>
      <c r="IXA53" s="323"/>
      <c r="IXB53" s="323"/>
      <c r="IXC53" s="323"/>
      <c r="IXD53" s="323"/>
      <c r="IXE53" s="323"/>
      <c r="IXF53" s="323"/>
      <c r="IXG53" s="323"/>
      <c r="IXH53" s="323"/>
      <c r="IXI53" s="323"/>
      <c r="IXJ53" s="323"/>
      <c r="IXK53" s="323"/>
      <c r="IXL53" s="323"/>
      <c r="IXM53" s="323"/>
      <c r="IXN53" s="323"/>
      <c r="IXO53" s="323"/>
      <c r="IXP53" s="323"/>
      <c r="IXQ53" s="323"/>
      <c r="IXR53" s="323"/>
      <c r="IXS53" s="323"/>
      <c r="IXT53" s="323"/>
      <c r="IXU53" s="323"/>
      <c r="IXV53" s="323"/>
      <c r="IXW53" s="323"/>
      <c r="IXX53" s="323"/>
      <c r="IXY53" s="323"/>
      <c r="IXZ53" s="323"/>
      <c r="IYA53" s="323"/>
      <c r="IYB53" s="323"/>
      <c r="IYC53" s="323"/>
      <c r="IYD53" s="323"/>
      <c r="IYE53" s="323"/>
      <c r="IYF53" s="323"/>
      <c r="IYG53" s="323"/>
      <c r="IYH53" s="323"/>
      <c r="IYI53" s="323"/>
      <c r="IYJ53" s="323"/>
      <c r="IYK53" s="323"/>
      <c r="IYL53" s="323"/>
      <c r="IYM53" s="323"/>
      <c r="IYN53" s="323"/>
      <c r="IYO53" s="323"/>
      <c r="IYP53" s="323"/>
      <c r="IYQ53" s="323"/>
      <c r="IYR53" s="323"/>
      <c r="IYS53" s="323"/>
      <c r="IYT53" s="323"/>
      <c r="IYU53" s="323"/>
      <c r="IYV53" s="323"/>
      <c r="IYW53" s="323"/>
      <c r="IYX53" s="323"/>
      <c r="IYY53" s="323"/>
      <c r="IYZ53" s="323"/>
      <c r="IZA53" s="323"/>
      <c r="IZB53" s="323"/>
      <c r="IZC53" s="323"/>
      <c r="IZD53" s="323"/>
      <c r="IZE53" s="323"/>
      <c r="IZF53" s="323"/>
      <c r="IZG53" s="323"/>
      <c r="IZH53" s="323"/>
      <c r="IZI53" s="323"/>
      <c r="IZJ53" s="323"/>
      <c r="IZK53" s="323"/>
      <c r="IZL53" s="323"/>
      <c r="IZM53" s="323"/>
      <c r="IZN53" s="323"/>
      <c r="IZO53" s="323"/>
      <c r="IZP53" s="323"/>
      <c r="IZQ53" s="323"/>
      <c r="IZR53" s="323"/>
      <c r="IZS53" s="323"/>
      <c r="IZT53" s="323"/>
      <c r="IZU53" s="323"/>
      <c r="IZV53" s="323"/>
      <c r="IZW53" s="323"/>
      <c r="IZX53" s="323"/>
      <c r="IZY53" s="323"/>
      <c r="IZZ53" s="323"/>
      <c r="JAA53" s="323"/>
      <c r="JAB53" s="323"/>
      <c r="JAC53" s="323"/>
      <c r="JAD53" s="323"/>
      <c r="JAE53" s="323"/>
      <c r="JAF53" s="323"/>
      <c r="JAG53" s="323"/>
      <c r="JAH53" s="323"/>
      <c r="JAI53" s="323"/>
      <c r="JAJ53" s="323"/>
      <c r="JAK53" s="323"/>
      <c r="JAL53" s="323"/>
      <c r="JAM53" s="323"/>
      <c r="JAN53" s="323"/>
      <c r="JAO53" s="323"/>
      <c r="JAP53" s="323"/>
      <c r="JAQ53" s="323"/>
      <c r="JAR53" s="323"/>
      <c r="JAS53" s="323"/>
      <c r="JAT53" s="323"/>
      <c r="JAU53" s="323"/>
      <c r="JAV53" s="323"/>
      <c r="JAW53" s="323"/>
      <c r="JAX53" s="323"/>
      <c r="JAY53" s="323"/>
      <c r="JAZ53" s="323"/>
      <c r="JBA53" s="323"/>
      <c r="JBB53" s="323"/>
      <c r="JBC53" s="323"/>
      <c r="JBD53" s="323"/>
      <c r="JBE53" s="323"/>
      <c r="JBF53" s="323"/>
      <c r="JBG53" s="323"/>
      <c r="JBH53" s="323"/>
      <c r="JBI53" s="323"/>
      <c r="JBJ53" s="323"/>
      <c r="JBK53" s="323"/>
      <c r="JBL53" s="323"/>
      <c r="JBM53" s="323"/>
      <c r="JBN53" s="323"/>
      <c r="JBO53" s="323"/>
      <c r="JBP53" s="323"/>
      <c r="JBQ53" s="323"/>
      <c r="JBR53" s="323"/>
      <c r="JBS53" s="323"/>
      <c r="JBT53" s="323"/>
      <c r="JBU53" s="323"/>
      <c r="JBV53" s="323"/>
      <c r="JBW53" s="323"/>
      <c r="JBX53" s="323"/>
      <c r="JBY53" s="323"/>
      <c r="JBZ53" s="323"/>
      <c r="JCA53" s="323"/>
      <c r="JCB53" s="323"/>
      <c r="JCC53" s="323"/>
      <c r="JCD53" s="323"/>
      <c r="JCE53" s="323"/>
      <c r="JCF53" s="323"/>
      <c r="JCG53" s="323"/>
      <c r="JCH53" s="323"/>
      <c r="JCI53" s="323"/>
      <c r="JCJ53" s="323"/>
      <c r="JCK53" s="323"/>
      <c r="JCL53" s="323"/>
      <c r="JCM53" s="323"/>
      <c r="JCN53" s="323"/>
      <c r="JCO53" s="323"/>
      <c r="JCP53" s="323"/>
      <c r="JCQ53" s="323"/>
      <c r="JCR53" s="323"/>
      <c r="JCS53" s="323"/>
      <c r="JCT53" s="323"/>
      <c r="JCU53" s="323"/>
      <c r="JCV53" s="323"/>
      <c r="JCW53" s="323"/>
      <c r="JCX53" s="323"/>
      <c r="JCY53" s="323"/>
      <c r="JCZ53" s="323"/>
      <c r="JDA53" s="323"/>
      <c r="JDB53" s="323"/>
      <c r="JDC53" s="323"/>
      <c r="JDD53" s="323"/>
      <c r="JDE53" s="323"/>
      <c r="JDF53" s="323"/>
      <c r="JDG53" s="323"/>
      <c r="JDH53" s="323"/>
      <c r="JDI53" s="323"/>
      <c r="JDJ53" s="323"/>
      <c r="JDK53" s="323"/>
      <c r="JDL53" s="323"/>
      <c r="JDM53" s="323"/>
      <c r="JDN53" s="323"/>
      <c r="JDO53" s="323"/>
      <c r="JDP53" s="323"/>
      <c r="JDQ53" s="323"/>
      <c r="JDR53" s="323"/>
      <c r="JDS53" s="323"/>
      <c r="JDT53" s="323"/>
      <c r="JDU53" s="323"/>
      <c r="JDV53" s="323"/>
      <c r="JDW53" s="323"/>
      <c r="JDX53" s="323"/>
      <c r="JDY53" s="323"/>
      <c r="JDZ53" s="323"/>
      <c r="JEA53" s="323"/>
      <c r="JEB53" s="323"/>
      <c r="JEC53" s="323"/>
      <c r="JED53" s="323"/>
      <c r="JEE53" s="323"/>
      <c r="JEF53" s="323"/>
      <c r="JEG53" s="323"/>
      <c r="JEH53" s="323"/>
      <c r="JEI53" s="323"/>
      <c r="JEJ53" s="323"/>
      <c r="JEK53" s="323"/>
      <c r="JEL53" s="323"/>
      <c r="JEM53" s="323"/>
      <c r="JEN53" s="323"/>
      <c r="JEO53" s="323"/>
      <c r="JEP53" s="323"/>
      <c r="JEQ53" s="323"/>
      <c r="JER53" s="323"/>
      <c r="JES53" s="323"/>
      <c r="JET53" s="323"/>
      <c r="JEU53" s="323"/>
      <c r="JEV53" s="323"/>
      <c r="JEW53" s="323"/>
      <c r="JEX53" s="323"/>
      <c r="JEY53" s="323"/>
      <c r="JEZ53" s="323"/>
      <c r="JFA53" s="323"/>
      <c r="JFB53" s="323"/>
      <c r="JFC53" s="323"/>
      <c r="JFD53" s="323"/>
      <c r="JFE53" s="323"/>
      <c r="JFF53" s="323"/>
      <c r="JFG53" s="323"/>
      <c r="JFH53" s="323"/>
      <c r="JFI53" s="323"/>
      <c r="JFJ53" s="323"/>
      <c r="JFK53" s="323"/>
      <c r="JFL53" s="323"/>
      <c r="JFM53" s="323"/>
      <c r="JFN53" s="323"/>
      <c r="JFO53" s="323"/>
      <c r="JFP53" s="323"/>
      <c r="JFQ53" s="323"/>
      <c r="JFR53" s="323"/>
      <c r="JFS53" s="323"/>
      <c r="JFT53" s="323"/>
      <c r="JFU53" s="323"/>
      <c r="JFV53" s="323"/>
      <c r="JFW53" s="323"/>
      <c r="JFX53" s="323"/>
      <c r="JFY53" s="323"/>
      <c r="JFZ53" s="323"/>
      <c r="JGA53" s="323"/>
      <c r="JGB53" s="323"/>
      <c r="JGC53" s="323"/>
      <c r="JGD53" s="323"/>
      <c r="JGE53" s="323"/>
      <c r="JGF53" s="323"/>
      <c r="JGG53" s="323"/>
      <c r="JGH53" s="323"/>
      <c r="JGI53" s="323"/>
      <c r="JGJ53" s="323"/>
      <c r="JGK53" s="323"/>
      <c r="JGL53" s="323"/>
      <c r="JGM53" s="323"/>
      <c r="JGN53" s="323"/>
      <c r="JGO53" s="323"/>
      <c r="JGP53" s="323"/>
      <c r="JGQ53" s="323"/>
      <c r="JGR53" s="323"/>
      <c r="JGS53" s="323"/>
      <c r="JGT53" s="323"/>
      <c r="JGU53" s="323"/>
      <c r="JGV53" s="323"/>
      <c r="JGW53" s="323"/>
      <c r="JGX53" s="323"/>
      <c r="JGY53" s="323"/>
      <c r="JGZ53" s="323"/>
      <c r="JHA53" s="323"/>
      <c r="JHB53" s="323"/>
      <c r="JHC53" s="323"/>
      <c r="JHD53" s="323"/>
      <c r="JHE53" s="323"/>
      <c r="JHF53" s="323"/>
      <c r="JHG53" s="323"/>
      <c r="JHH53" s="323"/>
      <c r="JHI53" s="323"/>
      <c r="JHJ53" s="323"/>
      <c r="JHK53" s="323"/>
      <c r="JHL53" s="323"/>
      <c r="JHM53" s="323"/>
      <c r="JHN53" s="323"/>
      <c r="JHO53" s="323"/>
      <c r="JHP53" s="323"/>
      <c r="JHQ53" s="323"/>
      <c r="JHR53" s="323"/>
      <c r="JHS53" s="323"/>
      <c r="JHT53" s="323"/>
      <c r="JHU53" s="323"/>
      <c r="JHV53" s="323"/>
      <c r="JHW53" s="323"/>
      <c r="JHX53" s="323"/>
      <c r="JHY53" s="323"/>
      <c r="JHZ53" s="323"/>
      <c r="JIA53" s="323"/>
      <c r="JIB53" s="323"/>
      <c r="JIC53" s="323"/>
      <c r="JID53" s="323"/>
      <c r="JIE53" s="323"/>
      <c r="JIF53" s="323"/>
      <c r="JIG53" s="323"/>
      <c r="JIH53" s="323"/>
      <c r="JII53" s="323"/>
      <c r="JIJ53" s="323"/>
      <c r="JIK53" s="323"/>
      <c r="JIL53" s="323"/>
      <c r="JIM53" s="323"/>
      <c r="JIN53" s="323"/>
      <c r="JIO53" s="323"/>
      <c r="JIP53" s="323"/>
      <c r="JIQ53" s="323"/>
      <c r="JIR53" s="323"/>
      <c r="JIS53" s="323"/>
      <c r="JIT53" s="323"/>
      <c r="JIU53" s="323"/>
      <c r="JIV53" s="323"/>
      <c r="JIW53" s="323"/>
      <c r="JIX53" s="323"/>
      <c r="JIY53" s="323"/>
      <c r="JIZ53" s="323"/>
      <c r="JJA53" s="323"/>
      <c r="JJB53" s="323"/>
      <c r="JJC53" s="323"/>
      <c r="JJD53" s="323"/>
      <c r="JJE53" s="323"/>
      <c r="JJF53" s="323"/>
      <c r="JJG53" s="323"/>
      <c r="JJH53" s="323"/>
      <c r="JJI53" s="323"/>
      <c r="JJJ53" s="323"/>
      <c r="JJK53" s="323"/>
      <c r="JJL53" s="323"/>
      <c r="JJM53" s="323"/>
      <c r="JJN53" s="323"/>
      <c r="JJO53" s="323"/>
      <c r="JJP53" s="323"/>
      <c r="JJQ53" s="323"/>
      <c r="JJR53" s="323"/>
      <c r="JJS53" s="323"/>
      <c r="JJT53" s="323"/>
      <c r="JJU53" s="323"/>
      <c r="JJV53" s="323"/>
      <c r="JJW53" s="323"/>
      <c r="JJX53" s="323"/>
      <c r="JJY53" s="323"/>
      <c r="JJZ53" s="323"/>
      <c r="JKA53" s="323"/>
      <c r="JKB53" s="323"/>
      <c r="JKC53" s="323"/>
      <c r="JKD53" s="323"/>
      <c r="JKE53" s="323"/>
      <c r="JKF53" s="323"/>
      <c r="JKG53" s="323"/>
      <c r="JKH53" s="323"/>
      <c r="JKI53" s="323"/>
      <c r="JKJ53" s="323"/>
      <c r="JKK53" s="323"/>
      <c r="JKL53" s="323"/>
      <c r="JKM53" s="323"/>
      <c r="JKN53" s="323"/>
      <c r="JKO53" s="323"/>
      <c r="JKP53" s="323"/>
      <c r="JKQ53" s="323"/>
      <c r="JKR53" s="323"/>
      <c r="JKS53" s="323"/>
      <c r="JKT53" s="323"/>
      <c r="JKU53" s="323"/>
      <c r="JKV53" s="323"/>
      <c r="JKW53" s="323"/>
      <c r="JKX53" s="323"/>
      <c r="JKY53" s="323"/>
      <c r="JKZ53" s="323"/>
      <c r="JLA53" s="323"/>
      <c r="JLB53" s="323"/>
      <c r="JLC53" s="323"/>
      <c r="JLD53" s="323"/>
      <c r="JLE53" s="323"/>
      <c r="JLF53" s="323"/>
      <c r="JLG53" s="323"/>
      <c r="JLH53" s="323"/>
      <c r="JLI53" s="323"/>
      <c r="JLJ53" s="323"/>
      <c r="JLK53" s="323"/>
      <c r="JLL53" s="323"/>
      <c r="JLM53" s="323"/>
      <c r="JLN53" s="323"/>
      <c r="JLO53" s="323"/>
      <c r="JLP53" s="323"/>
      <c r="JLQ53" s="323"/>
      <c r="JLR53" s="323"/>
      <c r="JLS53" s="323"/>
      <c r="JLT53" s="323"/>
      <c r="JLU53" s="323"/>
      <c r="JLV53" s="323"/>
      <c r="JLW53" s="323"/>
      <c r="JLX53" s="323"/>
      <c r="JLY53" s="323"/>
      <c r="JLZ53" s="323"/>
      <c r="JMA53" s="323"/>
      <c r="JMB53" s="323"/>
      <c r="JMC53" s="323"/>
      <c r="JMD53" s="323"/>
      <c r="JME53" s="323"/>
      <c r="JMF53" s="323"/>
      <c r="JMG53" s="323"/>
      <c r="JMH53" s="323"/>
      <c r="JMI53" s="323"/>
      <c r="JMJ53" s="323"/>
      <c r="JMK53" s="323"/>
      <c r="JML53" s="323"/>
      <c r="JMM53" s="323"/>
      <c r="JMN53" s="323"/>
      <c r="JMO53" s="323"/>
      <c r="JMP53" s="323"/>
      <c r="JMQ53" s="323"/>
      <c r="JMR53" s="323"/>
      <c r="JMS53" s="323"/>
      <c r="JMT53" s="323"/>
      <c r="JMU53" s="323"/>
      <c r="JMV53" s="323"/>
      <c r="JMW53" s="323"/>
      <c r="JMX53" s="323"/>
      <c r="JMY53" s="323"/>
      <c r="JMZ53" s="323"/>
      <c r="JNA53" s="323"/>
      <c r="JNB53" s="323"/>
      <c r="JNC53" s="323"/>
      <c r="JND53" s="323"/>
      <c r="JNE53" s="323"/>
      <c r="JNF53" s="323"/>
      <c r="JNG53" s="323"/>
      <c r="JNH53" s="323"/>
      <c r="JNI53" s="323"/>
      <c r="JNJ53" s="323"/>
      <c r="JNK53" s="323"/>
      <c r="JNL53" s="323"/>
      <c r="JNM53" s="323"/>
      <c r="JNN53" s="323"/>
      <c r="JNO53" s="323"/>
      <c r="JNP53" s="323"/>
      <c r="JNQ53" s="323"/>
      <c r="JNR53" s="323"/>
      <c r="JNS53" s="323"/>
      <c r="JNT53" s="323"/>
      <c r="JNU53" s="323"/>
      <c r="JNV53" s="323"/>
      <c r="JNW53" s="323"/>
      <c r="JNX53" s="323"/>
      <c r="JNY53" s="323"/>
      <c r="JNZ53" s="323"/>
      <c r="JOA53" s="323"/>
      <c r="JOB53" s="323"/>
      <c r="JOC53" s="323"/>
      <c r="JOD53" s="323"/>
      <c r="JOE53" s="323"/>
      <c r="JOF53" s="323"/>
      <c r="JOG53" s="323"/>
      <c r="JOH53" s="323"/>
      <c r="JOI53" s="323"/>
      <c r="JOJ53" s="323"/>
      <c r="JOK53" s="323"/>
      <c r="JOL53" s="323"/>
      <c r="JOM53" s="323"/>
      <c r="JON53" s="323"/>
      <c r="JOO53" s="323"/>
      <c r="JOP53" s="323"/>
      <c r="JOQ53" s="323"/>
      <c r="JOR53" s="323"/>
      <c r="JOS53" s="323"/>
      <c r="JOT53" s="323"/>
      <c r="JOU53" s="323"/>
      <c r="JOV53" s="323"/>
      <c r="JOW53" s="323"/>
      <c r="JOX53" s="323"/>
      <c r="JOY53" s="323"/>
      <c r="JOZ53" s="323"/>
      <c r="JPA53" s="323"/>
      <c r="JPB53" s="323"/>
      <c r="JPC53" s="323"/>
      <c r="JPD53" s="323"/>
      <c r="JPE53" s="323"/>
      <c r="JPF53" s="323"/>
      <c r="JPG53" s="323"/>
      <c r="JPH53" s="323"/>
      <c r="JPI53" s="323"/>
      <c r="JPJ53" s="323"/>
      <c r="JPK53" s="323"/>
      <c r="JPL53" s="323"/>
      <c r="JPM53" s="323"/>
      <c r="JPN53" s="323"/>
      <c r="JPO53" s="323"/>
      <c r="JPP53" s="323"/>
      <c r="JPQ53" s="323"/>
      <c r="JPR53" s="323"/>
      <c r="JPS53" s="323"/>
      <c r="JPT53" s="323"/>
      <c r="JPU53" s="323"/>
      <c r="JPV53" s="323"/>
      <c r="JPW53" s="323"/>
      <c r="JPX53" s="323"/>
      <c r="JPY53" s="323"/>
      <c r="JPZ53" s="323"/>
      <c r="JQA53" s="323"/>
      <c r="JQB53" s="323"/>
      <c r="JQC53" s="323"/>
      <c r="JQD53" s="323"/>
      <c r="JQE53" s="323"/>
      <c r="JQF53" s="323"/>
      <c r="JQG53" s="323"/>
      <c r="JQH53" s="323"/>
      <c r="JQI53" s="323"/>
      <c r="JQJ53" s="323"/>
      <c r="JQK53" s="323"/>
      <c r="JQL53" s="323"/>
      <c r="JQM53" s="323"/>
      <c r="JQN53" s="323"/>
      <c r="JQO53" s="323"/>
      <c r="JQP53" s="323"/>
      <c r="JQQ53" s="323"/>
      <c r="JQR53" s="323"/>
      <c r="JQS53" s="323"/>
      <c r="JQT53" s="323"/>
      <c r="JQU53" s="323"/>
      <c r="JQV53" s="323"/>
      <c r="JQW53" s="323"/>
      <c r="JQX53" s="323"/>
      <c r="JQY53" s="323"/>
      <c r="JQZ53" s="323"/>
      <c r="JRA53" s="323"/>
      <c r="JRB53" s="323"/>
      <c r="JRC53" s="323"/>
      <c r="JRD53" s="323"/>
      <c r="JRE53" s="323"/>
      <c r="JRF53" s="323"/>
      <c r="JRG53" s="323"/>
      <c r="JRH53" s="323"/>
      <c r="JRI53" s="323"/>
      <c r="JRJ53" s="323"/>
      <c r="JRK53" s="323"/>
      <c r="JRL53" s="323"/>
      <c r="JRM53" s="323"/>
      <c r="JRN53" s="323"/>
      <c r="JRO53" s="323"/>
      <c r="JRP53" s="323"/>
      <c r="JRQ53" s="323"/>
      <c r="JRR53" s="323"/>
      <c r="JRS53" s="323"/>
      <c r="JRT53" s="323"/>
      <c r="JRU53" s="323"/>
      <c r="JRV53" s="323"/>
      <c r="JRW53" s="323"/>
      <c r="JRX53" s="323"/>
      <c r="JRY53" s="323"/>
      <c r="JRZ53" s="323"/>
      <c r="JSA53" s="323"/>
      <c r="JSB53" s="323"/>
      <c r="JSC53" s="323"/>
      <c r="JSD53" s="323"/>
      <c r="JSE53" s="323"/>
      <c r="JSF53" s="323"/>
      <c r="JSG53" s="323"/>
      <c r="JSH53" s="323"/>
      <c r="JSI53" s="323"/>
      <c r="JSJ53" s="323"/>
      <c r="JSK53" s="323"/>
      <c r="JSL53" s="323"/>
      <c r="JSM53" s="323"/>
      <c r="JSN53" s="323"/>
      <c r="JSO53" s="323"/>
      <c r="JSP53" s="323"/>
      <c r="JSQ53" s="323"/>
      <c r="JSR53" s="323"/>
      <c r="JSS53" s="323"/>
      <c r="JST53" s="323"/>
      <c r="JSU53" s="323"/>
      <c r="JSV53" s="323"/>
      <c r="JSW53" s="323"/>
      <c r="JSX53" s="323"/>
      <c r="JSY53" s="323"/>
      <c r="JSZ53" s="323"/>
      <c r="JTA53" s="323"/>
      <c r="JTB53" s="323"/>
      <c r="JTC53" s="323"/>
      <c r="JTD53" s="323"/>
      <c r="JTE53" s="323"/>
      <c r="JTF53" s="323"/>
      <c r="JTG53" s="323"/>
      <c r="JTH53" s="323"/>
      <c r="JTI53" s="323"/>
      <c r="JTJ53" s="323"/>
      <c r="JTK53" s="323"/>
      <c r="JTL53" s="323"/>
      <c r="JTM53" s="323"/>
      <c r="JTN53" s="323"/>
      <c r="JTO53" s="323"/>
      <c r="JTP53" s="323"/>
      <c r="JTQ53" s="323"/>
      <c r="JTR53" s="323"/>
      <c r="JTS53" s="323"/>
      <c r="JTT53" s="323"/>
      <c r="JTU53" s="323"/>
      <c r="JTV53" s="323"/>
      <c r="JTW53" s="323"/>
      <c r="JTX53" s="323"/>
      <c r="JTY53" s="323"/>
      <c r="JTZ53" s="323"/>
      <c r="JUA53" s="323"/>
      <c r="JUB53" s="323"/>
      <c r="JUC53" s="323"/>
      <c r="JUD53" s="323"/>
      <c r="JUE53" s="323"/>
      <c r="JUF53" s="323"/>
      <c r="JUG53" s="323"/>
      <c r="JUH53" s="323"/>
      <c r="JUI53" s="323"/>
      <c r="JUJ53" s="323"/>
      <c r="JUK53" s="323"/>
      <c r="JUL53" s="323"/>
      <c r="JUM53" s="323"/>
      <c r="JUN53" s="323"/>
      <c r="JUO53" s="323"/>
      <c r="JUP53" s="323"/>
      <c r="JUQ53" s="323"/>
      <c r="JUR53" s="323"/>
      <c r="JUS53" s="323"/>
      <c r="JUT53" s="323"/>
      <c r="JUU53" s="323"/>
      <c r="JUV53" s="323"/>
      <c r="JUW53" s="323"/>
      <c r="JUX53" s="323"/>
      <c r="JUY53" s="323"/>
      <c r="JUZ53" s="323"/>
      <c r="JVA53" s="323"/>
      <c r="JVB53" s="323"/>
      <c r="JVC53" s="323"/>
      <c r="JVD53" s="323"/>
      <c r="JVE53" s="323"/>
      <c r="JVF53" s="323"/>
      <c r="JVG53" s="323"/>
      <c r="JVH53" s="323"/>
      <c r="JVI53" s="323"/>
      <c r="JVJ53" s="323"/>
      <c r="JVK53" s="323"/>
      <c r="JVL53" s="323"/>
      <c r="JVM53" s="323"/>
      <c r="JVN53" s="323"/>
      <c r="JVO53" s="323"/>
      <c r="JVP53" s="323"/>
      <c r="JVQ53" s="323"/>
      <c r="JVR53" s="323"/>
      <c r="JVS53" s="323"/>
      <c r="JVT53" s="323"/>
      <c r="JVU53" s="323"/>
      <c r="JVV53" s="323"/>
      <c r="JVW53" s="323"/>
      <c r="JVX53" s="323"/>
      <c r="JVY53" s="323"/>
      <c r="JVZ53" s="323"/>
      <c r="JWA53" s="323"/>
      <c r="JWB53" s="323"/>
      <c r="JWC53" s="323"/>
      <c r="JWD53" s="323"/>
      <c r="JWE53" s="323"/>
      <c r="JWF53" s="323"/>
      <c r="JWG53" s="323"/>
      <c r="JWH53" s="323"/>
      <c r="JWI53" s="323"/>
      <c r="JWJ53" s="323"/>
      <c r="JWK53" s="323"/>
      <c r="JWL53" s="323"/>
      <c r="JWM53" s="323"/>
      <c r="JWN53" s="323"/>
      <c r="JWO53" s="323"/>
      <c r="JWP53" s="323"/>
      <c r="JWQ53" s="323"/>
      <c r="JWR53" s="323"/>
      <c r="JWS53" s="323"/>
      <c r="JWT53" s="323"/>
      <c r="JWU53" s="323"/>
      <c r="JWV53" s="323"/>
      <c r="JWW53" s="323"/>
      <c r="JWX53" s="323"/>
      <c r="JWY53" s="323"/>
      <c r="JWZ53" s="323"/>
      <c r="JXA53" s="323"/>
      <c r="JXB53" s="323"/>
      <c r="JXC53" s="323"/>
      <c r="JXD53" s="323"/>
      <c r="JXE53" s="323"/>
      <c r="JXF53" s="323"/>
      <c r="JXG53" s="323"/>
      <c r="JXH53" s="323"/>
      <c r="JXI53" s="323"/>
      <c r="JXJ53" s="323"/>
      <c r="JXK53" s="323"/>
      <c r="JXL53" s="323"/>
      <c r="JXM53" s="323"/>
      <c r="JXN53" s="323"/>
      <c r="JXO53" s="323"/>
      <c r="JXP53" s="323"/>
      <c r="JXQ53" s="323"/>
      <c r="JXR53" s="323"/>
      <c r="JXS53" s="323"/>
      <c r="JXT53" s="323"/>
      <c r="JXU53" s="323"/>
      <c r="JXV53" s="323"/>
      <c r="JXW53" s="323"/>
      <c r="JXX53" s="323"/>
      <c r="JXY53" s="323"/>
      <c r="JXZ53" s="323"/>
      <c r="JYA53" s="323"/>
      <c r="JYB53" s="323"/>
      <c r="JYC53" s="323"/>
      <c r="JYD53" s="323"/>
      <c r="JYE53" s="323"/>
      <c r="JYF53" s="323"/>
      <c r="JYG53" s="323"/>
      <c r="JYH53" s="323"/>
      <c r="JYI53" s="323"/>
      <c r="JYJ53" s="323"/>
      <c r="JYK53" s="323"/>
      <c r="JYL53" s="323"/>
      <c r="JYM53" s="323"/>
      <c r="JYN53" s="323"/>
      <c r="JYO53" s="323"/>
      <c r="JYP53" s="323"/>
      <c r="JYQ53" s="323"/>
      <c r="JYR53" s="323"/>
      <c r="JYS53" s="323"/>
      <c r="JYT53" s="323"/>
      <c r="JYU53" s="323"/>
      <c r="JYV53" s="323"/>
      <c r="JYW53" s="323"/>
      <c r="JYX53" s="323"/>
      <c r="JYY53" s="323"/>
      <c r="JYZ53" s="323"/>
      <c r="JZA53" s="323"/>
      <c r="JZB53" s="323"/>
      <c r="JZC53" s="323"/>
      <c r="JZD53" s="323"/>
      <c r="JZE53" s="323"/>
      <c r="JZF53" s="323"/>
      <c r="JZG53" s="323"/>
      <c r="JZH53" s="323"/>
      <c r="JZI53" s="323"/>
      <c r="JZJ53" s="323"/>
      <c r="JZK53" s="323"/>
      <c r="JZL53" s="323"/>
      <c r="JZM53" s="323"/>
      <c r="JZN53" s="323"/>
      <c r="JZO53" s="323"/>
      <c r="JZP53" s="323"/>
      <c r="JZQ53" s="323"/>
      <c r="JZR53" s="323"/>
      <c r="JZS53" s="323"/>
      <c r="JZT53" s="323"/>
      <c r="JZU53" s="323"/>
      <c r="JZV53" s="323"/>
      <c r="JZW53" s="323"/>
      <c r="JZX53" s="323"/>
      <c r="JZY53" s="323"/>
      <c r="JZZ53" s="323"/>
      <c r="KAA53" s="323"/>
      <c r="KAB53" s="323"/>
      <c r="KAC53" s="323"/>
      <c r="KAD53" s="323"/>
      <c r="KAE53" s="323"/>
      <c r="KAF53" s="323"/>
      <c r="KAG53" s="323"/>
      <c r="KAH53" s="323"/>
      <c r="KAI53" s="323"/>
      <c r="KAJ53" s="323"/>
      <c r="KAK53" s="323"/>
      <c r="KAL53" s="323"/>
      <c r="KAM53" s="323"/>
      <c r="KAN53" s="323"/>
      <c r="KAO53" s="323"/>
      <c r="KAP53" s="323"/>
      <c r="KAQ53" s="323"/>
      <c r="KAR53" s="323"/>
      <c r="KAS53" s="323"/>
      <c r="KAT53" s="323"/>
      <c r="KAU53" s="323"/>
      <c r="KAV53" s="323"/>
      <c r="KAW53" s="323"/>
      <c r="KAX53" s="323"/>
      <c r="KAY53" s="323"/>
      <c r="KAZ53" s="323"/>
      <c r="KBA53" s="323"/>
      <c r="KBB53" s="323"/>
      <c r="KBC53" s="323"/>
      <c r="KBD53" s="323"/>
      <c r="KBE53" s="323"/>
      <c r="KBF53" s="323"/>
      <c r="KBG53" s="323"/>
      <c r="KBH53" s="323"/>
      <c r="KBI53" s="323"/>
      <c r="KBJ53" s="323"/>
      <c r="KBK53" s="323"/>
      <c r="KBL53" s="323"/>
      <c r="KBM53" s="323"/>
      <c r="KBN53" s="323"/>
      <c r="KBO53" s="323"/>
      <c r="KBP53" s="323"/>
      <c r="KBQ53" s="323"/>
      <c r="KBR53" s="323"/>
      <c r="KBS53" s="323"/>
      <c r="KBT53" s="323"/>
      <c r="KBU53" s="323"/>
      <c r="KBV53" s="323"/>
      <c r="KBW53" s="323"/>
      <c r="KBX53" s="323"/>
      <c r="KBY53" s="323"/>
      <c r="KBZ53" s="323"/>
      <c r="KCA53" s="323"/>
      <c r="KCB53" s="323"/>
      <c r="KCC53" s="323"/>
      <c r="KCD53" s="323"/>
      <c r="KCE53" s="323"/>
      <c r="KCF53" s="323"/>
      <c r="KCG53" s="323"/>
      <c r="KCH53" s="323"/>
      <c r="KCI53" s="323"/>
      <c r="KCJ53" s="323"/>
      <c r="KCK53" s="323"/>
      <c r="KCL53" s="323"/>
      <c r="KCM53" s="323"/>
      <c r="KCN53" s="323"/>
      <c r="KCO53" s="323"/>
      <c r="KCP53" s="323"/>
      <c r="KCQ53" s="323"/>
      <c r="KCR53" s="323"/>
      <c r="KCS53" s="323"/>
      <c r="KCT53" s="323"/>
      <c r="KCU53" s="323"/>
      <c r="KCV53" s="323"/>
      <c r="KCW53" s="323"/>
      <c r="KCX53" s="323"/>
      <c r="KCY53" s="323"/>
      <c r="KCZ53" s="323"/>
      <c r="KDA53" s="323"/>
      <c r="KDB53" s="323"/>
      <c r="KDC53" s="323"/>
      <c r="KDD53" s="323"/>
      <c r="KDE53" s="323"/>
      <c r="KDF53" s="323"/>
      <c r="KDG53" s="323"/>
      <c r="KDH53" s="323"/>
      <c r="KDI53" s="323"/>
      <c r="KDJ53" s="323"/>
      <c r="KDK53" s="323"/>
      <c r="KDL53" s="323"/>
      <c r="KDM53" s="323"/>
      <c r="KDN53" s="323"/>
      <c r="KDO53" s="323"/>
      <c r="KDP53" s="323"/>
      <c r="KDQ53" s="323"/>
      <c r="KDR53" s="323"/>
      <c r="KDS53" s="323"/>
      <c r="KDT53" s="323"/>
      <c r="KDU53" s="323"/>
      <c r="KDV53" s="323"/>
      <c r="KDW53" s="323"/>
      <c r="KDX53" s="323"/>
      <c r="KDY53" s="323"/>
      <c r="KDZ53" s="323"/>
      <c r="KEA53" s="323"/>
      <c r="KEB53" s="323"/>
      <c r="KEC53" s="323"/>
      <c r="KED53" s="323"/>
      <c r="KEE53" s="323"/>
      <c r="KEF53" s="323"/>
      <c r="KEG53" s="323"/>
      <c r="KEH53" s="323"/>
      <c r="KEI53" s="323"/>
      <c r="KEJ53" s="323"/>
      <c r="KEK53" s="323"/>
      <c r="KEL53" s="323"/>
      <c r="KEM53" s="323"/>
      <c r="KEN53" s="323"/>
      <c r="KEO53" s="323"/>
      <c r="KEP53" s="323"/>
      <c r="KEQ53" s="323"/>
      <c r="KER53" s="323"/>
      <c r="KES53" s="323"/>
      <c r="KET53" s="323"/>
      <c r="KEU53" s="323"/>
      <c r="KEV53" s="323"/>
      <c r="KEW53" s="323"/>
      <c r="KEX53" s="323"/>
      <c r="KEY53" s="323"/>
      <c r="KEZ53" s="323"/>
      <c r="KFA53" s="323"/>
      <c r="KFB53" s="323"/>
      <c r="KFC53" s="323"/>
      <c r="KFD53" s="323"/>
      <c r="KFE53" s="323"/>
      <c r="KFF53" s="323"/>
      <c r="KFG53" s="323"/>
      <c r="KFH53" s="323"/>
      <c r="KFI53" s="323"/>
      <c r="KFJ53" s="323"/>
      <c r="KFK53" s="323"/>
      <c r="KFL53" s="323"/>
      <c r="KFM53" s="323"/>
      <c r="KFN53" s="323"/>
      <c r="KFO53" s="323"/>
      <c r="KFP53" s="323"/>
      <c r="KFQ53" s="323"/>
      <c r="KFR53" s="323"/>
      <c r="KFS53" s="323"/>
      <c r="KFT53" s="323"/>
      <c r="KFU53" s="323"/>
      <c r="KFV53" s="323"/>
      <c r="KFW53" s="323"/>
      <c r="KFX53" s="323"/>
      <c r="KFY53" s="323"/>
      <c r="KFZ53" s="323"/>
      <c r="KGA53" s="323"/>
      <c r="KGB53" s="323"/>
      <c r="KGC53" s="323"/>
      <c r="KGD53" s="323"/>
      <c r="KGE53" s="323"/>
      <c r="KGF53" s="323"/>
      <c r="KGG53" s="323"/>
      <c r="KGH53" s="323"/>
      <c r="KGI53" s="323"/>
      <c r="KGJ53" s="323"/>
      <c r="KGK53" s="323"/>
      <c r="KGL53" s="323"/>
      <c r="KGM53" s="323"/>
      <c r="KGN53" s="323"/>
      <c r="KGO53" s="323"/>
      <c r="KGP53" s="323"/>
      <c r="KGQ53" s="323"/>
      <c r="KGR53" s="323"/>
      <c r="KGS53" s="323"/>
      <c r="KGT53" s="323"/>
      <c r="KGU53" s="323"/>
      <c r="KGV53" s="323"/>
      <c r="KGW53" s="323"/>
      <c r="KGX53" s="323"/>
      <c r="KGY53" s="323"/>
      <c r="KGZ53" s="323"/>
      <c r="KHA53" s="323"/>
      <c r="KHB53" s="323"/>
      <c r="KHC53" s="323"/>
      <c r="KHD53" s="323"/>
      <c r="KHE53" s="323"/>
      <c r="KHF53" s="323"/>
      <c r="KHG53" s="323"/>
      <c r="KHH53" s="323"/>
      <c r="KHI53" s="323"/>
      <c r="KHJ53" s="323"/>
      <c r="KHK53" s="323"/>
      <c r="KHL53" s="323"/>
      <c r="KHM53" s="323"/>
      <c r="KHN53" s="323"/>
      <c r="KHO53" s="323"/>
      <c r="KHP53" s="323"/>
      <c r="KHQ53" s="323"/>
      <c r="KHR53" s="323"/>
      <c r="KHS53" s="323"/>
      <c r="KHT53" s="323"/>
      <c r="KHU53" s="323"/>
      <c r="KHV53" s="323"/>
      <c r="KHW53" s="323"/>
      <c r="KHX53" s="323"/>
      <c r="KHY53" s="323"/>
      <c r="KHZ53" s="323"/>
      <c r="KIA53" s="323"/>
      <c r="KIB53" s="323"/>
      <c r="KIC53" s="323"/>
      <c r="KID53" s="323"/>
      <c r="KIE53" s="323"/>
      <c r="KIF53" s="323"/>
      <c r="KIG53" s="323"/>
      <c r="KIH53" s="323"/>
      <c r="KII53" s="323"/>
      <c r="KIJ53" s="323"/>
      <c r="KIK53" s="323"/>
      <c r="KIL53" s="323"/>
      <c r="KIM53" s="323"/>
      <c r="KIN53" s="323"/>
      <c r="KIO53" s="323"/>
      <c r="KIP53" s="323"/>
      <c r="KIQ53" s="323"/>
      <c r="KIR53" s="323"/>
      <c r="KIS53" s="323"/>
      <c r="KIT53" s="323"/>
      <c r="KIU53" s="323"/>
      <c r="KIV53" s="323"/>
      <c r="KIW53" s="323"/>
      <c r="KIX53" s="323"/>
      <c r="KIY53" s="323"/>
      <c r="KIZ53" s="323"/>
      <c r="KJA53" s="323"/>
      <c r="KJB53" s="323"/>
      <c r="KJC53" s="323"/>
      <c r="KJD53" s="323"/>
      <c r="KJE53" s="323"/>
      <c r="KJF53" s="323"/>
      <c r="KJG53" s="323"/>
      <c r="KJH53" s="323"/>
      <c r="KJI53" s="323"/>
      <c r="KJJ53" s="323"/>
      <c r="KJK53" s="323"/>
      <c r="KJL53" s="323"/>
      <c r="KJM53" s="323"/>
      <c r="KJN53" s="323"/>
      <c r="KJO53" s="323"/>
      <c r="KJP53" s="323"/>
      <c r="KJQ53" s="323"/>
      <c r="KJR53" s="323"/>
      <c r="KJS53" s="323"/>
      <c r="KJT53" s="323"/>
      <c r="KJU53" s="323"/>
      <c r="KJV53" s="323"/>
      <c r="KJW53" s="323"/>
      <c r="KJX53" s="323"/>
      <c r="KJY53" s="323"/>
      <c r="KJZ53" s="323"/>
      <c r="KKA53" s="323"/>
      <c r="KKB53" s="323"/>
      <c r="KKC53" s="323"/>
      <c r="KKD53" s="323"/>
      <c r="KKE53" s="323"/>
      <c r="KKF53" s="323"/>
      <c r="KKG53" s="323"/>
      <c r="KKH53" s="323"/>
      <c r="KKI53" s="323"/>
      <c r="KKJ53" s="323"/>
      <c r="KKK53" s="323"/>
      <c r="KKL53" s="323"/>
      <c r="KKM53" s="323"/>
      <c r="KKN53" s="323"/>
      <c r="KKO53" s="323"/>
      <c r="KKP53" s="323"/>
      <c r="KKQ53" s="323"/>
      <c r="KKR53" s="323"/>
      <c r="KKS53" s="323"/>
      <c r="KKT53" s="323"/>
      <c r="KKU53" s="323"/>
      <c r="KKV53" s="323"/>
      <c r="KKW53" s="323"/>
      <c r="KKX53" s="323"/>
      <c r="KKY53" s="323"/>
      <c r="KKZ53" s="323"/>
      <c r="KLA53" s="323"/>
      <c r="KLB53" s="323"/>
      <c r="KLC53" s="323"/>
      <c r="KLD53" s="323"/>
      <c r="KLE53" s="323"/>
      <c r="KLF53" s="323"/>
      <c r="KLG53" s="323"/>
      <c r="KLH53" s="323"/>
      <c r="KLI53" s="323"/>
      <c r="KLJ53" s="323"/>
      <c r="KLK53" s="323"/>
      <c r="KLL53" s="323"/>
      <c r="KLM53" s="323"/>
      <c r="KLN53" s="323"/>
      <c r="KLO53" s="323"/>
      <c r="KLP53" s="323"/>
      <c r="KLQ53" s="323"/>
      <c r="KLR53" s="323"/>
      <c r="KLS53" s="323"/>
      <c r="KLT53" s="323"/>
      <c r="KLU53" s="323"/>
      <c r="KLV53" s="323"/>
      <c r="KLW53" s="323"/>
      <c r="KLX53" s="323"/>
      <c r="KLY53" s="323"/>
      <c r="KLZ53" s="323"/>
      <c r="KMA53" s="323"/>
      <c r="KMB53" s="323"/>
      <c r="KMC53" s="323"/>
      <c r="KMD53" s="323"/>
      <c r="KME53" s="323"/>
      <c r="KMF53" s="323"/>
      <c r="KMG53" s="323"/>
      <c r="KMH53" s="323"/>
      <c r="KMI53" s="323"/>
      <c r="KMJ53" s="323"/>
      <c r="KMK53" s="323"/>
      <c r="KML53" s="323"/>
      <c r="KMM53" s="323"/>
      <c r="KMN53" s="323"/>
      <c r="KMO53" s="323"/>
      <c r="KMP53" s="323"/>
      <c r="KMQ53" s="323"/>
      <c r="KMR53" s="323"/>
      <c r="KMS53" s="323"/>
      <c r="KMT53" s="323"/>
      <c r="KMU53" s="323"/>
      <c r="KMV53" s="323"/>
      <c r="KMW53" s="323"/>
      <c r="KMX53" s="323"/>
      <c r="KMY53" s="323"/>
      <c r="KMZ53" s="323"/>
      <c r="KNA53" s="323"/>
      <c r="KNB53" s="323"/>
      <c r="KNC53" s="323"/>
      <c r="KND53" s="323"/>
      <c r="KNE53" s="323"/>
      <c r="KNF53" s="323"/>
      <c r="KNG53" s="323"/>
      <c r="KNH53" s="323"/>
      <c r="KNI53" s="323"/>
      <c r="KNJ53" s="323"/>
      <c r="KNK53" s="323"/>
      <c r="KNL53" s="323"/>
      <c r="KNM53" s="323"/>
      <c r="KNN53" s="323"/>
      <c r="KNO53" s="323"/>
      <c r="KNP53" s="323"/>
      <c r="KNQ53" s="323"/>
      <c r="KNR53" s="323"/>
      <c r="KNS53" s="323"/>
      <c r="KNT53" s="323"/>
      <c r="KNU53" s="323"/>
      <c r="KNV53" s="323"/>
      <c r="KNW53" s="323"/>
      <c r="KNX53" s="323"/>
      <c r="KNY53" s="323"/>
      <c r="KNZ53" s="323"/>
      <c r="KOA53" s="323"/>
      <c r="KOB53" s="323"/>
      <c r="KOC53" s="323"/>
      <c r="KOD53" s="323"/>
      <c r="KOE53" s="323"/>
      <c r="KOF53" s="323"/>
      <c r="KOG53" s="323"/>
      <c r="KOH53" s="323"/>
      <c r="KOI53" s="323"/>
      <c r="KOJ53" s="323"/>
      <c r="KOK53" s="323"/>
      <c r="KOL53" s="323"/>
      <c r="KOM53" s="323"/>
      <c r="KON53" s="323"/>
      <c r="KOO53" s="323"/>
      <c r="KOP53" s="323"/>
      <c r="KOQ53" s="323"/>
      <c r="KOR53" s="323"/>
      <c r="KOS53" s="323"/>
      <c r="KOT53" s="323"/>
      <c r="KOU53" s="323"/>
      <c r="KOV53" s="323"/>
      <c r="KOW53" s="323"/>
      <c r="KOX53" s="323"/>
      <c r="KOY53" s="323"/>
      <c r="KOZ53" s="323"/>
      <c r="KPA53" s="323"/>
      <c r="KPB53" s="323"/>
      <c r="KPC53" s="323"/>
      <c r="KPD53" s="323"/>
      <c r="KPE53" s="323"/>
      <c r="KPF53" s="323"/>
      <c r="KPG53" s="323"/>
      <c r="KPH53" s="323"/>
      <c r="KPI53" s="323"/>
      <c r="KPJ53" s="323"/>
      <c r="KPK53" s="323"/>
      <c r="KPL53" s="323"/>
      <c r="KPM53" s="323"/>
      <c r="KPN53" s="323"/>
      <c r="KPO53" s="323"/>
      <c r="KPP53" s="323"/>
      <c r="KPQ53" s="323"/>
      <c r="KPR53" s="323"/>
      <c r="KPS53" s="323"/>
      <c r="KPT53" s="323"/>
      <c r="KPU53" s="323"/>
      <c r="KPV53" s="323"/>
      <c r="KPW53" s="323"/>
      <c r="KPX53" s="323"/>
      <c r="KPY53" s="323"/>
      <c r="KPZ53" s="323"/>
      <c r="KQA53" s="323"/>
      <c r="KQB53" s="323"/>
      <c r="KQC53" s="323"/>
      <c r="KQD53" s="323"/>
      <c r="KQE53" s="323"/>
      <c r="KQF53" s="323"/>
      <c r="KQG53" s="323"/>
      <c r="KQH53" s="323"/>
      <c r="KQI53" s="323"/>
      <c r="KQJ53" s="323"/>
      <c r="KQK53" s="323"/>
      <c r="KQL53" s="323"/>
      <c r="KQM53" s="323"/>
      <c r="KQN53" s="323"/>
      <c r="KQO53" s="323"/>
      <c r="KQP53" s="323"/>
      <c r="KQQ53" s="323"/>
      <c r="KQR53" s="323"/>
      <c r="KQS53" s="323"/>
      <c r="KQT53" s="323"/>
      <c r="KQU53" s="323"/>
      <c r="KQV53" s="323"/>
      <c r="KQW53" s="323"/>
      <c r="KQX53" s="323"/>
      <c r="KQY53" s="323"/>
      <c r="KQZ53" s="323"/>
      <c r="KRA53" s="323"/>
      <c r="KRB53" s="323"/>
      <c r="KRC53" s="323"/>
      <c r="KRD53" s="323"/>
      <c r="KRE53" s="323"/>
      <c r="KRF53" s="323"/>
      <c r="KRG53" s="323"/>
      <c r="KRH53" s="323"/>
      <c r="KRI53" s="323"/>
      <c r="KRJ53" s="323"/>
      <c r="KRK53" s="323"/>
      <c r="KRL53" s="323"/>
      <c r="KRM53" s="323"/>
      <c r="KRN53" s="323"/>
      <c r="KRO53" s="323"/>
      <c r="KRP53" s="323"/>
      <c r="KRQ53" s="323"/>
      <c r="KRR53" s="323"/>
      <c r="KRS53" s="323"/>
      <c r="KRT53" s="323"/>
      <c r="KRU53" s="323"/>
      <c r="KRV53" s="323"/>
      <c r="KRW53" s="323"/>
      <c r="KRX53" s="323"/>
      <c r="KRY53" s="323"/>
      <c r="KRZ53" s="323"/>
      <c r="KSA53" s="323"/>
      <c r="KSB53" s="323"/>
      <c r="KSC53" s="323"/>
      <c r="KSD53" s="323"/>
      <c r="KSE53" s="323"/>
      <c r="KSF53" s="323"/>
      <c r="KSG53" s="323"/>
      <c r="KSH53" s="323"/>
      <c r="KSI53" s="323"/>
      <c r="KSJ53" s="323"/>
      <c r="KSK53" s="323"/>
      <c r="KSL53" s="323"/>
      <c r="KSM53" s="323"/>
      <c r="KSN53" s="323"/>
      <c r="KSO53" s="323"/>
      <c r="KSP53" s="323"/>
      <c r="KSQ53" s="323"/>
      <c r="KSR53" s="323"/>
      <c r="KSS53" s="323"/>
      <c r="KST53" s="323"/>
      <c r="KSU53" s="323"/>
      <c r="KSV53" s="323"/>
      <c r="KSW53" s="323"/>
      <c r="KSX53" s="323"/>
      <c r="KSY53" s="323"/>
      <c r="KSZ53" s="323"/>
      <c r="KTA53" s="323"/>
      <c r="KTB53" s="323"/>
      <c r="KTC53" s="323"/>
      <c r="KTD53" s="323"/>
      <c r="KTE53" s="323"/>
      <c r="KTF53" s="323"/>
      <c r="KTG53" s="323"/>
      <c r="KTH53" s="323"/>
      <c r="KTI53" s="323"/>
      <c r="KTJ53" s="323"/>
      <c r="KTK53" s="323"/>
      <c r="KTL53" s="323"/>
      <c r="KTM53" s="323"/>
      <c r="KTN53" s="323"/>
      <c r="KTO53" s="323"/>
      <c r="KTP53" s="323"/>
      <c r="KTQ53" s="323"/>
      <c r="KTR53" s="323"/>
      <c r="KTS53" s="323"/>
      <c r="KTT53" s="323"/>
      <c r="KTU53" s="323"/>
      <c r="KTV53" s="323"/>
      <c r="KTW53" s="323"/>
      <c r="KTX53" s="323"/>
      <c r="KTY53" s="323"/>
      <c r="KTZ53" s="323"/>
      <c r="KUA53" s="323"/>
      <c r="KUB53" s="323"/>
      <c r="KUC53" s="323"/>
      <c r="KUD53" s="323"/>
      <c r="KUE53" s="323"/>
      <c r="KUF53" s="323"/>
      <c r="KUG53" s="323"/>
      <c r="KUH53" s="323"/>
      <c r="KUI53" s="323"/>
      <c r="KUJ53" s="323"/>
      <c r="KUK53" s="323"/>
      <c r="KUL53" s="323"/>
      <c r="KUM53" s="323"/>
      <c r="KUN53" s="323"/>
      <c r="KUO53" s="323"/>
      <c r="KUP53" s="323"/>
      <c r="KUQ53" s="323"/>
      <c r="KUR53" s="323"/>
      <c r="KUS53" s="323"/>
      <c r="KUT53" s="323"/>
      <c r="KUU53" s="323"/>
      <c r="KUV53" s="323"/>
      <c r="KUW53" s="323"/>
      <c r="KUX53" s="323"/>
      <c r="KUY53" s="323"/>
      <c r="KUZ53" s="323"/>
      <c r="KVA53" s="323"/>
      <c r="KVB53" s="323"/>
      <c r="KVC53" s="323"/>
      <c r="KVD53" s="323"/>
      <c r="KVE53" s="323"/>
      <c r="KVF53" s="323"/>
      <c r="KVG53" s="323"/>
      <c r="KVH53" s="323"/>
      <c r="KVI53" s="323"/>
      <c r="KVJ53" s="323"/>
      <c r="KVK53" s="323"/>
      <c r="KVL53" s="323"/>
      <c r="KVM53" s="323"/>
      <c r="KVN53" s="323"/>
      <c r="KVO53" s="323"/>
      <c r="KVP53" s="323"/>
      <c r="KVQ53" s="323"/>
      <c r="KVR53" s="323"/>
      <c r="KVS53" s="323"/>
      <c r="KVT53" s="323"/>
      <c r="KVU53" s="323"/>
      <c r="KVV53" s="323"/>
      <c r="KVW53" s="323"/>
      <c r="KVX53" s="323"/>
      <c r="KVY53" s="323"/>
      <c r="KVZ53" s="323"/>
      <c r="KWA53" s="323"/>
      <c r="KWB53" s="323"/>
      <c r="KWC53" s="323"/>
      <c r="KWD53" s="323"/>
      <c r="KWE53" s="323"/>
      <c r="KWF53" s="323"/>
      <c r="KWG53" s="323"/>
      <c r="KWH53" s="323"/>
      <c r="KWI53" s="323"/>
      <c r="KWJ53" s="323"/>
      <c r="KWK53" s="323"/>
      <c r="KWL53" s="323"/>
      <c r="KWM53" s="323"/>
      <c r="KWN53" s="323"/>
      <c r="KWO53" s="323"/>
      <c r="KWP53" s="323"/>
      <c r="KWQ53" s="323"/>
      <c r="KWR53" s="323"/>
      <c r="KWS53" s="323"/>
      <c r="KWT53" s="323"/>
      <c r="KWU53" s="323"/>
      <c r="KWV53" s="323"/>
      <c r="KWW53" s="323"/>
      <c r="KWX53" s="323"/>
      <c r="KWY53" s="323"/>
      <c r="KWZ53" s="323"/>
      <c r="KXA53" s="323"/>
      <c r="KXB53" s="323"/>
      <c r="KXC53" s="323"/>
      <c r="KXD53" s="323"/>
      <c r="KXE53" s="323"/>
      <c r="KXF53" s="323"/>
      <c r="KXG53" s="323"/>
      <c r="KXH53" s="323"/>
      <c r="KXI53" s="323"/>
      <c r="KXJ53" s="323"/>
      <c r="KXK53" s="323"/>
      <c r="KXL53" s="323"/>
      <c r="KXM53" s="323"/>
      <c r="KXN53" s="323"/>
      <c r="KXO53" s="323"/>
      <c r="KXP53" s="323"/>
      <c r="KXQ53" s="323"/>
      <c r="KXR53" s="323"/>
      <c r="KXS53" s="323"/>
      <c r="KXT53" s="323"/>
      <c r="KXU53" s="323"/>
      <c r="KXV53" s="323"/>
      <c r="KXW53" s="323"/>
      <c r="KXX53" s="323"/>
      <c r="KXY53" s="323"/>
      <c r="KXZ53" s="323"/>
      <c r="KYA53" s="323"/>
      <c r="KYB53" s="323"/>
      <c r="KYC53" s="323"/>
      <c r="KYD53" s="323"/>
      <c r="KYE53" s="323"/>
      <c r="KYF53" s="323"/>
      <c r="KYG53" s="323"/>
      <c r="KYH53" s="323"/>
      <c r="KYI53" s="323"/>
      <c r="KYJ53" s="323"/>
      <c r="KYK53" s="323"/>
      <c r="KYL53" s="323"/>
      <c r="KYM53" s="323"/>
      <c r="KYN53" s="323"/>
      <c r="KYO53" s="323"/>
      <c r="KYP53" s="323"/>
      <c r="KYQ53" s="323"/>
      <c r="KYR53" s="323"/>
      <c r="KYS53" s="323"/>
      <c r="KYT53" s="323"/>
      <c r="KYU53" s="323"/>
      <c r="KYV53" s="323"/>
      <c r="KYW53" s="323"/>
      <c r="KYX53" s="323"/>
      <c r="KYY53" s="323"/>
      <c r="KYZ53" s="323"/>
      <c r="KZA53" s="323"/>
      <c r="KZB53" s="323"/>
      <c r="KZC53" s="323"/>
      <c r="KZD53" s="323"/>
      <c r="KZE53" s="323"/>
      <c r="KZF53" s="323"/>
      <c r="KZG53" s="323"/>
      <c r="KZH53" s="323"/>
      <c r="KZI53" s="323"/>
      <c r="KZJ53" s="323"/>
      <c r="KZK53" s="323"/>
      <c r="KZL53" s="323"/>
      <c r="KZM53" s="323"/>
      <c r="KZN53" s="323"/>
      <c r="KZO53" s="323"/>
      <c r="KZP53" s="323"/>
      <c r="KZQ53" s="323"/>
      <c r="KZR53" s="323"/>
      <c r="KZS53" s="323"/>
      <c r="KZT53" s="323"/>
      <c r="KZU53" s="323"/>
      <c r="KZV53" s="323"/>
      <c r="KZW53" s="323"/>
      <c r="KZX53" s="323"/>
      <c r="KZY53" s="323"/>
      <c r="KZZ53" s="323"/>
      <c r="LAA53" s="323"/>
      <c r="LAB53" s="323"/>
      <c r="LAC53" s="323"/>
      <c r="LAD53" s="323"/>
      <c r="LAE53" s="323"/>
      <c r="LAF53" s="323"/>
      <c r="LAG53" s="323"/>
      <c r="LAH53" s="323"/>
      <c r="LAI53" s="323"/>
      <c r="LAJ53" s="323"/>
      <c r="LAK53" s="323"/>
      <c r="LAL53" s="323"/>
      <c r="LAM53" s="323"/>
      <c r="LAN53" s="323"/>
      <c r="LAO53" s="323"/>
      <c r="LAP53" s="323"/>
      <c r="LAQ53" s="323"/>
      <c r="LAR53" s="323"/>
      <c r="LAS53" s="323"/>
      <c r="LAT53" s="323"/>
      <c r="LAU53" s="323"/>
      <c r="LAV53" s="323"/>
      <c r="LAW53" s="323"/>
      <c r="LAX53" s="323"/>
      <c r="LAY53" s="323"/>
      <c r="LAZ53" s="323"/>
      <c r="LBA53" s="323"/>
      <c r="LBB53" s="323"/>
      <c r="LBC53" s="323"/>
      <c r="LBD53" s="323"/>
      <c r="LBE53" s="323"/>
      <c r="LBF53" s="323"/>
      <c r="LBG53" s="323"/>
      <c r="LBH53" s="323"/>
      <c r="LBI53" s="323"/>
      <c r="LBJ53" s="323"/>
      <c r="LBK53" s="323"/>
      <c r="LBL53" s="323"/>
      <c r="LBM53" s="323"/>
      <c r="LBN53" s="323"/>
      <c r="LBO53" s="323"/>
      <c r="LBP53" s="323"/>
      <c r="LBQ53" s="323"/>
      <c r="LBR53" s="323"/>
      <c r="LBS53" s="323"/>
      <c r="LBT53" s="323"/>
      <c r="LBU53" s="323"/>
      <c r="LBV53" s="323"/>
      <c r="LBW53" s="323"/>
      <c r="LBX53" s="323"/>
      <c r="LBY53" s="323"/>
      <c r="LBZ53" s="323"/>
      <c r="LCA53" s="323"/>
      <c r="LCB53" s="323"/>
      <c r="LCC53" s="323"/>
      <c r="LCD53" s="323"/>
      <c r="LCE53" s="323"/>
      <c r="LCF53" s="323"/>
      <c r="LCG53" s="323"/>
      <c r="LCH53" s="323"/>
      <c r="LCI53" s="323"/>
      <c r="LCJ53" s="323"/>
      <c r="LCK53" s="323"/>
      <c r="LCL53" s="323"/>
      <c r="LCM53" s="323"/>
      <c r="LCN53" s="323"/>
      <c r="LCO53" s="323"/>
      <c r="LCP53" s="323"/>
      <c r="LCQ53" s="323"/>
      <c r="LCR53" s="323"/>
      <c r="LCS53" s="323"/>
      <c r="LCT53" s="323"/>
      <c r="LCU53" s="323"/>
      <c r="LCV53" s="323"/>
      <c r="LCW53" s="323"/>
      <c r="LCX53" s="323"/>
      <c r="LCY53" s="323"/>
      <c r="LCZ53" s="323"/>
      <c r="LDA53" s="323"/>
      <c r="LDB53" s="323"/>
      <c r="LDC53" s="323"/>
      <c r="LDD53" s="323"/>
      <c r="LDE53" s="323"/>
      <c r="LDF53" s="323"/>
      <c r="LDG53" s="323"/>
      <c r="LDH53" s="323"/>
      <c r="LDI53" s="323"/>
      <c r="LDJ53" s="323"/>
      <c r="LDK53" s="323"/>
      <c r="LDL53" s="323"/>
      <c r="LDM53" s="323"/>
      <c r="LDN53" s="323"/>
      <c r="LDO53" s="323"/>
      <c r="LDP53" s="323"/>
      <c r="LDQ53" s="323"/>
      <c r="LDR53" s="323"/>
      <c r="LDS53" s="323"/>
      <c r="LDT53" s="323"/>
      <c r="LDU53" s="323"/>
      <c r="LDV53" s="323"/>
      <c r="LDW53" s="323"/>
      <c r="LDX53" s="323"/>
      <c r="LDY53" s="323"/>
      <c r="LDZ53" s="323"/>
      <c r="LEA53" s="323"/>
      <c r="LEB53" s="323"/>
      <c r="LEC53" s="323"/>
      <c r="LED53" s="323"/>
      <c r="LEE53" s="323"/>
      <c r="LEF53" s="323"/>
      <c r="LEG53" s="323"/>
      <c r="LEH53" s="323"/>
      <c r="LEI53" s="323"/>
      <c r="LEJ53" s="323"/>
      <c r="LEK53" s="323"/>
      <c r="LEL53" s="323"/>
      <c r="LEM53" s="323"/>
      <c r="LEN53" s="323"/>
      <c r="LEO53" s="323"/>
      <c r="LEP53" s="323"/>
      <c r="LEQ53" s="323"/>
      <c r="LER53" s="323"/>
      <c r="LES53" s="323"/>
      <c r="LET53" s="323"/>
      <c r="LEU53" s="323"/>
      <c r="LEV53" s="323"/>
      <c r="LEW53" s="323"/>
      <c r="LEX53" s="323"/>
      <c r="LEY53" s="323"/>
      <c r="LEZ53" s="323"/>
      <c r="LFA53" s="323"/>
      <c r="LFB53" s="323"/>
      <c r="LFC53" s="323"/>
      <c r="LFD53" s="323"/>
      <c r="LFE53" s="323"/>
      <c r="LFF53" s="323"/>
      <c r="LFG53" s="323"/>
      <c r="LFH53" s="323"/>
      <c r="LFI53" s="323"/>
      <c r="LFJ53" s="323"/>
      <c r="LFK53" s="323"/>
      <c r="LFL53" s="323"/>
      <c r="LFM53" s="323"/>
      <c r="LFN53" s="323"/>
      <c r="LFO53" s="323"/>
      <c r="LFP53" s="323"/>
      <c r="LFQ53" s="323"/>
      <c r="LFR53" s="323"/>
      <c r="LFS53" s="323"/>
      <c r="LFT53" s="323"/>
      <c r="LFU53" s="323"/>
      <c r="LFV53" s="323"/>
      <c r="LFW53" s="323"/>
      <c r="LFX53" s="323"/>
      <c r="LFY53" s="323"/>
      <c r="LFZ53" s="323"/>
      <c r="LGA53" s="323"/>
      <c r="LGB53" s="323"/>
      <c r="LGC53" s="323"/>
      <c r="LGD53" s="323"/>
      <c r="LGE53" s="323"/>
      <c r="LGF53" s="323"/>
      <c r="LGG53" s="323"/>
      <c r="LGH53" s="323"/>
      <c r="LGI53" s="323"/>
      <c r="LGJ53" s="323"/>
      <c r="LGK53" s="323"/>
      <c r="LGL53" s="323"/>
      <c r="LGM53" s="323"/>
      <c r="LGN53" s="323"/>
      <c r="LGO53" s="323"/>
      <c r="LGP53" s="323"/>
      <c r="LGQ53" s="323"/>
      <c r="LGR53" s="323"/>
      <c r="LGS53" s="323"/>
      <c r="LGT53" s="323"/>
      <c r="LGU53" s="323"/>
      <c r="LGV53" s="323"/>
      <c r="LGW53" s="323"/>
      <c r="LGX53" s="323"/>
      <c r="LGY53" s="323"/>
      <c r="LGZ53" s="323"/>
      <c r="LHA53" s="323"/>
      <c r="LHB53" s="323"/>
      <c r="LHC53" s="323"/>
      <c r="LHD53" s="323"/>
      <c r="LHE53" s="323"/>
      <c r="LHF53" s="323"/>
      <c r="LHG53" s="323"/>
      <c r="LHH53" s="323"/>
      <c r="LHI53" s="323"/>
      <c r="LHJ53" s="323"/>
      <c r="LHK53" s="323"/>
      <c r="LHL53" s="323"/>
      <c r="LHM53" s="323"/>
      <c r="LHN53" s="323"/>
      <c r="LHO53" s="323"/>
      <c r="LHP53" s="323"/>
      <c r="LHQ53" s="323"/>
      <c r="LHR53" s="323"/>
      <c r="LHS53" s="323"/>
      <c r="LHT53" s="323"/>
      <c r="LHU53" s="323"/>
      <c r="LHV53" s="323"/>
      <c r="LHW53" s="323"/>
      <c r="LHX53" s="323"/>
      <c r="LHY53" s="323"/>
      <c r="LHZ53" s="323"/>
      <c r="LIA53" s="323"/>
      <c r="LIB53" s="323"/>
      <c r="LIC53" s="323"/>
      <c r="LID53" s="323"/>
      <c r="LIE53" s="323"/>
      <c r="LIF53" s="323"/>
      <c r="LIG53" s="323"/>
      <c r="LIH53" s="323"/>
      <c r="LII53" s="323"/>
      <c r="LIJ53" s="323"/>
      <c r="LIK53" s="323"/>
      <c r="LIL53" s="323"/>
      <c r="LIM53" s="323"/>
      <c r="LIN53" s="323"/>
      <c r="LIO53" s="323"/>
      <c r="LIP53" s="323"/>
      <c r="LIQ53" s="323"/>
      <c r="LIR53" s="323"/>
      <c r="LIS53" s="323"/>
      <c r="LIT53" s="323"/>
      <c r="LIU53" s="323"/>
      <c r="LIV53" s="323"/>
      <c r="LIW53" s="323"/>
      <c r="LIX53" s="323"/>
      <c r="LIY53" s="323"/>
      <c r="LIZ53" s="323"/>
      <c r="LJA53" s="323"/>
      <c r="LJB53" s="323"/>
      <c r="LJC53" s="323"/>
      <c r="LJD53" s="323"/>
      <c r="LJE53" s="323"/>
      <c r="LJF53" s="323"/>
      <c r="LJG53" s="323"/>
      <c r="LJH53" s="323"/>
      <c r="LJI53" s="323"/>
      <c r="LJJ53" s="323"/>
      <c r="LJK53" s="323"/>
      <c r="LJL53" s="323"/>
      <c r="LJM53" s="323"/>
      <c r="LJN53" s="323"/>
      <c r="LJO53" s="323"/>
      <c r="LJP53" s="323"/>
      <c r="LJQ53" s="323"/>
      <c r="LJR53" s="323"/>
      <c r="LJS53" s="323"/>
      <c r="LJT53" s="323"/>
      <c r="LJU53" s="323"/>
      <c r="LJV53" s="323"/>
      <c r="LJW53" s="323"/>
      <c r="LJX53" s="323"/>
      <c r="LJY53" s="323"/>
      <c r="LJZ53" s="323"/>
      <c r="LKA53" s="323"/>
      <c r="LKB53" s="323"/>
      <c r="LKC53" s="323"/>
      <c r="LKD53" s="323"/>
      <c r="LKE53" s="323"/>
      <c r="LKF53" s="323"/>
      <c r="LKG53" s="323"/>
      <c r="LKH53" s="323"/>
      <c r="LKI53" s="323"/>
      <c r="LKJ53" s="323"/>
      <c r="LKK53" s="323"/>
      <c r="LKL53" s="323"/>
      <c r="LKM53" s="323"/>
      <c r="LKN53" s="323"/>
      <c r="LKO53" s="323"/>
      <c r="LKP53" s="323"/>
      <c r="LKQ53" s="323"/>
      <c r="LKR53" s="323"/>
      <c r="LKS53" s="323"/>
      <c r="LKT53" s="323"/>
      <c r="LKU53" s="323"/>
      <c r="LKV53" s="323"/>
      <c r="LKW53" s="323"/>
      <c r="LKX53" s="323"/>
      <c r="LKY53" s="323"/>
      <c r="LKZ53" s="323"/>
      <c r="LLA53" s="323"/>
      <c r="LLB53" s="323"/>
      <c r="LLC53" s="323"/>
      <c r="LLD53" s="323"/>
      <c r="LLE53" s="323"/>
      <c r="LLF53" s="323"/>
      <c r="LLG53" s="323"/>
      <c r="LLH53" s="323"/>
      <c r="LLI53" s="323"/>
      <c r="LLJ53" s="323"/>
      <c r="LLK53" s="323"/>
      <c r="LLL53" s="323"/>
      <c r="LLM53" s="323"/>
      <c r="LLN53" s="323"/>
      <c r="LLO53" s="323"/>
      <c r="LLP53" s="323"/>
      <c r="LLQ53" s="323"/>
      <c r="LLR53" s="323"/>
      <c r="LLS53" s="323"/>
      <c r="LLT53" s="323"/>
      <c r="LLU53" s="323"/>
      <c r="LLV53" s="323"/>
      <c r="LLW53" s="323"/>
      <c r="LLX53" s="323"/>
      <c r="LLY53" s="323"/>
      <c r="LLZ53" s="323"/>
      <c r="LMA53" s="323"/>
      <c r="LMB53" s="323"/>
      <c r="LMC53" s="323"/>
      <c r="LMD53" s="323"/>
      <c r="LME53" s="323"/>
      <c r="LMF53" s="323"/>
      <c r="LMG53" s="323"/>
      <c r="LMH53" s="323"/>
      <c r="LMI53" s="323"/>
      <c r="LMJ53" s="323"/>
      <c r="LMK53" s="323"/>
      <c r="LML53" s="323"/>
      <c r="LMM53" s="323"/>
      <c r="LMN53" s="323"/>
      <c r="LMO53" s="323"/>
      <c r="LMP53" s="323"/>
      <c r="LMQ53" s="323"/>
      <c r="LMR53" s="323"/>
      <c r="LMS53" s="323"/>
      <c r="LMT53" s="323"/>
      <c r="LMU53" s="323"/>
      <c r="LMV53" s="323"/>
      <c r="LMW53" s="323"/>
      <c r="LMX53" s="323"/>
      <c r="LMY53" s="323"/>
      <c r="LMZ53" s="323"/>
      <c r="LNA53" s="323"/>
      <c r="LNB53" s="323"/>
      <c r="LNC53" s="323"/>
      <c r="LND53" s="323"/>
      <c r="LNE53" s="323"/>
      <c r="LNF53" s="323"/>
      <c r="LNG53" s="323"/>
      <c r="LNH53" s="323"/>
      <c r="LNI53" s="323"/>
      <c r="LNJ53" s="323"/>
      <c r="LNK53" s="323"/>
      <c r="LNL53" s="323"/>
      <c r="LNM53" s="323"/>
      <c r="LNN53" s="323"/>
      <c r="LNO53" s="323"/>
      <c r="LNP53" s="323"/>
      <c r="LNQ53" s="323"/>
      <c r="LNR53" s="323"/>
      <c r="LNS53" s="323"/>
      <c r="LNT53" s="323"/>
      <c r="LNU53" s="323"/>
      <c r="LNV53" s="323"/>
      <c r="LNW53" s="323"/>
      <c r="LNX53" s="323"/>
      <c r="LNY53" s="323"/>
      <c r="LNZ53" s="323"/>
      <c r="LOA53" s="323"/>
      <c r="LOB53" s="323"/>
      <c r="LOC53" s="323"/>
      <c r="LOD53" s="323"/>
      <c r="LOE53" s="323"/>
      <c r="LOF53" s="323"/>
      <c r="LOG53" s="323"/>
      <c r="LOH53" s="323"/>
      <c r="LOI53" s="323"/>
      <c r="LOJ53" s="323"/>
      <c r="LOK53" s="323"/>
      <c r="LOL53" s="323"/>
      <c r="LOM53" s="323"/>
      <c r="LON53" s="323"/>
      <c r="LOO53" s="323"/>
      <c r="LOP53" s="323"/>
      <c r="LOQ53" s="323"/>
      <c r="LOR53" s="323"/>
      <c r="LOS53" s="323"/>
      <c r="LOT53" s="323"/>
      <c r="LOU53" s="323"/>
      <c r="LOV53" s="323"/>
      <c r="LOW53" s="323"/>
      <c r="LOX53" s="323"/>
      <c r="LOY53" s="323"/>
      <c r="LOZ53" s="323"/>
      <c r="LPA53" s="323"/>
      <c r="LPB53" s="323"/>
      <c r="LPC53" s="323"/>
      <c r="LPD53" s="323"/>
      <c r="LPE53" s="323"/>
      <c r="LPF53" s="323"/>
      <c r="LPG53" s="323"/>
      <c r="LPH53" s="323"/>
      <c r="LPI53" s="323"/>
      <c r="LPJ53" s="323"/>
      <c r="LPK53" s="323"/>
      <c r="LPL53" s="323"/>
      <c r="LPM53" s="323"/>
      <c r="LPN53" s="323"/>
      <c r="LPO53" s="323"/>
      <c r="LPP53" s="323"/>
      <c r="LPQ53" s="323"/>
      <c r="LPR53" s="323"/>
      <c r="LPS53" s="323"/>
      <c r="LPT53" s="323"/>
      <c r="LPU53" s="323"/>
      <c r="LPV53" s="323"/>
      <c r="LPW53" s="323"/>
      <c r="LPX53" s="323"/>
      <c r="LPY53" s="323"/>
      <c r="LPZ53" s="323"/>
      <c r="LQA53" s="323"/>
      <c r="LQB53" s="323"/>
      <c r="LQC53" s="323"/>
      <c r="LQD53" s="323"/>
      <c r="LQE53" s="323"/>
      <c r="LQF53" s="323"/>
      <c r="LQG53" s="323"/>
      <c r="LQH53" s="323"/>
      <c r="LQI53" s="323"/>
      <c r="LQJ53" s="323"/>
      <c r="LQK53" s="323"/>
      <c r="LQL53" s="323"/>
      <c r="LQM53" s="323"/>
      <c r="LQN53" s="323"/>
      <c r="LQO53" s="323"/>
      <c r="LQP53" s="323"/>
      <c r="LQQ53" s="323"/>
      <c r="LQR53" s="323"/>
      <c r="LQS53" s="323"/>
      <c r="LQT53" s="323"/>
      <c r="LQU53" s="323"/>
      <c r="LQV53" s="323"/>
      <c r="LQW53" s="323"/>
      <c r="LQX53" s="323"/>
      <c r="LQY53" s="323"/>
      <c r="LQZ53" s="323"/>
      <c r="LRA53" s="323"/>
      <c r="LRB53" s="323"/>
      <c r="LRC53" s="323"/>
      <c r="LRD53" s="323"/>
      <c r="LRE53" s="323"/>
      <c r="LRF53" s="323"/>
      <c r="LRG53" s="323"/>
      <c r="LRH53" s="323"/>
      <c r="LRI53" s="323"/>
      <c r="LRJ53" s="323"/>
      <c r="LRK53" s="323"/>
      <c r="LRL53" s="323"/>
      <c r="LRM53" s="323"/>
      <c r="LRN53" s="323"/>
      <c r="LRO53" s="323"/>
      <c r="LRP53" s="323"/>
      <c r="LRQ53" s="323"/>
      <c r="LRR53" s="323"/>
      <c r="LRS53" s="323"/>
      <c r="LRT53" s="323"/>
      <c r="LRU53" s="323"/>
      <c r="LRV53" s="323"/>
      <c r="LRW53" s="323"/>
      <c r="LRX53" s="323"/>
      <c r="LRY53" s="323"/>
      <c r="LRZ53" s="323"/>
      <c r="LSA53" s="323"/>
      <c r="LSB53" s="323"/>
      <c r="LSC53" s="323"/>
      <c r="LSD53" s="323"/>
      <c r="LSE53" s="323"/>
      <c r="LSF53" s="323"/>
      <c r="LSG53" s="323"/>
      <c r="LSH53" s="323"/>
      <c r="LSI53" s="323"/>
      <c r="LSJ53" s="323"/>
      <c r="LSK53" s="323"/>
      <c r="LSL53" s="323"/>
      <c r="LSM53" s="323"/>
      <c r="LSN53" s="323"/>
      <c r="LSO53" s="323"/>
      <c r="LSP53" s="323"/>
      <c r="LSQ53" s="323"/>
      <c r="LSR53" s="323"/>
      <c r="LSS53" s="323"/>
      <c r="LST53" s="323"/>
      <c r="LSU53" s="323"/>
      <c r="LSV53" s="323"/>
      <c r="LSW53" s="323"/>
      <c r="LSX53" s="323"/>
      <c r="LSY53" s="323"/>
      <c r="LSZ53" s="323"/>
      <c r="LTA53" s="323"/>
      <c r="LTB53" s="323"/>
      <c r="LTC53" s="323"/>
      <c r="LTD53" s="323"/>
      <c r="LTE53" s="323"/>
      <c r="LTF53" s="323"/>
      <c r="LTG53" s="323"/>
      <c r="LTH53" s="323"/>
      <c r="LTI53" s="323"/>
      <c r="LTJ53" s="323"/>
      <c r="LTK53" s="323"/>
      <c r="LTL53" s="323"/>
      <c r="LTM53" s="323"/>
      <c r="LTN53" s="323"/>
      <c r="LTO53" s="323"/>
      <c r="LTP53" s="323"/>
      <c r="LTQ53" s="323"/>
      <c r="LTR53" s="323"/>
      <c r="LTS53" s="323"/>
      <c r="LTT53" s="323"/>
      <c r="LTU53" s="323"/>
      <c r="LTV53" s="323"/>
      <c r="LTW53" s="323"/>
      <c r="LTX53" s="323"/>
      <c r="LTY53" s="323"/>
      <c r="LTZ53" s="323"/>
      <c r="LUA53" s="323"/>
      <c r="LUB53" s="323"/>
      <c r="LUC53" s="323"/>
      <c r="LUD53" s="323"/>
      <c r="LUE53" s="323"/>
      <c r="LUF53" s="323"/>
      <c r="LUG53" s="323"/>
      <c r="LUH53" s="323"/>
      <c r="LUI53" s="323"/>
      <c r="LUJ53" s="323"/>
      <c r="LUK53" s="323"/>
      <c r="LUL53" s="323"/>
      <c r="LUM53" s="323"/>
      <c r="LUN53" s="323"/>
      <c r="LUO53" s="323"/>
      <c r="LUP53" s="323"/>
      <c r="LUQ53" s="323"/>
      <c r="LUR53" s="323"/>
      <c r="LUS53" s="323"/>
      <c r="LUT53" s="323"/>
      <c r="LUU53" s="323"/>
      <c r="LUV53" s="323"/>
      <c r="LUW53" s="323"/>
      <c r="LUX53" s="323"/>
      <c r="LUY53" s="323"/>
      <c r="LUZ53" s="323"/>
      <c r="LVA53" s="323"/>
      <c r="LVB53" s="323"/>
      <c r="LVC53" s="323"/>
      <c r="LVD53" s="323"/>
      <c r="LVE53" s="323"/>
      <c r="LVF53" s="323"/>
      <c r="LVG53" s="323"/>
      <c r="LVH53" s="323"/>
      <c r="LVI53" s="323"/>
      <c r="LVJ53" s="323"/>
      <c r="LVK53" s="323"/>
      <c r="LVL53" s="323"/>
      <c r="LVM53" s="323"/>
      <c r="LVN53" s="323"/>
      <c r="LVO53" s="323"/>
      <c r="LVP53" s="323"/>
      <c r="LVQ53" s="323"/>
      <c r="LVR53" s="323"/>
      <c r="LVS53" s="323"/>
      <c r="LVT53" s="323"/>
      <c r="LVU53" s="323"/>
      <c r="LVV53" s="323"/>
      <c r="LVW53" s="323"/>
      <c r="LVX53" s="323"/>
      <c r="LVY53" s="323"/>
      <c r="LVZ53" s="323"/>
      <c r="LWA53" s="323"/>
      <c r="LWB53" s="323"/>
      <c r="LWC53" s="323"/>
      <c r="LWD53" s="323"/>
      <c r="LWE53" s="323"/>
      <c r="LWF53" s="323"/>
      <c r="LWG53" s="323"/>
      <c r="LWH53" s="323"/>
      <c r="LWI53" s="323"/>
      <c r="LWJ53" s="323"/>
      <c r="LWK53" s="323"/>
      <c r="LWL53" s="323"/>
      <c r="LWM53" s="323"/>
      <c r="LWN53" s="323"/>
      <c r="LWO53" s="323"/>
      <c r="LWP53" s="323"/>
      <c r="LWQ53" s="323"/>
      <c r="LWR53" s="323"/>
      <c r="LWS53" s="323"/>
      <c r="LWT53" s="323"/>
      <c r="LWU53" s="323"/>
      <c r="LWV53" s="323"/>
      <c r="LWW53" s="323"/>
      <c r="LWX53" s="323"/>
      <c r="LWY53" s="323"/>
      <c r="LWZ53" s="323"/>
      <c r="LXA53" s="323"/>
      <c r="LXB53" s="323"/>
      <c r="LXC53" s="323"/>
      <c r="LXD53" s="323"/>
      <c r="LXE53" s="323"/>
      <c r="LXF53" s="323"/>
      <c r="LXG53" s="323"/>
      <c r="LXH53" s="323"/>
      <c r="LXI53" s="323"/>
      <c r="LXJ53" s="323"/>
      <c r="LXK53" s="323"/>
      <c r="LXL53" s="323"/>
      <c r="LXM53" s="323"/>
      <c r="LXN53" s="323"/>
      <c r="LXO53" s="323"/>
      <c r="LXP53" s="323"/>
      <c r="LXQ53" s="323"/>
      <c r="LXR53" s="323"/>
      <c r="LXS53" s="323"/>
      <c r="LXT53" s="323"/>
      <c r="LXU53" s="323"/>
      <c r="LXV53" s="323"/>
      <c r="LXW53" s="323"/>
      <c r="LXX53" s="323"/>
      <c r="LXY53" s="323"/>
      <c r="LXZ53" s="323"/>
      <c r="LYA53" s="323"/>
      <c r="LYB53" s="323"/>
      <c r="LYC53" s="323"/>
      <c r="LYD53" s="323"/>
      <c r="LYE53" s="323"/>
      <c r="LYF53" s="323"/>
      <c r="LYG53" s="323"/>
      <c r="LYH53" s="323"/>
      <c r="LYI53" s="323"/>
      <c r="LYJ53" s="323"/>
      <c r="LYK53" s="323"/>
      <c r="LYL53" s="323"/>
      <c r="LYM53" s="323"/>
      <c r="LYN53" s="323"/>
      <c r="LYO53" s="323"/>
      <c r="LYP53" s="323"/>
      <c r="LYQ53" s="323"/>
      <c r="LYR53" s="323"/>
      <c r="LYS53" s="323"/>
      <c r="LYT53" s="323"/>
      <c r="LYU53" s="323"/>
      <c r="LYV53" s="323"/>
      <c r="LYW53" s="323"/>
      <c r="LYX53" s="323"/>
      <c r="LYY53" s="323"/>
      <c r="LYZ53" s="323"/>
      <c r="LZA53" s="323"/>
      <c r="LZB53" s="323"/>
      <c r="LZC53" s="323"/>
      <c r="LZD53" s="323"/>
      <c r="LZE53" s="323"/>
      <c r="LZF53" s="323"/>
      <c r="LZG53" s="323"/>
      <c r="LZH53" s="323"/>
      <c r="LZI53" s="323"/>
      <c r="LZJ53" s="323"/>
      <c r="LZK53" s="323"/>
      <c r="LZL53" s="323"/>
      <c r="LZM53" s="323"/>
      <c r="LZN53" s="323"/>
      <c r="LZO53" s="323"/>
      <c r="LZP53" s="323"/>
      <c r="LZQ53" s="323"/>
      <c r="LZR53" s="323"/>
      <c r="LZS53" s="323"/>
      <c r="LZT53" s="323"/>
      <c r="LZU53" s="323"/>
      <c r="LZV53" s="323"/>
      <c r="LZW53" s="323"/>
      <c r="LZX53" s="323"/>
      <c r="LZY53" s="323"/>
      <c r="LZZ53" s="323"/>
      <c r="MAA53" s="323"/>
      <c r="MAB53" s="323"/>
      <c r="MAC53" s="323"/>
      <c r="MAD53" s="323"/>
      <c r="MAE53" s="323"/>
      <c r="MAF53" s="323"/>
      <c r="MAG53" s="323"/>
      <c r="MAH53" s="323"/>
      <c r="MAI53" s="323"/>
      <c r="MAJ53" s="323"/>
      <c r="MAK53" s="323"/>
      <c r="MAL53" s="323"/>
      <c r="MAM53" s="323"/>
      <c r="MAN53" s="323"/>
      <c r="MAO53" s="323"/>
      <c r="MAP53" s="323"/>
      <c r="MAQ53" s="323"/>
      <c r="MAR53" s="323"/>
      <c r="MAS53" s="323"/>
      <c r="MAT53" s="323"/>
      <c r="MAU53" s="323"/>
      <c r="MAV53" s="323"/>
      <c r="MAW53" s="323"/>
      <c r="MAX53" s="323"/>
      <c r="MAY53" s="323"/>
      <c r="MAZ53" s="323"/>
      <c r="MBA53" s="323"/>
      <c r="MBB53" s="323"/>
      <c r="MBC53" s="323"/>
      <c r="MBD53" s="323"/>
      <c r="MBE53" s="323"/>
      <c r="MBF53" s="323"/>
      <c r="MBG53" s="323"/>
      <c r="MBH53" s="323"/>
      <c r="MBI53" s="323"/>
      <c r="MBJ53" s="323"/>
      <c r="MBK53" s="323"/>
      <c r="MBL53" s="323"/>
      <c r="MBM53" s="323"/>
      <c r="MBN53" s="323"/>
      <c r="MBO53" s="323"/>
      <c r="MBP53" s="323"/>
      <c r="MBQ53" s="323"/>
      <c r="MBR53" s="323"/>
      <c r="MBS53" s="323"/>
      <c r="MBT53" s="323"/>
      <c r="MBU53" s="323"/>
      <c r="MBV53" s="323"/>
      <c r="MBW53" s="323"/>
      <c r="MBX53" s="323"/>
      <c r="MBY53" s="323"/>
      <c r="MBZ53" s="323"/>
      <c r="MCA53" s="323"/>
      <c r="MCB53" s="323"/>
      <c r="MCC53" s="323"/>
      <c r="MCD53" s="323"/>
      <c r="MCE53" s="323"/>
      <c r="MCF53" s="323"/>
      <c r="MCG53" s="323"/>
      <c r="MCH53" s="323"/>
      <c r="MCI53" s="323"/>
      <c r="MCJ53" s="323"/>
      <c r="MCK53" s="323"/>
      <c r="MCL53" s="323"/>
      <c r="MCM53" s="323"/>
      <c r="MCN53" s="323"/>
      <c r="MCO53" s="323"/>
      <c r="MCP53" s="323"/>
      <c r="MCQ53" s="323"/>
      <c r="MCR53" s="323"/>
      <c r="MCS53" s="323"/>
      <c r="MCT53" s="323"/>
      <c r="MCU53" s="323"/>
      <c r="MCV53" s="323"/>
      <c r="MCW53" s="323"/>
      <c r="MCX53" s="323"/>
      <c r="MCY53" s="323"/>
      <c r="MCZ53" s="323"/>
      <c r="MDA53" s="323"/>
      <c r="MDB53" s="323"/>
      <c r="MDC53" s="323"/>
      <c r="MDD53" s="323"/>
      <c r="MDE53" s="323"/>
      <c r="MDF53" s="323"/>
      <c r="MDG53" s="323"/>
      <c r="MDH53" s="323"/>
      <c r="MDI53" s="323"/>
      <c r="MDJ53" s="323"/>
      <c r="MDK53" s="323"/>
      <c r="MDL53" s="323"/>
      <c r="MDM53" s="323"/>
      <c r="MDN53" s="323"/>
      <c r="MDO53" s="323"/>
      <c r="MDP53" s="323"/>
      <c r="MDQ53" s="323"/>
      <c r="MDR53" s="323"/>
      <c r="MDS53" s="323"/>
      <c r="MDT53" s="323"/>
      <c r="MDU53" s="323"/>
      <c r="MDV53" s="323"/>
      <c r="MDW53" s="323"/>
      <c r="MDX53" s="323"/>
      <c r="MDY53" s="323"/>
      <c r="MDZ53" s="323"/>
      <c r="MEA53" s="323"/>
      <c r="MEB53" s="323"/>
      <c r="MEC53" s="323"/>
      <c r="MED53" s="323"/>
      <c r="MEE53" s="323"/>
      <c r="MEF53" s="323"/>
      <c r="MEG53" s="323"/>
      <c r="MEH53" s="323"/>
      <c r="MEI53" s="323"/>
      <c r="MEJ53" s="323"/>
      <c r="MEK53" s="323"/>
      <c r="MEL53" s="323"/>
      <c r="MEM53" s="323"/>
      <c r="MEN53" s="323"/>
      <c r="MEO53" s="323"/>
      <c r="MEP53" s="323"/>
      <c r="MEQ53" s="323"/>
      <c r="MER53" s="323"/>
      <c r="MES53" s="323"/>
      <c r="MET53" s="323"/>
      <c r="MEU53" s="323"/>
      <c r="MEV53" s="323"/>
      <c r="MEW53" s="323"/>
      <c r="MEX53" s="323"/>
      <c r="MEY53" s="323"/>
      <c r="MEZ53" s="323"/>
      <c r="MFA53" s="323"/>
      <c r="MFB53" s="323"/>
      <c r="MFC53" s="323"/>
      <c r="MFD53" s="323"/>
      <c r="MFE53" s="323"/>
      <c r="MFF53" s="323"/>
      <c r="MFG53" s="323"/>
      <c r="MFH53" s="323"/>
      <c r="MFI53" s="323"/>
      <c r="MFJ53" s="323"/>
      <c r="MFK53" s="323"/>
      <c r="MFL53" s="323"/>
      <c r="MFM53" s="323"/>
      <c r="MFN53" s="323"/>
      <c r="MFO53" s="323"/>
      <c r="MFP53" s="323"/>
      <c r="MFQ53" s="323"/>
      <c r="MFR53" s="323"/>
      <c r="MFS53" s="323"/>
      <c r="MFT53" s="323"/>
      <c r="MFU53" s="323"/>
      <c r="MFV53" s="323"/>
      <c r="MFW53" s="323"/>
      <c r="MFX53" s="323"/>
      <c r="MFY53" s="323"/>
      <c r="MFZ53" s="323"/>
      <c r="MGA53" s="323"/>
      <c r="MGB53" s="323"/>
      <c r="MGC53" s="323"/>
      <c r="MGD53" s="323"/>
      <c r="MGE53" s="323"/>
      <c r="MGF53" s="323"/>
      <c r="MGG53" s="323"/>
      <c r="MGH53" s="323"/>
      <c r="MGI53" s="323"/>
      <c r="MGJ53" s="323"/>
      <c r="MGK53" s="323"/>
      <c r="MGL53" s="323"/>
      <c r="MGM53" s="323"/>
      <c r="MGN53" s="323"/>
      <c r="MGO53" s="323"/>
      <c r="MGP53" s="323"/>
      <c r="MGQ53" s="323"/>
      <c r="MGR53" s="323"/>
      <c r="MGS53" s="323"/>
      <c r="MGT53" s="323"/>
      <c r="MGU53" s="323"/>
      <c r="MGV53" s="323"/>
      <c r="MGW53" s="323"/>
      <c r="MGX53" s="323"/>
      <c r="MGY53" s="323"/>
      <c r="MGZ53" s="323"/>
      <c r="MHA53" s="323"/>
      <c r="MHB53" s="323"/>
      <c r="MHC53" s="323"/>
      <c r="MHD53" s="323"/>
      <c r="MHE53" s="323"/>
      <c r="MHF53" s="323"/>
      <c r="MHG53" s="323"/>
      <c r="MHH53" s="323"/>
      <c r="MHI53" s="323"/>
      <c r="MHJ53" s="323"/>
      <c r="MHK53" s="323"/>
      <c r="MHL53" s="323"/>
      <c r="MHM53" s="323"/>
      <c r="MHN53" s="323"/>
      <c r="MHO53" s="323"/>
      <c r="MHP53" s="323"/>
      <c r="MHQ53" s="323"/>
      <c r="MHR53" s="323"/>
      <c r="MHS53" s="323"/>
      <c r="MHT53" s="323"/>
      <c r="MHU53" s="323"/>
      <c r="MHV53" s="323"/>
      <c r="MHW53" s="323"/>
      <c r="MHX53" s="323"/>
      <c r="MHY53" s="323"/>
      <c r="MHZ53" s="323"/>
      <c r="MIA53" s="323"/>
      <c r="MIB53" s="323"/>
      <c r="MIC53" s="323"/>
      <c r="MID53" s="323"/>
      <c r="MIE53" s="323"/>
      <c r="MIF53" s="323"/>
      <c r="MIG53" s="323"/>
      <c r="MIH53" s="323"/>
      <c r="MII53" s="323"/>
      <c r="MIJ53" s="323"/>
      <c r="MIK53" s="323"/>
      <c r="MIL53" s="323"/>
      <c r="MIM53" s="323"/>
      <c r="MIN53" s="323"/>
      <c r="MIO53" s="323"/>
      <c r="MIP53" s="323"/>
      <c r="MIQ53" s="323"/>
      <c r="MIR53" s="323"/>
      <c r="MIS53" s="323"/>
      <c r="MIT53" s="323"/>
      <c r="MIU53" s="323"/>
      <c r="MIV53" s="323"/>
      <c r="MIW53" s="323"/>
      <c r="MIX53" s="323"/>
      <c r="MIY53" s="323"/>
      <c r="MIZ53" s="323"/>
      <c r="MJA53" s="323"/>
      <c r="MJB53" s="323"/>
      <c r="MJC53" s="323"/>
      <c r="MJD53" s="323"/>
      <c r="MJE53" s="323"/>
      <c r="MJF53" s="323"/>
      <c r="MJG53" s="323"/>
      <c r="MJH53" s="323"/>
      <c r="MJI53" s="323"/>
      <c r="MJJ53" s="323"/>
      <c r="MJK53" s="323"/>
      <c r="MJL53" s="323"/>
      <c r="MJM53" s="323"/>
      <c r="MJN53" s="323"/>
      <c r="MJO53" s="323"/>
      <c r="MJP53" s="323"/>
      <c r="MJQ53" s="323"/>
      <c r="MJR53" s="323"/>
      <c r="MJS53" s="323"/>
      <c r="MJT53" s="323"/>
      <c r="MJU53" s="323"/>
      <c r="MJV53" s="323"/>
      <c r="MJW53" s="323"/>
      <c r="MJX53" s="323"/>
      <c r="MJY53" s="323"/>
      <c r="MJZ53" s="323"/>
      <c r="MKA53" s="323"/>
      <c r="MKB53" s="323"/>
      <c r="MKC53" s="323"/>
      <c r="MKD53" s="323"/>
      <c r="MKE53" s="323"/>
      <c r="MKF53" s="323"/>
      <c r="MKG53" s="323"/>
      <c r="MKH53" s="323"/>
      <c r="MKI53" s="323"/>
      <c r="MKJ53" s="323"/>
      <c r="MKK53" s="323"/>
      <c r="MKL53" s="323"/>
      <c r="MKM53" s="323"/>
      <c r="MKN53" s="323"/>
      <c r="MKO53" s="323"/>
      <c r="MKP53" s="323"/>
      <c r="MKQ53" s="323"/>
      <c r="MKR53" s="323"/>
      <c r="MKS53" s="323"/>
      <c r="MKT53" s="323"/>
      <c r="MKU53" s="323"/>
      <c r="MKV53" s="323"/>
      <c r="MKW53" s="323"/>
      <c r="MKX53" s="323"/>
      <c r="MKY53" s="323"/>
      <c r="MKZ53" s="323"/>
      <c r="MLA53" s="323"/>
      <c r="MLB53" s="323"/>
      <c r="MLC53" s="323"/>
      <c r="MLD53" s="323"/>
      <c r="MLE53" s="323"/>
      <c r="MLF53" s="323"/>
      <c r="MLG53" s="323"/>
      <c r="MLH53" s="323"/>
      <c r="MLI53" s="323"/>
      <c r="MLJ53" s="323"/>
      <c r="MLK53" s="323"/>
      <c r="MLL53" s="323"/>
      <c r="MLM53" s="323"/>
      <c r="MLN53" s="323"/>
      <c r="MLO53" s="323"/>
      <c r="MLP53" s="323"/>
      <c r="MLQ53" s="323"/>
      <c r="MLR53" s="323"/>
      <c r="MLS53" s="323"/>
      <c r="MLT53" s="323"/>
      <c r="MLU53" s="323"/>
      <c r="MLV53" s="323"/>
      <c r="MLW53" s="323"/>
      <c r="MLX53" s="323"/>
      <c r="MLY53" s="323"/>
      <c r="MLZ53" s="323"/>
      <c r="MMA53" s="323"/>
      <c r="MMB53" s="323"/>
      <c r="MMC53" s="323"/>
      <c r="MMD53" s="323"/>
      <c r="MME53" s="323"/>
      <c r="MMF53" s="323"/>
      <c r="MMG53" s="323"/>
      <c r="MMH53" s="323"/>
      <c r="MMI53" s="323"/>
      <c r="MMJ53" s="323"/>
      <c r="MMK53" s="323"/>
      <c r="MML53" s="323"/>
      <c r="MMM53" s="323"/>
      <c r="MMN53" s="323"/>
      <c r="MMO53" s="323"/>
      <c r="MMP53" s="323"/>
      <c r="MMQ53" s="323"/>
      <c r="MMR53" s="323"/>
      <c r="MMS53" s="323"/>
      <c r="MMT53" s="323"/>
      <c r="MMU53" s="323"/>
      <c r="MMV53" s="323"/>
      <c r="MMW53" s="323"/>
      <c r="MMX53" s="323"/>
      <c r="MMY53" s="323"/>
      <c r="MMZ53" s="323"/>
      <c r="MNA53" s="323"/>
      <c r="MNB53" s="323"/>
      <c r="MNC53" s="323"/>
      <c r="MND53" s="323"/>
      <c r="MNE53" s="323"/>
      <c r="MNF53" s="323"/>
      <c r="MNG53" s="323"/>
      <c r="MNH53" s="323"/>
      <c r="MNI53" s="323"/>
      <c r="MNJ53" s="323"/>
      <c r="MNK53" s="323"/>
      <c r="MNL53" s="323"/>
      <c r="MNM53" s="323"/>
      <c r="MNN53" s="323"/>
      <c r="MNO53" s="323"/>
      <c r="MNP53" s="323"/>
      <c r="MNQ53" s="323"/>
      <c r="MNR53" s="323"/>
      <c r="MNS53" s="323"/>
      <c r="MNT53" s="323"/>
      <c r="MNU53" s="323"/>
      <c r="MNV53" s="323"/>
      <c r="MNW53" s="323"/>
      <c r="MNX53" s="323"/>
      <c r="MNY53" s="323"/>
      <c r="MNZ53" s="323"/>
      <c r="MOA53" s="323"/>
      <c r="MOB53" s="323"/>
      <c r="MOC53" s="323"/>
      <c r="MOD53" s="323"/>
      <c r="MOE53" s="323"/>
      <c r="MOF53" s="323"/>
      <c r="MOG53" s="323"/>
      <c r="MOH53" s="323"/>
      <c r="MOI53" s="323"/>
      <c r="MOJ53" s="323"/>
      <c r="MOK53" s="323"/>
      <c r="MOL53" s="323"/>
      <c r="MOM53" s="323"/>
      <c r="MON53" s="323"/>
      <c r="MOO53" s="323"/>
      <c r="MOP53" s="323"/>
      <c r="MOQ53" s="323"/>
      <c r="MOR53" s="323"/>
      <c r="MOS53" s="323"/>
      <c r="MOT53" s="323"/>
      <c r="MOU53" s="323"/>
      <c r="MOV53" s="323"/>
      <c r="MOW53" s="323"/>
      <c r="MOX53" s="323"/>
      <c r="MOY53" s="323"/>
      <c r="MOZ53" s="323"/>
      <c r="MPA53" s="323"/>
      <c r="MPB53" s="323"/>
      <c r="MPC53" s="323"/>
      <c r="MPD53" s="323"/>
      <c r="MPE53" s="323"/>
      <c r="MPF53" s="323"/>
      <c r="MPG53" s="323"/>
      <c r="MPH53" s="323"/>
      <c r="MPI53" s="323"/>
      <c r="MPJ53" s="323"/>
      <c r="MPK53" s="323"/>
      <c r="MPL53" s="323"/>
      <c r="MPM53" s="323"/>
      <c r="MPN53" s="323"/>
      <c r="MPO53" s="323"/>
      <c r="MPP53" s="323"/>
      <c r="MPQ53" s="323"/>
      <c r="MPR53" s="323"/>
      <c r="MPS53" s="323"/>
      <c r="MPT53" s="323"/>
      <c r="MPU53" s="323"/>
      <c r="MPV53" s="323"/>
      <c r="MPW53" s="323"/>
      <c r="MPX53" s="323"/>
      <c r="MPY53" s="323"/>
      <c r="MPZ53" s="323"/>
      <c r="MQA53" s="323"/>
      <c r="MQB53" s="323"/>
      <c r="MQC53" s="323"/>
      <c r="MQD53" s="323"/>
      <c r="MQE53" s="323"/>
      <c r="MQF53" s="323"/>
      <c r="MQG53" s="323"/>
      <c r="MQH53" s="323"/>
      <c r="MQI53" s="323"/>
      <c r="MQJ53" s="323"/>
      <c r="MQK53" s="323"/>
      <c r="MQL53" s="323"/>
      <c r="MQM53" s="323"/>
      <c r="MQN53" s="323"/>
      <c r="MQO53" s="323"/>
      <c r="MQP53" s="323"/>
      <c r="MQQ53" s="323"/>
      <c r="MQR53" s="323"/>
      <c r="MQS53" s="323"/>
      <c r="MQT53" s="323"/>
      <c r="MQU53" s="323"/>
      <c r="MQV53" s="323"/>
      <c r="MQW53" s="323"/>
      <c r="MQX53" s="323"/>
      <c r="MQY53" s="323"/>
      <c r="MQZ53" s="323"/>
      <c r="MRA53" s="323"/>
      <c r="MRB53" s="323"/>
      <c r="MRC53" s="323"/>
      <c r="MRD53" s="323"/>
      <c r="MRE53" s="323"/>
      <c r="MRF53" s="323"/>
      <c r="MRG53" s="323"/>
      <c r="MRH53" s="323"/>
      <c r="MRI53" s="323"/>
      <c r="MRJ53" s="323"/>
      <c r="MRK53" s="323"/>
      <c r="MRL53" s="323"/>
      <c r="MRM53" s="323"/>
      <c r="MRN53" s="323"/>
      <c r="MRO53" s="323"/>
      <c r="MRP53" s="323"/>
      <c r="MRQ53" s="323"/>
      <c r="MRR53" s="323"/>
      <c r="MRS53" s="323"/>
      <c r="MRT53" s="323"/>
      <c r="MRU53" s="323"/>
      <c r="MRV53" s="323"/>
      <c r="MRW53" s="323"/>
      <c r="MRX53" s="323"/>
      <c r="MRY53" s="323"/>
      <c r="MRZ53" s="323"/>
      <c r="MSA53" s="323"/>
      <c r="MSB53" s="323"/>
      <c r="MSC53" s="323"/>
      <c r="MSD53" s="323"/>
      <c r="MSE53" s="323"/>
      <c r="MSF53" s="323"/>
      <c r="MSG53" s="323"/>
      <c r="MSH53" s="323"/>
      <c r="MSI53" s="323"/>
      <c r="MSJ53" s="323"/>
      <c r="MSK53" s="323"/>
      <c r="MSL53" s="323"/>
      <c r="MSM53" s="323"/>
      <c r="MSN53" s="323"/>
      <c r="MSO53" s="323"/>
      <c r="MSP53" s="323"/>
      <c r="MSQ53" s="323"/>
      <c r="MSR53" s="323"/>
      <c r="MSS53" s="323"/>
      <c r="MST53" s="323"/>
      <c r="MSU53" s="323"/>
      <c r="MSV53" s="323"/>
      <c r="MSW53" s="323"/>
      <c r="MSX53" s="323"/>
      <c r="MSY53" s="323"/>
      <c r="MSZ53" s="323"/>
      <c r="MTA53" s="323"/>
      <c r="MTB53" s="323"/>
      <c r="MTC53" s="323"/>
      <c r="MTD53" s="323"/>
      <c r="MTE53" s="323"/>
      <c r="MTF53" s="323"/>
      <c r="MTG53" s="323"/>
      <c r="MTH53" s="323"/>
      <c r="MTI53" s="323"/>
      <c r="MTJ53" s="323"/>
      <c r="MTK53" s="323"/>
      <c r="MTL53" s="323"/>
      <c r="MTM53" s="323"/>
      <c r="MTN53" s="323"/>
      <c r="MTO53" s="323"/>
      <c r="MTP53" s="323"/>
      <c r="MTQ53" s="323"/>
      <c r="MTR53" s="323"/>
      <c r="MTS53" s="323"/>
      <c r="MTT53" s="323"/>
      <c r="MTU53" s="323"/>
      <c r="MTV53" s="323"/>
      <c r="MTW53" s="323"/>
      <c r="MTX53" s="323"/>
      <c r="MTY53" s="323"/>
      <c r="MTZ53" s="323"/>
      <c r="MUA53" s="323"/>
      <c r="MUB53" s="323"/>
      <c r="MUC53" s="323"/>
      <c r="MUD53" s="323"/>
      <c r="MUE53" s="323"/>
      <c r="MUF53" s="323"/>
      <c r="MUG53" s="323"/>
      <c r="MUH53" s="323"/>
      <c r="MUI53" s="323"/>
      <c r="MUJ53" s="323"/>
      <c r="MUK53" s="323"/>
      <c r="MUL53" s="323"/>
      <c r="MUM53" s="323"/>
      <c r="MUN53" s="323"/>
      <c r="MUO53" s="323"/>
      <c r="MUP53" s="323"/>
      <c r="MUQ53" s="323"/>
      <c r="MUR53" s="323"/>
      <c r="MUS53" s="323"/>
      <c r="MUT53" s="323"/>
      <c r="MUU53" s="323"/>
      <c r="MUV53" s="323"/>
      <c r="MUW53" s="323"/>
      <c r="MUX53" s="323"/>
      <c r="MUY53" s="323"/>
      <c r="MUZ53" s="323"/>
      <c r="MVA53" s="323"/>
      <c r="MVB53" s="323"/>
      <c r="MVC53" s="323"/>
      <c r="MVD53" s="323"/>
      <c r="MVE53" s="323"/>
      <c r="MVF53" s="323"/>
      <c r="MVG53" s="323"/>
      <c r="MVH53" s="323"/>
      <c r="MVI53" s="323"/>
      <c r="MVJ53" s="323"/>
      <c r="MVK53" s="323"/>
      <c r="MVL53" s="323"/>
      <c r="MVM53" s="323"/>
      <c r="MVN53" s="323"/>
      <c r="MVO53" s="323"/>
      <c r="MVP53" s="323"/>
      <c r="MVQ53" s="323"/>
      <c r="MVR53" s="323"/>
      <c r="MVS53" s="323"/>
      <c r="MVT53" s="323"/>
      <c r="MVU53" s="323"/>
      <c r="MVV53" s="323"/>
      <c r="MVW53" s="323"/>
      <c r="MVX53" s="323"/>
      <c r="MVY53" s="323"/>
      <c r="MVZ53" s="323"/>
      <c r="MWA53" s="323"/>
      <c r="MWB53" s="323"/>
      <c r="MWC53" s="323"/>
      <c r="MWD53" s="323"/>
      <c r="MWE53" s="323"/>
      <c r="MWF53" s="323"/>
      <c r="MWG53" s="323"/>
      <c r="MWH53" s="323"/>
      <c r="MWI53" s="323"/>
      <c r="MWJ53" s="323"/>
      <c r="MWK53" s="323"/>
      <c r="MWL53" s="323"/>
      <c r="MWM53" s="323"/>
      <c r="MWN53" s="323"/>
      <c r="MWO53" s="323"/>
      <c r="MWP53" s="323"/>
      <c r="MWQ53" s="323"/>
      <c r="MWR53" s="323"/>
      <c r="MWS53" s="323"/>
      <c r="MWT53" s="323"/>
      <c r="MWU53" s="323"/>
      <c r="MWV53" s="323"/>
      <c r="MWW53" s="323"/>
      <c r="MWX53" s="323"/>
      <c r="MWY53" s="323"/>
      <c r="MWZ53" s="323"/>
      <c r="MXA53" s="323"/>
      <c r="MXB53" s="323"/>
      <c r="MXC53" s="323"/>
      <c r="MXD53" s="323"/>
      <c r="MXE53" s="323"/>
      <c r="MXF53" s="323"/>
      <c r="MXG53" s="323"/>
      <c r="MXH53" s="323"/>
      <c r="MXI53" s="323"/>
      <c r="MXJ53" s="323"/>
      <c r="MXK53" s="323"/>
      <c r="MXL53" s="323"/>
      <c r="MXM53" s="323"/>
      <c r="MXN53" s="323"/>
      <c r="MXO53" s="323"/>
      <c r="MXP53" s="323"/>
      <c r="MXQ53" s="323"/>
      <c r="MXR53" s="323"/>
      <c r="MXS53" s="323"/>
      <c r="MXT53" s="323"/>
      <c r="MXU53" s="323"/>
      <c r="MXV53" s="323"/>
      <c r="MXW53" s="323"/>
      <c r="MXX53" s="323"/>
      <c r="MXY53" s="323"/>
      <c r="MXZ53" s="323"/>
      <c r="MYA53" s="323"/>
      <c r="MYB53" s="323"/>
      <c r="MYC53" s="323"/>
      <c r="MYD53" s="323"/>
      <c r="MYE53" s="323"/>
      <c r="MYF53" s="323"/>
      <c r="MYG53" s="323"/>
      <c r="MYH53" s="323"/>
      <c r="MYI53" s="323"/>
      <c r="MYJ53" s="323"/>
      <c r="MYK53" s="323"/>
      <c r="MYL53" s="323"/>
      <c r="MYM53" s="323"/>
      <c r="MYN53" s="323"/>
      <c r="MYO53" s="323"/>
      <c r="MYP53" s="323"/>
      <c r="MYQ53" s="323"/>
      <c r="MYR53" s="323"/>
      <c r="MYS53" s="323"/>
      <c r="MYT53" s="323"/>
      <c r="MYU53" s="323"/>
      <c r="MYV53" s="323"/>
      <c r="MYW53" s="323"/>
      <c r="MYX53" s="323"/>
      <c r="MYY53" s="323"/>
      <c r="MYZ53" s="323"/>
      <c r="MZA53" s="323"/>
      <c r="MZB53" s="323"/>
      <c r="MZC53" s="323"/>
      <c r="MZD53" s="323"/>
      <c r="MZE53" s="323"/>
      <c r="MZF53" s="323"/>
      <c r="MZG53" s="323"/>
      <c r="MZH53" s="323"/>
      <c r="MZI53" s="323"/>
      <c r="MZJ53" s="323"/>
      <c r="MZK53" s="323"/>
      <c r="MZL53" s="323"/>
      <c r="MZM53" s="323"/>
      <c r="MZN53" s="323"/>
      <c r="MZO53" s="323"/>
      <c r="MZP53" s="323"/>
      <c r="MZQ53" s="323"/>
      <c r="MZR53" s="323"/>
      <c r="MZS53" s="323"/>
      <c r="MZT53" s="323"/>
      <c r="MZU53" s="323"/>
      <c r="MZV53" s="323"/>
      <c r="MZW53" s="323"/>
      <c r="MZX53" s="323"/>
      <c r="MZY53" s="323"/>
      <c r="MZZ53" s="323"/>
      <c r="NAA53" s="323"/>
      <c r="NAB53" s="323"/>
      <c r="NAC53" s="323"/>
      <c r="NAD53" s="323"/>
      <c r="NAE53" s="323"/>
      <c r="NAF53" s="323"/>
      <c r="NAG53" s="323"/>
      <c r="NAH53" s="323"/>
      <c r="NAI53" s="323"/>
      <c r="NAJ53" s="323"/>
      <c r="NAK53" s="323"/>
      <c r="NAL53" s="323"/>
      <c r="NAM53" s="323"/>
      <c r="NAN53" s="323"/>
      <c r="NAO53" s="323"/>
      <c r="NAP53" s="323"/>
      <c r="NAQ53" s="323"/>
      <c r="NAR53" s="323"/>
      <c r="NAS53" s="323"/>
      <c r="NAT53" s="323"/>
      <c r="NAU53" s="323"/>
      <c r="NAV53" s="323"/>
      <c r="NAW53" s="323"/>
      <c r="NAX53" s="323"/>
      <c r="NAY53" s="323"/>
      <c r="NAZ53" s="323"/>
      <c r="NBA53" s="323"/>
      <c r="NBB53" s="323"/>
      <c r="NBC53" s="323"/>
      <c r="NBD53" s="323"/>
      <c r="NBE53" s="323"/>
      <c r="NBF53" s="323"/>
      <c r="NBG53" s="323"/>
      <c r="NBH53" s="323"/>
      <c r="NBI53" s="323"/>
      <c r="NBJ53" s="323"/>
      <c r="NBK53" s="323"/>
      <c r="NBL53" s="323"/>
      <c r="NBM53" s="323"/>
      <c r="NBN53" s="323"/>
      <c r="NBO53" s="323"/>
      <c r="NBP53" s="323"/>
      <c r="NBQ53" s="323"/>
      <c r="NBR53" s="323"/>
      <c r="NBS53" s="323"/>
      <c r="NBT53" s="323"/>
      <c r="NBU53" s="323"/>
      <c r="NBV53" s="323"/>
      <c r="NBW53" s="323"/>
      <c r="NBX53" s="323"/>
      <c r="NBY53" s="323"/>
      <c r="NBZ53" s="323"/>
      <c r="NCA53" s="323"/>
      <c r="NCB53" s="323"/>
      <c r="NCC53" s="323"/>
      <c r="NCD53" s="323"/>
      <c r="NCE53" s="323"/>
      <c r="NCF53" s="323"/>
      <c r="NCG53" s="323"/>
      <c r="NCH53" s="323"/>
      <c r="NCI53" s="323"/>
      <c r="NCJ53" s="323"/>
      <c r="NCK53" s="323"/>
      <c r="NCL53" s="323"/>
      <c r="NCM53" s="323"/>
      <c r="NCN53" s="323"/>
      <c r="NCO53" s="323"/>
      <c r="NCP53" s="323"/>
      <c r="NCQ53" s="323"/>
      <c r="NCR53" s="323"/>
      <c r="NCS53" s="323"/>
      <c r="NCT53" s="323"/>
      <c r="NCU53" s="323"/>
      <c r="NCV53" s="323"/>
      <c r="NCW53" s="323"/>
      <c r="NCX53" s="323"/>
      <c r="NCY53" s="323"/>
      <c r="NCZ53" s="323"/>
      <c r="NDA53" s="323"/>
      <c r="NDB53" s="323"/>
      <c r="NDC53" s="323"/>
      <c r="NDD53" s="323"/>
      <c r="NDE53" s="323"/>
      <c r="NDF53" s="323"/>
      <c r="NDG53" s="323"/>
      <c r="NDH53" s="323"/>
      <c r="NDI53" s="323"/>
      <c r="NDJ53" s="323"/>
      <c r="NDK53" s="323"/>
      <c r="NDL53" s="323"/>
      <c r="NDM53" s="323"/>
      <c r="NDN53" s="323"/>
      <c r="NDO53" s="323"/>
      <c r="NDP53" s="323"/>
      <c r="NDQ53" s="323"/>
      <c r="NDR53" s="323"/>
      <c r="NDS53" s="323"/>
      <c r="NDT53" s="323"/>
      <c r="NDU53" s="323"/>
      <c r="NDV53" s="323"/>
      <c r="NDW53" s="323"/>
      <c r="NDX53" s="323"/>
      <c r="NDY53" s="323"/>
      <c r="NDZ53" s="323"/>
      <c r="NEA53" s="323"/>
      <c r="NEB53" s="323"/>
      <c r="NEC53" s="323"/>
      <c r="NED53" s="323"/>
      <c r="NEE53" s="323"/>
      <c r="NEF53" s="323"/>
      <c r="NEG53" s="323"/>
      <c r="NEH53" s="323"/>
      <c r="NEI53" s="323"/>
      <c r="NEJ53" s="323"/>
      <c r="NEK53" s="323"/>
      <c r="NEL53" s="323"/>
      <c r="NEM53" s="323"/>
      <c r="NEN53" s="323"/>
      <c r="NEO53" s="323"/>
      <c r="NEP53" s="323"/>
      <c r="NEQ53" s="323"/>
      <c r="NER53" s="323"/>
      <c r="NES53" s="323"/>
      <c r="NET53" s="323"/>
      <c r="NEU53" s="323"/>
      <c r="NEV53" s="323"/>
      <c r="NEW53" s="323"/>
      <c r="NEX53" s="323"/>
      <c r="NEY53" s="323"/>
      <c r="NEZ53" s="323"/>
      <c r="NFA53" s="323"/>
      <c r="NFB53" s="323"/>
      <c r="NFC53" s="323"/>
      <c r="NFD53" s="323"/>
      <c r="NFE53" s="323"/>
      <c r="NFF53" s="323"/>
      <c r="NFG53" s="323"/>
      <c r="NFH53" s="323"/>
      <c r="NFI53" s="323"/>
      <c r="NFJ53" s="323"/>
      <c r="NFK53" s="323"/>
      <c r="NFL53" s="323"/>
      <c r="NFM53" s="323"/>
      <c r="NFN53" s="323"/>
      <c r="NFO53" s="323"/>
      <c r="NFP53" s="323"/>
      <c r="NFQ53" s="323"/>
      <c r="NFR53" s="323"/>
      <c r="NFS53" s="323"/>
      <c r="NFT53" s="323"/>
      <c r="NFU53" s="323"/>
      <c r="NFV53" s="323"/>
      <c r="NFW53" s="323"/>
      <c r="NFX53" s="323"/>
      <c r="NFY53" s="323"/>
      <c r="NFZ53" s="323"/>
      <c r="NGA53" s="323"/>
      <c r="NGB53" s="323"/>
      <c r="NGC53" s="323"/>
      <c r="NGD53" s="323"/>
      <c r="NGE53" s="323"/>
      <c r="NGF53" s="323"/>
      <c r="NGG53" s="323"/>
      <c r="NGH53" s="323"/>
      <c r="NGI53" s="323"/>
      <c r="NGJ53" s="323"/>
      <c r="NGK53" s="323"/>
      <c r="NGL53" s="323"/>
      <c r="NGM53" s="323"/>
      <c r="NGN53" s="323"/>
      <c r="NGO53" s="323"/>
      <c r="NGP53" s="323"/>
      <c r="NGQ53" s="323"/>
      <c r="NGR53" s="323"/>
      <c r="NGS53" s="323"/>
      <c r="NGT53" s="323"/>
      <c r="NGU53" s="323"/>
      <c r="NGV53" s="323"/>
      <c r="NGW53" s="323"/>
      <c r="NGX53" s="323"/>
      <c r="NGY53" s="323"/>
      <c r="NGZ53" s="323"/>
      <c r="NHA53" s="323"/>
      <c r="NHB53" s="323"/>
      <c r="NHC53" s="323"/>
      <c r="NHD53" s="323"/>
      <c r="NHE53" s="323"/>
      <c r="NHF53" s="323"/>
      <c r="NHG53" s="323"/>
      <c r="NHH53" s="323"/>
      <c r="NHI53" s="323"/>
      <c r="NHJ53" s="323"/>
      <c r="NHK53" s="323"/>
      <c r="NHL53" s="323"/>
      <c r="NHM53" s="323"/>
      <c r="NHN53" s="323"/>
      <c r="NHO53" s="323"/>
      <c r="NHP53" s="323"/>
      <c r="NHQ53" s="323"/>
      <c r="NHR53" s="323"/>
      <c r="NHS53" s="323"/>
      <c r="NHT53" s="323"/>
      <c r="NHU53" s="323"/>
      <c r="NHV53" s="323"/>
      <c r="NHW53" s="323"/>
      <c r="NHX53" s="323"/>
      <c r="NHY53" s="323"/>
      <c r="NHZ53" s="323"/>
      <c r="NIA53" s="323"/>
      <c r="NIB53" s="323"/>
      <c r="NIC53" s="323"/>
      <c r="NID53" s="323"/>
      <c r="NIE53" s="323"/>
      <c r="NIF53" s="323"/>
      <c r="NIG53" s="323"/>
      <c r="NIH53" s="323"/>
      <c r="NII53" s="323"/>
      <c r="NIJ53" s="323"/>
      <c r="NIK53" s="323"/>
      <c r="NIL53" s="323"/>
      <c r="NIM53" s="323"/>
      <c r="NIN53" s="323"/>
      <c r="NIO53" s="323"/>
      <c r="NIP53" s="323"/>
      <c r="NIQ53" s="323"/>
      <c r="NIR53" s="323"/>
      <c r="NIS53" s="323"/>
      <c r="NIT53" s="323"/>
      <c r="NIU53" s="323"/>
      <c r="NIV53" s="323"/>
      <c r="NIW53" s="323"/>
      <c r="NIX53" s="323"/>
      <c r="NIY53" s="323"/>
      <c r="NIZ53" s="323"/>
      <c r="NJA53" s="323"/>
      <c r="NJB53" s="323"/>
      <c r="NJC53" s="323"/>
      <c r="NJD53" s="323"/>
      <c r="NJE53" s="323"/>
      <c r="NJF53" s="323"/>
      <c r="NJG53" s="323"/>
      <c r="NJH53" s="323"/>
      <c r="NJI53" s="323"/>
      <c r="NJJ53" s="323"/>
      <c r="NJK53" s="323"/>
      <c r="NJL53" s="323"/>
      <c r="NJM53" s="323"/>
      <c r="NJN53" s="323"/>
      <c r="NJO53" s="323"/>
      <c r="NJP53" s="323"/>
      <c r="NJQ53" s="323"/>
      <c r="NJR53" s="323"/>
      <c r="NJS53" s="323"/>
      <c r="NJT53" s="323"/>
      <c r="NJU53" s="323"/>
      <c r="NJV53" s="323"/>
      <c r="NJW53" s="323"/>
      <c r="NJX53" s="323"/>
      <c r="NJY53" s="323"/>
      <c r="NJZ53" s="323"/>
      <c r="NKA53" s="323"/>
      <c r="NKB53" s="323"/>
      <c r="NKC53" s="323"/>
      <c r="NKD53" s="323"/>
      <c r="NKE53" s="323"/>
      <c r="NKF53" s="323"/>
      <c r="NKG53" s="323"/>
      <c r="NKH53" s="323"/>
      <c r="NKI53" s="323"/>
      <c r="NKJ53" s="323"/>
      <c r="NKK53" s="323"/>
      <c r="NKL53" s="323"/>
      <c r="NKM53" s="323"/>
      <c r="NKN53" s="323"/>
      <c r="NKO53" s="323"/>
      <c r="NKP53" s="323"/>
      <c r="NKQ53" s="323"/>
      <c r="NKR53" s="323"/>
      <c r="NKS53" s="323"/>
      <c r="NKT53" s="323"/>
      <c r="NKU53" s="323"/>
      <c r="NKV53" s="323"/>
      <c r="NKW53" s="323"/>
      <c r="NKX53" s="323"/>
      <c r="NKY53" s="323"/>
      <c r="NKZ53" s="323"/>
      <c r="NLA53" s="323"/>
      <c r="NLB53" s="323"/>
      <c r="NLC53" s="323"/>
      <c r="NLD53" s="323"/>
      <c r="NLE53" s="323"/>
      <c r="NLF53" s="323"/>
      <c r="NLG53" s="323"/>
      <c r="NLH53" s="323"/>
      <c r="NLI53" s="323"/>
      <c r="NLJ53" s="323"/>
      <c r="NLK53" s="323"/>
      <c r="NLL53" s="323"/>
      <c r="NLM53" s="323"/>
      <c r="NLN53" s="323"/>
      <c r="NLO53" s="323"/>
      <c r="NLP53" s="323"/>
      <c r="NLQ53" s="323"/>
      <c r="NLR53" s="323"/>
      <c r="NLS53" s="323"/>
      <c r="NLT53" s="323"/>
      <c r="NLU53" s="323"/>
      <c r="NLV53" s="323"/>
      <c r="NLW53" s="323"/>
      <c r="NLX53" s="323"/>
      <c r="NLY53" s="323"/>
      <c r="NLZ53" s="323"/>
      <c r="NMA53" s="323"/>
      <c r="NMB53" s="323"/>
      <c r="NMC53" s="323"/>
      <c r="NMD53" s="323"/>
      <c r="NME53" s="323"/>
      <c r="NMF53" s="323"/>
      <c r="NMG53" s="323"/>
      <c r="NMH53" s="323"/>
      <c r="NMI53" s="323"/>
      <c r="NMJ53" s="323"/>
      <c r="NMK53" s="323"/>
      <c r="NML53" s="323"/>
      <c r="NMM53" s="323"/>
      <c r="NMN53" s="323"/>
      <c r="NMO53" s="323"/>
      <c r="NMP53" s="323"/>
      <c r="NMQ53" s="323"/>
      <c r="NMR53" s="323"/>
      <c r="NMS53" s="323"/>
      <c r="NMT53" s="323"/>
      <c r="NMU53" s="323"/>
      <c r="NMV53" s="323"/>
      <c r="NMW53" s="323"/>
      <c r="NMX53" s="323"/>
      <c r="NMY53" s="323"/>
      <c r="NMZ53" s="323"/>
      <c r="NNA53" s="323"/>
      <c r="NNB53" s="323"/>
      <c r="NNC53" s="323"/>
      <c r="NND53" s="323"/>
      <c r="NNE53" s="323"/>
      <c r="NNF53" s="323"/>
      <c r="NNG53" s="323"/>
      <c r="NNH53" s="323"/>
      <c r="NNI53" s="323"/>
      <c r="NNJ53" s="323"/>
      <c r="NNK53" s="323"/>
      <c r="NNL53" s="323"/>
      <c r="NNM53" s="323"/>
      <c r="NNN53" s="323"/>
      <c r="NNO53" s="323"/>
      <c r="NNP53" s="323"/>
      <c r="NNQ53" s="323"/>
      <c r="NNR53" s="323"/>
      <c r="NNS53" s="323"/>
      <c r="NNT53" s="323"/>
      <c r="NNU53" s="323"/>
      <c r="NNV53" s="323"/>
      <c r="NNW53" s="323"/>
      <c r="NNX53" s="323"/>
      <c r="NNY53" s="323"/>
      <c r="NNZ53" s="323"/>
      <c r="NOA53" s="323"/>
      <c r="NOB53" s="323"/>
      <c r="NOC53" s="323"/>
      <c r="NOD53" s="323"/>
      <c r="NOE53" s="323"/>
      <c r="NOF53" s="323"/>
      <c r="NOG53" s="323"/>
      <c r="NOH53" s="323"/>
      <c r="NOI53" s="323"/>
      <c r="NOJ53" s="323"/>
      <c r="NOK53" s="323"/>
      <c r="NOL53" s="323"/>
      <c r="NOM53" s="323"/>
      <c r="NON53" s="323"/>
      <c r="NOO53" s="323"/>
      <c r="NOP53" s="323"/>
      <c r="NOQ53" s="323"/>
      <c r="NOR53" s="323"/>
      <c r="NOS53" s="323"/>
      <c r="NOT53" s="323"/>
      <c r="NOU53" s="323"/>
      <c r="NOV53" s="323"/>
      <c r="NOW53" s="323"/>
      <c r="NOX53" s="323"/>
      <c r="NOY53" s="323"/>
      <c r="NOZ53" s="323"/>
      <c r="NPA53" s="323"/>
      <c r="NPB53" s="323"/>
      <c r="NPC53" s="323"/>
      <c r="NPD53" s="323"/>
      <c r="NPE53" s="323"/>
      <c r="NPF53" s="323"/>
      <c r="NPG53" s="323"/>
      <c r="NPH53" s="323"/>
      <c r="NPI53" s="323"/>
      <c r="NPJ53" s="323"/>
      <c r="NPK53" s="323"/>
      <c r="NPL53" s="323"/>
      <c r="NPM53" s="323"/>
      <c r="NPN53" s="323"/>
      <c r="NPO53" s="323"/>
      <c r="NPP53" s="323"/>
      <c r="NPQ53" s="323"/>
      <c r="NPR53" s="323"/>
      <c r="NPS53" s="323"/>
      <c r="NPT53" s="323"/>
      <c r="NPU53" s="323"/>
      <c r="NPV53" s="323"/>
      <c r="NPW53" s="323"/>
      <c r="NPX53" s="323"/>
      <c r="NPY53" s="323"/>
      <c r="NPZ53" s="323"/>
      <c r="NQA53" s="323"/>
      <c r="NQB53" s="323"/>
      <c r="NQC53" s="323"/>
      <c r="NQD53" s="323"/>
      <c r="NQE53" s="323"/>
      <c r="NQF53" s="323"/>
      <c r="NQG53" s="323"/>
      <c r="NQH53" s="323"/>
      <c r="NQI53" s="323"/>
      <c r="NQJ53" s="323"/>
      <c r="NQK53" s="323"/>
      <c r="NQL53" s="323"/>
      <c r="NQM53" s="323"/>
      <c r="NQN53" s="323"/>
      <c r="NQO53" s="323"/>
      <c r="NQP53" s="323"/>
      <c r="NQQ53" s="323"/>
      <c r="NQR53" s="323"/>
      <c r="NQS53" s="323"/>
      <c r="NQT53" s="323"/>
      <c r="NQU53" s="323"/>
      <c r="NQV53" s="323"/>
      <c r="NQW53" s="323"/>
      <c r="NQX53" s="323"/>
      <c r="NQY53" s="323"/>
      <c r="NQZ53" s="323"/>
      <c r="NRA53" s="323"/>
      <c r="NRB53" s="323"/>
      <c r="NRC53" s="323"/>
      <c r="NRD53" s="323"/>
      <c r="NRE53" s="323"/>
      <c r="NRF53" s="323"/>
      <c r="NRG53" s="323"/>
      <c r="NRH53" s="323"/>
      <c r="NRI53" s="323"/>
      <c r="NRJ53" s="323"/>
      <c r="NRK53" s="323"/>
      <c r="NRL53" s="323"/>
      <c r="NRM53" s="323"/>
      <c r="NRN53" s="323"/>
      <c r="NRO53" s="323"/>
      <c r="NRP53" s="323"/>
      <c r="NRQ53" s="323"/>
      <c r="NRR53" s="323"/>
      <c r="NRS53" s="323"/>
      <c r="NRT53" s="323"/>
      <c r="NRU53" s="323"/>
      <c r="NRV53" s="323"/>
      <c r="NRW53" s="323"/>
      <c r="NRX53" s="323"/>
      <c r="NRY53" s="323"/>
      <c r="NRZ53" s="323"/>
      <c r="NSA53" s="323"/>
      <c r="NSB53" s="323"/>
      <c r="NSC53" s="323"/>
      <c r="NSD53" s="323"/>
      <c r="NSE53" s="323"/>
      <c r="NSF53" s="323"/>
      <c r="NSG53" s="323"/>
      <c r="NSH53" s="323"/>
      <c r="NSI53" s="323"/>
      <c r="NSJ53" s="323"/>
      <c r="NSK53" s="323"/>
      <c r="NSL53" s="323"/>
      <c r="NSM53" s="323"/>
      <c r="NSN53" s="323"/>
      <c r="NSO53" s="323"/>
      <c r="NSP53" s="323"/>
      <c r="NSQ53" s="323"/>
      <c r="NSR53" s="323"/>
      <c r="NSS53" s="323"/>
      <c r="NST53" s="323"/>
      <c r="NSU53" s="323"/>
      <c r="NSV53" s="323"/>
      <c r="NSW53" s="323"/>
      <c r="NSX53" s="323"/>
      <c r="NSY53" s="323"/>
      <c r="NSZ53" s="323"/>
      <c r="NTA53" s="323"/>
      <c r="NTB53" s="323"/>
      <c r="NTC53" s="323"/>
      <c r="NTD53" s="323"/>
      <c r="NTE53" s="323"/>
      <c r="NTF53" s="323"/>
      <c r="NTG53" s="323"/>
      <c r="NTH53" s="323"/>
      <c r="NTI53" s="323"/>
      <c r="NTJ53" s="323"/>
      <c r="NTK53" s="323"/>
      <c r="NTL53" s="323"/>
      <c r="NTM53" s="323"/>
      <c r="NTN53" s="323"/>
      <c r="NTO53" s="323"/>
      <c r="NTP53" s="323"/>
      <c r="NTQ53" s="323"/>
      <c r="NTR53" s="323"/>
      <c r="NTS53" s="323"/>
      <c r="NTT53" s="323"/>
      <c r="NTU53" s="323"/>
      <c r="NTV53" s="323"/>
      <c r="NTW53" s="323"/>
      <c r="NTX53" s="323"/>
      <c r="NTY53" s="323"/>
      <c r="NTZ53" s="323"/>
      <c r="NUA53" s="323"/>
      <c r="NUB53" s="323"/>
      <c r="NUC53" s="323"/>
      <c r="NUD53" s="323"/>
      <c r="NUE53" s="323"/>
      <c r="NUF53" s="323"/>
      <c r="NUG53" s="323"/>
      <c r="NUH53" s="323"/>
      <c r="NUI53" s="323"/>
      <c r="NUJ53" s="323"/>
      <c r="NUK53" s="323"/>
      <c r="NUL53" s="323"/>
      <c r="NUM53" s="323"/>
      <c r="NUN53" s="323"/>
      <c r="NUO53" s="323"/>
      <c r="NUP53" s="323"/>
      <c r="NUQ53" s="323"/>
      <c r="NUR53" s="323"/>
      <c r="NUS53" s="323"/>
      <c r="NUT53" s="323"/>
      <c r="NUU53" s="323"/>
      <c r="NUV53" s="323"/>
      <c r="NUW53" s="323"/>
      <c r="NUX53" s="323"/>
      <c r="NUY53" s="323"/>
      <c r="NUZ53" s="323"/>
      <c r="NVA53" s="323"/>
      <c r="NVB53" s="323"/>
      <c r="NVC53" s="323"/>
      <c r="NVD53" s="323"/>
      <c r="NVE53" s="323"/>
      <c r="NVF53" s="323"/>
      <c r="NVG53" s="323"/>
      <c r="NVH53" s="323"/>
      <c r="NVI53" s="323"/>
      <c r="NVJ53" s="323"/>
      <c r="NVK53" s="323"/>
      <c r="NVL53" s="323"/>
      <c r="NVM53" s="323"/>
      <c r="NVN53" s="323"/>
      <c r="NVO53" s="323"/>
      <c r="NVP53" s="323"/>
      <c r="NVQ53" s="323"/>
      <c r="NVR53" s="323"/>
      <c r="NVS53" s="323"/>
      <c r="NVT53" s="323"/>
      <c r="NVU53" s="323"/>
      <c r="NVV53" s="323"/>
      <c r="NVW53" s="323"/>
      <c r="NVX53" s="323"/>
      <c r="NVY53" s="323"/>
      <c r="NVZ53" s="323"/>
      <c r="NWA53" s="323"/>
      <c r="NWB53" s="323"/>
      <c r="NWC53" s="323"/>
      <c r="NWD53" s="323"/>
      <c r="NWE53" s="323"/>
      <c r="NWF53" s="323"/>
      <c r="NWG53" s="323"/>
      <c r="NWH53" s="323"/>
      <c r="NWI53" s="323"/>
      <c r="NWJ53" s="323"/>
      <c r="NWK53" s="323"/>
      <c r="NWL53" s="323"/>
      <c r="NWM53" s="323"/>
      <c r="NWN53" s="323"/>
      <c r="NWO53" s="323"/>
      <c r="NWP53" s="323"/>
      <c r="NWQ53" s="323"/>
      <c r="NWR53" s="323"/>
      <c r="NWS53" s="323"/>
      <c r="NWT53" s="323"/>
      <c r="NWU53" s="323"/>
      <c r="NWV53" s="323"/>
      <c r="NWW53" s="323"/>
      <c r="NWX53" s="323"/>
      <c r="NWY53" s="323"/>
      <c r="NWZ53" s="323"/>
      <c r="NXA53" s="323"/>
      <c r="NXB53" s="323"/>
      <c r="NXC53" s="323"/>
      <c r="NXD53" s="323"/>
      <c r="NXE53" s="323"/>
      <c r="NXF53" s="323"/>
      <c r="NXG53" s="323"/>
      <c r="NXH53" s="323"/>
      <c r="NXI53" s="323"/>
      <c r="NXJ53" s="323"/>
      <c r="NXK53" s="323"/>
      <c r="NXL53" s="323"/>
      <c r="NXM53" s="323"/>
      <c r="NXN53" s="323"/>
      <c r="NXO53" s="323"/>
      <c r="NXP53" s="323"/>
      <c r="NXQ53" s="323"/>
      <c r="NXR53" s="323"/>
      <c r="NXS53" s="323"/>
      <c r="NXT53" s="323"/>
      <c r="NXU53" s="323"/>
      <c r="NXV53" s="323"/>
      <c r="NXW53" s="323"/>
      <c r="NXX53" s="323"/>
      <c r="NXY53" s="323"/>
      <c r="NXZ53" s="323"/>
      <c r="NYA53" s="323"/>
      <c r="NYB53" s="323"/>
      <c r="NYC53" s="323"/>
      <c r="NYD53" s="323"/>
      <c r="NYE53" s="323"/>
      <c r="NYF53" s="323"/>
      <c r="NYG53" s="323"/>
      <c r="NYH53" s="323"/>
      <c r="NYI53" s="323"/>
      <c r="NYJ53" s="323"/>
      <c r="NYK53" s="323"/>
      <c r="NYL53" s="323"/>
      <c r="NYM53" s="323"/>
      <c r="NYN53" s="323"/>
      <c r="NYO53" s="323"/>
      <c r="NYP53" s="323"/>
      <c r="NYQ53" s="323"/>
      <c r="NYR53" s="323"/>
      <c r="NYS53" s="323"/>
      <c r="NYT53" s="323"/>
      <c r="NYU53" s="323"/>
      <c r="NYV53" s="323"/>
      <c r="NYW53" s="323"/>
      <c r="NYX53" s="323"/>
      <c r="NYY53" s="323"/>
      <c r="NYZ53" s="323"/>
      <c r="NZA53" s="323"/>
      <c r="NZB53" s="323"/>
      <c r="NZC53" s="323"/>
      <c r="NZD53" s="323"/>
      <c r="NZE53" s="323"/>
      <c r="NZF53" s="323"/>
      <c r="NZG53" s="323"/>
      <c r="NZH53" s="323"/>
      <c r="NZI53" s="323"/>
      <c r="NZJ53" s="323"/>
      <c r="NZK53" s="323"/>
      <c r="NZL53" s="323"/>
      <c r="NZM53" s="323"/>
      <c r="NZN53" s="323"/>
      <c r="NZO53" s="323"/>
      <c r="NZP53" s="323"/>
      <c r="NZQ53" s="323"/>
      <c r="NZR53" s="323"/>
      <c r="NZS53" s="323"/>
      <c r="NZT53" s="323"/>
      <c r="NZU53" s="323"/>
      <c r="NZV53" s="323"/>
      <c r="NZW53" s="323"/>
      <c r="NZX53" s="323"/>
      <c r="NZY53" s="323"/>
      <c r="NZZ53" s="323"/>
      <c r="OAA53" s="323"/>
      <c r="OAB53" s="323"/>
      <c r="OAC53" s="323"/>
      <c r="OAD53" s="323"/>
      <c r="OAE53" s="323"/>
      <c r="OAF53" s="323"/>
      <c r="OAG53" s="323"/>
      <c r="OAH53" s="323"/>
      <c r="OAI53" s="323"/>
      <c r="OAJ53" s="323"/>
      <c r="OAK53" s="323"/>
      <c r="OAL53" s="323"/>
      <c r="OAM53" s="323"/>
      <c r="OAN53" s="323"/>
      <c r="OAO53" s="323"/>
      <c r="OAP53" s="323"/>
      <c r="OAQ53" s="323"/>
      <c r="OAR53" s="323"/>
      <c r="OAS53" s="323"/>
      <c r="OAT53" s="323"/>
      <c r="OAU53" s="323"/>
      <c r="OAV53" s="323"/>
      <c r="OAW53" s="323"/>
      <c r="OAX53" s="323"/>
      <c r="OAY53" s="323"/>
      <c r="OAZ53" s="323"/>
      <c r="OBA53" s="323"/>
      <c r="OBB53" s="323"/>
      <c r="OBC53" s="323"/>
      <c r="OBD53" s="323"/>
      <c r="OBE53" s="323"/>
      <c r="OBF53" s="323"/>
      <c r="OBG53" s="323"/>
      <c r="OBH53" s="323"/>
      <c r="OBI53" s="323"/>
      <c r="OBJ53" s="323"/>
      <c r="OBK53" s="323"/>
      <c r="OBL53" s="323"/>
      <c r="OBM53" s="323"/>
      <c r="OBN53" s="323"/>
      <c r="OBO53" s="323"/>
      <c r="OBP53" s="323"/>
      <c r="OBQ53" s="323"/>
      <c r="OBR53" s="323"/>
      <c r="OBS53" s="323"/>
      <c r="OBT53" s="323"/>
      <c r="OBU53" s="323"/>
      <c r="OBV53" s="323"/>
      <c r="OBW53" s="323"/>
      <c r="OBX53" s="323"/>
      <c r="OBY53" s="323"/>
      <c r="OBZ53" s="323"/>
      <c r="OCA53" s="323"/>
      <c r="OCB53" s="323"/>
      <c r="OCC53" s="323"/>
      <c r="OCD53" s="323"/>
      <c r="OCE53" s="323"/>
      <c r="OCF53" s="323"/>
      <c r="OCG53" s="323"/>
      <c r="OCH53" s="323"/>
      <c r="OCI53" s="323"/>
      <c r="OCJ53" s="323"/>
      <c r="OCK53" s="323"/>
      <c r="OCL53" s="323"/>
      <c r="OCM53" s="323"/>
      <c r="OCN53" s="323"/>
      <c r="OCO53" s="323"/>
      <c r="OCP53" s="323"/>
      <c r="OCQ53" s="323"/>
      <c r="OCR53" s="323"/>
      <c r="OCS53" s="323"/>
      <c r="OCT53" s="323"/>
      <c r="OCU53" s="323"/>
      <c r="OCV53" s="323"/>
      <c r="OCW53" s="323"/>
      <c r="OCX53" s="323"/>
      <c r="OCY53" s="323"/>
      <c r="OCZ53" s="323"/>
      <c r="ODA53" s="323"/>
      <c r="ODB53" s="323"/>
      <c r="ODC53" s="323"/>
      <c r="ODD53" s="323"/>
      <c r="ODE53" s="323"/>
      <c r="ODF53" s="323"/>
      <c r="ODG53" s="323"/>
      <c r="ODH53" s="323"/>
      <c r="ODI53" s="323"/>
      <c r="ODJ53" s="323"/>
      <c r="ODK53" s="323"/>
      <c r="ODL53" s="323"/>
      <c r="ODM53" s="323"/>
      <c r="ODN53" s="323"/>
      <c r="ODO53" s="323"/>
      <c r="ODP53" s="323"/>
      <c r="ODQ53" s="323"/>
      <c r="ODR53" s="323"/>
      <c r="ODS53" s="323"/>
      <c r="ODT53" s="323"/>
      <c r="ODU53" s="323"/>
      <c r="ODV53" s="323"/>
      <c r="ODW53" s="323"/>
      <c r="ODX53" s="323"/>
      <c r="ODY53" s="323"/>
      <c r="ODZ53" s="323"/>
      <c r="OEA53" s="323"/>
      <c r="OEB53" s="323"/>
      <c r="OEC53" s="323"/>
      <c r="OED53" s="323"/>
      <c r="OEE53" s="323"/>
      <c r="OEF53" s="323"/>
      <c r="OEG53" s="323"/>
      <c r="OEH53" s="323"/>
      <c r="OEI53" s="323"/>
      <c r="OEJ53" s="323"/>
      <c r="OEK53" s="323"/>
      <c r="OEL53" s="323"/>
      <c r="OEM53" s="323"/>
      <c r="OEN53" s="323"/>
      <c r="OEO53" s="323"/>
      <c r="OEP53" s="323"/>
      <c r="OEQ53" s="323"/>
      <c r="OER53" s="323"/>
      <c r="OES53" s="323"/>
      <c r="OET53" s="323"/>
      <c r="OEU53" s="323"/>
      <c r="OEV53" s="323"/>
      <c r="OEW53" s="323"/>
      <c r="OEX53" s="323"/>
      <c r="OEY53" s="323"/>
      <c r="OEZ53" s="323"/>
      <c r="OFA53" s="323"/>
      <c r="OFB53" s="323"/>
      <c r="OFC53" s="323"/>
      <c r="OFD53" s="323"/>
      <c r="OFE53" s="323"/>
      <c r="OFF53" s="323"/>
      <c r="OFG53" s="323"/>
      <c r="OFH53" s="323"/>
      <c r="OFI53" s="323"/>
      <c r="OFJ53" s="323"/>
      <c r="OFK53" s="323"/>
      <c r="OFL53" s="323"/>
      <c r="OFM53" s="323"/>
      <c r="OFN53" s="323"/>
      <c r="OFO53" s="323"/>
      <c r="OFP53" s="323"/>
      <c r="OFQ53" s="323"/>
      <c r="OFR53" s="323"/>
      <c r="OFS53" s="323"/>
      <c r="OFT53" s="323"/>
      <c r="OFU53" s="323"/>
      <c r="OFV53" s="323"/>
      <c r="OFW53" s="323"/>
      <c r="OFX53" s="323"/>
      <c r="OFY53" s="323"/>
      <c r="OFZ53" s="323"/>
      <c r="OGA53" s="323"/>
      <c r="OGB53" s="323"/>
      <c r="OGC53" s="323"/>
      <c r="OGD53" s="323"/>
      <c r="OGE53" s="323"/>
      <c r="OGF53" s="323"/>
      <c r="OGG53" s="323"/>
      <c r="OGH53" s="323"/>
      <c r="OGI53" s="323"/>
      <c r="OGJ53" s="323"/>
      <c r="OGK53" s="323"/>
      <c r="OGL53" s="323"/>
      <c r="OGM53" s="323"/>
      <c r="OGN53" s="323"/>
      <c r="OGO53" s="323"/>
      <c r="OGP53" s="323"/>
      <c r="OGQ53" s="323"/>
      <c r="OGR53" s="323"/>
      <c r="OGS53" s="323"/>
      <c r="OGT53" s="323"/>
      <c r="OGU53" s="323"/>
      <c r="OGV53" s="323"/>
      <c r="OGW53" s="323"/>
      <c r="OGX53" s="323"/>
      <c r="OGY53" s="323"/>
      <c r="OGZ53" s="323"/>
      <c r="OHA53" s="323"/>
      <c r="OHB53" s="323"/>
      <c r="OHC53" s="323"/>
      <c r="OHD53" s="323"/>
      <c r="OHE53" s="323"/>
      <c r="OHF53" s="323"/>
      <c r="OHG53" s="323"/>
      <c r="OHH53" s="323"/>
      <c r="OHI53" s="323"/>
      <c r="OHJ53" s="323"/>
      <c r="OHK53" s="323"/>
      <c r="OHL53" s="323"/>
      <c r="OHM53" s="323"/>
      <c r="OHN53" s="323"/>
      <c r="OHO53" s="323"/>
      <c r="OHP53" s="323"/>
      <c r="OHQ53" s="323"/>
      <c r="OHR53" s="323"/>
      <c r="OHS53" s="323"/>
      <c r="OHT53" s="323"/>
      <c r="OHU53" s="323"/>
      <c r="OHV53" s="323"/>
      <c r="OHW53" s="323"/>
      <c r="OHX53" s="323"/>
      <c r="OHY53" s="323"/>
      <c r="OHZ53" s="323"/>
      <c r="OIA53" s="323"/>
      <c r="OIB53" s="323"/>
      <c r="OIC53" s="323"/>
      <c r="OID53" s="323"/>
      <c r="OIE53" s="323"/>
      <c r="OIF53" s="323"/>
      <c r="OIG53" s="323"/>
      <c r="OIH53" s="323"/>
      <c r="OII53" s="323"/>
      <c r="OIJ53" s="323"/>
      <c r="OIK53" s="323"/>
      <c r="OIL53" s="323"/>
      <c r="OIM53" s="323"/>
      <c r="OIN53" s="323"/>
      <c r="OIO53" s="323"/>
      <c r="OIP53" s="323"/>
      <c r="OIQ53" s="323"/>
      <c r="OIR53" s="323"/>
      <c r="OIS53" s="323"/>
      <c r="OIT53" s="323"/>
      <c r="OIU53" s="323"/>
      <c r="OIV53" s="323"/>
      <c r="OIW53" s="323"/>
      <c r="OIX53" s="323"/>
      <c r="OIY53" s="323"/>
      <c r="OIZ53" s="323"/>
      <c r="OJA53" s="323"/>
      <c r="OJB53" s="323"/>
      <c r="OJC53" s="323"/>
      <c r="OJD53" s="323"/>
      <c r="OJE53" s="323"/>
      <c r="OJF53" s="323"/>
      <c r="OJG53" s="323"/>
      <c r="OJH53" s="323"/>
      <c r="OJI53" s="323"/>
      <c r="OJJ53" s="323"/>
      <c r="OJK53" s="323"/>
      <c r="OJL53" s="323"/>
      <c r="OJM53" s="323"/>
      <c r="OJN53" s="323"/>
      <c r="OJO53" s="323"/>
      <c r="OJP53" s="323"/>
      <c r="OJQ53" s="323"/>
      <c r="OJR53" s="323"/>
      <c r="OJS53" s="323"/>
      <c r="OJT53" s="323"/>
      <c r="OJU53" s="323"/>
      <c r="OJV53" s="323"/>
      <c r="OJW53" s="323"/>
      <c r="OJX53" s="323"/>
      <c r="OJY53" s="323"/>
      <c r="OJZ53" s="323"/>
      <c r="OKA53" s="323"/>
      <c r="OKB53" s="323"/>
      <c r="OKC53" s="323"/>
      <c r="OKD53" s="323"/>
      <c r="OKE53" s="323"/>
      <c r="OKF53" s="323"/>
      <c r="OKG53" s="323"/>
      <c r="OKH53" s="323"/>
      <c r="OKI53" s="323"/>
      <c r="OKJ53" s="323"/>
      <c r="OKK53" s="323"/>
      <c r="OKL53" s="323"/>
      <c r="OKM53" s="323"/>
      <c r="OKN53" s="323"/>
      <c r="OKO53" s="323"/>
      <c r="OKP53" s="323"/>
      <c r="OKQ53" s="323"/>
      <c r="OKR53" s="323"/>
      <c r="OKS53" s="323"/>
      <c r="OKT53" s="323"/>
      <c r="OKU53" s="323"/>
      <c r="OKV53" s="323"/>
      <c r="OKW53" s="323"/>
      <c r="OKX53" s="323"/>
      <c r="OKY53" s="323"/>
      <c r="OKZ53" s="323"/>
      <c r="OLA53" s="323"/>
      <c r="OLB53" s="323"/>
      <c r="OLC53" s="323"/>
      <c r="OLD53" s="323"/>
      <c r="OLE53" s="323"/>
      <c r="OLF53" s="323"/>
      <c r="OLG53" s="323"/>
      <c r="OLH53" s="323"/>
      <c r="OLI53" s="323"/>
      <c r="OLJ53" s="323"/>
      <c r="OLK53" s="323"/>
      <c r="OLL53" s="323"/>
      <c r="OLM53" s="323"/>
      <c r="OLN53" s="323"/>
      <c r="OLO53" s="323"/>
      <c r="OLP53" s="323"/>
      <c r="OLQ53" s="323"/>
      <c r="OLR53" s="323"/>
      <c r="OLS53" s="323"/>
      <c r="OLT53" s="323"/>
      <c r="OLU53" s="323"/>
      <c r="OLV53" s="323"/>
      <c r="OLW53" s="323"/>
      <c r="OLX53" s="323"/>
      <c r="OLY53" s="323"/>
      <c r="OLZ53" s="323"/>
      <c r="OMA53" s="323"/>
      <c r="OMB53" s="323"/>
      <c r="OMC53" s="323"/>
      <c r="OMD53" s="323"/>
      <c r="OME53" s="323"/>
      <c r="OMF53" s="323"/>
      <c r="OMG53" s="323"/>
      <c r="OMH53" s="323"/>
      <c r="OMI53" s="323"/>
      <c r="OMJ53" s="323"/>
      <c r="OMK53" s="323"/>
      <c r="OML53" s="323"/>
      <c r="OMM53" s="323"/>
      <c r="OMN53" s="323"/>
      <c r="OMO53" s="323"/>
      <c r="OMP53" s="323"/>
      <c r="OMQ53" s="323"/>
      <c r="OMR53" s="323"/>
      <c r="OMS53" s="323"/>
      <c r="OMT53" s="323"/>
      <c r="OMU53" s="323"/>
      <c r="OMV53" s="323"/>
      <c r="OMW53" s="323"/>
      <c r="OMX53" s="323"/>
      <c r="OMY53" s="323"/>
      <c r="OMZ53" s="323"/>
      <c r="ONA53" s="323"/>
      <c r="ONB53" s="323"/>
      <c r="ONC53" s="323"/>
      <c r="OND53" s="323"/>
      <c r="ONE53" s="323"/>
      <c r="ONF53" s="323"/>
      <c r="ONG53" s="323"/>
      <c r="ONH53" s="323"/>
      <c r="ONI53" s="323"/>
      <c r="ONJ53" s="323"/>
      <c r="ONK53" s="323"/>
      <c r="ONL53" s="323"/>
      <c r="ONM53" s="323"/>
      <c r="ONN53" s="323"/>
      <c r="ONO53" s="323"/>
      <c r="ONP53" s="323"/>
      <c r="ONQ53" s="323"/>
      <c r="ONR53" s="323"/>
      <c r="ONS53" s="323"/>
      <c r="ONT53" s="323"/>
      <c r="ONU53" s="323"/>
      <c r="ONV53" s="323"/>
      <c r="ONW53" s="323"/>
      <c r="ONX53" s="323"/>
      <c r="ONY53" s="323"/>
      <c r="ONZ53" s="323"/>
      <c r="OOA53" s="323"/>
      <c r="OOB53" s="323"/>
      <c r="OOC53" s="323"/>
      <c r="OOD53" s="323"/>
      <c r="OOE53" s="323"/>
      <c r="OOF53" s="323"/>
      <c r="OOG53" s="323"/>
      <c r="OOH53" s="323"/>
      <c r="OOI53" s="323"/>
      <c r="OOJ53" s="323"/>
      <c r="OOK53" s="323"/>
      <c r="OOL53" s="323"/>
      <c r="OOM53" s="323"/>
      <c r="OON53" s="323"/>
      <c r="OOO53" s="323"/>
      <c r="OOP53" s="323"/>
      <c r="OOQ53" s="323"/>
      <c r="OOR53" s="323"/>
      <c r="OOS53" s="323"/>
      <c r="OOT53" s="323"/>
      <c r="OOU53" s="323"/>
      <c r="OOV53" s="323"/>
      <c r="OOW53" s="323"/>
      <c r="OOX53" s="323"/>
      <c r="OOY53" s="323"/>
      <c r="OOZ53" s="323"/>
      <c r="OPA53" s="323"/>
      <c r="OPB53" s="323"/>
      <c r="OPC53" s="323"/>
      <c r="OPD53" s="323"/>
      <c r="OPE53" s="323"/>
      <c r="OPF53" s="323"/>
      <c r="OPG53" s="323"/>
      <c r="OPH53" s="323"/>
      <c r="OPI53" s="323"/>
      <c r="OPJ53" s="323"/>
      <c r="OPK53" s="323"/>
      <c r="OPL53" s="323"/>
      <c r="OPM53" s="323"/>
      <c r="OPN53" s="323"/>
      <c r="OPO53" s="323"/>
      <c r="OPP53" s="323"/>
      <c r="OPQ53" s="323"/>
      <c r="OPR53" s="323"/>
      <c r="OPS53" s="323"/>
      <c r="OPT53" s="323"/>
      <c r="OPU53" s="323"/>
      <c r="OPV53" s="323"/>
      <c r="OPW53" s="323"/>
      <c r="OPX53" s="323"/>
      <c r="OPY53" s="323"/>
      <c r="OPZ53" s="323"/>
      <c r="OQA53" s="323"/>
      <c r="OQB53" s="323"/>
      <c r="OQC53" s="323"/>
      <c r="OQD53" s="323"/>
      <c r="OQE53" s="323"/>
      <c r="OQF53" s="323"/>
      <c r="OQG53" s="323"/>
      <c r="OQH53" s="323"/>
      <c r="OQI53" s="323"/>
      <c r="OQJ53" s="323"/>
      <c r="OQK53" s="323"/>
      <c r="OQL53" s="323"/>
      <c r="OQM53" s="323"/>
      <c r="OQN53" s="323"/>
      <c r="OQO53" s="323"/>
      <c r="OQP53" s="323"/>
      <c r="OQQ53" s="323"/>
      <c r="OQR53" s="323"/>
      <c r="OQS53" s="323"/>
      <c r="OQT53" s="323"/>
      <c r="OQU53" s="323"/>
      <c r="OQV53" s="323"/>
      <c r="OQW53" s="323"/>
      <c r="OQX53" s="323"/>
      <c r="OQY53" s="323"/>
      <c r="OQZ53" s="323"/>
      <c r="ORA53" s="323"/>
      <c r="ORB53" s="323"/>
      <c r="ORC53" s="323"/>
      <c r="ORD53" s="323"/>
      <c r="ORE53" s="323"/>
      <c r="ORF53" s="323"/>
      <c r="ORG53" s="323"/>
      <c r="ORH53" s="323"/>
      <c r="ORI53" s="323"/>
      <c r="ORJ53" s="323"/>
      <c r="ORK53" s="323"/>
      <c r="ORL53" s="323"/>
      <c r="ORM53" s="323"/>
      <c r="ORN53" s="323"/>
      <c r="ORO53" s="323"/>
      <c r="ORP53" s="323"/>
      <c r="ORQ53" s="323"/>
      <c r="ORR53" s="323"/>
      <c r="ORS53" s="323"/>
      <c r="ORT53" s="323"/>
      <c r="ORU53" s="323"/>
      <c r="ORV53" s="323"/>
      <c r="ORW53" s="323"/>
      <c r="ORX53" s="323"/>
      <c r="ORY53" s="323"/>
      <c r="ORZ53" s="323"/>
      <c r="OSA53" s="323"/>
      <c r="OSB53" s="323"/>
      <c r="OSC53" s="323"/>
      <c r="OSD53" s="323"/>
      <c r="OSE53" s="323"/>
      <c r="OSF53" s="323"/>
      <c r="OSG53" s="323"/>
      <c r="OSH53" s="323"/>
      <c r="OSI53" s="323"/>
      <c r="OSJ53" s="323"/>
      <c r="OSK53" s="323"/>
      <c r="OSL53" s="323"/>
      <c r="OSM53" s="323"/>
      <c r="OSN53" s="323"/>
      <c r="OSO53" s="323"/>
      <c r="OSP53" s="323"/>
      <c r="OSQ53" s="323"/>
      <c r="OSR53" s="323"/>
      <c r="OSS53" s="323"/>
      <c r="OST53" s="323"/>
      <c r="OSU53" s="323"/>
      <c r="OSV53" s="323"/>
      <c r="OSW53" s="323"/>
      <c r="OSX53" s="323"/>
      <c r="OSY53" s="323"/>
      <c r="OSZ53" s="323"/>
      <c r="OTA53" s="323"/>
      <c r="OTB53" s="323"/>
      <c r="OTC53" s="323"/>
      <c r="OTD53" s="323"/>
      <c r="OTE53" s="323"/>
      <c r="OTF53" s="323"/>
      <c r="OTG53" s="323"/>
      <c r="OTH53" s="323"/>
      <c r="OTI53" s="323"/>
      <c r="OTJ53" s="323"/>
      <c r="OTK53" s="323"/>
      <c r="OTL53" s="323"/>
      <c r="OTM53" s="323"/>
      <c r="OTN53" s="323"/>
      <c r="OTO53" s="323"/>
      <c r="OTP53" s="323"/>
      <c r="OTQ53" s="323"/>
      <c r="OTR53" s="323"/>
      <c r="OTS53" s="323"/>
      <c r="OTT53" s="323"/>
      <c r="OTU53" s="323"/>
      <c r="OTV53" s="323"/>
      <c r="OTW53" s="323"/>
      <c r="OTX53" s="323"/>
      <c r="OTY53" s="323"/>
      <c r="OTZ53" s="323"/>
      <c r="OUA53" s="323"/>
      <c r="OUB53" s="323"/>
      <c r="OUC53" s="323"/>
      <c r="OUD53" s="323"/>
      <c r="OUE53" s="323"/>
      <c r="OUF53" s="323"/>
      <c r="OUG53" s="323"/>
      <c r="OUH53" s="323"/>
      <c r="OUI53" s="323"/>
      <c r="OUJ53" s="323"/>
      <c r="OUK53" s="323"/>
      <c r="OUL53" s="323"/>
      <c r="OUM53" s="323"/>
      <c r="OUN53" s="323"/>
      <c r="OUO53" s="323"/>
      <c r="OUP53" s="323"/>
      <c r="OUQ53" s="323"/>
      <c r="OUR53" s="323"/>
      <c r="OUS53" s="323"/>
      <c r="OUT53" s="323"/>
      <c r="OUU53" s="323"/>
      <c r="OUV53" s="323"/>
      <c r="OUW53" s="323"/>
      <c r="OUX53" s="323"/>
      <c r="OUY53" s="323"/>
      <c r="OUZ53" s="323"/>
      <c r="OVA53" s="323"/>
      <c r="OVB53" s="323"/>
      <c r="OVC53" s="323"/>
      <c r="OVD53" s="323"/>
      <c r="OVE53" s="323"/>
      <c r="OVF53" s="323"/>
      <c r="OVG53" s="323"/>
      <c r="OVH53" s="323"/>
      <c r="OVI53" s="323"/>
      <c r="OVJ53" s="323"/>
      <c r="OVK53" s="323"/>
      <c r="OVL53" s="323"/>
      <c r="OVM53" s="323"/>
      <c r="OVN53" s="323"/>
      <c r="OVO53" s="323"/>
      <c r="OVP53" s="323"/>
      <c r="OVQ53" s="323"/>
      <c r="OVR53" s="323"/>
      <c r="OVS53" s="323"/>
      <c r="OVT53" s="323"/>
      <c r="OVU53" s="323"/>
      <c r="OVV53" s="323"/>
      <c r="OVW53" s="323"/>
      <c r="OVX53" s="323"/>
      <c r="OVY53" s="323"/>
      <c r="OVZ53" s="323"/>
      <c r="OWA53" s="323"/>
      <c r="OWB53" s="323"/>
      <c r="OWC53" s="323"/>
      <c r="OWD53" s="323"/>
      <c r="OWE53" s="323"/>
      <c r="OWF53" s="323"/>
      <c r="OWG53" s="323"/>
      <c r="OWH53" s="323"/>
      <c r="OWI53" s="323"/>
      <c r="OWJ53" s="323"/>
      <c r="OWK53" s="323"/>
      <c r="OWL53" s="323"/>
      <c r="OWM53" s="323"/>
      <c r="OWN53" s="323"/>
      <c r="OWO53" s="323"/>
      <c r="OWP53" s="323"/>
      <c r="OWQ53" s="323"/>
      <c r="OWR53" s="323"/>
      <c r="OWS53" s="323"/>
      <c r="OWT53" s="323"/>
      <c r="OWU53" s="323"/>
      <c r="OWV53" s="323"/>
      <c r="OWW53" s="323"/>
      <c r="OWX53" s="323"/>
      <c r="OWY53" s="323"/>
      <c r="OWZ53" s="323"/>
      <c r="OXA53" s="323"/>
      <c r="OXB53" s="323"/>
      <c r="OXC53" s="323"/>
      <c r="OXD53" s="323"/>
      <c r="OXE53" s="323"/>
      <c r="OXF53" s="323"/>
      <c r="OXG53" s="323"/>
      <c r="OXH53" s="323"/>
      <c r="OXI53" s="323"/>
      <c r="OXJ53" s="323"/>
      <c r="OXK53" s="323"/>
      <c r="OXL53" s="323"/>
      <c r="OXM53" s="323"/>
      <c r="OXN53" s="323"/>
      <c r="OXO53" s="323"/>
      <c r="OXP53" s="323"/>
      <c r="OXQ53" s="323"/>
      <c r="OXR53" s="323"/>
      <c r="OXS53" s="323"/>
      <c r="OXT53" s="323"/>
      <c r="OXU53" s="323"/>
      <c r="OXV53" s="323"/>
      <c r="OXW53" s="323"/>
      <c r="OXX53" s="323"/>
      <c r="OXY53" s="323"/>
      <c r="OXZ53" s="323"/>
      <c r="OYA53" s="323"/>
      <c r="OYB53" s="323"/>
      <c r="OYC53" s="323"/>
      <c r="OYD53" s="323"/>
      <c r="OYE53" s="323"/>
      <c r="OYF53" s="323"/>
      <c r="OYG53" s="323"/>
      <c r="OYH53" s="323"/>
      <c r="OYI53" s="323"/>
      <c r="OYJ53" s="323"/>
      <c r="OYK53" s="323"/>
      <c r="OYL53" s="323"/>
      <c r="OYM53" s="323"/>
      <c r="OYN53" s="323"/>
      <c r="OYO53" s="323"/>
      <c r="OYP53" s="323"/>
      <c r="OYQ53" s="323"/>
      <c r="OYR53" s="323"/>
      <c r="OYS53" s="323"/>
      <c r="OYT53" s="323"/>
      <c r="OYU53" s="323"/>
      <c r="OYV53" s="323"/>
      <c r="OYW53" s="323"/>
      <c r="OYX53" s="323"/>
      <c r="OYY53" s="323"/>
      <c r="OYZ53" s="323"/>
      <c r="OZA53" s="323"/>
      <c r="OZB53" s="323"/>
      <c r="OZC53" s="323"/>
      <c r="OZD53" s="323"/>
      <c r="OZE53" s="323"/>
      <c r="OZF53" s="323"/>
      <c r="OZG53" s="323"/>
      <c r="OZH53" s="323"/>
      <c r="OZI53" s="323"/>
      <c r="OZJ53" s="323"/>
      <c r="OZK53" s="323"/>
      <c r="OZL53" s="323"/>
      <c r="OZM53" s="323"/>
      <c r="OZN53" s="323"/>
      <c r="OZO53" s="323"/>
      <c r="OZP53" s="323"/>
      <c r="OZQ53" s="323"/>
      <c r="OZR53" s="323"/>
      <c r="OZS53" s="323"/>
      <c r="OZT53" s="323"/>
      <c r="OZU53" s="323"/>
      <c r="OZV53" s="323"/>
      <c r="OZW53" s="323"/>
      <c r="OZX53" s="323"/>
      <c r="OZY53" s="323"/>
      <c r="OZZ53" s="323"/>
      <c r="PAA53" s="323"/>
      <c r="PAB53" s="323"/>
      <c r="PAC53" s="323"/>
      <c r="PAD53" s="323"/>
      <c r="PAE53" s="323"/>
      <c r="PAF53" s="323"/>
      <c r="PAG53" s="323"/>
      <c r="PAH53" s="323"/>
      <c r="PAI53" s="323"/>
      <c r="PAJ53" s="323"/>
      <c r="PAK53" s="323"/>
      <c r="PAL53" s="323"/>
      <c r="PAM53" s="323"/>
      <c r="PAN53" s="323"/>
      <c r="PAO53" s="323"/>
      <c r="PAP53" s="323"/>
      <c r="PAQ53" s="323"/>
      <c r="PAR53" s="323"/>
      <c r="PAS53" s="323"/>
      <c r="PAT53" s="323"/>
      <c r="PAU53" s="323"/>
      <c r="PAV53" s="323"/>
      <c r="PAW53" s="323"/>
      <c r="PAX53" s="323"/>
      <c r="PAY53" s="323"/>
      <c r="PAZ53" s="323"/>
      <c r="PBA53" s="323"/>
      <c r="PBB53" s="323"/>
      <c r="PBC53" s="323"/>
      <c r="PBD53" s="323"/>
      <c r="PBE53" s="323"/>
      <c r="PBF53" s="323"/>
      <c r="PBG53" s="323"/>
      <c r="PBH53" s="323"/>
      <c r="PBI53" s="323"/>
      <c r="PBJ53" s="323"/>
      <c r="PBK53" s="323"/>
      <c r="PBL53" s="323"/>
      <c r="PBM53" s="323"/>
      <c r="PBN53" s="323"/>
      <c r="PBO53" s="323"/>
      <c r="PBP53" s="323"/>
      <c r="PBQ53" s="323"/>
      <c r="PBR53" s="323"/>
      <c r="PBS53" s="323"/>
      <c r="PBT53" s="323"/>
      <c r="PBU53" s="323"/>
      <c r="PBV53" s="323"/>
      <c r="PBW53" s="323"/>
      <c r="PBX53" s="323"/>
      <c r="PBY53" s="323"/>
      <c r="PBZ53" s="323"/>
      <c r="PCA53" s="323"/>
      <c r="PCB53" s="323"/>
      <c r="PCC53" s="323"/>
      <c r="PCD53" s="323"/>
      <c r="PCE53" s="323"/>
      <c r="PCF53" s="323"/>
      <c r="PCG53" s="323"/>
      <c r="PCH53" s="323"/>
      <c r="PCI53" s="323"/>
      <c r="PCJ53" s="323"/>
      <c r="PCK53" s="323"/>
      <c r="PCL53" s="323"/>
      <c r="PCM53" s="323"/>
      <c r="PCN53" s="323"/>
      <c r="PCO53" s="323"/>
      <c r="PCP53" s="323"/>
      <c r="PCQ53" s="323"/>
      <c r="PCR53" s="323"/>
      <c r="PCS53" s="323"/>
      <c r="PCT53" s="323"/>
      <c r="PCU53" s="323"/>
      <c r="PCV53" s="323"/>
      <c r="PCW53" s="323"/>
      <c r="PCX53" s="323"/>
      <c r="PCY53" s="323"/>
      <c r="PCZ53" s="323"/>
      <c r="PDA53" s="323"/>
      <c r="PDB53" s="323"/>
      <c r="PDC53" s="323"/>
      <c r="PDD53" s="323"/>
      <c r="PDE53" s="323"/>
      <c r="PDF53" s="323"/>
      <c r="PDG53" s="323"/>
      <c r="PDH53" s="323"/>
      <c r="PDI53" s="323"/>
      <c r="PDJ53" s="323"/>
      <c r="PDK53" s="323"/>
      <c r="PDL53" s="323"/>
      <c r="PDM53" s="323"/>
      <c r="PDN53" s="323"/>
      <c r="PDO53" s="323"/>
      <c r="PDP53" s="323"/>
      <c r="PDQ53" s="323"/>
      <c r="PDR53" s="323"/>
      <c r="PDS53" s="323"/>
      <c r="PDT53" s="323"/>
      <c r="PDU53" s="323"/>
      <c r="PDV53" s="323"/>
      <c r="PDW53" s="323"/>
      <c r="PDX53" s="323"/>
      <c r="PDY53" s="323"/>
      <c r="PDZ53" s="323"/>
      <c r="PEA53" s="323"/>
      <c r="PEB53" s="323"/>
      <c r="PEC53" s="323"/>
      <c r="PED53" s="323"/>
      <c r="PEE53" s="323"/>
      <c r="PEF53" s="323"/>
      <c r="PEG53" s="323"/>
      <c r="PEH53" s="323"/>
      <c r="PEI53" s="323"/>
      <c r="PEJ53" s="323"/>
      <c r="PEK53" s="323"/>
      <c r="PEL53" s="323"/>
      <c r="PEM53" s="323"/>
      <c r="PEN53" s="323"/>
      <c r="PEO53" s="323"/>
      <c r="PEP53" s="323"/>
      <c r="PEQ53" s="323"/>
      <c r="PER53" s="323"/>
      <c r="PES53" s="323"/>
      <c r="PET53" s="323"/>
      <c r="PEU53" s="323"/>
      <c r="PEV53" s="323"/>
      <c r="PEW53" s="323"/>
      <c r="PEX53" s="323"/>
      <c r="PEY53" s="323"/>
      <c r="PEZ53" s="323"/>
      <c r="PFA53" s="323"/>
      <c r="PFB53" s="323"/>
      <c r="PFC53" s="323"/>
      <c r="PFD53" s="323"/>
      <c r="PFE53" s="323"/>
      <c r="PFF53" s="323"/>
      <c r="PFG53" s="323"/>
      <c r="PFH53" s="323"/>
      <c r="PFI53" s="323"/>
      <c r="PFJ53" s="323"/>
      <c r="PFK53" s="323"/>
      <c r="PFL53" s="323"/>
      <c r="PFM53" s="323"/>
      <c r="PFN53" s="323"/>
      <c r="PFO53" s="323"/>
      <c r="PFP53" s="323"/>
      <c r="PFQ53" s="323"/>
      <c r="PFR53" s="323"/>
      <c r="PFS53" s="323"/>
      <c r="PFT53" s="323"/>
      <c r="PFU53" s="323"/>
      <c r="PFV53" s="323"/>
      <c r="PFW53" s="323"/>
      <c r="PFX53" s="323"/>
      <c r="PFY53" s="323"/>
      <c r="PFZ53" s="323"/>
      <c r="PGA53" s="323"/>
      <c r="PGB53" s="323"/>
      <c r="PGC53" s="323"/>
      <c r="PGD53" s="323"/>
      <c r="PGE53" s="323"/>
      <c r="PGF53" s="323"/>
      <c r="PGG53" s="323"/>
      <c r="PGH53" s="323"/>
      <c r="PGI53" s="323"/>
      <c r="PGJ53" s="323"/>
      <c r="PGK53" s="323"/>
      <c r="PGL53" s="323"/>
      <c r="PGM53" s="323"/>
      <c r="PGN53" s="323"/>
      <c r="PGO53" s="323"/>
      <c r="PGP53" s="323"/>
      <c r="PGQ53" s="323"/>
      <c r="PGR53" s="323"/>
      <c r="PGS53" s="323"/>
      <c r="PGT53" s="323"/>
      <c r="PGU53" s="323"/>
      <c r="PGV53" s="323"/>
      <c r="PGW53" s="323"/>
      <c r="PGX53" s="323"/>
      <c r="PGY53" s="323"/>
      <c r="PGZ53" s="323"/>
      <c r="PHA53" s="323"/>
      <c r="PHB53" s="323"/>
      <c r="PHC53" s="323"/>
      <c r="PHD53" s="323"/>
      <c r="PHE53" s="323"/>
      <c r="PHF53" s="323"/>
      <c r="PHG53" s="323"/>
      <c r="PHH53" s="323"/>
      <c r="PHI53" s="323"/>
      <c r="PHJ53" s="323"/>
      <c r="PHK53" s="323"/>
      <c r="PHL53" s="323"/>
      <c r="PHM53" s="323"/>
      <c r="PHN53" s="323"/>
      <c r="PHO53" s="323"/>
      <c r="PHP53" s="323"/>
      <c r="PHQ53" s="323"/>
      <c r="PHR53" s="323"/>
      <c r="PHS53" s="323"/>
      <c r="PHT53" s="323"/>
      <c r="PHU53" s="323"/>
      <c r="PHV53" s="323"/>
      <c r="PHW53" s="323"/>
      <c r="PHX53" s="323"/>
      <c r="PHY53" s="323"/>
      <c r="PHZ53" s="323"/>
      <c r="PIA53" s="323"/>
      <c r="PIB53" s="323"/>
      <c r="PIC53" s="323"/>
      <c r="PID53" s="323"/>
      <c r="PIE53" s="323"/>
      <c r="PIF53" s="323"/>
      <c r="PIG53" s="323"/>
      <c r="PIH53" s="323"/>
      <c r="PII53" s="323"/>
      <c r="PIJ53" s="323"/>
      <c r="PIK53" s="323"/>
      <c r="PIL53" s="323"/>
      <c r="PIM53" s="323"/>
      <c r="PIN53" s="323"/>
      <c r="PIO53" s="323"/>
      <c r="PIP53" s="323"/>
      <c r="PIQ53" s="323"/>
      <c r="PIR53" s="323"/>
      <c r="PIS53" s="323"/>
      <c r="PIT53" s="323"/>
      <c r="PIU53" s="323"/>
      <c r="PIV53" s="323"/>
      <c r="PIW53" s="323"/>
      <c r="PIX53" s="323"/>
      <c r="PIY53" s="323"/>
      <c r="PIZ53" s="323"/>
      <c r="PJA53" s="323"/>
      <c r="PJB53" s="323"/>
      <c r="PJC53" s="323"/>
      <c r="PJD53" s="323"/>
      <c r="PJE53" s="323"/>
      <c r="PJF53" s="323"/>
      <c r="PJG53" s="323"/>
      <c r="PJH53" s="323"/>
      <c r="PJI53" s="323"/>
      <c r="PJJ53" s="323"/>
      <c r="PJK53" s="323"/>
      <c r="PJL53" s="323"/>
      <c r="PJM53" s="323"/>
      <c r="PJN53" s="323"/>
      <c r="PJO53" s="323"/>
      <c r="PJP53" s="323"/>
      <c r="PJQ53" s="323"/>
      <c r="PJR53" s="323"/>
      <c r="PJS53" s="323"/>
      <c r="PJT53" s="323"/>
      <c r="PJU53" s="323"/>
      <c r="PJV53" s="323"/>
      <c r="PJW53" s="323"/>
      <c r="PJX53" s="323"/>
      <c r="PJY53" s="323"/>
      <c r="PJZ53" s="323"/>
      <c r="PKA53" s="323"/>
      <c r="PKB53" s="323"/>
      <c r="PKC53" s="323"/>
      <c r="PKD53" s="323"/>
      <c r="PKE53" s="323"/>
      <c r="PKF53" s="323"/>
      <c r="PKG53" s="323"/>
      <c r="PKH53" s="323"/>
      <c r="PKI53" s="323"/>
      <c r="PKJ53" s="323"/>
      <c r="PKK53" s="323"/>
      <c r="PKL53" s="323"/>
      <c r="PKM53" s="323"/>
      <c r="PKN53" s="323"/>
      <c r="PKO53" s="323"/>
      <c r="PKP53" s="323"/>
      <c r="PKQ53" s="323"/>
      <c r="PKR53" s="323"/>
      <c r="PKS53" s="323"/>
      <c r="PKT53" s="323"/>
      <c r="PKU53" s="323"/>
      <c r="PKV53" s="323"/>
      <c r="PKW53" s="323"/>
      <c r="PKX53" s="323"/>
      <c r="PKY53" s="323"/>
      <c r="PKZ53" s="323"/>
      <c r="PLA53" s="323"/>
      <c r="PLB53" s="323"/>
      <c r="PLC53" s="323"/>
      <c r="PLD53" s="323"/>
      <c r="PLE53" s="323"/>
      <c r="PLF53" s="323"/>
      <c r="PLG53" s="323"/>
      <c r="PLH53" s="323"/>
      <c r="PLI53" s="323"/>
      <c r="PLJ53" s="323"/>
      <c r="PLK53" s="323"/>
      <c r="PLL53" s="323"/>
      <c r="PLM53" s="323"/>
      <c r="PLN53" s="323"/>
      <c r="PLO53" s="323"/>
      <c r="PLP53" s="323"/>
      <c r="PLQ53" s="323"/>
      <c r="PLR53" s="323"/>
      <c r="PLS53" s="323"/>
      <c r="PLT53" s="323"/>
      <c r="PLU53" s="323"/>
      <c r="PLV53" s="323"/>
      <c r="PLW53" s="323"/>
      <c r="PLX53" s="323"/>
      <c r="PLY53" s="323"/>
      <c r="PLZ53" s="323"/>
      <c r="PMA53" s="323"/>
      <c r="PMB53" s="323"/>
      <c r="PMC53" s="323"/>
      <c r="PMD53" s="323"/>
      <c r="PME53" s="323"/>
      <c r="PMF53" s="323"/>
      <c r="PMG53" s="323"/>
      <c r="PMH53" s="323"/>
      <c r="PMI53" s="323"/>
      <c r="PMJ53" s="323"/>
      <c r="PMK53" s="323"/>
      <c r="PML53" s="323"/>
      <c r="PMM53" s="323"/>
      <c r="PMN53" s="323"/>
      <c r="PMO53" s="323"/>
      <c r="PMP53" s="323"/>
      <c r="PMQ53" s="323"/>
      <c r="PMR53" s="323"/>
      <c r="PMS53" s="323"/>
      <c r="PMT53" s="323"/>
      <c r="PMU53" s="323"/>
      <c r="PMV53" s="323"/>
      <c r="PMW53" s="323"/>
      <c r="PMX53" s="323"/>
      <c r="PMY53" s="323"/>
      <c r="PMZ53" s="323"/>
      <c r="PNA53" s="323"/>
      <c r="PNB53" s="323"/>
      <c r="PNC53" s="323"/>
      <c r="PND53" s="323"/>
      <c r="PNE53" s="323"/>
      <c r="PNF53" s="323"/>
      <c r="PNG53" s="323"/>
      <c r="PNH53" s="323"/>
      <c r="PNI53" s="323"/>
      <c r="PNJ53" s="323"/>
      <c r="PNK53" s="323"/>
      <c r="PNL53" s="323"/>
      <c r="PNM53" s="323"/>
      <c r="PNN53" s="323"/>
      <c r="PNO53" s="323"/>
      <c r="PNP53" s="323"/>
      <c r="PNQ53" s="323"/>
      <c r="PNR53" s="323"/>
      <c r="PNS53" s="323"/>
      <c r="PNT53" s="323"/>
      <c r="PNU53" s="323"/>
      <c r="PNV53" s="323"/>
      <c r="PNW53" s="323"/>
      <c r="PNX53" s="323"/>
      <c r="PNY53" s="323"/>
      <c r="PNZ53" s="323"/>
      <c r="POA53" s="323"/>
      <c r="POB53" s="323"/>
      <c r="POC53" s="323"/>
      <c r="POD53" s="323"/>
      <c r="POE53" s="323"/>
      <c r="POF53" s="323"/>
      <c r="POG53" s="323"/>
      <c r="POH53" s="323"/>
      <c r="POI53" s="323"/>
      <c r="POJ53" s="323"/>
      <c r="POK53" s="323"/>
      <c r="POL53" s="323"/>
      <c r="POM53" s="323"/>
      <c r="PON53" s="323"/>
      <c r="POO53" s="323"/>
      <c r="POP53" s="323"/>
      <c r="POQ53" s="323"/>
      <c r="POR53" s="323"/>
      <c r="POS53" s="323"/>
      <c r="POT53" s="323"/>
      <c r="POU53" s="323"/>
      <c r="POV53" s="323"/>
      <c r="POW53" s="323"/>
      <c r="POX53" s="323"/>
      <c r="POY53" s="323"/>
      <c r="POZ53" s="323"/>
      <c r="PPA53" s="323"/>
      <c r="PPB53" s="323"/>
      <c r="PPC53" s="323"/>
      <c r="PPD53" s="323"/>
      <c r="PPE53" s="323"/>
      <c r="PPF53" s="323"/>
      <c r="PPG53" s="323"/>
      <c r="PPH53" s="323"/>
      <c r="PPI53" s="323"/>
      <c r="PPJ53" s="323"/>
      <c r="PPK53" s="323"/>
      <c r="PPL53" s="323"/>
      <c r="PPM53" s="323"/>
      <c r="PPN53" s="323"/>
      <c r="PPO53" s="323"/>
      <c r="PPP53" s="323"/>
      <c r="PPQ53" s="323"/>
      <c r="PPR53" s="323"/>
      <c r="PPS53" s="323"/>
      <c r="PPT53" s="323"/>
      <c r="PPU53" s="323"/>
      <c r="PPV53" s="323"/>
      <c r="PPW53" s="323"/>
      <c r="PPX53" s="323"/>
      <c r="PPY53" s="323"/>
      <c r="PPZ53" s="323"/>
      <c r="PQA53" s="323"/>
      <c r="PQB53" s="323"/>
      <c r="PQC53" s="323"/>
      <c r="PQD53" s="323"/>
      <c r="PQE53" s="323"/>
      <c r="PQF53" s="323"/>
      <c r="PQG53" s="323"/>
      <c r="PQH53" s="323"/>
      <c r="PQI53" s="323"/>
      <c r="PQJ53" s="323"/>
      <c r="PQK53" s="323"/>
      <c r="PQL53" s="323"/>
      <c r="PQM53" s="323"/>
      <c r="PQN53" s="323"/>
      <c r="PQO53" s="323"/>
      <c r="PQP53" s="323"/>
      <c r="PQQ53" s="323"/>
      <c r="PQR53" s="323"/>
      <c r="PQS53" s="323"/>
      <c r="PQT53" s="323"/>
      <c r="PQU53" s="323"/>
      <c r="PQV53" s="323"/>
      <c r="PQW53" s="323"/>
      <c r="PQX53" s="323"/>
      <c r="PQY53" s="323"/>
      <c r="PQZ53" s="323"/>
      <c r="PRA53" s="323"/>
      <c r="PRB53" s="323"/>
      <c r="PRC53" s="323"/>
      <c r="PRD53" s="323"/>
      <c r="PRE53" s="323"/>
      <c r="PRF53" s="323"/>
      <c r="PRG53" s="323"/>
      <c r="PRH53" s="323"/>
      <c r="PRI53" s="323"/>
      <c r="PRJ53" s="323"/>
      <c r="PRK53" s="323"/>
      <c r="PRL53" s="323"/>
      <c r="PRM53" s="323"/>
      <c r="PRN53" s="323"/>
      <c r="PRO53" s="323"/>
      <c r="PRP53" s="323"/>
      <c r="PRQ53" s="323"/>
      <c r="PRR53" s="323"/>
      <c r="PRS53" s="323"/>
      <c r="PRT53" s="323"/>
      <c r="PRU53" s="323"/>
      <c r="PRV53" s="323"/>
      <c r="PRW53" s="323"/>
      <c r="PRX53" s="323"/>
      <c r="PRY53" s="323"/>
      <c r="PRZ53" s="323"/>
      <c r="PSA53" s="323"/>
      <c r="PSB53" s="323"/>
      <c r="PSC53" s="323"/>
      <c r="PSD53" s="323"/>
      <c r="PSE53" s="323"/>
      <c r="PSF53" s="323"/>
      <c r="PSG53" s="323"/>
      <c r="PSH53" s="323"/>
      <c r="PSI53" s="323"/>
      <c r="PSJ53" s="323"/>
      <c r="PSK53" s="323"/>
      <c r="PSL53" s="323"/>
      <c r="PSM53" s="323"/>
      <c r="PSN53" s="323"/>
      <c r="PSO53" s="323"/>
      <c r="PSP53" s="323"/>
      <c r="PSQ53" s="323"/>
      <c r="PSR53" s="323"/>
      <c r="PSS53" s="323"/>
      <c r="PST53" s="323"/>
      <c r="PSU53" s="323"/>
      <c r="PSV53" s="323"/>
      <c r="PSW53" s="323"/>
      <c r="PSX53" s="323"/>
      <c r="PSY53" s="323"/>
      <c r="PSZ53" s="323"/>
      <c r="PTA53" s="323"/>
      <c r="PTB53" s="323"/>
      <c r="PTC53" s="323"/>
      <c r="PTD53" s="323"/>
      <c r="PTE53" s="323"/>
      <c r="PTF53" s="323"/>
      <c r="PTG53" s="323"/>
      <c r="PTH53" s="323"/>
      <c r="PTI53" s="323"/>
      <c r="PTJ53" s="323"/>
      <c r="PTK53" s="323"/>
      <c r="PTL53" s="323"/>
      <c r="PTM53" s="323"/>
      <c r="PTN53" s="323"/>
      <c r="PTO53" s="323"/>
      <c r="PTP53" s="323"/>
      <c r="PTQ53" s="323"/>
      <c r="PTR53" s="323"/>
      <c r="PTS53" s="323"/>
      <c r="PTT53" s="323"/>
      <c r="PTU53" s="323"/>
      <c r="PTV53" s="323"/>
      <c r="PTW53" s="323"/>
      <c r="PTX53" s="323"/>
      <c r="PTY53" s="323"/>
      <c r="PTZ53" s="323"/>
      <c r="PUA53" s="323"/>
      <c r="PUB53" s="323"/>
      <c r="PUC53" s="323"/>
      <c r="PUD53" s="323"/>
      <c r="PUE53" s="323"/>
      <c r="PUF53" s="323"/>
      <c r="PUG53" s="323"/>
      <c r="PUH53" s="323"/>
      <c r="PUI53" s="323"/>
      <c r="PUJ53" s="323"/>
      <c r="PUK53" s="323"/>
      <c r="PUL53" s="323"/>
      <c r="PUM53" s="323"/>
      <c r="PUN53" s="323"/>
      <c r="PUO53" s="323"/>
      <c r="PUP53" s="323"/>
      <c r="PUQ53" s="323"/>
      <c r="PUR53" s="323"/>
      <c r="PUS53" s="323"/>
      <c r="PUT53" s="323"/>
      <c r="PUU53" s="323"/>
      <c r="PUV53" s="323"/>
      <c r="PUW53" s="323"/>
      <c r="PUX53" s="323"/>
      <c r="PUY53" s="323"/>
      <c r="PUZ53" s="323"/>
      <c r="PVA53" s="323"/>
      <c r="PVB53" s="323"/>
      <c r="PVC53" s="323"/>
      <c r="PVD53" s="323"/>
      <c r="PVE53" s="323"/>
      <c r="PVF53" s="323"/>
      <c r="PVG53" s="323"/>
      <c r="PVH53" s="323"/>
      <c r="PVI53" s="323"/>
      <c r="PVJ53" s="323"/>
      <c r="PVK53" s="323"/>
      <c r="PVL53" s="323"/>
      <c r="PVM53" s="323"/>
      <c r="PVN53" s="323"/>
      <c r="PVO53" s="323"/>
      <c r="PVP53" s="323"/>
      <c r="PVQ53" s="323"/>
      <c r="PVR53" s="323"/>
      <c r="PVS53" s="323"/>
      <c r="PVT53" s="323"/>
      <c r="PVU53" s="323"/>
      <c r="PVV53" s="323"/>
      <c r="PVW53" s="323"/>
      <c r="PVX53" s="323"/>
      <c r="PVY53" s="323"/>
      <c r="PVZ53" s="323"/>
      <c r="PWA53" s="323"/>
      <c r="PWB53" s="323"/>
      <c r="PWC53" s="323"/>
      <c r="PWD53" s="323"/>
      <c r="PWE53" s="323"/>
      <c r="PWF53" s="323"/>
      <c r="PWG53" s="323"/>
      <c r="PWH53" s="323"/>
      <c r="PWI53" s="323"/>
      <c r="PWJ53" s="323"/>
      <c r="PWK53" s="323"/>
      <c r="PWL53" s="323"/>
      <c r="PWM53" s="323"/>
      <c r="PWN53" s="323"/>
      <c r="PWO53" s="323"/>
      <c r="PWP53" s="323"/>
      <c r="PWQ53" s="323"/>
      <c r="PWR53" s="323"/>
      <c r="PWS53" s="323"/>
      <c r="PWT53" s="323"/>
      <c r="PWU53" s="323"/>
      <c r="PWV53" s="323"/>
      <c r="PWW53" s="323"/>
      <c r="PWX53" s="323"/>
      <c r="PWY53" s="323"/>
      <c r="PWZ53" s="323"/>
      <c r="PXA53" s="323"/>
      <c r="PXB53" s="323"/>
      <c r="PXC53" s="323"/>
      <c r="PXD53" s="323"/>
      <c r="PXE53" s="323"/>
      <c r="PXF53" s="323"/>
      <c r="PXG53" s="323"/>
      <c r="PXH53" s="323"/>
      <c r="PXI53" s="323"/>
      <c r="PXJ53" s="323"/>
      <c r="PXK53" s="323"/>
      <c r="PXL53" s="323"/>
      <c r="PXM53" s="323"/>
      <c r="PXN53" s="323"/>
      <c r="PXO53" s="323"/>
      <c r="PXP53" s="323"/>
      <c r="PXQ53" s="323"/>
      <c r="PXR53" s="323"/>
      <c r="PXS53" s="323"/>
      <c r="PXT53" s="323"/>
      <c r="PXU53" s="323"/>
      <c r="PXV53" s="323"/>
      <c r="PXW53" s="323"/>
      <c r="PXX53" s="323"/>
      <c r="PXY53" s="323"/>
      <c r="PXZ53" s="323"/>
      <c r="PYA53" s="323"/>
      <c r="PYB53" s="323"/>
      <c r="PYC53" s="323"/>
      <c r="PYD53" s="323"/>
      <c r="PYE53" s="323"/>
      <c r="PYF53" s="323"/>
      <c r="PYG53" s="323"/>
      <c r="PYH53" s="323"/>
      <c r="PYI53" s="323"/>
      <c r="PYJ53" s="323"/>
      <c r="PYK53" s="323"/>
      <c r="PYL53" s="323"/>
      <c r="PYM53" s="323"/>
      <c r="PYN53" s="323"/>
      <c r="PYO53" s="323"/>
      <c r="PYP53" s="323"/>
      <c r="PYQ53" s="323"/>
      <c r="PYR53" s="323"/>
      <c r="PYS53" s="323"/>
      <c r="PYT53" s="323"/>
      <c r="PYU53" s="323"/>
      <c r="PYV53" s="323"/>
      <c r="PYW53" s="323"/>
      <c r="PYX53" s="323"/>
      <c r="PYY53" s="323"/>
      <c r="PYZ53" s="323"/>
      <c r="PZA53" s="323"/>
      <c r="PZB53" s="323"/>
      <c r="PZC53" s="323"/>
      <c r="PZD53" s="323"/>
      <c r="PZE53" s="323"/>
      <c r="PZF53" s="323"/>
      <c r="PZG53" s="323"/>
      <c r="PZH53" s="323"/>
      <c r="PZI53" s="323"/>
      <c r="PZJ53" s="323"/>
      <c r="PZK53" s="323"/>
      <c r="PZL53" s="323"/>
      <c r="PZM53" s="323"/>
      <c r="PZN53" s="323"/>
      <c r="PZO53" s="323"/>
      <c r="PZP53" s="323"/>
      <c r="PZQ53" s="323"/>
      <c r="PZR53" s="323"/>
      <c r="PZS53" s="323"/>
      <c r="PZT53" s="323"/>
      <c r="PZU53" s="323"/>
      <c r="PZV53" s="323"/>
      <c r="PZW53" s="323"/>
      <c r="PZX53" s="323"/>
      <c r="PZY53" s="323"/>
      <c r="PZZ53" s="323"/>
      <c r="QAA53" s="323"/>
      <c r="QAB53" s="323"/>
      <c r="QAC53" s="323"/>
      <c r="QAD53" s="323"/>
      <c r="QAE53" s="323"/>
      <c r="QAF53" s="323"/>
      <c r="QAG53" s="323"/>
      <c r="QAH53" s="323"/>
      <c r="QAI53" s="323"/>
      <c r="QAJ53" s="323"/>
      <c r="QAK53" s="323"/>
      <c r="QAL53" s="323"/>
      <c r="QAM53" s="323"/>
      <c r="QAN53" s="323"/>
      <c r="QAO53" s="323"/>
      <c r="QAP53" s="323"/>
      <c r="QAQ53" s="323"/>
      <c r="QAR53" s="323"/>
      <c r="QAS53" s="323"/>
      <c r="QAT53" s="323"/>
      <c r="QAU53" s="323"/>
      <c r="QAV53" s="323"/>
      <c r="QAW53" s="323"/>
      <c r="QAX53" s="323"/>
      <c r="QAY53" s="323"/>
      <c r="QAZ53" s="323"/>
      <c r="QBA53" s="323"/>
      <c r="QBB53" s="323"/>
      <c r="QBC53" s="323"/>
      <c r="QBD53" s="323"/>
      <c r="QBE53" s="323"/>
      <c r="QBF53" s="323"/>
      <c r="QBG53" s="323"/>
      <c r="QBH53" s="323"/>
      <c r="QBI53" s="323"/>
      <c r="QBJ53" s="323"/>
      <c r="QBK53" s="323"/>
      <c r="QBL53" s="323"/>
      <c r="QBM53" s="323"/>
      <c r="QBN53" s="323"/>
      <c r="QBO53" s="323"/>
      <c r="QBP53" s="323"/>
      <c r="QBQ53" s="323"/>
      <c r="QBR53" s="323"/>
      <c r="QBS53" s="323"/>
      <c r="QBT53" s="323"/>
      <c r="QBU53" s="323"/>
      <c r="QBV53" s="323"/>
      <c r="QBW53" s="323"/>
      <c r="QBX53" s="323"/>
      <c r="QBY53" s="323"/>
      <c r="QBZ53" s="323"/>
      <c r="QCA53" s="323"/>
      <c r="QCB53" s="323"/>
      <c r="QCC53" s="323"/>
      <c r="QCD53" s="323"/>
      <c r="QCE53" s="323"/>
      <c r="QCF53" s="323"/>
      <c r="QCG53" s="323"/>
      <c r="QCH53" s="323"/>
      <c r="QCI53" s="323"/>
      <c r="QCJ53" s="323"/>
      <c r="QCK53" s="323"/>
      <c r="QCL53" s="323"/>
      <c r="QCM53" s="323"/>
      <c r="QCN53" s="323"/>
      <c r="QCO53" s="323"/>
      <c r="QCP53" s="323"/>
      <c r="QCQ53" s="323"/>
      <c r="QCR53" s="323"/>
      <c r="QCS53" s="323"/>
      <c r="QCT53" s="323"/>
      <c r="QCU53" s="323"/>
      <c r="QCV53" s="323"/>
      <c r="QCW53" s="323"/>
      <c r="QCX53" s="323"/>
      <c r="QCY53" s="323"/>
      <c r="QCZ53" s="323"/>
      <c r="QDA53" s="323"/>
      <c r="QDB53" s="323"/>
      <c r="QDC53" s="323"/>
      <c r="QDD53" s="323"/>
      <c r="QDE53" s="323"/>
      <c r="QDF53" s="323"/>
      <c r="QDG53" s="323"/>
      <c r="QDH53" s="323"/>
      <c r="QDI53" s="323"/>
      <c r="QDJ53" s="323"/>
      <c r="QDK53" s="323"/>
      <c r="QDL53" s="323"/>
      <c r="QDM53" s="323"/>
      <c r="QDN53" s="323"/>
      <c r="QDO53" s="323"/>
      <c r="QDP53" s="323"/>
      <c r="QDQ53" s="323"/>
      <c r="QDR53" s="323"/>
      <c r="QDS53" s="323"/>
      <c r="QDT53" s="323"/>
      <c r="QDU53" s="323"/>
      <c r="QDV53" s="323"/>
      <c r="QDW53" s="323"/>
      <c r="QDX53" s="323"/>
      <c r="QDY53" s="323"/>
      <c r="QDZ53" s="323"/>
      <c r="QEA53" s="323"/>
      <c r="QEB53" s="323"/>
      <c r="QEC53" s="323"/>
      <c r="QED53" s="323"/>
      <c r="QEE53" s="323"/>
      <c r="QEF53" s="323"/>
      <c r="QEG53" s="323"/>
      <c r="QEH53" s="323"/>
      <c r="QEI53" s="323"/>
      <c r="QEJ53" s="323"/>
      <c r="QEK53" s="323"/>
      <c r="QEL53" s="323"/>
      <c r="QEM53" s="323"/>
      <c r="QEN53" s="323"/>
      <c r="QEO53" s="323"/>
      <c r="QEP53" s="323"/>
      <c r="QEQ53" s="323"/>
      <c r="QER53" s="323"/>
      <c r="QES53" s="323"/>
      <c r="QET53" s="323"/>
      <c r="QEU53" s="323"/>
      <c r="QEV53" s="323"/>
      <c r="QEW53" s="323"/>
      <c r="QEX53" s="323"/>
      <c r="QEY53" s="323"/>
      <c r="QEZ53" s="323"/>
      <c r="QFA53" s="323"/>
      <c r="QFB53" s="323"/>
      <c r="QFC53" s="323"/>
      <c r="QFD53" s="323"/>
      <c r="QFE53" s="323"/>
      <c r="QFF53" s="323"/>
      <c r="QFG53" s="323"/>
      <c r="QFH53" s="323"/>
      <c r="QFI53" s="323"/>
      <c r="QFJ53" s="323"/>
      <c r="QFK53" s="323"/>
      <c r="QFL53" s="323"/>
      <c r="QFM53" s="323"/>
      <c r="QFN53" s="323"/>
      <c r="QFO53" s="323"/>
      <c r="QFP53" s="323"/>
      <c r="QFQ53" s="323"/>
      <c r="QFR53" s="323"/>
      <c r="QFS53" s="323"/>
      <c r="QFT53" s="323"/>
      <c r="QFU53" s="323"/>
      <c r="QFV53" s="323"/>
      <c r="QFW53" s="323"/>
      <c r="QFX53" s="323"/>
      <c r="QFY53" s="323"/>
      <c r="QFZ53" s="323"/>
      <c r="QGA53" s="323"/>
      <c r="QGB53" s="323"/>
      <c r="QGC53" s="323"/>
      <c r="QGD53" s="323"/>
      <c r="QGE53" s="323"/>
      <c r="QGF53" s="323"/>
      <c r="QGG53" s="323"/>
      <c r="QGH53" s="323"/>
      <c r="QGI53" s="323"/>
      <c r="QGJ53" s="323"/>
      <c r="QGK53" s="323"/>
      <c r="QGL53" s="323"/>
      <c r="QGM53" s="323"/>
      <c r="QGN53" s="323"/>
      <c r="QGO53" s="323"/>
      <c r="QGP53" s="323"/>
      <c r="QGQ53" s="323"/>
      <c r="QGR53" s="323"/>
      <c r="QGS53" s="323"/>
      <c r="QGT53" s="323"/>
      <c r="QGU53" s="323"/>
      <c r="QGV53" s="323"/>
      <c r="QGW53" s="323"/>
      <c r="QGX53" s="323"/>
      <c r="QGY53" s="323"/>
      <c r="QGZ53" s="323"/>
      <c r="QHA53" s="323"/>
      <c r="QHB53" s="323"/>
      <c r="QHC53" s="323"/>
      <c r="QHD53" s="323"/>
      <c r="QHE53" s="323"/>
      <c r="QHF53" s="323"/>
      <c r="QHG53" s="323"/>
      <c r="QHH53" s="323"/>
      <c r="QHI53" s="323"/>
      <c r="QHJ53" s="323"/>
      <c r="QHK53" s="323"/>
      <c r="QHL53" s="323"/>
      <c r="QHM53" s="323"/>
      <c r="QHN53" s="323"/>
      <c r="QHO53" s="323"/>
      <c r="QHP53" s="323"/>
      <c r="QHQ53" s="323"/>
      <c r="QHR53" s="323"/>
      <c r="QHS53" s="323"/>
      <c r="QHT53" s="323"/>
      <c r="QHU53" s="323"/>
      <c r="QHV53" s="323"/>
      <c r="QHW53" s="323"/>
      <c r="QHX53" s="323"/>
      <c r="QHY53" s="323"/>
      <c r="QHZ53" s="323"/>
      <c r="QIA53" s="323"/>
      <c r="QIB53" s="323"/>
      <c r="QIC53" s="323"/>
      <c r="QID53" s="323"/>
      <c r="QIE53" s="323"/>
      <c r="QIF53" s="323"/>
      <c r="QIG53" s="323"/>
      <c r="QIH53" s="323"/>
      <c r="QII53" s="323"/>
      <c r="QIJ53" s="323"/>
      <c r="QIK53" s="323"/>
      <c r="QIL53" s="323"/>
      <c r="QIM53" s="323"/>
      <c r="QIN53" s="323"/>
      <c r="QIO53" s="323"/>
      <c r="QIP53" s="323"/>
      <c r="QIQ53" s="323"/>
      <c r="QIR53" s="323"/>
      <c r="QIS53" s="323"/>
      <c r="QIT53" s="323"/>
      <c r="QIU53" s="323"/>
      <c r="QIV53" s="323"/>
      <c r="QIW53" s="323"/>
      <c r="QIX53" s="323"/>
      <c r="QIY53" s="323"/>
      <c r="QIZ53" s="323"/>
      <c r="QJA53" s="323"/>
      <c r="QJB53" s="323"/>
      <c r="QJC53" s="323"/>
      <c r="QJD53" s="323"/>
      <c r="QJE53" s="323"/>
      <c r="QJF53" s="323"/>
      <c r="QJG53" s="323"/>
      <c r="QJH53" s="323"/>
      <c r="QJI53" s="323"/>
      <c r="QJJ53" s="323"/>
      <c r="QJK53" s="323"/>
      <c r="QJL53" s="323"/>
      <c r="QJM53" s="323"/>
      <c r="QJN53" s="323"/>
      <c r="QJO53" s="323"/>
      <c r="QJP53" s="323"/>
      <c r="QJQ53" s="323"/>
      <c r="QJR53" s="323"/>
      <c r="QJS53" s="323"/>
      <c r="QJT53" s="323"/>
      <c r="QJU53" s="323"/>
      <c r="QJV53" s="323"/>
      <c r="QJW53" s="323"/>
      <c r="QJX53" s="323"/>
      <c r="QJY53" s="323"/>
      <c r="QJZ53" s="323"/>
      <c r="QKA53" s="323"/>
      <c r="QKB53" s="323"/>
      <c r="QKC53" s="323"/>
      <c r="QKD53" s="323"/>
      <c r="QKE53" s="323"/>
      <c r="QKF53" s="323"/>
      <c r="QKG53" s="323"/>
      <c r="QKH53" s="323"/>
      <c r="QKI53" s="323"/>
      <c r="QKJ53" s="323"/>
      <c r="QKK53" s="323"/>
      <c r="QKL53" s="323"/>
      <c r="QKM53" s="323"/>
      <c r="QKN53" s="323"/>
      <c r="QKO53" s="323"/>
      <c r="QKP53" s="323"/>
      <c r="QKQ53" s="323"/>
      <c r="QKR53" s="323"/>
      <c r="QKS53" s="323"/>
      <c r="QKT53" s="323"/>
      <c r="QKU53" s="323"/>
      <c r="QKV53" s="323"/>
      <c r="QKW53" s="323"/>
      <c r="QKX53" s="323"/>
      <c r="QKY53" s="323"/>
      <c r="QKZ53" s="323"/>
      <c r="QLA53" s="323"/>
      <c r="QLB53" s="323"/>
      <c r="QLC53" s="323"/>
      <c r="QLD53" s="323"/>
      <c r="QLE53" s="323"/>
      <c r="QLF53" s="323"/>
      <c r="QLG53" s="323"/>
      <c r="QLH53" s="323"/>
      <c r="QLI53" s="323"/>
      <c r="QLJ53" s="323"/>
      <c r="QLK53" s="323"/>
      <c r="QLL53" s="323"/>
      <c r="QLM53" s="323"/>
      <c r="QLN53" s="323"/>
      <c r="QLO53" s="323"/>
      <c r="QLP53" s="323"/>
      <c r="QLQ53" s="323"/>
      <c r="QLR53" s="323"/>
      <c r="QLS53" s="323"/>
      <c r="QLT53" s="323"/>
      <c r="QLU53" s="323"/>
      <c r="QLV53" s="323"/>
      <c r="QLW53" s="323"/>
      <c r="QLX53" s="323"/>
      <c r="QLY53" s="323"/>
      <c r="QLZ53" s="323"/>
      <c r="QMA53" s="323"/>
      <c r="QMB53" s="323"/>
      <c r="QMC53" s="323"/>
      <c r="QMD53" s="323"/>
      <c r="QME53" s="323"/>
      <c r="QMF53" s="323"/>
      <c r="QMG53" s="323"/>
      <c r="QMH53" s="323"/>
      <c r="QMI53" s="323"/>
      <c r="QMJ53" s="323"/>
      <c r="QMK53" s="323"/>
      <c r="QML53" s="323"/>
      <c r="QMM53" s="323"/>
      <c r="QMN53" s="323"/>
      <c r="QMO53" s="323"/>
      <c r="QMP53" s="323"/>
      <c r="QMQ53" s="323"/>
      <c r="QMR53" s="323"/>
      <c r="QMS53" s="323"/>
      <c r="QMT53" s="323"/>
      <c r="QMU53" s="323"/>
      <c r="QMV53" s="323"/>
      <c r="QMW53" s="323"/>
      <c r="QMX53" s="323"/>
      <c r="QMY53" s="323"/>
      <c r="QMZ53" s="323"/>
      <c r="QNA53" s="323"/>
      <c r="QNB53" s="323"/>
      <c r="QNC53" s="323"/>
      <c r="QND53" s="323"/>
      <c r="QNE53" s="323"/>
      <c r="QNF53" s="323"/>
      <c r="QNG53" s="323"/>
      <c r="QNH53" s="323"/>
      <c r="QNI53" s="323"/>
      <c r="QNJ53" s="323"/>
      <c r="QNK53" s="323"/>
      <c r="QNL53" s="323"/>
      <c r="QNM53" s="323"/>
      <c r="QNN53" s="323"/>
      <c r="QNO53" s="323"/>
      <c r="QNP53" s="323"/>
      <c r="QNQ53" s="323"/>
      <c r="QNR53" s="323"/>
      <c r="QNS53" s="323"/>
      <c r="QNT53" s="323"/>
      <c r="QNU53" s="323"/>
      <c r="QNV53" s="323"/>
      <c r="QNW53" s="323"/>
      <c r="QNX53" s="323"/>
      <c r="QNY53" s="323"/>
      <c r="QNZ53" s="323"/>
      <c r="QOA53" s="323"/>
      <c r="QOB53" s="323"/>
      <c r="QOC53" s="323"/>
      <c r="QOD53" s="323"/>
      <c r="QOE53" s="323"/>
      <c r="QOF53" s="323"/>
      <c r="QOG53" s="323"/>
      <c r="QOH53" s="323"/>
      <c r="QOI53" s="323"/>
      <c r="QOJ53" s="323"/>
      <c r="QOK53" s="323"/>
      <c r="QOL53" s="323"/>
      <c r="QOM53" s="323"/>
      <c r="QON53" s="323"/>
      <c r="QOO53" s="323"/>
      <c r="QOP53" s="323"/>
      <c r="QOQ53" s="323"/>
      <c r="QOR53" s="323"/>
      <c r="QOS53" s="323"/>
      <c r="QOT53" s="323"/>
      <c r="QOU53" s="323"/>
      <c r="QOV53" s="323"/>
      <c r="QOW53" s="323"/>
      <c r="QOX53" s="323"/>
      <c r="QOY53" s="323"/>
      <c r="QOZ53" s="323"/>
      <c r="QPA53" s="323"/>
      <c r="QPB53" s="323"/>
      <c r="QPC53" s="323"/>
      <c r="QPD53" s="323"/>
      <c r="QPE53" s="323"/>
      <c r="QPF53" s="323"/>
      <c r="QPG53" s="323"/>
      <c r="QPH53" s="323"/>
      <c r="QPI53" s="323"/>
      <c r="QPJ53" s="323"/>
      <c r="QPK53" s="323"/>
      <c r="QPL53" s="323"/>
      <c r="QPM53" s="323"/>
      <c r="QPN53" s="323"/>
      <c r="QPO53" s="323"/>
      <c r="QPP53" s="323"/>
      <c r="QPQ53" s="323"/>
      <c r="QPR53" s="323"/>
      <c r="QPS53" s="323"/>
      <c r="QPT53" s="323"/>
      <c r="QPU53" s="323"/>
      <c r="QPV53" s="323"/>
      <c r="QPW53" s="323"/>
      <c r="QPX53" s="323"/>
      <c r="QPY53" s="323"/>
      <c r="QPZ53" s="323"/>
      <c r="QQA53" s="323"/>
      <c r="QQB53" s="323"/>
      <c r="QQC53" s="323"/>
      <c r="QQD53" s="323"/>
      <c r="QQE53" s="323"/>
      <c r="QQF53" s="323"/>
      <c r="QQG53" s="323"/>
      <c r="QQH53" s="323"/>
      <c r="QQI53" s="323"/>
      <c r="QQJ53" s="323"/>
      <c r="QQK53" s="323"/>
      <c r="QQL53" s="323"/>
      <c r="QQM53" s="323"/>
      <c r="QQN53" s="323"/>
      <c r="QQO53" s="323"/>
      <c r="QQP53" s="323"/>
      <c r="QQQ53" s="323"/>
      <c r="QQR53" s="323"/>
      <c r="QQS53" s="323"/>
      <c r="QQT53" s="323"/>
      <c r="QQU53" s="323"/>
      <c r="QQV53" s="323"/>
      <c r="QQW53" s="323"/>
      <c r="QQX53" s="323"/>
      <c r="QQY53" s="323"/>
      <c r="QQZ53" s="323"/>
      <c r="QRA53" s="323"/>
      <c r="QRB53" s="323"/>
      <c r="QRC53" s="323"/>
      <c r="QRD53" s="323"/>
      <c r="QRE53" s="323"/>
      <c r="QRF53" s="323"/>
      <c r="QRG53" s="323"/>
      <c r="QRH53" s="323"/>
      <c r="QRI53" s="323"/>
      <c r="QRJ53" s="323"/>
      <c r="QRK53" s="323"/>
      <c r="QRL53" s="323"/>
      <c r="QRM53" s="323"/>
      <c r="QRN53" s="323"/>
      <c r="QRO53" s="323"/>
      <c r="QRP53" s="323"/>
      <c r="QRQ53" s="323"/>
      <c r="QRR53" s="323"/>
      <c r="QRS53" s="323"/>
      <c r="QRT53" s="323"/>
      <c r="QRU53" s="323"/>
      <c r="QRV53" s="323"/>
      <c r="QRW53" s="323"/>
      <c r="QRX53" s="323"/>
      <c r="QRY53" s="323"/>
      <c r="QRZ53" s="323"/>
      <c r="QSA53" s="323"/>
      <c r="QSB53" s="323"/>
      <c r="QSC53" s="323"/>
      <c r="QSD53" s="323"/>
      <c r="QSE53" s="323"/>
      <c r="QSF53" s="323"/>
      <c r="QSG53" s="323"/>
      <c r="QSH53" s="323"/>
      <c r="QSI53" s="323"/>
      <c r="QSJ53" s="323"/>
      <c r="QSK53" s="323"/>
      <c r="QSL53" s="323"/>
      <c r="QSM53" s="323"/>
      <c r="QSN53" s="323"/>
      <c r="QSO53" s="323"/>
      <c r="QSP53" s="323"/>
      <c r="QSQ53" s="323"/>
      <c r="QSR53" s="323"/>
      <c r="QSS53" s="323"/>
      <c r="QST53" s="323"/>
      <c r="QSU53" s="323"/>
      <c r="QSV53" s="323"/>
      <c r="QSW53" s="323"/>
      <c r="QSX53" s="323"/>
      <c r="QSY53" s="323"/>
      <c r="QSZ53" s="323"/>
      <c r="QTA53" s="323"/>
      <c r="QTB53" s="323"/>
      <c r="QTC53" s="323"/>
      <c r="QTD53" s="323"/>
      <c r="QTE53" s="323"/>
      <c r="QTF53" s="323"/>
      <c r="QTG53" s="323"/>
      <c r="QTH53" s="323"/>
      <c r="QTI53" s="323"/>
      <c r="QTJ53" s="323"/>
      <c r="QTK53" s="323"/>
      <c r="QTL53" s="323"/>
      <c r="QTM53" s="323"/>
      <c r="QTN53" s="323"/>
      <c r="QTO53" s="323"/>
      <c r="QTP53" s="323"/>
      <c r="QTQ53" s="323"/>
      <c r="QTR53" s="323"/>
      <c r="QTS53" s="323"/>
      <c r="QTT53" s="323"/>
      <c r="QTU53" s="323"/>
      <c r="QTV53" s="323"/>
      <c r="QTW53" s="323"/>
      <c r="QTX53" s="323"/>
      <c r="QTY53" s="323"/>
      <c r="QTZ53" s="323"/>
      <c r="QUA53" s="323"/>
      <c r="QUB53" s="323"/>
      <c r="QUC53" s="323"/>
      <c r="QUD53" s="323"/>
      <c r="QUE53" s="323"/>
      <c r="QUF53" s="323"/>
      <c r="QUG53" s="323"/>
      <c r="QUH53" s="323"/>
      <c r="QUI53" s="323"/>
      <c r="QUJ53" s="323"/>
      <c r="QUK53" s="323"/>
      <c r="QUL53" s="323"/>
      <c r="QUM53" s="323"/>
      <c r="QUN53" s="323"/>
      <c r="QUO53" s="323"/>
      <c r="QUP53" s="323"/>
      <c r="QUQ53" s="323"/>
      <c r="QUR53" s="323"/>
      <c r="QUS53" s="323"/>
      <c r="QUT53" s="323"/>
      <c r="QUU53" s="323"/>
      <c r="QUV53" s="323"/>
      <c r="QUW53" s="323"/>
      <c r="QUX53" s="323"/>
      <c r="QUY53" s="323"/>
      <c r="QUZ53" s="323"/>
      <c r="QVA53" s="323"/>
      <c r="QVB53" s="323"/>
      <c r="QVC53" s="323"/>
      <c r="QVD53" s="323"/>
      <c r="QVE53" s="323"/>
      <c r="QVF53" s="323"/>
      <c r="QVG53" s="323"/>
      <c r="QVH53" s="323"/>
      <c r="QVI53" s="323"/>
      <c r="QVJ53" s="323"/>
      <c r="QVK53" s="323"/>
      <c r="QVL53" s="323"/>
      <c r="QVM53" s="323"/>
      <c r="QVN53" s="323"/>
      <c r="QVO53" s="323"/>
      <c r="QVP53" s="323"/>
      <c r="QVQ53" s="323"/>
      <c r="QVR53" s="323"/>
      <c r="QVS53" s="323"/>
      <c r="QVT53" s="323"/>
      <c r="QVU53" s="323"/>
      <c r="QVV53" s="323"/>
      <c r="QVW53" s="323"/>
      <c r="QVX53" s="323"/>
      <c r="QVY53" s="323"/>
      <c r="QVZ53" s="323"/>
      <c r="QWA53" s="323"/>
      <c r="QWB53" s="323"/>
      <c r="QWC53" s="323"/>
      <c r="QWD53" s="323"/>
      <c r="QWE53" s="323"/>
      <c r="QWF53" s="323"/>
      <c r="QWG53" s="323"/>
      <c r="QWH53" s="323"/>
      <c r="QWI53" s="323"/>
      <c r="QWJ53" s="323"/>
      <c r="QWK53" s="323"/>
      <c r="QWL53" s="323"/>
      <c r="QWM53" s="323"/>
      <c r="QWN53" s="323"/>
      <c r="QWO53" s="323"/>
      <c r="QWP53" s="323"/>
      <c r="QWQ53" s="323"/>
      <c r="QWR53" s="323"/>
      <c r="QWS53" s="323"/>
      <c r="QWT53" s="323"/>
      <c r="QWU53" s="323"/>
      <c r="QWV53" s="323"/>
      <c r="QWW53" s="323"/>
      <c r="QWX53" s="323"/>
      <c r="QWY53" s="323"/>
      <c r="QWZ53" s="323"/>
      <c r="QXA53" s="323"/>
      <c r="QXB53" s="323"/>
      <c r="QXC53" s="323"/>
      <c r="QXD53" s="323"/>
      <c r="QXE53" s="323"/>
      <c r="QXF53" s="323"/>
      <c r="QXG53" s="323"/>
      <c r="QXH53" s="323"/>
      <c r="QXI53" s="323"/>
      <c r="QXJ53" s="323"/>
      <c r="QXK53" s="323"/>
      <c r="QXL53" s="323"/>
      <c r="QXM53" s="323"/>
      <c r="QXN53" s="323"/>
      <c r="QXO53" s="323"/>
      <c r="QXP53" s="323"/>
      <c r="QXQ53" s="323"/>
      <c r="QXR53" s="323"/>
      <c r="QXS53" s="323"/>
      <c r="QXT53" s="323"/>
      <c r="QXU53" s="323"/>
      <c r="QXV53" s="323"/>
      <c r="QXW53" s="323"/>
      <c r="QXX53" s="323"/>
      <c r="QXY53" s="323"/>
      <c r="QXZ53" s="323"/>
      <c r="QYA53" s="323"/>
      <c r="QYB53" s="323"/>
      <c r="QYC53" s="323"/>
      <c r="QYD53" s="323"/>
      <c r="QYE53" s="323"/>
      <c r="QYF53" s="323"/>
      <c r="QYG53" s="323"/>
      <c r="QYH53" s="323"/>
      <c r="QYI53" s="323"/>
      <c r="QYJ53" s="323"/>
      <c r="QYK53" s="323"/>
      <c r="QYL53" s="323"/>
      <c r="QYM53" s="323"/>
      <c r="QYN53" s="323"/>
      <c r="QYO53" s="323"/>
      <c r="QYP53" s="323"/>
      <c r="QYQ53" s="323"/>
      <c r="QYR53" s="323"/>
      <c r="QYS53" s="323"/>
      <c r="QYT53" s="323"/>
      <c r="QYU53" s="323"/>
      <c r="QYV53" s="323"/>
      <c r="QYW53" s="323"/>
      <c r="QYX53" s="323"/>
      <c r="QYY53" s="323"/>
      <c r="QYZ53" s="323"/>
      <c r="QZA53" s="323"/>
      <c r="QZB53" s="323"/>
      <c r="QZC53" s="323"/>
      <c r="QZD53" s="323"/>
      <c r="QZE53" s="323"/>
      <c r="QZF53" s="323"/>
      <c r="QZG53" s="323"/>
      <c r="QZH53" s="323"/>
      <c r="QZI53" s="323"/>
      <c r="QZJ53" s="323"/>
      <c r="QZK53" s="323"/>
      <c r="QZL53" s="323"/>
      <c r="QZM53" s="323"/>
      <c r="QZN53" s="323"/>
      <c r="QZO53" s="323"/>
      <c r="QZP53" s="323"/>
      <c r="QZQ53" s="323"/>
      <c r="QZR53" s="323"/>
      <c r="QZS53" s="323"/>
      <c r="QZT53" s="323"/>
      <c r="QZU53" s="323"/>
      <c r="QZV53" s="323"/>
      <c r="QZW53" s="323"/>
      <c r="QZX53" s="323"/>
      <c r="QZY53" s="323"/>
      <c r="QZZ53" s="323"/>
      <c r="RAA53" s="323"/>
      <c r="RAB53" s="323"/>
      <c r="RAC53" s="323"/>
      <c r="RAD53" s="323"/>
      <c r="RAE53" s="323"/>
      <c r="RAF53" s="323"/>
      <c r="RAG53" s="323"/>
      <c r="RAH53" s="323"/>
      <c r="RAI53" s="323"/>
      <c r="RAJ53" s="323"/>
      <c r="RAK53" s="323"/>
      <c r="RAL53" s="323"/>
      <c r="RAM53" s="323"/>
      <c r="RAN53" s="323"/>
      <c r="RAO53" s="323"/>
      <c r="RAP53" s="323"/>
      <c r="RAQ53" s="323"/>
      <c r="RAR53" s="323"/>
      <c r="RAS53" s="323"/>
      <c r="RAT53" s="323"/>
      <c r="RAU53" s="323"/>
      <c r="RAV53" s="323"/>
      <c r="RAW53" s="323"/>
      <c r="RAX53" s="323"/>
      <c r="RAY53" s="323"/>
      <c r="RAZ53" s="323"/>
      <c r="RBA53" s="323"/>
      <c r="RBB53" s="323"/>
      <c r="RBC53" s="323"/>
      <c r="RBD53" s="323"/>
      <c r="RBE53" s="323"/>
      <c r="RBF53" s="323"/>
      <c r="RBG53" s="323"/>
      <c r="RBH53" s="323"/>
      <c r="RBI53" s="323"/>
      <c r="RBJ53" s="323"/>
      <c r="RBK53" s="323"/>
      <c r="RBL53" s="323"/>
      <c r="RBM53" s="323"/>
      <c r="RBN53" s="323"/>
      <c r="RBO53" s="323"/>
      <c r="RBP53" s="323"/>
      <c r="RBQ53" s="323"/>
      <c r="RBR53" s="323"/>
      <c r="RBS53" s="323"/>
      <c r="RBT53" s="323"/>
      <c r="RBU53" s="323"/>
      <c r="RBV53" s="323"/>
      <c r="RBW53" s="323"/>
      <c r="RBX53" s="323"/>
      <c r="RBY53" s="323"/>
      <c r="RBZ53" s="323"/>
      <c r="RCA53" s="323"/>
      <c r="RCB53" s="323"/>
      <c r="RCC53" s="323"/>
      <c r="RCD53" s="323"/>
      <c r="RCE53" s="323"/>
      <c r="RCF53" s="323"/>
      <c r="RCG53" s="323"/>
      <c r="RCH53" s="323"/>
      <c r="RCI53" s="323"/>
      <c r="RCJ53" s="323"/>
      <c r="RCK53" s="323"/>
      <c r="RCL53" s="323"/>
      <c r="RCM53" s="323"/>
      <c r="RCN53" s="323"/>
      <c r="RCO53" s="323"/>
      <c r="RCP53" s="323"/>
      <c r="RCQ53" s="323"/>
      <c r="RCR53" s="323"/>
      <c r="RCS53" s="323"/>
      <c r="RCT53" s="323"/>
      <c r="RCU53" s="323"/>
      <c r="RCV53" s="323"/>
      <c r="RCW53" s="323"/>
      <c r="RCX53" s="323"/>
      <c r="RCY53" s="323"/>
      <c r="RCZ53" s="323"/>
      <c r="RDA53" s="323"/>
      <c r="RDB53" s="323"/>
      <c r="RDC53" s="323"/>
      <c r="RDD53" s="323"/>
      <c r="RDE53" s="323"/>
      <c r="RDF53" s="323"/>
      <c r="RDG53" s="323"/>
      <c r="RDH53" s="323"/>
      <c r="RDI53" s="323"/>
      <c r="RDJ53" s="323"/>
      <c r="RDK53" s="323"/>
      <c r="RDL53" s="323"/>
      <c r="RDM53" s="323"/>
      <c r="RDN53" s="323"/>
      <c r="RDO53" s="323"/>
      <c r="RDP53" s="323"/>
      <c r="RDQ53" s="323"/>
      <c r="RDR53" s="323"/>
      <c r="RDS53" s="323"/>
      <c r="RDT53" s="323"/>
      <c r="RDU53" s="323"/>
      <c r="RDV53" s="323"/>
      <c r="RDW53" s="323"/>
      <c r="RDX53" s="323"/>
      <c r="RDY53" s="323"/>
      <c r="RDZ53" s="323"/>
      <c r="REA53" s="323"/>
      <c r="REB53" s="323"/>
      <c r="REC53" s="323"/>
      <c r="RED53" s="323"/>
      <c r="REE53" s="323"/>
      <c r="REF53" s="323"/>
      <c r="REG53" s="323"/>
      <c r="REH53" s="323"/>
      <c r="REI53" s="323"/>
      <c r="REJ53" s="323"/>
      <c r="REK53" s="323"/>
      <c r="REL53" s="323"/>
      <c r="REM53" s="323"/>
      <c r="REN53" s="323"/>
      <c r="REO53" s="323"/>
      <c r="REP53" s="323"/>
      <c r="REQ53" s="323"/>
      <c r="RER53" s="323"/>
      <c r="RES53" s="323"/>
      <c r="RET53" s="323"/>
      <c r="REU53" s="323"/>
      <c r="REV53" s="323"/>
      <c r="REW53" s="323"/>
      <c r="REX53" s="323"/>
      <c r="REY53" s="323"/>
      <c r="REZ53" s="323"/>
      <c r="RFA53" s="323"/>
      <c r="RFB53" s="323"/>
      <c r="RFC53" s="323"/>
      <c r="RFD53" s="323"/>
      <c r="RFE53" s="323"/>
      <c r="RFF53" s="323"/>
      <c r="RFG53" s="323"/>
      <c r="RFH53" s="323"/>
      <c r="RFI53" s="323"/>
      <c r="RFJ53" s="323"/>
      <c r="RFK53" s="323"/>
      <c r="RFL53" s="323"/>
      <c r="RFM53" s="323"/>
      <c r="RFN53" s="323"/>
      <c r="RFO53" s="323"/>
      <c r="RFP53" s="323"/>
      <c r="RFQ53" s="323"/>
      <c r="RFR53" s="323"/>
      <c r="RFS53" s="323"/>
      <c r="RFT53" s="323"/>
      <c r="RFU53" s="323"/>
      <c r="RFV53" s="323"/>
      <c r="RFW53" s="323"/>
      <c r="RFX53" s="323"/>
      <c r="RFY53" s="323"/>
      <c r="RFZ53" s="323"/>
      <c r="RGA53" s="323"/>
      <c r="RGB53" s="323"/>
      <c r="RGC53" s="323"/>
      <c r="RGD53" s="323"/>
      <c r="RGE53" s="323"/>
      <c r="RGF53" s="323"/>
      <c r="RGG53" s="323"/>
      <c r="RGH53" s="323"/>
      <c r="RGI53" s="323"/>
      <c r="RGJ53" s="323"/>
      <c r="RGK53" s="323"/>
      <c r="RGL53" s="323"/>
      <c r="RGM53" s="323"/>
      <c r="RGN53" s="323"/>
      <c r="RGO53" s="323"/>
      <c r="RGP53" s="323"/>
      <c r="RGQ53" s="323"/>
      <c r="RGR53" s="323"/>
      <c r="RGS53" s="323"/>
      <c r="RGT53" s="323"/>
      <c r="RGU53" s="323"/>
      <c r="RGV53" s="323"/>
      <c r="RGW53" s="323"/>
      <c r="RGX53" s="323"/>
      <c r="RGY53" s="323"/>
      <c r="RGZ53" s="323"/>
      <c r="RHA53" s="323"/>
      <c r="RHB53" s="323"/>
      <c r="RHC53" s="323"/>
      <c r="RHD53" s="323"/>
      <c r="RHE53" s="323"/>
      <c r="RHF53" s="323"/>
      <c r="RHG53" s="323"/>
      <c r="RHH53" s="323"/>
      <c r="RHI53" s="323"/>
      <c r="RHJ53" s="323"/>
      <c r="RHK53" s="323"/>
      <c r="RHL53" s="323"/>
      <c r="RHM53" s="323"/>
      <c r="RHN53" s="323"/>
      <c r="RHO53" s="323"/>
      <c r="RHP53" s="323"/>
      <c r="RHQ53" s="323"/>
      <c r="RHR53" s="323"/>
      <c r="RHS53" s="323"/>
      <c r="RHT53" s="323"/>
      <c r="RHU53" s="323"/>
      <c r="RHV53" s="323"/>
      <c r="RHW53" s="323"/>
      <c r="RHX53" s="323"/>
      <c r="RHY53" s="323"/>
      <c r="RHZ53" s="323"/>
      <c r="RIA53" s="323"/>
      <c r="RIB53" s="323"/>
      <c r="RIC53" s="323"/>
      <c r="RID53" s="323"/>
      <c r="RIE53" s="323"/>
      <c r="RIF53" s="323"/>
      <c r="RIG53" s="323"/>
      <c r="RIH53" s="323"/>
      <c r="RII53" s="323"/>
      <c r="RIJ53" s="323"/>
      <c r="RIK53" s="323"/>
      <c r="RIL53" s="323"/>
      <c r="RIM53" s="323"/>
      <c r="RIN53" s="323"/>
      <c r="RIO53" s="323"/>
      <c r="RIP53" s="323"/>
      <c r="RIQ53" s="323"/>
      <c r="RIR53" s="323"/>
      <c r="RIS53" s="323"/>
      <c r="RIT53" s="323"/>
      <c r="RIU53" s="323"/>
      <c r="RIV53" s="323"/>
      <c r="RIW53" s="323"/>
      <c r="RIX53" s="323"/>
      <c r="RIY53" s="323"/>
      <c r="RIZ53" s="323"/>
      <c r="RJA53" s="323"/>
      <c r="RJB53" s="323"/>
      <c r="RJC53" s="323"/>
      <c r="RJD53" s="323"/>
      <c r="RJE53" s="323"/>
      <c r="RJF53" s="323"/>
      <c r="RJG53" s="323"/>
      <c r="RJH53" s="323"/>
      <c r="RJI53" s="323"/>
      <c r="RJJ53" s="323"/>
      <c r="RJK53" s="323"/>
      <c r="RJL53" s="323"/>
      <c r="RJM53" s="323"/>
      <c r="RJN53" s="323"/>
      <c r="RJO53" s="323"/>
      <c r="RJP53" s="323"/>
      <c r="RJQ53" s="323"/>
      <c r="RJR53" s="323"/>
      <c r="RJS53" s="323"/>
      <c r="RJT53" s="323"/>
      <c r="RJU53" s="323"/>
      <c r="RJV53" s="323"/>
      <c r="RJW53" s="323"/>
      <c r="RJX53" s="323"/>
      <c r="RJY53" s="323"/>
      <c r="RJZ53" s="323"/>
      <c r="RKA53" s="323"/>
      <c r="RKB53" s="323"/>
      <c r="RKC53" s="323"/>
      <c r="RKD53" s="323"/>
      <c r="RKE53" s="323"/>
      <c r="RKF53" s="323"/>
      <c r="RKG53" s="323"/>
      <c r="RKH53" s="323"/>
      <c r="RKI53" s="323"/>
      <c r="RKJ53" s="323"/>
      <c r="RKK53" s="323"/>
      <c r="RKL53" s="323"/>
      <c r="RKM53" s="323"/>
      <c r="RKN53" s="323"/>
      <c r="RKO53" s="323"/>
      <c r="RKP53" s="323"/>
      <c r="RKQ53" s="323"/>
      <c r="RKR53" s="323"/>
      <c r="RKS53" s="323"/>
      <c r="RKT53" s="323"/>
      <c r="RKU53" s="323"/>
      <c r="RKV53" s="323"/>
      <c r="RKW53" s="323"/>
      <c r="RKX53" s="323"/>
      <c r="RKY53" s="323"/>
      <c r="RKZ53" s="323"/>
      <c r="RLA53" s="323"/>
      <c r="RLB53" s="323"/>
      <c r="RLC53" s="323"/>
      <c r="RLD53" s="323"/>
      <c r="RLE53" s="323"/>
      <c r="RLF53" s="323"/>
      <c r="RLG53" s="323"/>
      <c r="RLH53" s="323"/>
      <c r="RLI53" s="323"/>
      <c r="RLJ53" s="323"/>
      <c r="RLK53" s="323"/>
      <c r="RLL53" s="323"/>
      <c r="RLM53" s="323"/>
      <c r="RLN53" s="323"/>
      <c r="RLO53" s="323"/>
      <c r="RLP53" s="323"/>
      <c r="RLQ53" s="323"/>
      <c r="RLR53" s="323"/>
      <c r="RLS53" s="323"/>
      <c r="RLT53" s="323"/>
      <c r="RLU53" s="323"/>
      <c r="RLV53" s="323"/>
      <c r="RLW53" s="323"/>
      <c r="RLX53" s="323"/>
      <c r="RLY53" s="323"/>
      <c r="RLZ53" s="323"/>
      <c r="RMA53" s="323"/>
      <c r="RMB53" s="323"/>
      <c r="RMC53" s="323"/>
      <c r="RMD53" s="323"/>
      <c r="RME53" s="323"/>
      <c r="RMF53" s="323"/>
      <c r="RMG53" s="323"/>
      <c r="RMH53" s="323"/>
      <c r="RMI53" s="323"/>
      <c r="RMJ53" s="323"/>
      <c r="RMK53" s="323"/>
      <c r="RML53" s="323"/>
      <c r="RMM53" s="323"/>
      <c r="RMN53" s="323"/>
      <c r="RMO53" s="323"/>
      <c r="RMP53" s="323"/>
      <c r="RMQ53" s="323"/>
      <c r="RMR53" s="323"/>
      <c r="RMS53" s="323"/>
      <c r="RMT53" s="323"/>
      <c r="RMU53" s="323"/>
      <c r="RMV53" s="323"/>
      <c r="RMW53" s="323"/>
      <c r="RMX53" s="323"/>
      <c r="RMY53" s="323"/>
      <c r="RMZ53" s="323"/>
      <c r="RNA53" s="323"/>
      <c r="RNB53" s="323"/>
      <c r="RNC53" s="323"/>
      <c r="RND53" s="323"/>
      <c r="RNE53" s="323"/>
      <c r="RNF53" s="323"/>
      <c r="RNG53" s="323"/>
      <c r="RNH53" s="323"/>
      <c r="RNI53" s="323"/>
      <c r="RNJ53" s="323"/>
      <c r="RNK53" s="323"/>
      <c r="RNL53" s="323"/>
      <c r="RNM53" s="323"/>
      <c r="RNN53" s="323"/>
      <c r="RNO53" s="323"/>
      <c r="RNP53" s="323"/>
      <c r="RNQ53" s="323"/>
      <c r="RNR53" s="323"/>
      <c r="RNS53" s="323"/>
      <c r="RNT53" s="323"/>
      <c r="RNU53" s="323"/>
      <c r="RNV53" s="323"/>
      <c r="RNW53" s="323"/>
      <c r="RNX53" s="323"/>
      <c r="RNY53" s="323"/>
      <c r="RNZ53" s="323"/>
      <c r="ROA53" s="323"/>
      <c r="ROB53" s="323"/>
      <c r="ROC53" s="323"/>
      <c r="ROD53" s="323"/>
      <c r="ROE53" s="323"/>
      <c r="ROF53" s="323"/>
      <c r="ROG53" s="323"/>
      <c r="ROH53" s="323"/>
      <c r="ROI53" s="323"/>
      <c r="ROJ53" s="323"/>
      <c r="ROK53" s="323"/>
      <c r="ROL53" s="323"/>
      <c r="ROM53" s="323"/>
      <c r="RON53" s="323"/>
      <c r="ROO53" s="323"/>
      <c r="ROP53" s="323"/>
      <c r="ROQ53" s="323"/>
      <c r="ROR53" s="323"/>
      <c r="ROS53" s="323"/>
      <c r="ROT53" s="323"/>
      <c r="ROU53" s="323"/>
      <c r="ROV53" s="323"/>
      <c r="ROW53" s="323"/>
      <c r="ROX53" s="323"/>
      <c r="ROY53" s="323"/>
      <c r="ROZ53" s="323"/>
      <c r="RPA53" s="323"/>
      <c r="RPB53" s="323"/>
      <c r="RPC53" s="323"/>
      <c r="RPD53" s="323"/>
      <c r="RPE53" s="323"/>
      <c r="RPF53" s="323"/>
      <c r="RPG53" s="323"/>
      <c r="RPH53" s="323"/>
      <c r="RPI53" s="323"/>
      <c r="RPJ53" s="323"/>
      <c r="RPK53" s="323"/>
      <c r="RPL53" s="323"/>
      <c r="RPM53" s="323"/>
      <c r="RPN53" s="323"/>
      <c r="RPO53" s="323"/>
      <c r="RPP53" s="323"/>
      <c r="RPQ53" s="323"/>
      <c r="RPR53" s="323"/>
      <c r="RPS53" s="323"/>
      <c r="RPT53" s="323"/>
      <c r="RPU53" s="323"/>
      <c r="RPV53" s="323"/>
      <c r="RPW53" s="323"/>
      <c r="RPX53" s="323"/>
      <c r="RPY53" s="323"/>
      <c r="RPZ53" s="323"/>
      <c r="RQA53" s="323"/>
      <c r="RQB53" s="323"/>
      <c r="RQC53" s="323"/>
      <c r="RQD53" s="323"/>
      <c r="RQE53" s="323"/>
      <c r="RQF53" s="323"/>
      <c r="RQG53" s="323"/>
      <c r="RQH53" s="323"/>
      <c r="RQI53" s="323"/>
      <c r="RQJ53" s="323"/>
      <c r="RQK53" s="323"/>
      <c r="RQL53" s="323"/>
      <c r="RQM53" s="323"/>
      <c r="RQN53" s="323"/>
      <c r="RQO53" s="323"/>
      <c r="RQP53" s="323"/>
      <c r="RQQ53" s="323"/>
      <c r="RQR53" s="323"/>
      <c r="RQS53" s="323"/>
      <c r="RQT53" s="323"/>
      <c r="RQU53" s="323"/>
      <c r="RQV53" s="323"/>
      <c r="RQW53" s="323"/>
      <c r="RQX53" s="323"/>
      <c r="RQY53" s="323"/>
      <c r="RQZ53" s="323"/>
      <c r="RRA53" s="323"/>
      <c r="RRB53" s="323"/>
      <c r="RRC53" s="323"/>
      <c r="RRD53" s="323"/>
      <c r="RRE53" s="323"/>
      <c r="RRF53" s="323"/>
      <c r="RRG53" s="323"/>
      <c r="RRH53" s="323"/>
      <c r="RRI53" s="323"/>
      <c r="RRJ53" s="323"/>
      <c r="RRK53" s="323"/>
      <c r="RRL53" s="323"/>
      <c r="RRM53" s="323"/>
      <c r="RRN53" s="323"/>
      <c r="RRO53" s="323"/>
      <c r="RRP53" s="323"/>
      <c r="RRQ53" s="323"/>
      <c r="RRR53" s="323"/>
      <c r="RRS53" s="323"/>
      <c r="RRT53" s="323"/>
      <c r="RRU53" s="323"/>
      <c r="RRV53" s="323"/>
      <c r="RRW53" s="323"/>
      <c r="RRX53" s="323"/>
      <c r="RRY53" s="323"/>
      <c r="RRZ53" s="323"/>
      <c r="RSA53" s="323"/>
      <c r="RSB53" s="323"/>
      <c r="RSC53" s="323"/>
      <c r="RSD53" s="323"/>
      <c r="RSE53" s="323"/>
      <c r="RSF53" s="323"/>
      <c r="RSG53" s="323"/>
      <c r="RSH53" s="323"/>
      <c r="RSI53" s="323"/>
      <c r="RSJ53" s="323"/>
      <c r="RSK53" s="323"/>
      <c r="RSL53" s="323"/>
      <c r="RSM53" s="323"/>
      <c r="RSN53" s="323"/>
      <c r="RSO53" s="323"/>
      <c r="RSP53" s="323"/>
      <c r="RSQ53" s="323"/>
      <c r="RSR53" s="323"/>
      <c r="RSS53" s="323"/>
      <c r="RST53" s="323"/>
      <c r="RSU53" s="323"/>
      <c r="RSV53" s="323"/>
      <c r="RSW53" s="323"/>
      <c r="RSX53" s="323"/>
      <c r="RSY53" s="323"/>
      <c r="RSZ53" s="323"/>
      <c r="RTA53" s="323"/>
      <c r="RTB53" s="323"/>
      <c r="RTC53" s="323"/>
      <c r="RTD53" s="323"/>
      <c r="RTE53" s="323"/>
      <c r="RTF53" s="323"/>
      <c r="RTG53" s="323"/>
      <c r="RTH53" s="323"/>
      <c r="RTI53" s="323"/>
      <c r="RTJ53" s="323"/>
      <c r="RTK53" s="323"/>
      <c r="RTL53" s="323"/>
      <c r="RTM53" s="323"/>
      <c r="RTN53" s="323"/>
      <c r="RTO53" s="323"/>
      <c r="RTP53" s="323"/>
      <c r="RTQ53" s="323"/>
      <c r="RTR53" s="323"/>
      <c r="RTS53" s="323"/>
      <c r="RTT53" s="323"/>
      <c r="RTU53" s="323"/>
      <c r="RTV53" s="323"/>
      <c r="RTW53" s="323"/>
      <c r="RTX53" s="323"/>
      <c r="RTY53" s="323"/>
      <c r="RTZ53" s="323"/>
      <c r="RUA53" s="323"/>
      <c r="RUB53" s="323"/>
      <c r="RUC53" s="323"/>
      <c r="RUD53" s="323"/>
      <c r="RUE53" s="323"/>
      <c r="RUF53" s="323"/>
      <c r="RUG53" s="323"/>
      <c r="RUH53" s="323"/>
      <c r="RUI53" s="323"/>
      <c r="RUJ53" s="323"/>
      <c r="RUK53" s="323"/>
      <c r="RUL53" s="323"/>
      <c r="RUM53" s="323"/>
      <c r="RUN53" s="323"/>
      <c r="RUO53" s="323"/>
      <c r="RUP53" s="323"/>
      <c r="RUQ53" s="323"/>
      <c r="RUR53" s="323"/>
      <c r="RUS53" s="323"/>
      <c r="RUT53" s="323"/>
      <c r="RUU53" s="323"/>
      <c r="RUV53" s="323"/>
      <c r="RUW53" s="323"/>
      <c r="RUX53" s="323"/>
      <c r="RUY53" s="323"/>
      <c r="RUZ53" s="323"/>
      <c r="RVA53" s="323"/>
      <c r="RVB53" s="323"/>
      <c r="RVC53" s="323"/>
      <c r="RVD53" s="323"/>
      <c r="RVE53" s="323"/>
      <c r="RVF53" s="323"/>
      <c r="RVG53" s="323"/>
      <c r="RVH53" s="323"/>
      <c r="RVI53" s="323"/>
      <c r="RVJ53" s="323"/>
      <c r="RVK53" s="323"/>
      <c r="RVL53" s="323"/>
      <c r="RVM53" s="323"/>
      <c r="RVN53" s="323"/>
      <c r="RVO53" s="323"/>
      <c r="RVP53" s="323"/>
      <c r="RVQ53" s="323"/>
      <c r="RVR53" s="323"/>
      <c r="RVS53" s="323"/>
      <c r="RVT53" s="323"/>
      <c r="RVU53" s="323"/>
      <c r="RVV53" s="323"/>
      <c r="RVW53" s="323"/>
      <c r="RVX53" s="323"/>
      <c r="RVY53" s="323"/>
      <c r="RVZ53" s="323"/>
      <c r="RWA53" s="323"/>
      <c r="RWB53" s="323"/>
      <c r="RWC53" s="323"/>
      <c r="RWD53" s="323"/>
      <c r="RWE53" s="323"/>
      <c r="RWF53" s="323"/>
      <c r="RWG53" s="323"/>
      <c r="RWH53" s="323"/>
      <c r="RWI53" s="323"/>
      <c r="RWJ53" s="323"/>
      <c r="RWK53" s="323"/>
      <c r="RWL53" s="323"/>
      <c r="RWM53" s="323"/>
      <c r="RWN53" s="323"/>
      <c r="RWO53" s="323"/>
      <c r="RWP53" s="323"/>
      <c r="RWQ53" s="323"/>
      <c r="RWR53" s="323"/>
      <c r="RWS53" s="323"/>
      <c r="RWT53" s="323"/>
      <c r="RWU53" s="323"/>
      <c r="RWV53" s="323"/>
      <c r="RWW53" s="323"/>
      <c r="RWX53" s="323"/>
      <c r="RWY53" s="323"/>
      <c r="RWZ53" s="323"/>
      <c r="RXA53" s="323"/>
      <c r="RXB53" s="323"/>
      <c r="RXC53" s="323"/>
      <c r="RXD53" s="323"/>
      <c r="RXE53" s="323"/>
      <c r="RXF53" s="323"/>
      <c r="RXG53" s="323"/>
      <c r="RXH53" s="323"/>
      <c r="RXI53" s="323"/>
      <c r="RXJ53" s="323"/>
      <c r="RXK53" s="323"/>
      <c r="RXL53" s="323"/>
      <c r="RXM53" s="323"/>
      <c r="RXN53" s="323"/>
      <c r="RXO53" s="323"/>
      <c r="RXP53" s="323"/>
      <c r="RXQ53" s="323"/>
      <c r="RXR53" s="323"/>
      <c r="RXS53" s="323"/>
      <c r="RXT53" s="323"/>
      <c r="RXU53" s="323"/>
      <c r="RXV53" s="323"/>
      <c r="RXW53" s="323"/>
      <c r="RXX53" s="323"/>
      <c r="RXY53" s="323"/>
      <c r="RXZ53" s="323"/>
      <c r="RYA53" s="323"/>
      <c r="RYB53" s="323"/>
      <c r="RYC53" s="323"/>
      <c r="RYD53" s="323"/>
      <c r="RYE53" s="323"/>
      <c r="RYF53" s="323"/>
      <c r="RYG53" s="323"/>
      <c r="RYH53" s="323"/>
      <c r="RYI53" s="323"/>
      <c r="RYJ53" s="323"/>
      <c r="RYK53" s="323"/>
      <c r="RYL53" s="323"/>
      <c r="RYM53" s="323"/>
      <c r="RYN53" s="323"/>
      <c r="RYO53" s="323"/>
      <c r="RYP53" s="323"/>
      <c r="RYQ53" s="323"/>
      <c r="RYR53" s="323"/>
      <c r="RYS53" s="323"/>
      <c r="RYT53" s="323"/>
      <c r="RYU53" s="323"/>
      <c r="RYV53" s="323"/>
      <c r="RYW53" s="323"/>
      <c r="RYX53" s="323"/>
      <c r="RYY53" s="323"/>
      <c r="RYZ53" s="323"/>
      <c r="RZA53" s="323"/>
      <c r="RZB53" s="323"/>
      <c r="RZC53" s="323"/>
      <c r="RZD53" s="323"/>
      <c r="RZE53" s="323"/>
      <c r="RZF53" s="323"/>
      <c r="RZG53" s="323"/>
      <c r="RZH53" s="323"/>
      <c r="RZI53" s="323"/>
      <c r="RZJ53" s="323"/>
      <c r="RZK53" s="323"/>
      <c r="RZL53" s="323"/>
      <c r="RZM53" s="323"/>
      <c r="RZN53" s="323"/>
      <c r="RZO53" s="323"/>
      <c r="RZP53" s="323"/>
      <c r="RZQ53" s="323"/>
      <c r="RZR53" s="323"/>
      <c r="RZS53" s="323"/>
      <c r="RZT53" s="323"/>
      <c r="RZU53" s="323"/>
      <c r="RZV53" s="323"/>
      <c r="RZW53" s="323"/>
      <c r="RZX53" s="323"/>
      <c r="RZY53" s="323"/>
      <c r="RZZ53" s="323"/>
      <c r="SAA53" s="323"/>
      <c r="SAB53" s="323"/>
      <c r="SAC53" s="323"/>
      <c r="SAD53" s="323"/>
      <c r="SAE53" s="323"/>
      <c r="SAF53" s="323"/>
      <c r="SAG53" s="323"/>
      <c r="SAH53" s="323"/>
      <c r="SAI53" s="323"/>
      <c r="SAJ53" s="323"/>
      <c r="SAK53" s="323"/>
      <c r="SAL53" s="323"/>
      <c r="SAM53" s="323"/>
      <c r="SAN53" s="323"/>
      <c r="SAO53" s="323"/>
      <c r="SAP53" s="323"/>
      <c r="SAQ53" s="323"/>
      <c r="SAR53" s="323"/>
      <c r="SAS53" s="323"/>
      <c r="SAT53" s="323"/>
      <c r="SAU53" s="323"/>
      <c r="SAV53" s="323"/>
      <c r="SAW53" s="323"/>
      <c r="SAX53" s="323"/>
      <c r="SAY53" s="323"/>
      <c r="SAZ53" s="323"/>
      <c r="SBA53" s="323"/>
      <c r="SBB53" s="323"/>
      <c r="SBC53" s="323"/>
      <c r="SBD53" s="323"/>
      <c r="SBE53" s="323"/>
      <c r="SBF53" s="323"/>
      <c r="SBG53" s="323"/>
      <c r="SBH53" s="323"/>
      <c r="SBI53" s="323"/>
      <c r="SBJ53" s="323"/>
      <c r="SBK53" s="323"/>
      <c r="SBL53" s="323"/>
      <c r="SBM53" s="323"/>
      <c r="SBN53" s="323"/>
      <c r="SBO53" s="323"/>
      <c r="SBP53" s="323"/>
      <c r="SBQ53" s="323"/>
      <c r="SBR53" s="323"/>
      <c r="SBS53" s="323"/>
      <c r="SBT53" s="323"/>
      <c r="SBU53" s="323"/>
      <c r="SBV53" s="323"/>
      <c r="SBW53" s="323"/>
      <c r="SBX53" s="323"/>
      <c r="SBY53" s="323"/>
      <c r="SBZ53" s="323"/>
      <c r="SCA53" s="323"/>
      <c r="SCB53" s="323"/>
      <c r="SCC53" s="323"/>
      <c r="SCD53" s="323"/>
      <c r="SCE53" s="323"/>
      <c r="SCF53" s="323"/>
      <c r="SCG53" s="323"/>
      <c r="SCH53" s="323"/>
      <c r="SCI53" s="323"/>
      <c r="SCJ53" s="323"/>
      <c r="SCK53" s="323"/>
      <c r="SCL53" s="323"/>
      <c r="SCM53" s="323"/>
      <c r="SCN53" s="323"/>
      <c r="SCO53" s="323"/>
      <c r="SCP53" s="323"/>
      <c r="SCQ53" s="323"/>
      <c r="SCR53" s="323"/>
      <c r="SCS53" s="323"/>
      <c r="SCT53" s="323"/>
      <c r="SCU53" s="323"/>
      <c r="SCV53" s="323"/>
      <c r="SCW53" s="323"/>
      <c r="SCX53" s="323"/>
      <c r="SCY53" s="323"/>
      <c r="SCZ53" s="323"/>
      <c r="SDA53" s="323"/>
      <c r="SDB53" s="323"/>
      <c r="SDC53" s="323"/>
      <c r="SDD53" s="323"/>
      <c r="SDE53" s="323"/>
      <c r="SDF53" s="323"/>
      <c r="SDG53" s="323"/>
      <c r="SDH53" s="323"/>
      <c r="SDI53" s="323"/>
      <c r="SDJ53" s="323"/>
      <c r="SDK53" s="323"/>
      <c r="SDL53" s="323"/>
      <c r="SDM53" s="323"/>
      <c r="SDN53" s="323"/>
      <c r="SDO53" s="323"/>
      <c r="SDP53" s="323"/>
      <c r="SDQ53" s="323"/>
      <c r="SDR53" s="323"/>
      <c r="SDS53" s="323"/>
      <c r="SDT53" s="323"/>
      <c r="SDU53" s="323"/>
      <c r="SDV53" s="323"/>
      <c r="SDW53" s="323"/>
      <c r="SDX53" s="323"/>
      <c r="SDY53" s="323"/>
      <c r="SDZ53" s="323"/>
      <c r="SEA53" s="323"/>
      <c r="SEB53" s="323"/>
      <c r="SEC53" s="323"/>
      <c r="SED53" s="323"/>
      <c r="SEE53" s="323"/>
      <c r="SEF53" s="323"/>
      <c r="SEG53" s="323"/>
      <c r="SEH53" s="323"/>
      <c r="SEI53" s="323"/>
      <c r="SEJ53" s="323"/>
      <c r="SEK53" s="323"/>
      <c r="SEL53" s="323"/>
      <c r="SEM53" s="323"/>
      <c r="SEN53" s="323"/>
      <c r="SEO53" s="323"/>
      <c r="SEP53" s="323"/>
      <c r="SEQ53" s="323"/>
      <c r="SER53" s="323"/>
      <c r="SES53" s="323"/>
      <c r="SET53" s="323"/>
      <c r="SEU53" s="323"/>
      <c r="SEV53" s="323"/>
      <c r="SEW53" s="323"/>
      <c r="SEX53" s="323"/>
      <c r="SEY53" s="323"/>
      <c r="SEZ53" s="323"/>
      <c r="SFA53" s="323"/>
      <c r="SFB53" s="323"/>
      <c r="SFC53" s="323"/>
      <c r="SFD53" s="323"/>
      <c r="SFE53" s="323"/>
      <c r="SFF53" s="323"/>
      <c r="SFG53" s="323"/>
      <c r="SFH53" s="323"/>
      <c r="SFI53" s="323"/>
      <c r="SFJ53" s="323"/>
      <c r="SFK53" s="323"/>
      <c r="SFL53" s="323"/>
      <c r="SFM53" s="323"/>
      <c r="SFN53" s="323"/>
      <c r="SFO53" s="323"/>
      <c r="SFP53" s="323"/>
      <c r="SFQ53" s="323"/>
      <c r="SFR53" s="323"/>
      <c r="SFS53" s="323"/>
      <c r="SFT53" s="323"/>
      <c r="SFU53" s="323"/>
      <c r="SFV53" s="323"/>
      <c r="SFW53" s="323"/>
      <c r="SFX53" s="323"/>
      <c r="SFY53" s="323"/>
      <c r="SFZ53" s="323"/>
      <c r="SGA53" s="323"/>
      <c r="SGB53" s="323"/>
      <c r="SGC53" s="323"/>
      <c r="SGD53" s="323"/>
      <c r="SGE53" s="323"/>
      <c r="SGF53" s="323"/>
      <c r="SGG53" s="323"/>
      <c r="SGH53" s="323"/>
      <c r="SGI53" s="323"/>
      <c r="SGJ53" s="323"/>
      <c r="SGK53" s="323"/>
      <c r="SGL53" s="323"/>
      <c r="SGM53" s="323"/>
      <c r="SGN53" s="323"/>
      <c r="SGO53" s="323"/>
      <c r="SGP53" s="323"/>
      <c r="SGQ53" s="323"/>
      <c r="SGR53" s="323"/>
      <c r="SGS53" s="323"/>
      <c r="SGT53" s="323"/>
      <c r="SGU53" s="323"/>
      <c r="SGV53" s="323"/>
      <c r="SGW53" s="323"/>
      <c r="SGX53" s="323"/>
      <c r="SGY53" s="323"/>
      <c r="SGZ53" s="323"/>
      <c r="SHA53" s="323"/>
      <c r="SHB53" s="323"/>
      <c r="SHC53" s="323"/>
      <c r="SHD53" s="323"/>
      <c r="SHE53" s="323"/>
      <c r="SHF53" s="323"/>
      <c r="SHG53" s="323"/>
      <c r="SHH53" s="323"/>
      <c r="SHI53" s="323"/>
      <c r="SHJ53" s="323"/>
      <c r="SHK53" s="323"/>
      <c r="SHL53" s="323"/>
      <c r="SHM53" s="323"/>
      <c r="SHN53" s="323"/>
      <c r="SHO53" s="323"/>
      <c r="SHP53" s="323"/>
      <c r="SHQ53" s="323"/>
      <c r="SHR53" s="323"/>
      <c r="SHS53" s="323"/>
      <c r="SHT53" s="323"/>
      <c r="SHU53" s="323"/>
      <c r="SHV53" s="323"/>
      <c r="SHW53" s="323"/>
      <c r="SHX53" s="323"/>
      <c r="SHY53" s="323"/>
      <c r="SHZ53" s="323"/>
      <c r="SIA53" s="323"/>
      <c r="SIB53" s="323"/>
      <c r="SIC53" s="323"/>
      <c r="SID53" s="323"/>
      <c r="SIE53" s="323"/>
      <c r="SIF53" s="323"/>
      <c r="SIG53" s="323"/>
      <c r="SIH53" s="323"/>
      <c r="SII53" s="323"/>
      <c r="SIJ53" s="323"/>
      <c r="SIK53" s="323"/>
      <c r="SIL53" s="323"/>
      <c r="SIM53" s="323"/>
      <c r="SIN53" s="323"/>
      <c r="SIO53" s="323"/>
      <c r="SIP53" s="323"/>
      <c r="SIQ53" s="323"/>
      <c r="SIR53" s="323"/>
      <c r="SIS53" s="323"/>
      <c r="SIT53" s="323"/>
      <c r="SIU53" s="323"/>
      <c r="SIV53" s="323"/>
      <c r="SIW53" s="323"/>
      <c r="SIX53" s="323"/>
      <c r="SIY53" s="323"/>
      <c r="SIZ53" s="323"/>
      <c r="SJA53" s="323"/>
      <c r="SJB53" s="323"/>
      <c r="SJC53" s="323"/>
      <c r="SJD53" s="323"/>
      <c r="SJE53" s="323"/>
      <c r="SJF53" s="323"/>
      <c r="SJG53" s="323"/>
      <c r="SJH53" s="323"/>
      <c r="SJI53" s="323"/>
      <c r="SJJ53" s="323"/>
      <c r="SJK53" s="323"/>
      <c r="SJL53" s="323"/>
      <c r="SJM53" s="323"/>
      <c r="SJN53" s="323"/>
      <c r="SJO53" s="323"/>
      <c r="SJP53" s="323"/>
      <c r="SJQ53" s="323"/>
      <c r="SJR53" s="323"/>
      <c r="SJS53" s="323"/>
      <c r="SJT53" s="323"/>
      <c r="SJU53" s="323"/>
      <c r="SJV53" s="323"/>
      <c r="SJW53" s="323"/>
      <c r="SJX53" s="323"/>
      <c r="SJY53" s="323"/>
      <c r="SJZ53" s="323"/>
      <c r="SKA53" s="323"/>
      <c r="SKB53" s="323"/>
      <c r="SKC53" s="323"/>
      <c r="SKD53" s="323"/>
      <c r="SKE53" s="323"/>
      <c r="SKF53" s="323"/>
      <c r="SKG53" s="323"/>
      <c r="SKH53" s="323"/>
      <c r="SKI53" s="323"/>
      <c r="SKJ53" s="323"/>
      <c r="SKK53" s="323"/>
      <c r="SKL53" s="323"/>
      <c r="SKM53" s="323"/>
      <c r="SKN53" s="323"/>
      <c r="SKO53" s="323"/>
      <c r="SKP53" s="323"/>
      <c r="SKQ53" s="323"/>
      <c r="SKR53" s="323"/>
      <c r="SKS53" s="323"/>
      <c r="SKT53" s="323"/>
      <c r="SKU53" s="323"/>
      <c r="SKV53" s="323"/>
      <c r="SKW53" s="323"/>
      <c r="SKX53" s="323"/>
      <c r="SKY53" s="323"/>
      <c r="SKZ53" s="323"/>
      <c r="SLA53" s="323"/>
      <c r="SLB53" s="323"/>
      <c r="SLC53" s="323"/>
      <c r="SLD53" s="323"/>
      <c r="SLE53" s="323"/>
      <c r="SLF53" s="323"/>
      <c r="SLG53" s="323"/>
      <c r="SLH53" s="323"/>
      <c r="SLI53" s="323"/>
      <c r="SLJ53" s="323"/>
      <c r="SLK53" s="323"/>
      <c r="SLL53" s="323"/>
      <c r="SLM53" s="323"/>
      <c r="SLN53" s="323"/>
      <c r="SLO53" s="323"/>
      <c r="SLP53" s="323"/>
      <c r="SLQ53" s="323"/>
      <c r="SLR53" s="323"/>
      <c r="SLS53" s="323"/>
      <c r="SLT53" s="323"/>
      <c r="SLU53" s="323"/>
      <c r="SLV53" s="323"/>
      <c r="SLW53" s="323"/>
      <c r="SLX53" s="323"/>
      <c r="SLY53" s="323"/>
      <c r="SLZ53" s="323"/>
      <c r="SMA53" s="323"/>
      <c r="SMB53" s="323"/>
      <c r="SMC53" s="323"/>
      <c r="SMD53" s="323"/>
      <c r="SME53" s="323"/>
      <c r="SMF53" s="323"/>
      <c r="SMG53" s="323"/>
      <c r="SMH53" s="323"/>
      <c r="SMI53" s="323"/>
      <c r="SMJ53" s="323"/>
      <c r="SMK53" s="323"/>
      <c r="SML53" s="323"/>
      <c r="SMM53" s="323"/>
      <c r="SMN53" s="323"/>
      <c r="SMO53" s="323"/>
      <c r="SMP53" s="323"/>
      <c r="SMQ53" s="323"/>
      <c r="SMR53" s="323"/>
      <c r="SMS53" s="323"/>
      <c r="SMT53" s="323"/>
      <c r="SMU53" s="323"/>
      <c r="SMV53" s="323"/>
      <c r="SMW53" s="323"/>
      <c r="SMX53" s="323"/>
      <c r="SMY53" s="323"/>
      <c r="SMZ53" s="323"/>
      <c r="SNA53" s="323"/>
      <c r="SNB53" s="323"/>
      <c r="SNC53" s="323"/>
      <c r="SND53" s="323"/>
      <c r="SNE53" s="323"/>
      <c r="SNF53" s="323"/>
      <c r="SNG53" s="323"/>
      <c r="SNH53" s="323"/>
      <c r="SNI53" s="323"/>
      <c r="SNJ53" s="323"/>
      <c r="SNK53" s="323"/>
      <c r="SNL53" s="323"/>
      <c r="SNM53" s="323"/>
      <c r="SNN53" s="323"/>
      <c r="SNO53" s="323"/>
      <c r="SNP53" s="323"/>
      <c r="SNQ53" s="323"/>
      <c r="SNR53" s="323"/>
      <c r="SNS53" s="323"/>
      <c r="SNT53" s="323"/>
      <c r="SNU53" s="323"/>
      <c r="SNV53" s="323"/>
      <c r="SNW53" s="323"/>
      <c r="SNX53" s="323"/>
      <c r="SNY53" s="323"/>
      <c r="SNZ53" s="323"/>
      <c r="SOA53" s="323"/>
      <c r="SOB53" s="323"/>
      <c r="SOC53" s="323"/>
      <c r="SOD53" s="323"/>
      <c r="SOE53" s="323"/>
      <c r="SOF53" s="323"/>
      <c r="SOG53" s="323"/>
      <c r="SOH53" s="323"/>
      <c r="SOI53" s="323"/>
      <c r="SOJ53" s="323"/>
      <c r="SOK53" s="323"/>
      <c r="SOL53" s="323"/>
      <c r="SOM53" s="323"/>
      <c r="SON53" s="323"/>
      <c r="SOO53" s="323"/>
      <c r="SOP53" s="323"/>
      <c r="SOQ53" s="323"/>
      <c r="SOR53" s="323"/>
      <c r="SOS53" s="323"/>
      <c r="SOT53" s="323"/>
      <c r="SOU53" s="323"/>
      <c r="SOV53" s="323"/>
      <c r="SOW53" s="323"/>
      <c r="SOX53" s="323"/>
      <c r="SOY53" s="323"/>
      <c r="SOZ53" s="323"/>
      <c r="SPA53" s="323"/>
      <c r="SPB53" s="323"/>
      <c r="SPC53" s="323"/>
      <c r="SPD53" s="323"/>
      <c r="SPE53" s="323"/>
      <c r="SPF53" s="323"/>
      <c r="SPG53" s="323"/>
      <c r="SPH53" s="323"/>
      <c r="SPI53" s="323"/>
      <c r="SPJ53" s="323"/>
      <c r="SPK53" s="323"/>
      <c r="SPL53" s="323"/>
      <c r="SPM53" s="323"/>
      <c r="SPN53" s="323"/>
      <c r="SPO53" s="323"/>
      <c r="SPP53" s="323"/>
      <c r="SPQ53" s="323"/>
      <c r="SPR53" s="323"/>
      <c r="SPS53" s="323"/>
      <c r="SPT53" s="323"/>
      <c r="SPU53" s="323"/>
      <c r="SPV53" s="323"/>
      <c r="SPW53" s="323"/>
      <c r="SPX53" s="323"/>
      <c r="SPY53" s="323"/>
      <c r="SPZ53" s="323"/>
      <c r="SQA53" s="323"/>
      <c r="SQB53" s="323"/>
      <c r="SQC53" s="323"/>
      <c r="SQD53" s="323"/>
      <c r="SQE53" s="323"/>
      <c r="SQF53" s="323"/>
      <c r="SQG53" s="323"/>
      <c r="SQH53" s="323"/>
      <c r="SQI53" s="323"/>
      <c r="SQJ53" s="323"/>
      <c r="SQK53" s="323"/>
      <c r="SQL53" s="323"/>
      <c r="SQM53" s="323"/>
      <c r="SQN53" s="323"/>
      <c r="SQO53" s="323"/>
      <c r="SQP53" s="323"/>
      <c r="SQQ53" s="323"/>
      <c r="SQR53" s="323"/>
      <c r="SQS53" s="323"/>
      <c r="SQT53" s="323"/>
      <c r="SQU53" s="323"/>
      <c r="SQV53" s="323"/>
      <c r="SQW53" s="323"/>
      <c r="SQX53" s="323"/>
      <c r="SQY53" s="323"/>
      <c r="SQZ53" s="323"/>
      <c r="SRA53" s="323"/>
      <c r="SRB53" s="323"/>
      <c r="SRC53" s="323"/>
      <c r="SRD53" s="323"/>
      <c r="SRE53" s="323"/>
      <c r="SRF53" s="323"/>
      <c r="SRG53" s="323"/>
      <c r="SRH53" s="323"/>
      <c r="SRI53" s="323"/>
      <c r="SRJ53" s="323"/>
      <c r="SRK53" s="323"/>
      <c r="SRL53" s="323"/>
      <c r="SRM53" s="323"/>
      <c r="SRN53" s="323"/>
      <c r="SRO53" s="323"/>
      <c r="SRP53" s="323"/>
      <c r="SRQ53" s="323"/>
      <c r="SRR53" s="323"/>
      <c r="SRS53" s="323"/>
      <c r="SRT53" s="323"/>
      <c r="SRU53" s="323"/>
      <c r="SRV53" s="323"/>
      <c r="SRW53" s="323"/>
      <c r="SRX53" s="323"/>
      <c r="SRY53" s="323"/>
      <c r="SRZ53" s="323"/>
      <c r="SSA53" s="323"/>
      <c r="SSB53" s="323"/>
      <c r="SSC53" s="323"/>
      <c r="SSD53" s="323"/>
      <c r="SSE53" s="323"/>
      <c r="SSF53" s="323"/>
      <c r="SSG53" s="323"/>
      <c r="SSH53" s="323"/>
      <c r="SSI53" s="323"/>
      <c r="SSJ53" s="323"/>
      <c r="SSK53" s="323"/>
      <c r="SSL53" s="323"/>
      <c r="SSM53" s="323"/>
      <c r="SSN53" s="323"/>
      <c r="SSO53" s="323"/>
      <c r="SSP53" s="323"/>
      <c r="SSQ53" s="323"/>
      <c r="SSR53" s="323"/>
      <c r="SSS53" s="323"/>
      <c r="SST53" s="323"/>
      <c r="SSU53" s="323"/>
      <c r="SSV53" s="323"/>
      <c r="SSW53" s="323"/>
      <c r="SSX53" s="323"/>
      <c r="SSY53" s="323"/>
      <c r="SSZ53" s="323"/>
      <c r="STA53" s="323"/>
      <c r="STB53" s="323"/>
      <c r="STC53" s="323"/>
      <c r="STD53" s="323"/>
      <c r="STE53" s="323"/>
      <c r="STF53" s="323"/>
      <c r="STG53" s="323"/>
      <c r="STH53" s="323"/>
      <c r="STI53" s="323"/>
      <c r="STJ53" s="323"/>
      <c r="STK53" s="323"/>
      <c r="STL53" s="323"/>
      <c r="STM53" s="323"/>
      <c r="STN53" s="323"/>
      <c r="STO53" s="323"/>
      <c r="STP53" s="323"/>
      <c r="STQ53" s="323"/>
      <c r="STR53" s="323"/>
      <c r="STS53" s="323"/>
      <c r="STT53" s="323"/>
      <c r="STU53" s="323"/>
      <c r="STV53" s="323"/>
      <c r="STW53" s="323"/>
      <c r="STX53" s="323"/>
      <c r="STY53" s="323"/>
      <c r="STZ53" s="323"/>
      <c r="SUA53" s="323"/>
      <c r="SUB53" s="323"/>
      <c r="SUC53" s="323"/>
      <c r="SUD53" s="323"/>
      <c r="SUE53" s="323"/>
      <c r="SUF53" s="323"/>
      <c r="SUG53" s="323"/>
      <c r="SUH53" s="323"/>
      <c r="SUI53" s="323"/>
      <c r="SUJ53" s="323"/>
      <c r="SUK53" s="323"/>
      <c r="SUL53" s="323"/>
      <c r="SUM53" s="323"/>
      <c r="SUN53" s="323"/>
      <c r="SUO53" s="323"/>
      <c r="SUP53" s="323"/>
      <c r="SUQ53" s="323"/>
      <c r="SUR53" s="323"/>
      <c r="SUS53" s="323"/>
      <c r="SUT53" s="323"/>
      <c r="SUU53" s="323"/>
      <c r="SUV53" s="323"/>
      <c r="SUW53" s="323"/>
      <c r="SUX53" s="323"/>
      <c r="SUY53" s="323"/>
      <c r="SUZ53" s="323"/>
      <c r="SVA53" s="323"/>
      <c r="SVB53" s="323"/>
      <c r="SVC53" s="323"/>
      <c r="SVD53" s="323"/>
      <c r="SVE53" s="323"/>
      <c r="SVF53" s="323"/>
      <c r="SVG53" s="323"/>
      <c r="SVH53" s="323"/>
      <c r="SVI53" s="323"/>
      <c r="SVJ53" s="323"/>
      <c r="SVK53" s="323"/>
      <c r="SVL53" s="323"/>
      <c r="SVM53" s="323"/>
      <c r="SVN53" s="323"/>
      <c r="SVO53" s="323"/>
      <c r="SVP53" s="323"/>
      <c r="SVQ53" s="323"/>
      <c r="SVR53" s="323"/>
      <c r="SVS53" s="323"/>
      <c r="SVT53" s="323"/>
      <c r="SVU53" s="323"/>
      <c r="SVV53" s="323"/>
      <c r="SVW53" s="323"/>
      <c r="SVX53" s="323"/>
      <c r="SVY53" s="323"/>
      <c r="SVZ53" s="323"/>
      <c r="SWA53" s="323"/>
      <c r="SWB53" s="323"/>
      <c r="SWC53" s="323"/>
      <c r="SWD53" s="323"/>
      <c r="SWE53" s="323"/>
      <c r="SWF53" s="323"/>
      <c r="SWG53" s="323"/>
      <c r="SWH53" s="323"/>
      <c r="SWI53" s="323"/>
      <c r="SWJ53" s="323"/>
      <c r="SWK53" s="323"/>
      <c r="SWL53" s="323"/>
      <c r="SWM53" s="323"/>
      <c r="SWN53" s="323"/>
      <c r="SWO53" s="323"/>
      <c r="SWP53" s="323"/>
      <c r="SWQ53" s="323"/>
      <c r="SWR53" s="323"/>
      <c r="SWS53" s="323"/>
      <c r="SWT53" s="323"/>
      <c r="SWU53" s="323"/>
      <c r="SWV53" s="323"/>
      <c r="SWW53" s="323"/>
      <c r="SWX53" s="323"/>
      <c r="SWY53" s="323"/>
      <c r="SWZ53" s="323"/>
      <c r="SXA53" s="323"/>
      <c r="SXB53" s="323"/>
      <c r="SXC53" s="323"/>
      <c r="SXD53" s="323"/>
      <c r="SXE53" s="323"/>
      <c r="SXF53" s="323"/>
      <c r="SXG53" s="323"/>
      <c r="SXH53" s="323"/>
      <c r="SXI53" s="323"/>
      <c r="SXJ53" s="323"/>
      <c r="SXK53" s="323"/>
      <c r="SXL53" s="323"/>
      <c r="SXM53" s="323"/>
      <c r="SXN53" s="323"/>
      <c r="SXO53" s="323"/>
      <c r="SXP53" s="323"/>
      <c r="SXQ53" s="323"/>
      <c r="SXR53" s="323"/>
      <c r="SXS53" s="323"/>
      <c r="SXT53" s="323"/>
      <c r="SXU53" s="323"/>
      <c r="SXV53" s="323"/>
      <c r="SXW53" s="323"/>
      <c r="SXX53" s="323"/>
      <c r="SXY53" s="323"/>
      <c r="SXZ53" s="323"/>
      <c r="SYA53" s="323"/>
      <c r="SYB53" s="323"/>
      <c r="SYC53" s="323"/>
      <c r="SYD53" s="323"/>
      <c r="SYE53" s="323"/>
      <c r="SYF53" s="323"/>
      <c r="SYG53" s="323"/>
      <c r="SYH53" s="323"/>
      <c r="SYI53" s="323"/>
      <c r="SYJ53" s="323"/>
      <c r="SYK53" s="323"/>
      <c r="SYL53" s="323"/>
      <c r="SYM53" s="323"/>
      <c r="SYN53" s="323"/>
      <c r="SYO53" s="323"/>
      <c r="SYP53" s="323"/>
      <c r="SYQ53" s="323"/>
      <c r="SYR53" s="323"/>
      <c r="SYS53" s="323"/>
      <c r="SYT53" s="323"/>
      <c r="SYU53" s="323"/>
      <c r="SYV53" s="323"/>
      <c r="SYW53" s="323"/>
      <c r="SYX53" s="323"/>
      <c r="SYY53" s="323"/>
      <c r="SYZ53" s="323"/>
      <c r="SZA53" s="323"/>
      <c r="SZB53" s="323"/>
      <c r="SZC53" s="323"/>
      <c r="SZD53" s="323"/>
      <c r="SZE53" s="323"/>
      <c r="SZF53" s="323"/>
      <c r="SZG53" s="323"/>
      <c r="SZH53" s="323"/>
      <c r="SZI53" s="323"/>
      <c r="SZJ53" s="323"/>
      <c r="SZK53" s="323"/>
      <c r="SZL53" s="323"/>
      <c r="SZM53" s="323"/>
      <c r="SZN53" s="323"/>
      <c r="SZO53" s="323"/>
      <c r="SZP53" s="323"/>
      <c r="SZQ53" s="323"/>
      <c r="SZR53" s="323"/>
      <c r="SZS53" s="323"/>
      <c r="SZT53" s="323"/>
      <c r="SZU53" s="323"/>
      <c r="SZV53" s="323"/>
      <c r="SZW53" s="323"/>
      <c r="SZX53" s="323"/>
      <c r="SZY53" s="323"/>
      <c r="SZZ53" s="323"/>
      <c r="TAA53" s="323"/>
      <c r="TAB53" s="323"/>
      <c r="TAC53" s="323"/>
      <c r="TAD53" s="323"/>
      <c r="TAE53" s="323"/>
      <c r="TAF53" s="323"/>
      <c r="TAG53" s="323"/>
      <c r="TAH53" s="323"/>
      <c r="TAI53" s="323"/>
      <c r="TAJ53" s="323"/>
      <c r="TAK53" s="323"/>
      <c r="TAL53" s="323"/>
      <c r="TAM53" s="323"/>
      <c r="TAN53" s="323"/>
      <c r="TAO53" s="323"/>
      <c r="TAP53" s="323"/>
      <c r="TAQ53" s="323"/>
      <c r="TAR53" s="323"/>
      <c r="TAS53" s="323"/>
      <c r="TAT53" s="323"/>
      <c r="TAU53" s="323"/>
      <c r="TAV53" s="323"/>
      <c r="TAW53" s="323"/>
      <c r="TAX53" s="323"/>
      <c r="TAY53" s="323"/>
      <c r="TAZ53" s="323"/>
      <c r="TBA53" s="323"/>
      <c r="TBB53" s="323"/>
      <c r="TBC53" s="323"/>
      <c r="TBD53" s="323"/>
      <c r="TBE53" s="323"/>
      <c r="TBF53" s="323"/>
      <c r="TBG53" s="323"/>
      <c r="TBH53" s="323"/>
      <c r="TBI53" s="323"/>
      <c r="TBJ53" s="323"/>
      <c r="TBK53" s="323"/>
      <c r="TBL53" s="323"/>
      <c r="TBM53" s="323"/>
      <c r="TBN53" s="323"/>
      <c r="TBO53" s="323"/>
      <c r="TBP53" s="323"/>
      <c r="TBQ53" s="323"/>
      <c r="TBR53" s="323"/>
      <c r="TBS53" s="323"/>
      <c r="TBT53" s="323"/>
      <c r="TBU53" s="323"/>
      <c r="TBV53" s="323"/>
      <c r="TBW53" s="323"/>
      <c r="TBX53" s="323"/>
      <c r="TBY53" s="323"/>
      <c r="TBZ53" s="323"/>
      <c r="TCA53" s="323"/>
      <c r="TCB53" s="323"/>
      <c r="TCC53" s="323"/>
      <c r="TCD53" s="323"/>
      <c r="TCE53" s="323"/>
      <c r="TCF53" s="323"/>
      <c r="TCG53" s="323"/>
      <c r="TCH53" s="323"/>
      <c r="TCI53" s="323"/>
      <c r="TCJ53" s="323"/>
      <c r="TCK53" s="323"/>
      <c r="TCL53" s="323"/>
      <c r="TCM53" s="323"/>
      <c r="TCN53" s="323"/>
      <c r="TCO53" s="323"/>
      <c r="TCP53" s="323"/>
      <c r="TCQ53" s="323"/>
      <c r="TCR53" s="323"/>
      <c r="TCS53" s="323"/>
      <c r="TCT53" s="323"/>
      <c r="TCU53" s="323"/>
      <c r="TCV53" s="323"/>
      <c r="TCW53" s="323"/>
      <c r="TCX53" s="323"/>
      <c r="TCY53" s="323"/>
      <c r="TCZ53" s="323"/>
      <c r="TDA53" s="323"/>
      <c r="TDB53" s="323"/>
      <c r="TDC53" s="323"/>
      <c r="TDD53" s="323"/>
      <c r="TDE53" s="323"/>
      <c r="TDF53" s="323"/>
      <c r="TDG53" s="323"/>
      <c r="TDH53" s="323"/>
      <c r="TDI53" s="323"/>
      <c r="TDJ53" s="323"/>
      <c r="TDK53" s="323"/>
      <c r="TDL53" s="323"/>
      <c r="TDM53" s="323"/>
      <c r="TDN53" s="323"/>
      <c r="TDO53" s="323"/>
      <c r="TDP53" s="323"/>
      <c r="TDQ53" s="323"/>
      <c r="TDR53" s="323"/>
      <c r="TDS53" s="323"/>
      <c r="TDT53" s="323"/>
      <c r="TDU53" s="323"/>
      <c r="TDV53" s="323"/>
      <c r="TDW53" s="323"/>
      <c r="TDX53" s="323"/>
      <c r="TDY53" s="323"/>
      <c r="TDZ53" s="323"/>
      <c r="TEA53" s="323"/>
      <c r="TEB53" s="323"/>
      <c r="TEC53" s="323"/>
      <c r="TED53" s="323"/>
      <c r="TEE53" s="323"/>
      <c r="TEF53" s="323"/>
      <c r="TEG53" s="323"/>
      <c r="TEH53" s="323"/>
      <c r="TEI53" s="323"/>
      <c r="TEJ53" s="323"/>
      <c r="TEK53" s="323"/>
      <c r="TEL53" s="323"/>
      <c r="TEM53" s="323"/>
      <c r="TEN53" s="323"/>
      <c r="TEO53" s="323"/>
      <c r="TEP53" s="323"/>
      <c r="TEQ53" s="323"/>
      <c r="TER53" s="323"/>
      <c r="TES53" s="323"/>
      <c r="TET53" s="323"/>
      <c r="TEU53" s="323"/>
      <c r="TEV53" s="323"/>
      <c r="TEW53" s="323"/>
      <c r="TEX53" s="323"/>
      <c r="TEY53" s="323"/>
      <c r="TEZ53" s="323"/>
      <c r="TFA53" s="323"/>
      <c r="TFB53" s="323"/>
      <c r="TFC53" s="323"/>
      <c r="TFD53" s="323"/>
      <c r="TFE53" s="323"/>
      <c r="TFF53" s="323"/>
      <c r="TFG53" s="323"/>
      <c r="TFH53" s="323"/>
      <c r="TFI53" s="323"/>
      <c r="TFJ53" s="323"/>
      <c r="TFK53" s="323"/>
      <c r="TFL53" s="323"/>
      <c r="TFM53" s="323"/>
      <c r="TFN53" s="323"/>
      <c r="TFO53" s="323"/>
      <c r="TFP53" s="323"/>
      <c r="TFQ53" s="323"/>
      <c r="TFR53" s="323"/>
      <c r="TFS53" s="323"/>
      <c r="TFT53" s="323"/>
      <c r="TFU53" s="323"/>
      <c r="TFV53" s="323"/>
      <c r="TFW53" s="323"/>
      <c r="TFX53" s="323"/>
      <c r="TFY53" s="323"/>
      <c r="TFZ53" s="323"/>
      <c r="TGA53" s="323"/>
      <c r="TGB53" s="323"/>
      <c r="TGC53" s="323"/>
      <c r="TGD53" s="323"/>
      <c r="TGE53" s="323"/>
      <c r="TGF53" s="323"/>
      <c r="TGG53" s="323"/>
      <c r="TGH53" s="323"/>
      <c r="TGI53" s="323"/>
      <c r="TGJ53" s="323"/>
      <c r="TGK53" s="323"/>
      <c r="TGL53" s="323"/>
      <c r="TGM53" s="323"/>
      <c r="TGN53" s="323"/>
      <c r="TGO53" s="323"/>
      <c r="TGP53" s="323"/>
      <c r="TGQ53" s="323"/>
      <c r="TGR53" s="323"/>
      <c r="TGS53" s="323"/>
      <c r="TGT53" s="323"/>
      <c r="TGU53" s="323"/>
      <c r="TGV53" s="323"/>
      <c r="TGW53" s="323"/>
      <c r="TGX53" s="323"/>
      <c r="TGY53" s="323"/>
      <c r="TGZ53" s="323"/>
      <c r="THA53" s="323"/>
      <c r="THB53" s="323"/>
      <c r="THC53" s="323"/>
      <c r="THD53" s="323"/>
      <c r="THE53" s="323"/>
      <c r="THF53" s="323"/>
      <c r="THG53" s="323"/>
      <c r="THH53" s="323"/>
      <c r="THI53" s="323"/>
      <c r="THJ53" s="323"/>
      <c r="THK53" s="323"/>
      <c r="THL53" s="323"/>
      <c r="THM53" s="323"/>
      <c r="THN53" s="323"/>
      <c r="THO53" s="323"/>
      <c r="THP53" s="323"/>
      <c r="THQ53" s="323"/>
      <c r="THR53" s="323"/>
      <c r="THS53" s="323"/>
      <c r="THT53" s="323"/>
      <c r="THU53" s="323"/>
      <c r="THV53" s="323"/>
      <c r="THW53" s="323"/>
      <c r="THX53" s="323"/>
      <c r="THY53" s="323"/>
      <c r="THZ53" s="323"/>
      <c r="TIA53" s="323"/>
      <c r="TIB53" s="323"/>
      <c r="TIC53" s="323"/>
      <c r="TID53" s="323"/>
      <c r="TIE53" s="323"/>
      <c r="TIF53" s="323"/>
      <c r="TIG53" s="323"/>
      <c r="TIH53" s="323"/>
      <c r="TII53" s="323"/>
      <c r="TIJ53" s="323"/>
      <c r="TIK53" s="323"/>
      <c r="TIL53" s="323"/>
      <c r="TIM53" s="323"/>
      <c r="TIN53" s="323"/>
      <c r="TIO53" s="323"/>
      <c r="TIP53" s="323"/>
      <c r="TIQ53" s="323"/>
      <c r="TIR53" s="323"/>
      <c r="TIS53" s="323"/>
      <c r="TIT53" s="323"/>
      <c r="TIU53" s="323"/>
      <c r="TIV53" s="323"/>
      <c r="TIW53" s="323"/>
      <c r="TIX53" s="323"/>
      <c r="TIY53" s="323"/>
      <c r="TIZ53" s="323"/>
      <c r="TJA53" s="323"/>
      <c r="TJB53" s="323"/>
      <c r="TJC53" s="323"/>
      <c r="TJD53" s="323"/>
      <c r="TJE53" s="323"/>
      <c r="TJF53" s="323"/>
      <c r="TJG53" s="323"/>
      <c r="TJH53" s="323"/>
      <c r="TJI53" s="323"/>
      <c r="TJJ53" s="323"/>
      <c r="TJK53" s="323"/>
      <c r="TJL53" s="323"/>
      <c r="TJM53" s="323"/>
      <c r="TJN53" s="323"/>
      <c r="TJO53" s="323"/>
      <c r="TJP53" s="323"/>
      <c r="TJQ53" s="323"/>
      <c r="TJR53" s="323"/>
      <c r="TJS53" s="323"/>
      <c r="TJT53" s="323"/>
      <c r="TJU53" s="323"/>
      <c r="TJV53" s="323"/>
      <c r="TJW53" s="323"/>
      <c r="TJX53" s="323"/>
      <c r="TJY53" s="323"/>
      <c r="TJZ53" s="323"/>
      <c r="TKA53" s="323"/>
      <c r="TKB53" s="323"/>
      <c r="TKC53" s="323"/>
      <c r="TKD53" s="323"/>
      <c r="TKE53" s="323"/>
      <c r="TKF53" s="323"/>
      <c r="TKG53" s="323"/>
      <c r="TKH53" s="323"/>
      <c r="TKI53" s="323"/>
      <c r="TKJ53" s="323"/>
      <c r="TKK53" s="323"/>
      <c r="TKL53" s="323"/>
      <c r="TKM53" s="323"/>
      <c r="TKN53" s="323"/>
      <c r="TKO53" s="323"/>
      <c r="TKP53" s="323"/>
      <c r="TKQ53" s="323"/>
      <c r="TKR53" s="323"/>
      <c r="TKS53" s="323"/>
      <c r="TKT53" s="323"/>
      <c r="TKU53" s="323"/>
      <c r="TKV53" s="323"/>
      <c r="TKW53" s="323"/>
      <c r="TKX53" s="323"/>
      <c r="TKY53" s="323"/>
      <c r="TKZ53" s="323"/>
      <c r="TLA53" s="323"/>
      <c r="TLB53" s="323"/>
      <c r="TLC53" s="323"/>
      <c r="TLD53" s="323"/>
      <c r="TLE53" s="323"/>
      <c r="TLF53" s="323"/>
      <c r="TLG53" s="323"/>
      <c r="TLH53" s="323"/>
      <c r="TLI53" s="323"/>
      <c r="TLJ53" s="323"/>
      <c r="TLK53" s="323"/>
      <c r="TLL53" s="323"/>
      <c r="TLM53" s="323"/>
      <c r="TLN53" s="323"/>
      <c r="TLO53" s="323"/>
      <c r="TLP53" s="323"/>
      <c r="TLQ53" s="323"/>
      <c r="TLR53" s="323"/>
      <c r="TLS53" s="323"/>
      <c r="TLT53" s="323"/>
      <c r="TLU53" s="323"/>
      <c r="TLV53" s="323"/>
      <c r="TLW53" s="323"/>
      <c r="TLX53" s="323"/>
      <c r="TLY53" s="323"/>
      <c r="TLZ53" s="323"/>
      <c r="TMA53" s="323"/>
      <c r="TMB53" s="323"/>
      <c r="TMC53" s="323"/>
      <c r="TMD53" s="323"/>
      <c r="TME53" s="323"/>
      <c r="TMF53" s="323"/>
      <c r="TMG53" s="323"/>
      <c r="TMH53" s="323"/>
      <c r="TMI53" s="323"/>
      <c r="TMJ53" s="323"/>
      <c r="TMK53" s="323"/>
      <c r="TML53" s="323"/>
      <c r="TMM53" s="323"/>
      <c r="TMN53" s="323"/>
      <c r="TMO53" s="323"/>
      <c r="TMP53" s="323"/>
      <c r="TMQ53" s="323"/>
      <c r="TMR53" s="323"/>
      <c r="TMS53" s="323"/>
      <c r="TMT53" s="323"/>
      <c r="TMU53" s="323"/>
      <c r="TMV53" s="323"/>
      <c r="TMW53" s="323"/>
      <c r="TMX53" s="323"/>
      <c r="TMY53" s="323"/>
      <c r="TMZ53" s="323"/>
      <c r="TNA53" s="323"/>
      <c r="TNB53" s="323"/>
      <c r="TNC53" s="323"/>
      <c r="TND53" s="323"/>
      <c r="TNE53" s="323"/>
      <c r="TNF53" s="323"/>
      <c r="TNG53" s="323"/>
      <c r="TNH53" s="323"/>
      <c r="TNI53" s="323"/>
      <c r="TNJ53" s="323"/>
      <c r="TNK53" s="323"/>
      <c r="TNL53" s="323"/>
      <c r="TNM53" s="323"/>
      <c r="TNN53" s="323"/>
      <c r="TNO53" s="323"/>
      <c r="TNP53" s="323"/>
      <c r="TNQ53" s="323"/>
      <c r="TNR53" s="323"/>
      <c r="TNS53" s="323"/>
      <c r="TNT53" s="323"/>
      <c r="TNU53" s="323"/>
      <c r="TNV53" s="323"/>
      <c r="TNW53" s="323"/>
      <c r="TNX53" s="323"/>
      <c r="TNY53" s="323"/>
      <c r="TNZ53" s="323"/>
      <c r="TOA53" s="323"/>
      <c r="TOB53" s="323"/>
      <c r="TOC53" s="323"/>
      <c r="TOD53" s="323"/>
      <c r="TOE53" s="323"/>
      <c r="TOF53" s="323"/>
      <c r="TOG53" s="323"/>
      <c r="TOH53" s="323"/>
      <c r="TOI53" s="323"/>
      <c r="TOJ53" s="323"/>
      <c r="TOK53" s="323"/>
      <c r="TOL53" s="323"/>
      <c r="TOM53" s="323"/>
      <c r="TON53" s="323"/>
      <c r="TOO53" s="323"/>
      <c r="TOP53" s="323"/>
      <c r="TOQ53" s="323"/>
      <c r="TOR53" s="323"/>
      <c r="TOS53" s="323"/>
      <c r="TOT53" s="323"/>
      <c r="TOU53" s="323"/>
      <c r="TOV53" s="323"/>
      <c r="TOW53" s="323"/>
      <c r="TOX53" s="323"/>
      <c r="TOY53" s="323"/>
      <c r="TOZ53" s="323"/>
      <c r="TPA53" s="323"/>
      <c r="TPB53" s="323"/>
      <c r="TPC53" s="323"/>
      <c r="TPD53" s="323"/>
      <c r="TPE53" s="323"/>
      <c r="TPF53" s="323"/>
      <c r="TPG53" s="323"/>
      <c r="TPH53" s="323"/>
      <c r="TPI53" s="323"/>
      <c r="TPJ53" s="323"/>
      <c r="TPK53" s="323"/>
      <c r="TPL53" s="323"/>
      <c r="TPM53" s="323"/>
      <c r="TPN53" s="323"/>
      <c r="TPO53" s="323"/>
      <c r="TPP53" s="323"/>
      <c r="TPQ53" s="323"/>
      <c r="TPR53" s="323"/>
      <c r="TPS53" s="323"/>
      <c r="TPT53" s="323"/>
      <c r="TPU53" s="323"/>
      <c r="TPV53" s="323"/>
      <c r="TPW53" s="323"/>
      <c r="TPX53" s="323"/>
      <c r="TPY53" s="323"/>
      <c r="TPZ53" s="323"/>
      <c r="TQA53" s="323"/>
      <c r="TQB53" s="323"/>
      <c r="TQC53" s="323"/>
      <c r="TQD53" s="323"/>
      <c r="TQE53" s="323"/>
      <c r="TQF53" s="323"/>
      <c r="TQG53" s="323"/>
      <c r="TQH53" s="323"/>
      <c r="TQI53" s="323"/>
      <c r="TQJ53" s="323"/>
      <c r="TQK53" s="323"/>
      <c r="TQL53" s="323"/>
      <c r="TQM53" s="323"/>
      <c r="TQN53" s="323"/>
      <c r="TQO53" s="323"/>
      <c r="TQP53" s="323"/>
      <c r="TQQ53" s="323"/>
      <c r="TQR53" s="323"/>
      <c r="TQS53" s="323"/>
      <c r="TQT53" s="323"/>
      <c r="TQU53" s="323"/>
      <c r="TQV53" s="323"/>
      <c r="TQW53" s="323"/>
      <c r="TQX53" s="323"/>
      <c r="TQY53" s="323"/>
      <c r="TQZ53" s="323"/>
      <c r="TRA53" s="323"/>
      <c r="TRB53" s="323"/>
      <c r="TRC53" s="323"/>
      <c r="TRD53" s="323"/>
      <c r="TRE53" s="323"/>
      <c r="TRF53" s="323"/>
      <c r="TRG53" s="323"/>
      <c r="TRH53" s="323"/>
      <c r="TRI53" s="323"/>
      <c r="TRJ53" s="323"/>
      <c r="TRK53" s="323"/>
      <c r="TRL53" s="323"/>
      <c r="TRM53" s="323"/>
      <c r="TRN53" s="323"/>
      <c r="TRO53" s="323"/>
      <c r="TRP53" s="323"/>
      <c r="TRQ53" s="323"/>
      <c r="TRR53" s="323"/>
      <c r="TRS53" s="323"/>
      <c r="TRT53" s="323"/>
      <c r="TRU53" s="323"/>
      <c r="TRV53" s="323"/>
      <c r="TRW53" s="323"/>
      <c r="TRX53" s="323"/>
      <c r="TRY53" s="323"/>
      <c r="TRZ53" s="323"/>
      <c r="TSA53" s="323"/>
      <c r="TSB53" s="323"/>
      <c r="TSC53" s="323"/>
      <c r="TSD53" s="323"/>
      <c r="TSE53" s="323"/>
      <c r="TSF53" s="323"/>
      <c r="TSG53" s="323"/>
      <c r="TSH53" s="323"/>
      <c r="TSI53" s="323"/>
      <c r="TSJ53" s="323"/>
      <c r="TSK53" s="323"/>
      <c r="TSL53" s="323"/>
      <c r="TSM53" s="323"/>
      <c r="TSN53" s="323"/>
      <c r="TSO53" s="323"/>
      <c r="TSP53" s="323"/>
      <c r="TSQ53" s="323"/>
      <c r="TSR53" s="323"/>
      <c r="TSS53" s="323"/>
      <c r="TST53" s="323"/>
      <c r="TSU53" s="323"/>
      <c r="TSV53" s="323"/>
      <c r="TSW53" s="323"/>
      <c r="TSX53" s="323"/>
      <c r="TSY53" s="323"/>
      <c r="TSZ53" s="323"/>
      <c r="TTA53" s="323"/>
      <c r="TTB53" s="323"/>
      <c r="TTC53" s="323"/>
      <c r="TTD53" s="323"/>
      <c r="TTE53" s="323"/>
      <c r="TTF53" s="323"/>
      <c r="TTG53" s="323"/>
      <c r="TTH53" s="323"/>
      <c r="TTI53" s="323"/>
      <c r="TTJ53" s="323"/>
      <c r="TTK53" s="323"/>
      <c r="TTL53" s="323"/>
      <c r="TTM53" s="323"/>
      <c r="TTN53" s="323"/>
      <c r="TTO53" s="323"/>
      <c r="TTP53" s="323"/>
      <c r="TTQ53" s="323"/>
      <c r="TTR53" s="323"/>
      <c r="TTS53" s="323"/>
      <c r="TTT53" s="323"/>
      <c r="TTU53" s="323"/>
      <c r="TTV53" s="323"/>
      <c r="TTW53" s="323"/>
      <c r="TTX53" s="323"/>
      <c r="TTY53" s="323"/>
      <c r="TTZ53" s="323"/>
      <c r="TUA53" s="323"/>
      <c r="TUB53" s="323"/>
      <c r="TUC53" s="323"/>
      <c r="TUD53" s="323"/>
      <c r="TUE53" s="323"/>
      <c r="TUF53" s="323"/>
      <c r="TUG53" s="323"/>
      <c r="TUH53" s="323"/>
      <c r="TUI53" s="323"/>
      <c r="TUJ53" s="323"/>
      <c r="TUK53" s="323"/>
      <c r="TUL53" s="323"/>
      <c r="TUM53" s="323"/>
      <c r="TUN53" s="323"/>
      <c r="TUO53" s="323"/>
      <c r="TUP53" s="323"/>
      <c r="TUQ53" s="323"/>
      <c r="TUR53" s="323"/>
      <c r="TUS53" s="323"/>
      <c r="TUT53" s="323"/>
      <c r="TUU53" s="323"/>
      <c r="TUV53" s="323"/>
      <c r="TUW53" s="323"/>
      <c r="TUX53" s="323"/>
      <c r="TUY53" s="323"/>
      <c r="TUZ53" s="323"/>
      <c r="TVA53" s="323"/>
      <c r="TVB53" s="323"/>
      <c r="TVC53" s="323"/>
      <c r="TVD53" s="323"/>
      <c r="TVE53" s="323"/>
      <c r="TVF53" s="323"/>
      <c r="TVG53" s="323"/>
      <c r="TVH53" s="323"/>
      <c r="TVI53" s="323"/>
      <c r="TVJ53" s="323"/>
      <c r="TVK53" s="323"/>
      <c r="TVL53" s="323"/>
      <c r="TVM53" s="323"/>
      <c r="TVN53" s="323"/>
      <c r="TVO53" s="323"/>
      <c r="TVP53" s="323"/>
      <c r="TVQ53" s="323"/>
      <c r="TVR53" s="323"/>
      <c r="TVS53" s="323"/>
      <c r="TVT53" s="323"/>
      <c r="TVU53" s="323"/>
      <c r="TVV53" s="323"/>
      <c r="TVW53" s="323"/>
      <c r="TVX53" s="323"/>
      <c r="TVY53" s="323"/>
      <c r="TVZ53" s="323"/>
      <c r="TWA53" s="323"/>
      <c r="TWB53" s="323"/>
      <c r="TWC53" s="323"/>
      <c r="TWD53" s="323"/>
      <c r="TWE53" s="323"/>
      <c r="TWF53" s="323"/>
      <c r="TWG53" s="323"/>
      <c r="TWH53" s="323"/>
      <c r="TWI53" s="323"/>
      <c r="TWJ53" s="323"/>
      <c r="TWK53" s="323"/>
      <c r="TWL53" s="323"/>
      <c r="TWM53" s="323"/>
      <c r="TWN53" s="323"/>
      <c r="TWO53" s="323"/>
      <c r="TWP53" s="323"/>
      <c r="TWQ53" s="323"/>
      <c r="TWR53" s="323"/>
      <c r="TWS53" s="323"/>
      <c r="TWT53" s="323"/>
      <c r="TWU53" s="323"/>
      <c r="TWV53" s="323"/>
      <c r="TWW53" s="323"/>
      <c r="TWX53" s="323"/>
      <c r="TWY53" s="323"/>
      <c r="TWZ53" s="323"/>
      <c r="TXA53" s="323"/>
      <c r="TXB53" s="323"/>
      <c r="TXC53" s="323"/>
      <c r="TXD53" s="323"/>
      <c r="TXE53" s="323"/>
      <c r="TXF53" s="323"/>
      <c r="TXG53" s="323"/>
      <c r="TXH53" s="323"/>
      <c r="TXI53" s="323"/>
      <c r="TXJ53" s="323"/>
      <c r="TXK53" s="323"/>
      <c r="TXL53" s="323"/>
      <c r="TXM53" s="323"/>
      <c r="TXN53" s="323"/>
      <c r="TXO53" s="323"/>
      <c r="TXP53" s="323"/>
      <c r="TXQ53" s="323"/>
      <c r="TXR53" s="323"/>
      <c r="TXS53" s="323"/>
      <c r="TXT53" s="323"/>
      <c r="TXU53" s="323"/>
      <c r="TXV53" s="323"/>
      <c r="TXW53" s="323"/>
      <c r="TXX53" s="323"/>
      <c r="TXY53" s="323"/>
      <c r="TXZ53" s="323"/>
      <c r="TYA53" s="323"/>
      <c r="TYB53" s="323"/>
      <c r="TYC53" s="323"/>
      <c r="TYD53" s="323"/>
      <c r="TYE53" s="323"/>
      <c r="TYF53" s="323"/>
      <c r="TYG53" s="323"/>
      <c r="TYH53" s="323"/>
      <c r="TYI53" s="323"/>
      <c r="TYJ53" s="323"/>
      <c r="TYK53" s="323"/>
      <c r="TYL53" s="323"/>
      <c r="TYM53" s="323"/>
      <c r="TYN53" s="323"/>
      <c r="TYO53" s="323"/>
      <c r="TYP53" s="323"/>
      <c r="TYQ53" s="323"/>
      <c r="TYR53" s="323"/>
      <c r="TYS53" s="323"/>
      <c r="TYT53" s="323"/>
      <c r="TYU53" s="323"/>
      <c r="TYV53" s="323"/>
      <c r="TYW53" s="323"/>
      <c r="TYX53" s="323"/>
      <c r="TYY53" s="323"/>
      <c r="TYZ53" s="323"/>
      <c r="TZA53" s="323"/>
      <c r="TZB53" s="323"/>
      <c r="TZC53" s="323"/>
      <c r="TZD53" s="323"/>
      <c r="TZE53" s="323"/>
      <c r="TZF53" s="323"/>
      <c r="TZG53" s="323"/>
      <c r="TZH53" s="323"/>
      <c r="TZI53" s="323"/>
      <c r="TZJ53" s="323"/>
      <c r="TZK53" s="323"/>
      <c r="TZL53" s="323"/>
      <c r="TZM53" s="323"/>
      <c r="TZN53" s="323"/>
      <c r="TZO53" s="323"/>
      <c r="TZP53" s="323"/>
      <c r="TZQ53" s="323"/>
      <c r="TZR53" s="323"/>
      <c r="TZS53" s="323"/>
      <c r="TZT53" s="323"/>
      <c r="TZU53" s="323"/>
      <c r="TZV53" s="323"/>
      <c r="TZW53" s="323"/>
      <c r="TZX53" s="323"/>
      <c r="TZY53" s="323"/>
      <c r="TZZ53" s="323"/>
      <c r="UAA53" s="323"/>
      <c r="UAB53" s="323"/>
      <c r="UAC53" s="323"/>
      <c r="UAD53" s="323"/>
      <c r="UAE53" s="323"/>
      <c r="UAF53" s="323"/>
      <c r="UAG53" s="323"/>
      <c r="UAH53" s="323"/>
      <c r="UAI53" s="323"/>
      <c r="UAJ53" s="323"/>
      <c r="UAK53" s="323"/>
      <c r="UAL53" s="323"/>
      <c r="UAM53" s="323"/>
      <c r="UAN53" s="323"/>
      <c r="UAO53" s="323"/>
      <c r="UAP53" s="323"/>
      <c r="UAQ53" s="323"/>
      <c r="UAR53" s="323"/>
      <c r="UAS53" s="323"/>
      <c r="UAT53" s="323"/>
      <c r="UAU53" s="323"/>
      <c r="UAV53" s="323"/>
      <c r="UAW53" s="323"/>
      <c r="UAX53" s="323"/>
      <c r="UAY53" s="323"/>
      <c r="UAZ53" s="323"/>
      <c r="UBA53" s="323"/>
      <c r="UBB53" s="323"/>
      <c r="UBC53" s="323"/>
      <c r="UBD53" s="323"/>
      <c r="UBE53" s="323"/>
      <c r="UBF53" s="323"/>
      <c r="UBG53" s="323"/>
      <c r="UBH53" s="323"/>
      <c r="UBI53" s="323"/>
      <c r="UBJ53" s="323"/>
      <c r="UBK53" s="323"/>
      <c r="UBL53" s="323"/>
      <c r="UBM53" s="323"/>
      <c r="UBN53" s="323"/>
      <c r="UBO53" s="323"/>
      <c r="UBP53" s="323"/>
      <c r="UBQ53" s="323"/>
      <c r="UBR53" s="323"/>
      <c r="UBS53" s="323"/>
      <c r="UBT53" s="323"/>
      <c r="UBU53" s="323"/>
      <c r="UBV53" s="323"/>
      <c r="UBW53" s="323"/>
      <c r="UBX53" s="323"/>
      <c r="UBY53" s="323"/>
      <c r="UBZ53" s="323"/>
      <c r="UCA53" s="323"/>
      <c r="UCB53" s="323"/>
      <c r="UCC53" s="323"/>
      <c r="UCD53" s="323"/>
      <c r="UCE53" s="323"/>
      <c r="UCF53" s="323"/>
      <c r="UCG53" s="323"/>
      <c r="UCH53" s="323"/>
      <c r="UCI53" s="323"/>
      <c r="UCJ53" s="323"/>
      <c r="UCK53" s="323"/>
      <c r="UCL53" s="323"/>
      <c r="UCM53" s="323"/>
      <c r="UCN53" s="323"/>
      <c r="UCO53" s="323"/>
      <c r="UCP53" s="323"/>
      <c r="UCQ53" s="323"/>
      <c r="UCR53" s="323"/>
      <c r="UCS53" s="323"/>
      <c r="UCT53" s="323"/>
      <c r="UCU53" s="323"/>
      <c r="UCV53" s="323"/>
      <c r="UCW53" s="323"/>
      <c r="UCX53" s="323"/>
      <c r="UCY53" s="323"/>
      <c r="UCZ53" s="323"/>
      <c r="UDA53" s="323"/>
      <c r="UDB53" s="323"/>
      <c r="UDC53" s="323"/>
      <c r="UDD53" s="323"/>
      <c r="UDE53" s="323"/>
      <c r="UDF53" s="323"/>
      <c r="UDG53" s="323"/>
      <c r="UDH53" s="323"/>
      <c r="UDI53" s="323"/>
      <c r="UDJ53" s="323"/>
      <c r="UDK53" s="323"/>
      <c r="UDL53" s="323"/>
      <c r="UDM53" s="323"/>
      <c r="UDN53" s="323"/>
      <c r="UDO53" s="323"/>
      <c r="UDP53" s="323"/>
      <c r="UDQ53" s="323"/>
      <c r="UDR53" s="323"/>
      <c r="UDS53" s="323"/>
      <c r="UDT53" s="323"/>
      <c r="UDU53" s="323"/>
      <c r="UDV53" s="323"/>
      <c r="UDW53" s="323"/>
      <c r="UDX53" s="323"/>
      <c r="UDY53" s="323"/>
      <c r="UDZ53" s="323"/>
      <c r="UEA53" s="323"/>
      <c r="UEB53" s="323"/>
      <c r="UEC53" s="323"/>
      <c r="UED53" s="323"/>
      <c r="UEE53" s="323"/>
      <c r="UEF53" s="323"/>
      <c r="UEG53" s="323"/>
      <c r="UEH53" s="323"/>
      <c r="UEI53" s="323"/>
      <c r="UEJ53" s="323"/>
      <c r="UEK53" s="323"/>
      <c r="UEL53" s="323"/>
      <c r="UEM53" s="323"/>
      <c r="UEN53" s="323"/>
      <c r="UEO53" s="323"/>
      <c r="UEP53" s="323"/>
      <c r="UEQ53" s="323"/>
      <c r="UER53" s="323"/>
      <c r="UES53" s="323"/>
      <c r="UET53" s="323"/>
      <c r="UEU53" s="323"/>
      <c r="UEV53" s="323"/>
      <c r="UEW53" s="323"/>
      <c r="UEX53" s="323"/>
      <c r="UEY53" s="323"/>
      <c r="UEZ53" s="323"/>
      <c r="UFA53" s="323"/>
      <c r="UFB53" s="323"/>
      <c r="UFC53" s="323"/>
      <c r="UFD53" s="323"/>
      <c r="UFE53" s="323"/>
      <c r="UFF53" s="323"/>
      <c r="UFG53" s="323"/>
      <c r="UFH53" s="323"/>
      <c r="UFI53" s="323"/>
      <c r="UFJ53" s="323"/>
      <c r="UFK53" s="323"/>
      <c r="UFL53" s="323"/>
      <c r="UFM53" s="323"/>
      <c r="UFN53" s="323"/>
      <c r="UFO53" s="323"/>
      <c r="UFP53" s="323"/>
      <c r="UFQ53" s="323"/>
      <c r="UFR53" s="323"/>
      <c r="UFS53" s="323"/>
      <c r="UFT53" s="323"/>
      <c r="UFU53" s="323"/>
      <c r="UFV53" s="323"/>
      <c r="UFW53" s="323"/>
      <c r="UFX53" s="323"/>
      <c r="UFY53" s="323"/>
      <c r="UFZ53" s="323"/>
      <c r="UGA53" s="323"/>
      <c r="UGB53" s="323"/>
      <c r="UGC53" s="323"/>
      <c r="UGD53" s="323"/>
      <c r="UGE53" s="323"/>
      <c r="UGF53" s="323"/>
      <c r="UGG53" s="323"/>
      <c r="UGH53" s="323"/>
      <c r="UGI53" s="323"/>
      <c r="UGJ53" s="323"/>
      <c r="UGK53" s="323"/>
      <c r="UGL53" s="323"/>
      <c r="UGM53" s="323"/>
      <c r="UGN53" s="323"/>
      <c r="UGO53" s="323"/>
      <c r="UGP53" s="323"/>
      <c r="UGQ53" s="323"/>
      <c r="UGR53" s="323"/>
      <c r="UGS53" s="323"/>
      <c r="UGT53" s="323"/>
      <c r="UGU53" s="323"/>
      <c r="UGV53" s="323"/>
      <c r="UGW53" s="323"/>
      <c r="UGX53" s="323"/>
      <c r="UGY53" s="323"/>
      <c r="UGZ53" s="323"/>
      <c r="UHA53" s="323"/>
      <c r="UHB53" s="323"/>
      <c r="UHC53" s="323"/>
      <c r="UHD53" s="323"/>
      <c r="UHE53" s="323"/>
      <c r="UHF53" s="323"/>
      <c r="UHG53" s="323"/>
      <c r="UHH53" s="323"/>
      <c r="UHI53" s="323"/>
      <c r="UHJ53" s="323"/>
      <c r="UHK53" s="323"/>
      <c r="UHL53" s="323"/>
      <c r="UHM53" s="323"/>
      <c r="UHN53" s="323"/>
      <c r="UHO53" s="323"/>
      <c r="UHP53" s="323"/>
      <c r="UHQ53" s="323"/>
      <c r="UHR53" s="323"/>
      <c r="UHS53" s="323"/>
      <c r="UHT53" s="323"/>
      <c r="UHU53" s="323"/>
      <c r="UHV53" s="323"/>
      <c r="UHW53" s="323"/>
      <c r="UHX53" s="323"/>
      <c r="UHY53" s="323"/>
      <c r="UHZ53" s="323"/>
      <c r="UIA53" s="323"/>
      <c r="UIB53" s="323"/>
      <c r="UIC53" s="323"/>
      <c r="UID53" s="323"/>
      <c r="UIE53" s="323"/>
      <c r="UIF53" s="323"/>
      <c r="UIG53" s="323"/>
      <c r="UIH53" s="323"/>
      <c r="UII53" s="323"/>
      <c r="UIJ53" s="323"/>
      <c r="UIK53" s="323"/>
      <c r="UIL53" s="323"/>
      <c r="UIM53" s="323"/>
      <c r="UIN53" s="323"/>
      <c r="UIO53" s="323"/>
      <c r="UIP53" s="323"/>
      <c r="UIQ53" s="323"/>
      <c r="UIR53" s="323"/>
      <c r="UIS53" s="323"/>
      <c r="UIT53" s="323"/>
      <c r="UIU53" s="323"/>
      <c r="UIV53" s="323"/>
      <c r="UIW53" s="323"/>
      <c r="UIX53" s="323"/>
      <c r="UIY53" s="323"/>
      <c r="UIZ53" s="323"/>
      <c r="UJA53" s="323"/>
      <c r="UJB53" s="323"/>
      <c r="UJC53" s="323"/>
      <c r="UJD53" s="323"/>
      <c r="UJE53" s="323"/>
      <c r="UJF53" s="323"/>
      <c r="UJG53" s="323"/>
      <c r="UJH53" s="323"/>
      <c r="UJI53" s="323"/>
      <c r="UJJ53" s="323"/>
      <c r="UJK53" s="323"/>
      <c r="UJL53" s="323"/>
      <c r="UJM53" s="323"/>
      <c r="UJN53" s="323"/>
      <c r="UJO53" s="323"/>
      <c r="UJP53" s="323"/>
      <c r="UJQ53" s="323"/>
      <c r="UJR53" s="323"/>
      <c r="UJS53" s="323"/>
      <c r="UJT53" s="323"/>
      <c r="UJU53" s="323"/>
      <c r="UJV53" s="323"/>
      <c r="UJW53" s="323"/>
      <c r="UJX53" s="323"/>
      <c r="UJY53" s="323"/>
      <c r="UJZ53" s="323"/>
      <c r="UKA53" s="323"/>
      <c r="UKB53" s="323"/>
      <c r="UKC53" s="323"/>
      <c r="UKD53" s="323"/>
      <c r="UKE53" s="323"/>
      <c r="UKF53" s="323"/>
      <c r="UKG53" s="323"/>
      <c r="UKH53" s="323"/>
      <c r="UKI53" s="323"/>
      <c r="UKJ53" s="323"/>
      <c r="UKK53" s="323"/>
      <c r="UKL53" s="323"/>
      <c r="UKM53" s="323"/>
      <c r="UKN53" s="323"/>
      <c r="UKO53" s="323"/>
      <c r="UKP53" s="323"/>
      <c r="UKQ53" s="323"/>
      <c r="UKR53" s="323"/>
      <c r="UKS53" s="323"/>
      <c r="UKT53" s="323"/>
      <c r="UKU53" s="323"/>
      <c r="UKV53" s="323"/>
      <c r="UKW53" s="323"/>
      <c r="UKX53" s="323"/>
      <c r="UKY53" s="323"/>
      <c r="UKZ53" s="323"/>
      <c r="ULA53" s="323"/>
      <c r="ULB53" s="323"/>
      <c r="ULC53" s="323"/>
      <c r="ULD53" s="323"/>
      <c r="ULE53" s="323"/>
      <c r="ULF53" s="323"/>
      <c r="ULG53" s="323"/>
      <c r="ULH53" s="323"/>
      <c r="ULI53" s="323"/>
      <c r="ULJ53" s="323"/>
      <c r="ULK53" s="323"/>
      <c r="ULL53" s="323"/>
      <c r="ULM53" s="323"/>
      <c r="ULN53" s="323"/>
      <c r="ULO53" s="323"/>
      <c r="ULP53" s="323"/>
      <c r="ULQ53" s="323"/>
      <c r="ULR53" s="323"/>
      <c r="ULS53" s="323"/>
      <c r="ULT53" s="323"/>
      <c r="ULU53" s="323"/>
      <c r="ULV53" s="323"/>
      <c r="ULW53" s="323"/>
      <c r="ULX53" s="323"/>
      <c r="ULY53" s="323"/>
      <c r="ULZ53" s="323"/>
      <c r="UMA53" s="323"/>
      <c r="UMB53" s="323"/>
      <c r="UMC53" s="323"/>
      <c r="UMD53" s="323"/>
      <c r="UME53" s="323"/>
      <c r="UMF53" s="323"/>
      <c r="UMG53" s="323"/>
      <c r="UMH53" s="323"/>
      <c r="UMI53" s="323"/>
      <c r="UMJ53" s="323"/>
      <c r="UMK53" s="323"/>
      <c r="UML53" s="323"/>
      <c r="UMM53" s="323"/>
      <c r="UMN53" s="323"/>
      <c r="UMO53" s="323"/>
      <c r="UMP53" s="323"/>
      <c r="UMQ53" s="323"/>
      <c r="UMR53" s="323"/>
      <c r="UMS53" s="323"/>
      <c r="UMT53" s="323"/>
      <c r="UMU53" s="323"/>
      <c r="UMV53" s="323"/>
      <c r="UMW53" s="323"/>
      <c r="UMX53" s="323"/>
      <c r="UMY53" s="323"/>
      <c r="UMZ53" s="323"/>
      <c r="UNA53" s="323"/>
      <c r="UNB53" s="323"/>
      <c r="UNC53" s="323"/>
      <c r="UND53" s="323"/>
      <c r="UNE53" s="323"/>
      <c r="UNF53" s="323"/>
      <c r="UNG53" s="323"/>
      <c r="UNH53" s="323"/>
      <c r="UNI53" s="323"/>
      <c r="UNJ53" s="323"/>
      <c r="UNK53" s="323"/>
      <c r="UNL53" s="323"/>
      <c r="UNM53" s="323"/>
      <c r="UNN53" s="323"/>
      <c r="UNO53" s="323"/>
      <c r="UNP53" s="323"/>
      <c r="UNQ53" s="323"/>
      <c r="UNR53" s="323"/>
      <c r="UNS53" s="323"/>
      <c r="UNT53" s="323"/>
      <c r="UNU53" s="323"/>
      <c r="UNV53" s="323"/>
      <c r="UNW53" s="323"/>
      <c r="UNX53" s="323"/>
      <c r="UNY53" s="323"/>
      <c r="UNZ53" s="323"/>
      <c r="UOA53" s="323"/>
      <c r="UOB53" s="323"/>
      <c r="UOC53" s="323"/>
      <c r="UOD53" s="323"/>
      <c r="UOE53" s="323"/>
      <c r="UOF53" s="323"/>
      <c r="UOG53" s="323"/>
      <c r="UOH53" s="323"/>
      <c r="UOI53" s="323"/>
      <c r="UOJ53" s="323"/>
      <c r="UOK53" s="323"/>
      <c r="UOL53" s="323"/>
      <c r="UOM53" s="323"/>
      <c r="UON53" s="323"/>
      <c r="UOO53" s="323"/>
      <c r="UOP53" s="323"/>
      <c r="UOQ53" s="323"/>
      <c r="UOR53" s="323"/>
      <c r="UOS53" s="323"/>
      <c r="UOT53" s="323"/>
      <c r="UOU53" s="323"/>
      <c r="UOV53" s="323"/>
      <c r="UOW53" s="323"/>
      <c r="UOX53" s="323"/>
      <c r="UOY53" s="323"/>
      <c r="UOZ53" s="323"/>
      <c r="UPA53" s="323"/>
      <c r="UPB53" s="323"/>
      <c r="UPC53" s="323"/>
      <c r="UPD53" s="323"/>
      <c r="UPE53" s="323"/>
      <c r="UPF53" s="323"/>
      <c r="UPG53" s="323"/>
      <c r="UPH53" s="323"/>
      <c r="UPI53" s="323"/>
      <c r="UPJ53" s="323"/>
      <c r="UPK53" s="323"/>
      <c r="UPL53" s="323"/>
      <c r="UPM53" s="323"/>
      <c r="UPN53" s="323"/>
      <c r="UPO53" s="323"/>
      <c r="UPP53" s="323"/>
      <c r="UPQ53" s="323"/>
      <c r="UPR53" s="323"/>
      <c r="UPS53" s="323"/>
      <c r="UPT53" s="323"/>
      <c r="UPU53" s="323"/>
      <c r="UPV53" s="323"/>
      <c r="UPW53" s="323"/>
      <c r="UPX53" s="323"/>
      <c r="UPY53" s="323"/>
      <c r="UPZ53" s="323"/>
      <c r="UQA53" s="323"/>
      <c r="UQB53" s="323"/>
      <c r="UQC53" s="323"/>
      <c r="UQD53" s="323"/>
      <c r="UQE53" s="323"/>
      <c r="UQF53" s="323"/>
      <c r="UQG53" s="323"/>
      <c r="UQH53" s="323"/>
      <c r="UQI53" s="323"/>
      <c r="UQJ53" s="323"/>
      <c r="UQK53" s="323"/>
      <c r="UQL53" s="323"/>
      <c r="UQM53" s="323"/>
      <c r="UQN53" s="323"/>
      <c r="UQO53" s="323"/>
      <c r="UQP53" s="323"/>
      <c r="UQQ53" s="323"/>
      <c r="UQR53" s="323"/>
      <c r="UQS53" s="323"/>
      <c r="UQT53" s="323"/>
      <c r="UQU53" s="323"/>
      <c r="UQV53" s="323"/>
      <c r="UQW53" s="323"/>
      <c r="UQX53" s="323"/>
      <c r="UQY53" s="323"/>
      <c r="UQZ53" s="323"/>
      <c r="URA53" s="323"/>
      <c r="URB53" s="323"/>
      <c r="URC53" s="323"/>
      <c r="URD53" s="323"/>
      <c r="URE53" s="323"/>
      <c r="URF53" s="323"/>
      <c r="URG53" s="323"/>
      <c r="URH53" s="323"/>
      <c r="URI53" s="323"/>
      <c r="URJ53" s="323"/>
      <c r="URK53" s="323"/>
      <c r="URL53" s="323"/>
      <c r="URM53" s="323"/>
      <c r="URN53" s="323"/>
      <c r="URO53" s="323"/>
      <c r="URP53" s="323"/>
      <c r="URQ53" s="323"/>
      <c r="URR53" s="323"/>
      <c r="URS53" s="323"/>
      <c r="URT53" s="323"/>
      <c r="URU53" s="323"/>
      <c r="URV53" s="323"/>
      <c r="URW53" s="323"/>
      <c r="URX53" s="323"/>
      <c r="URY53" s="323"/>
      <c r="URZ53" s="323"/>
      <c r="USA53" s="323"/>
      <c r="USB53" s="323"/>
      <c r="USC53" s="323"/>
      <c r="USD53" s="323"/>
      <c r="USE53" s="323"/>
      <c r="USF53" s="323"/>
      <c r="USG53" s="323"/>
      <c r="USH53" s="323"/>
      <c r="USI53" s="323"/>
      <c r="USJ53" s="323"/>
      <c r="USK53" s="323"/>
      <c r="USL53" s="323"/>
      <c r="USM53" s="323"/>
      <c r="USN53" s="323"/>
      <c r="USO53" s="323"/>
      <c r="USP53" s="323"/>
      <c r="USQ53" s="323"/>
      <c r="USR53" s="323"/>
      <c r="USS53" s="323"/>
      <c r="UST53" s="323"/>
      <c r="USU53" s="323"/>
      <c r="USV53" s="323"/>
      <c r="USW53" s="323"/>
      <c r="USX53" s="323"/>
      <c r="USY53" s="323"/>
      <c r="USZ53" s="323"/>
      <c r="UTA53" s="323"/>
      <c r="UTB53" s="323"/>
      <c r="UTC53" s="323"/>
      <c r="UTD53" s="323"/>
      <c r="UTE53" s="323"/>
      <c r="UTF53" s="323"/>
      <c r="UTG53" s="323"/>
      <c r="UTH53" s="323"/>
      <c r="UTI53" s="323"/>
      <c r="UTJ53" s="323"/>
      <c r="UTK53" s="323"/>
      <c r="UTL53" s="323"/>
      <c r="UTM53" s="323"/>
      <c r="UTN53" s="323"/>
      <c r="UTO53" s="323"/>
      <c r="UTP53" s="323"/>
      <c r="UTQ53" s="323"/>
      <c r="UTR53" s="323"/>
      <c r="UTS53" s="323"/>
      <c r="UTT53" s="323"/>
      <c r="UTU53" s="323"/>
      <c r="UTV53" s="323"/>
      <c r="UTW53" s="323"/>
      <c r="UTX53" s="323"/>
      <c r="UTY53" s="323"/>
      <c r="UTZ53" s="323"/>
      <c r="UUA53" s="323"/>
      <c r="UUB53" s="323"/>
      <c r="UUC53" s="323"/>
      <c r="UUD53" s="323"/>
      <c r="UUE53" s="323"/>
      <c r="UUF53" s="323"/>
      <c r="UUG53" s="323"/>
      <c r="UUH53" s="323"/>
      <c r="UUI53" s="323"/>
      <c r="UUJ53" s="323"/>
      <c r="UUK53" s="323"/>
      <c r="UUL53" s="323"/>
      <c r="UUM53" s="323"/>
      <c r="UUN53" s="323"/>
      <c r="UUO53" s="323"/>
      <c r="UUP53" s="323"/>
      <c r="UUQ53" s="323"/>
      <c r="UUR53" s="323"/>
      <c r="UUS53" s="323"/>
      <c r="UUT53" s="323"/>
      <c r="UUU53" s="323"/>
      <c r="UUV53" s="323"/>
      <c r="UUW53" s="323"/>
      <c r="UUX53" s="323"/>
      <c r="UUY53" s="323"/>
      <c r="UUZ53" s="323"/>
      <c r="UVA53" s="323"/>
      <c r="UVB53" s="323"/>
      <c r="UVC53" s="323"/>
      <c r="UVD53" s="323"/>
      <c r="UVE53" s="323"/>
      <c r="UVF53" s="323"/>
      <c r="UVG53" s="323"/>
      <c r="UVH53" s="323"/>
      <c r="UVI53" s="323"/>
      <c r="UVJ53" s="323"/>
      <c r="UVK53" s="323"/>
      <c r="UVL53" s="323"/>
      <c r="UVM53" s="323"/>
      <c r="UVN53" s="323"/>
      <c r="UVO53" s="323"/>
      <c r="UVP53" s="323"/>
      <c r="UVQ53" s="323"/>
      <c r="UVR53" s="323"/>
      <c r="UVS53" s="323"/>
      <c r="UVT53" s="323"/>
      <c r="UVU53" s="323"/>
      <c r="UVV53" s="323"/>
      <c r="UVW53" s="323"/>
      <c r="UVX53" s="323"/>
      <c r="UVY53" s="323"/>
      <c r="UVZ53" s="323"/>
      <c r="UWA53" s="323"/>
      <c r="UWB53" s="323"/>
      <c r="UWC53" s="323"/>
      <c r="UWD53" s="323"/>
      <c r="UWE53" s="323"/>
      <c r="UWF53" s="323"/>
      <c r="UWG53" s="323"/>
      <c r="UWH53" s="323"/>
      <c r="UWI53" s="323"/>
      <c r="UWJ53" s="323"/>
      <c r="UWK53" s="323"/>
      <c r="UWL53" s="323"/>
      <c r="UWM53" s="323"/>
      <c r="UWN53" s="323"/>
      <c r="UWO53" s="323"/>
      <c r="UWP53" s="323"/>
      <c r="UWQ53" s="323"/>
      <c r="UWR53" s="323"/>
      <c r="UWS53" s="323"/>
      <c r="UWT53" s="323"/>
      <c r="UWU53" s="323"/>
      <c r="UWV53" s="323"/>
      <c r="UWW53" s="323"/>
      <c r="UWX53" s="323"/>
      <c r="UWY53" s="323"/>
      <c r="UWZ53" s="323"/>
      <c r="UXA53" s="323"/>
      <c r="UXB53" s="323"/>
      <c r="UXC53" s="323"/>
      <c r="UXD53" s="323"/>
      <c r="UXE53" s="323"/>
      <c r="UXF53" s="323"/>
      <c r="UXG53" s="323"/>
      <c r="UXH53" s="323"/>
      <c r="UXI53" s="323"/>
      <c r="UXJ53" s="323"/>
      <c r="UXK53" s="323"/>
      <c r="UXL53" s="323"/>
      <c r="UXM53" s="323"/>
      <c r="UXN53" s="323"/>
      <c r="UXO53" s="323"/>
      <c r="UXP53" s="323"/>
      <c r="UXQ53" s="323"/>
      <c r="UXR53" s="323"/>
      <c r="UXS53" s="323"/>
      <c r="UXT53" s="323"/>
      <c r="UXU53" s="323"/>
      <c r="UXV53" s="323"/>
      <c r="UXW53" s="323"/>
      <c r="UXX53" s="323"/>
      <c r="UXY53" s="323"/>
      <c r="UXZ53" s="323"/>
      <c r="UYA53" s="323"/>
      <c r="UYB53" s="323"/>
      <c r="UYC53" s="323"/>
      <c r="UYD53" s="323"/>
      <c r="UYE53" s="323"/>
      <c r="UYF53" s="323"/>
      <c r="UYG53" s="323"/>
      <c r="UYH53" s="323"/>
      <c r="UYI53" s="323"/>
      <c r="UYJ53" s="323"/>
      <c r="UYK53" s="323"/>
      <c r="UYL53" s="323"/>
      <c r="UYM53" s="323"/>
      <c r="UYN53" s="323"/>
      <c r="UYO53" s="323"/>
      <c r="UYP53" s="323"/>
      <c r="UYQ53" s="323"/>
      <c r="UYR53" s="323"/>
      <c r="UYS53" s="323"/>
      <c r="UYT53" s="323"/>
      <c r="UYU53" s="323"/>
      <c r="UYV53" s="323"/>
      <c r="UYW53" s="323"/>
      <c r="UYX53" s="323"/>
      <c r="UYY53" s="323"/>
      <c r="UYZ53" s="323"/>
      <c r="UZA53" s="323"/>
      <c r="UZB53" s="323"/>
      <c r="UZC53" s="323"/>
      <c r="UZD53" s="323"/>
      <c r="UZE53" s="323"/>
      <c r="UZF53" s="323"/>
      <c r="UZG53" s="323"/>
      <c r="UZH53" s="323"/>
      <c r="UZI53" s="323"/>
      <c r="UZJ53" s="323"/>
      <c r="UZK53" s="323"/>
      <c r="UZL53" s="323"/>
      <c r="UZM53" s="323"/>
      <c r="UZN53" s="323"/>
      <c r="UZO53" s="323"/>
      <c r="UZP53" s="323"/>
      <c r="UZQ53" s="323"/>
      <c r="UZR53" s="323"/>
      <c r="UZS53" s="323"/>
      <c r="UZT53" s="323"/>
      <c r="UZU53" s="323"/>
      <c r="UZV53" s="323"/>
      <c r="UZW53" s="323"/>
      <c r="UZX53" s="323"/>
      <c r="UZY53" s="323"/>
      <c r="UZZ53" s="323"/>
      <c r="VAA53" s="323"/>
      <c r="VAB53" s="323"/>
      <c r="VAC53" s="323"/>
      <c r="VAD53" s="323"/>
      <c r="VAE53" s="323"/>
      <c r="VAF53" s="323"/>
      <c r="VAG53" s="323"/>
      <c r="VAH53" s="323"/>
      <c r="VAI53" s="323"/>
      <c r="VAJ53" s="323"/>
      <c r="VAK53" s="323"/>
      <c r="VAL53" s="323"/>
      <c r="VAM53" s="323"/>
      <c r="VAN53" s="323"/>
      <c r="VAO53" s="323"/>
      <c r="VAP53" s="323"/>
      <c r="VAQ53" s="323"/>
      <c r="VAR53" s="323"/>
      <c r="VAS53" s="323"/>
      <c r="VAT53" s="323"/>
      <c r="VAU53" s="323"/>
      <c r="VAV53" s="323"/>
      <c r="VAW53" s="323"/>
      <c r="VAX53" s="323"/>
      <c r="VAY53" s="323"/>
      <c r="VAZ53" s="323"/>
      <c r="VBA53" s="323"/>
      <c r="VBB53" s="323"/>
      <c r="VBC53" s="323"/>
      <c r="VBD53" s="323"/>
      <c r="VBE53" s="323"/>
      <c r="VBF53" s="323"/>
      <c r="VBG53" s="323"/>
      <c r="VBH53" s="323"/>
      <c r="VBI53" s="323"/>
      <c r="VBJ53" s="323"/>
      <c r="VBK53" s="323"/>
      <c r="VBL53" s="323"/>
      <c r="VBM53" s="323"/>
      <c r="VBN53" s="323"/>
      <c r="VBO53" s="323"/>
      <c r="VBP53" s="323"/>
      <c r="VBQ53" s="323"/>
      <c r="VBR53" s="323"/>
      <c r="VBS53" s="323"/>
      <c r="VBT53" s="323"/>
      <c r="VBU53" s="323"/>
      <c r="VBV53" s="323"/>
      <c r="VBW53" s="323"/>
      <c r="VBX53" s="323"/>
      <c r="VBY53" s="323"/>
      <c r="VBZ53" s="323"/>
      <c r="VCA53" s="323"/>
      <c r="VCB53" s="323"/>
      <c r="VCC53" s="323"/>
      <c r="VCD53" s="323"/>
      <c r="VCE53" s="323"/>
      <c r="VCF53" s="323"/>
      <c r="VCG53" s="323"/>
      <c r="VCH53" s="323"/>
      <c r="VCI53" s="323"/>
      <c r="VCJ53" s="323"/>
      <c r="VCK53" s="323"/>
      <c r="VCL53" s="323"/>
      <c r="VCM53" s="323"/>
      <c r="VCN53" s="323"/>
      <c r="VCO53" s="323"/>
      <c r="VCP53" s="323"/>
      <c r="VCQ53" s="323"/>
      <c r="VCR53" s="323"/>
      <c r="VCS53" s="323"/>
      <c r="VCT53" s="323"/>
      <c r="VCU53" s="323"/>
      <c r="VCV53" s="323"/>
      <c r="VCW53" s="323"/>
      <c r="VCX53" s="323"/>
      <c r="VCY53" s="323"/>
      <c r="VCZ53" s="323"/>
      <c r="VDA53" s="323"/>
      <c r="VDB53" s="323"/>
      <c r="VDC53" s="323"/>
      <c r="VDD53" s="323"/>
      <c r="VDE53" s="323"/>
      <c r="VDF53" s="323"/>
      <c r="VDG53" s="323"/>
      <c r="VDH53" s="323"/>
      <c r="VDI53" s="323"/>
      <c r="VDJ53" s="323"/>
      <c r="VDK53" s="323"/>
      <c r="VDL53" s="323"/>
      <c r="VDM53" s="323"/>
      <c r="VDN53" s="323"/>
      <c r="VDO53" s="323"/>
      <c r="VDP53" s="323"/>
      <c r="VDQ53" s="323"/>
      <c r="VDR53" s="323"/>
      <c r="VDS53" s="323"/>
      <c r="VDT53" s="323"/>
      <c r="VDU53" s="323"/>
      <c r="VDV53" s="323"/>
      <c r="VDW53" s="323"/>
      <c r="VDX53" s="323"/>
      <c r="VDY53" s="323"/>
      <c r="VDZ53" s="323"/>
      <c r="VEA53" s="323"/>
      <c r="VEB53" s="323"/>
      <c r="VEC53" s="323"/>
      <c r="VED53" s="323"/>
      <c r="VEE53" s="323"/>
      <c r="VEF53" s="323"/>
      <c r="VEG53" s="323"/>
      <c r="VEH53" s="323"/>
      <c r="VEI53" s="323"/>
      <c r="VEJ53" s="323"/>
      <c r="VEK53" s="323"/>
      <c r="VEL53" s="323"/>
      <c r="VEM53" s="323"/>
      <c r="VEN53" s="323"/>
      <c r="VEO53" s="323"/>
      <c r="VEP53" s="323"/>
      <c r="VEQ53" s="323"/>
      <c r="VER53" s="323"/>
      <c r="VES53" s="323"/>
      <c r="VET53" s="323"/>
      <c r="VEU53" s="323"/>
      <c r="VEV53" s="323"/>
      <c r="VEW53" s="323"/>
      <c r="VEX53" s="323"/>
      <c r="VEY53" s="323"/>
      <c r="VEZ53" s="323"/>
      <c r="VFA53" s="323"/>
      <c r="VFB53" s="323"/>
      <c r="VFC53" s="323"/>
      <c r="VFD53" s="323"/>
      <c r="VFE53" s="323"/>
      <c r="VFF53" s="323"/>
      <c r="VFG53" s="323"/>
      <c r="VFH53" s="323"/>
      <c r="VFI53" s="323"/>
      <c r="VFJ53" s="323"/>
      <c r="VFK53" s="323"/>
      <c r="VFL53" s="323"/>
      <c r="VFM53" s="323"/>
      <c r="VFN53" s="323"/>
      <c r="VFO53" s="323"/>
      <c r="VFP53" s="323"/>
      <c r="VFQ53" s="323"/>
      <c r="VFR53" s="323"/>
      <c r="VFS53" s="323"/>
      <c r="VFT53" s="323"/>
      <c r="VFU53" s="323"/>
      <c r="VFV53" s="323"/>
      <c r="VFW53" s="323"/>
      <c r="VFX53" s="323"/>
      <c r="VFY53" s="323"/>
      <c r="VFZ53" s="323"/>
      <c r="VGA53" s="323"/>
      <c r="VGB53" s="323"/>
      <c r="VGC53" s="323"/>
      <c r="VGD53" s="323"/>
      <c r="VGE53" s="323"/>
      <c r="VGF53" s="323"/>
      <c r="VGG53" s="323"/>
      <c r="VGH53" s="323"/>
      <c r="VGI53" s="323"/>
      <c r="VGJ53" s="323"/>
      <c r="VGK53" s="323"/>
      <c r="VGL53" s="323"/>
      <c r="VGM53" s="323"/>
      <c r="VGN53" s="323"/>
      <c r="VGO53" s="323"/>
      <c r="VGP53" s="323"/>
      <c r="VGQ53" s="323"/>
      <c r="VGR53" s="323"/>
      <c r="VGS53" s="323"/>
      <c r="VGT53" s="323"/>
      <c r="VGU53" s="323"/>
      <c r="VGV53" s="323"/>
      <c r="VGW53" s="323"/>
      <c r="VGX53" s="323"/>
      <c r="VGY53" s="323"/>
      <c r="VGZ53" s="323"/>
      <c r="VHA53" s="323"/>
      <c r="VHB53" s="323"/>
      <c r="VHC53" s="323"/>
      <c r="VHD53" s="323"/>
      <c r="VHE53" s="323"/>
      <c r="VHF53" s="323"/>
      <c r="VHG53" s="323"/>
      <c r="VHH53" s="323"/>
      <c r="VHI53" s="323"/>
      <c r="VHJ53" s="323"/>
      <c r="VHK53" s="323"/>
      <c r="VHL53" s="323"/>
      <c r="VHM53" s="323"/>
      <c r="VHN53" s="323"/>
      <c r="VHO53" s="323"/>
      <c r="VHP53" s="323"/>
      <c r="VHQ53" s="323"/>
      <c r="VHR53" s="323"/>
      <c r="VHS53" s="323"/>
      <c r="VHT53" s="323"/>
      <c r="VHU53" s="323"/>
      <c r="VHV53" s="323"/>
      <c r="VHW53" s="323"/>
      <c r="VHX53" s="323"/>
      <c r="VHY53" s="323"/>
      <c r="VHZ53" s="323"/>
      <c r="VIA53" s="323"/>
      <c r="VIB53" s="323"/>
      <c r="VIC53" s="323"/>
      <c r="VID53" s="323"/>
      <c r="VIE53" s="323"/>
      <c r="VIF53" s="323"/>
      <c r="VIG53" s="323"/>
      <c r="VIH53" s="323"/>
      <c r="VII53" s="323"/>
      <c r="VIJ53" s="323"/>
      <c r="VIK53" s="323"/>
      <c r="VIL53" s="323"/>
      <c r="VIM53" s="323"/>
      <c r="VIN53" s="323"/>
      <c r="VIO53" s="323"/>
      <c r="VIP53" s="323"/>
      <c r="VIQ53" s="323"/>
      <c r="VIR53" s="323"/>
      <c r="VIS53" s="323"/>
      <c r="VIT53" s="323"/>
      <c r="VIU53" s="323"/>
      <c r="VIV53" s="323"/>
      <c r="VIW53" s="323"/>
      <c r="VIX53" s="323"/>
      <c r="VIY53" s="323"/>
      <c r="VIZ53" s="323"/>
      <c r="VJA53" s="323"/>
      <c r="VJB53" s="323"/>
      <c r="VJC53" s="323"/>
      <c r="VJD53" s="323"/>
      <c r="VJE53" s="323"/>
      <c r="VJF53" s="323"/>
      <c r="VJG53" s="323"/>
      <c r="VJH53" s="323"/>
      <c r="VJI53" s="323"/>
      <c r="VJJ53" s="323"/>
      <c r="VJK53" s="323"/>
      <c r="VJL53" s="323"/>
      <c r="VJM53" s="323"/>
      <c r="VJN53" s="323"/>
      <c r="VJO53" s="323"/>
      <c r="VJP53" s="323"/>
      <c r="VJQ53" s="323"/>
      <c r="VJR53" s="323"/>
      <c r="VJS53" s="323"/>
      <c r="VJT53" s="323"/>
      <c r="VJU53" s="323"/>
      <c r="VJV53" s="323"/>
      <c r="VJW53" s="323"/>
      <c r="VJX53" s="323"/>
      <c r="VJY53" s="323"/>
      <c r="VJZ53" s="323"/>
      <c r="VKA53" s="323"/>
      <c r="VKB53" s="323"/>
      <c r="VKC53" s="323"/>
      <c r="VKD53" s="323"/>
      <c r="VKE53" s="323"/>
      <c r="VKF53" s="323"/>
      <c r="VKG53" s="323"/>
      <c r="VKH53" s="323"/>
      <c r="VKI53" s="323"/>
      <c r="VKJ53" s="323"/>
      <c r="VKK53" s="323"/>
      <c r="VKL53" s="323"/>
      <c r="VKM53" s="323"/>
      <c r="VKN53" s="323"/>
      <c r="VKO53" s="323"/>
      <c r="VKP53" s="323"/>
      <c r="VKQ53" s="323"/>
      <c r="VKR53" s="323"/>
      <c r="VKS53" s="323"/>
      <c r="VKT53" s="323"/>
      <c r="VKU53" s="323"/>
      <c r="VKV53" s="323"/>
      <c r="VKW53" s="323"/>
      <c r="VKX53" s="323"/>
      <c r="VKY53" s="323"/>
      <c r="VKZ53" s="323"/>
      <c r="VLA53" s="323"/>
      <c r="VLB53" s="323"/>
      <c r="VLC53" s="323"/>
      <c r="VLD53" s="323"/>
      <c r="VLE53" s="323"/>
      <c r="VLF53" s="323"/>
      <c r="VLG53" s="323"/>
      <c r="VLH53" s="323"/>
      <c r="VLI53" s="323"/>
      <c r="VLJ53" s="323"/>
      <c r="VLK53" s="323"/>
      <c r="VLL53" s="323"/>
      <c r="VLM53" s="323"/>
      <c r="VLN53" s="323"/>
      <c r="VLO53" s="323"/>
      <c r="VLP53" s="323"/>
      <c r="VLQ53" s="323"/>
      <c r="VLR53" s="323"/>
      <c r="VLS53" s="323"/>
      <c r="VLT53" s="323"/>
      <c r="VLU53" s="323"/>
      <c r="VLV53" s="323"/>
      <c r="VLW53" s="323"/>
      <c r="VLX53" s="323"/>
      <c r="VLY53" s="323"/>
      <c r="VLZ53" s="323"/>
      <c r="VMA53" s="323"/>
      <c r="VMB53" s="323"/>
      <c r="VMC53" s="323"/>
      <c r="VMD53" s="323"/>
      <c r="VME53" s="323"/>
      <c r="VMF53" s="323"/>
      <c r="VMG53" s="323"/>
      <c r="VMH53" s="323"/>
      <c r="VMI53" s="323"/>
      <c r="VMJ53" s="323"/>
      <c r="VMK53" s="323"/>
      <c r="VML53" s="323"/>
      <c r="VMM53" s="323"/>
      <c r="VMN53" s="323"/>
      <c r="VMO53" s="323"/>
      <c r="VMP53" s="323"/>
      <c r="VMQ53" s="323"/>
      <c r="VMR53" s="323"/>
      <c r="VMS53" s="323"/>
      <c r="VMT53" s="323"/>
      <c r="VMU53" s="323"/>
      <c r="VMV53" s="323"/>
      <c r="VMW53" s="323"/>
      <c r="VMX53" s="323"/>
      <c r="VMY53" s="323"/>
      <c r="VMZ53" s="323"/>
      <c r="VNA53" s="323"/>
      <c r="VNB53" s="323"/>
      <c r="VNC53" s="323"/>
      <c r="VND53" s="323"/>
      <c r="VNE53" s="323"/>
      <c r="VNF53" s="323"/>
      <c r="VNG53" s="323"/>
      <c r="VNH53" s="323"/>
      <c r="VNI53" s="323"/>
      <c r="VNJ53" s="323"/>
      <c r="VNK53" s="323"/>
      <c r="VNL53" s="323"/>
      <c r="VNM53" s="323"/>
      <c r="VNN53" s="323"/>
      <c r="VNO53" s="323"/>
      <c r="VNP53" s="323"/>
      <c r="VNQ53" s="323"/>
      <c r="VNR53" s="323"/>
      <c r="VNS53" s="323"/>
      <c r="VNT53" s="323"/>
      <c r="VNU53" s="323"/>
      <c r="VNV53" s="323"/>
      <c r="VNW53" s="323"/>
      <c r="VNX53" s="323"/>
      <c r="VNY53" s="323"/>
      <c r="VNZ53" s="323"/>
      <c r="VOA53" s="323"/>
      <c r="VOB53" s="323"/>
      <c r="VOC53" s="323"/>
      <c r="VOD53" s="323"/>
      <c r="VOE53" s="323"/>
      <c r="VOF53" s="323"/>
      <c r="VOG53" s="323"/>
      <c r="VOH53" s="323"/>
      <c r="VOI53" s="323"/>
      <c r="VOJ53" s="323"/>
      <c r="VOK53" s="323"/>
      <c r="VOL53" s="323"/>
      <c r="VOM53" s="323"/>
      <c r="VON53" s="323"/>
      <c r="VOO53" s="323"/>
      <c r="VOP53" s="323"/>
      <c r="VOQ53" s="323"/>
      <c r="VOR53" s="323"/>
      <c r="VOS53" s="323"/>
      <c r="VOT53" s="323"/>
      <c r="VOU53" s="323"/>
      <c r="VOV53" s="323"/>
      <c r="VOW53" s="323"/>
      <c r="VOX53" s="323"/>
      <c r="VOY53" s="323"/>
      <c r="VOZ53" s="323"/>
      <c r="VPA53" s="323"/>
      <c r="VPB53" s="323"/>
      <c r="VPC53" s="323"/>
      <c r="VPD53" s="323"/>
      <c r="VPE53" s="323"/>
      <c r="VPF53" s="323"/>
      <c r="VPG53" s="323"/>
      <c r="VPH53" s="323"/>
      <c r="VPI53" s="323"/>
      <c r="VPJ53" s="323"/>
      <c r="VPK53" s="323"/>
      <c r="VPL53" s="323"/>
      <c r="VPM53" s="323"/>
      <c r="VPN53" s="323"/>
      <c r="VPO53" s="323"/>
      <c r="VPP53" s="323"/>
      <c r="VPQ53" s="323"/>
      <c r="VPR53" s="323"/>
      <c r="VPS53" s="323"/>
      <c r="VPT53" s="323"/>
      <c r="VPU53" s="323"/>
      <c r="VPV53" s="323"/>
      <c r="VPW53" s="323"/>
      <c r="VPX53" s="323"/>
      <c r="VPY53" s="323"/>
      <c r="VPZ53" s="323"/>
      <c r="VQA53" s="323"/>
      <c r="VQB53" s="323"/>
      <c r="VQC53" s="323"/>
      <c r="VQD53" s="323"/>
      <c r="VQE53" s="323"/>
      <c r="VQF53" s="323"/>
      <c r="VQG53" s="323"/>
      <c r="VQH53" s="323"/>
      <c r="VQI53" s="323"/>
      <c r="VQJ53" s="323"/>
      <c r="VQK53" s="323"/>
      <c r="VQL53" s="323"/>
      <c r="VQM53" s="323"/>
      <c r="VQN53" s="323"/>
      <c r="VQO53" s="323"/>
      <c r="VQP53" s="323"/>
      <c r="VQQ53" s="323"/>
      <c r="VQR53" s="323"/>
      <c r="VQS53" s="323"/>
      <c r="VQT53" s="323"/>
      <c r="VQU53" s="323"/>
      <c r="VQV53" s="323"/>
      <c r="VQW53" s="323"/>
      <c r="VQX53" s="323"/>
      <c r="VQY53" s="323"/>
      <c r="VQZ53" s="323"/>
      <c r="VRA53" s="323"/>
      <c r="VRB53" s="323"/>
      <c r="VRC53" s="323"/>
      <c r="VRD53" s="323"/>
      <c r="VRE53" s="323"/>
      <c r="VRF53" s="323"/>
      <c r="VRG53" s="323"/>
      <c r="VRH53" s="323"/>
      <c r="VRI53" s="323"/>
      <c r="VRJ53" s="323"/>
      <c r="VRK53" s="323"/>
      <c r="VRL53" s="323"/>
      <c r="VRM53" s="323"/>
      <c r="VRN53" s="323"/>
      <c r="VRO53" s="323"/>
      <c r="VRP53" s="323"/>
      <c r="VRQ53" s="323"/>
      <c r="VRR53" s="323"/>
      <c r="VRS53" s="323"/>
      <c r="VRT53" s="323"/>
      <c r="VRU53" s="323"/>
      <c r="VRV53" s="323"/>
      <c r="VRW53" s="323"/>
      <c r="VRX53" s="323"/>
      <c r="VRY53" s="323"/>
      <c r="VRZ53" s="323"/>
      <c r="VSA53" s="323"/>
      <c r="VSB53" s="323"/>
      <c r="VSC53" s="323"/>
      <c r="VSD53" s="323"/>
      <c r="VSE53" s="323"/>
      <c r="VSF53" s="323"/>
      <c r="VSG53" s="323"/>
      <c r="VSH53" s="323"/>
      <c r="VSI53" s="323"/>
      <c r="VSJ53" s="323"/>
      <c r="VSK53" s="323"/>
      <c r="VSL53" s="323"/>
      <c r="VSM53" s="323"/>
      <c r="VSN53" s="323"/>
      <c r="VSO53" s="323"/>
      <c r="VSP53" s="323"/>
      <c r="VSQ53" s="323"/>
      <c r="VSR53" s="323"/>
      <c r="VSS53" s="323"/>
      <c r="VST53" s="323"/>
      <c r="VSU53" s="323"/>
      <c r="VSV53" s="323"/>
      <c r="VSW53" s="323"/>
      <c r="VSX53" s="323"/>
      <c r="VSY53" s="323"/>
      <c r="VSZ53" s="323"/>
      <c r="VTA53" s="323"/>
      <c r="VTB53" s="323"/>
      <c r="VTC53" s="323"/>
      <c r="VTD53" s="323"/>
      <c r="VTE53" s="323"/>
      <c r="VTF53" s="323"/>
      <c r="VTG53" s="323"/>
      <c r="VTH53" s="323"/>
      <c r="VTI53" s="323"/>
      <c r="VTJ53" s="323"/>
      <c r="VTK53" s="323"/>
      <c r="VTL53" s="323"/>
      <c r="VTM53" s="323"/>
      <c r="VTN53" s="323"/>
      <c r="VTO53" s="323"/>
      <c r="VTP53" s="323"/>
      <c r="VTQ53" s="323"/>
      <c r="VTR53" s="323"/>
      <c r="VTS53" s="323"/>
      <c r="VTT53" s="323"/>
      <c r="VTU53" s="323"/>
      <c r="VTV53" s="323"/>
      <c r="VTW53" s="323"/>
      <c r="VTX53" s="323"/>
      <c r="VTY53" s="323"/>
      <c r="VTZ53" s="323"/>
      <c r="VUA53" s="323"/>
      <c r="VUB53" s="323"/>
      <c r="VUC53" s="323"/>
      <c r="VUD53" s="323"/>
      <c r="VUE53" s="323"/>
      <c r="VUF53" s="323"/>
      <c r="VUG53" s="323"/>
      <c r="VUH53" s="323"/>
      <c r="VUI53" s="323"/>
      <c r="VUJ53" s="323"/>
      <c r="VUK53" s="323"/>
      <c r="VUL53" s="323"/>
      <c r="VUM53" s="323"/>
      <c r="VUN53" s="323"/>
      <c r="VUO53" s="323"/>
      <c r="VUP53" s="323"/>
      <c r="VUQ53" s="323"/>
      <c r="VUR53" s="323"/>
      <c r="VUS53" s="323"/>
      <c r="VUT53" s="323"/>
      <c r="VUU53" s="323"/>
      <c r="VUV53" s="323"/>
      <c r="VUW53" s="323"/>
      <c r="VUX53" s="323"/>
      <c r="VUY53" s="323"/>
      <c r="VUZ53" s="323"/>
      <c r="VVA53" s="323"/>
      <c r="VVB53" s="323"/>
      <c r="VVC53" s="323"/>
      <c r="VVD53" s="323"/>
      <c r="VVE53" s="323"/>
      <c r="VVF53" s="323"/>
      <c r="VVG53" s="323"/>
      <c r="VVH53" s="323"/>
      <c r="VVI53" s="323"/>
      <c r="VVJ53" s="323"/>
      <c r="VVK53" s="323"/>
      <c r="VVL53" s="323"/>
      <c r="VVM53" s="323"/>
      <c r="VVN53" s="323"/>
      <c r="VVO53" s="323"/>
      <c r="VVP53" s="323"/>
      <c r="VVQ53" s="323"/>
      <c r="VVR53" s="323"/>
      <c r="VVS53" s="323"/>
      <c r="VVT53" s="323"/>
      <c r="VVU53" s="323"/>
      <c r="VVV53" s="323"/>
      <c r="VVW53" s="323"/>
      <c r="VVX53" s="323"/>
      <c r="VVY53" s="323"/>
      <c r="VVZ53" s="323"/>
      <c r="VWA53" s="323"/>
      <c r="VWB53" s="323"/>
      <c r="VWC53" s="323"/>
      <c r="VWD53" s="323"/>
      <c r="VWE53" s="323"/>
      <c r="VWF53" s="323"/>
      <c r="VWG53" s="323"/>
      <c r="VWH53" s="323"/>
      <c r="VWI53" s="323"/>
      <c r="VWJ53" s="323"/>
      <c r="VWK53" s="323"/>
      <c r="VWL53" s="323"/>
      <c r="VWM53" s="323"/>
      <c r="VWN53" s="323"/>
      <c r="VWO53" s="323"/>
      <c r="VWP53" s="323"/>
      <c r="VWQ53" s="323"/>
      <c r="VWR53" s="323"/>
      <c r="VWS53" s="323"/>
      <c r="VWT53" s="323"/>
      <c r="VWU53" s="323"/>
      <c r="VWV53" s="323"/>
      <c r="VWW53" s="323"/>
      <c r="VWX53" s="323"/>
      <c r="VWY53" s="323"/>
      <c r="VWZ53" s="323"/>
      <c r="VXA53" s="323"/>
      <c r="VXB53" s="323"/>
      <c r="VXC53" s="323"/>
      <c r="VXD53" s="323"/>
      <c r="VXE53" s="323"/>
      <c r="VXF53" s="323"/>
      <c r="VXG53" s="323"/>
      <c r="VXH53" s="323"/>
      <c r="VXI53" s="323"/>
      <c r="VXJ53" s="323"/>
      <c r="VXK53" s="323"/>
      <c r="VXL53" s="323"/>
      <c r="VXM53" s="323"/>
      <c r="VXN53" s="323"/>
      <c r="VXO53" s="323"/>
      <c r="VXP53" s="323"/>
      <c r="VXQ53" s="323"/>
      <c r="VXR53" s="323"/>
      <c r="VXS53" s="323"/>
      <c r="VXT53" s="323"/>
      <c r="VXU53" s="323"/>
      <c r="VXV53" s="323"/>
      <c r="VXW53" s="323"/>
      <c r="VXX53" s="323"/>
      <c r="VXY53" s="323"/>
      <c r="VXZ53" s="323"/>
      <c r="VYA53" s="323"/>
      <c r="VYB53" s="323"/>
      <c r="VYC53" s="323"/>
      <c r="VYD53" s="323"/>
      <c r="VYE53" s="323"/>
      <c r="VYF53" s="323"/>
      <c r="VYG53" s="323"/>
      <c r="VYH53" s="323"/>
      <c r="VYI53" s="323"/>
      <c r="VYJ53" s="323"/>
      <c r="VYK53" s="323"/>
      <c r="VYL53" s="323"/>
      <c r="VYM53" s="323"/>
      <c r="VYN53" s="323"/>
      <c r="VYO53" s="323"/>
      <c r="VYP53" s="323"/>
      <c r="VYQ53" s="323"/>
      <c r="VYR53" s="323"/>
      <c r="VYS53" s="323"/>
      <c r="VYT53" s="323"/>
      <c r="VYU53" s="323"/>
      <c r="VYV53" s="323"/>
      <c r="VYW53" s="323"/>
      <c r="VYX53" s="323"/>
      <c r="VYY53" s="323"/>
      <c r="VYZ53" s="323"/>
      <c r="VZA53" s="323"/>
      <c r="VZB53" s="323"/>
      <c r="VZC53" s="323"/>
      <c r="VZD53" s="323"/>
      <c r="VZE53" s="323"/>
      <c r="VZF53" s="323"/>
      <c r="VZG53" s="323"/>
      <c r="VZH53" s="323"/>
      <c r="VZI53" s="323"/>
      <c r="VZJ53" s="323"/>
      <c r="VZK53" s="323"/>
      <c r="VZL53" s="323"/>
      <c r="VZM53" s="323"/>
      <c r="VZN53" s="323"/>
      <c r="VZO53" s="323"/>
      <c r="VZP53" s="323"/>
      <c r="VZQ53" s="323"/>
      <c r="VZR53" s="323"/>
      <c r="VZS53" s="323"/>
      <c r="VZT53" s="323"/>
      <c r="VZU53" s="323"/>
      <c r="VZV53" s="323"/>
      <c r="VZW53" s="323"/>
      <c r="VZX53" s="323"/>
      <c r="VZY53" s="323"/>
      <c r="VZZ53" s="323"/>
      <c r="WAA53" s="323"/>
      <c r="WAB53" s="323"/>
      <c r="WAC53" s="323"/>
      <c r="WAD53" s="323"/>
      <c r="WAE53" s="323"/>
      <c r="WAF53" s="323"/>
      <c r="WAG53" s="323"/>
      <c r="WAH53" s="323"/>
      <c r="WAI53" s="323"/>
      <c r="WAJ53" s="323"/>
      <c r="WAK53" s="323"/>
      <c r="WAL53" s="323"/>
      <c r="WAM53" s="323"/>
      <c r="WAN53" s="323"/>
      <c r="WAO53" s="323"/>
      <c r="WAP53" s="323"/>
      <c r="WAQ53" s="323"/>
      <c r="WAR53" s="323"/>
      <c r="WAS53" s="323"/>
      <c r="WAT53" s="323"/>
      <c r="WAU53" s="323"/>
      <c r="WAV53" s="323"/>
      <c r="WAW53" s="323"/>
      <c r="WAX53" s="323"/>
      <c r="WAY53" s="323"/>
      <c r="WAZ53" s="323"/>
      <c r="WBA53" s="323"/>
      <c r="WBB53" s="323"/>
      <c r="WBC53" s="323"/>
      <c r="WBD53" s="323"/>
      <c r="WBE53" s="323"/>
      <c r="WBF53" s="323"/>
      <c r="WBG53" s="323"/>
      <c r="WBH53" s="323"/>
      <c r="WBI53" s="323"/>
      <c r="WBJ53" s="323"/>
      <c r="WBK53" s="323"/>
      <c r="WBL53" s="323"/>
      <c r="WBM53" s="323"/>
      <c r="WBN53" s="323"/>
      <c r="WBO53" s="323"/>
      <c r="WBP53" s="323"/>
      <c r="WBQ53" s="323"/>
      <c r="WBR53" s="323"/>
      <c r="WBS53" s="323"/>
      <c r="WBT53" s="323"/>
      <c r="WBU53" s="323"/>
      <c r="WBV53" s="323"/>
      <c r="WBW53" s="323"/>
      <c r="WBX53" s="323"/>
      <c r="WBY53" s="323"/>
      <c r="WBZ53" s="323"/>
      <c r="WCA53" s="323"/>
      <c r="WCB53" s="323"/>
      <c r="WCC53" s="323"/>
      <c r="WCD53" s="323"/>
      <c r="WCE53" s="323"/>
      <c r="WCF53" s="323"/>
      <c r="WCG53" s="323"/>
      <c r="WCH53" s="323"/>
      <c r="WCI53" s="323"/>
      <c r="WCJ53" s="323"/>
      <c r="WCK53" s="323"/>
      <c r="WCL53" s="323"/>
      <c r="WCM53" s="323"/>
      <c r="WCN53" s="323"/>
      <c r="WCO53" s="323"/>
      <c r="WCP53" s="323"/>
      <c r="WCQ53" s="323"/>
      <c r="WCR53" s="323"/>
      <c r="WCS53" s="323"/>
      <c r="WCT53" s="323"/>
      <c r="WCU53" s="323"/>
      <c r="WCV53" s="323"/>
      <c r="WCW53" s="323"/>
      <c r="WCX53" s="323"/>
      <c r="WCY53" s="323"/>
      <c r="WCZ53" s="323"/>
      <c r="WDA53" s="323"/>
      <c r="WDB53" s="323"/>
      <c r="WDC53" s="323"/>
      <c r="WDD53" s="323"/>
      <c r="WDE53" s="323"/>
      <c r="WDF53" s="323"/>
      <c r="WDG53" s="323"/>
      <c r="WDH53" s="323"/>
      <c r="WDI53" s="323"/>
      <c r="WDJ53" s="323"/>
      <c r="WDK53" s="323"/>
      <c r="WDL53" s="323"/>
      <c r="WDM53" s="323"/>
      <c r="WDN53" s="323"/>
      <c r="WDO53" s="323"/>
      <c r="WDP53" s="323"/>
      <c r="WDQ53" s="323"/>
      <c r="WDR53" s="323"/>
      <c r="WDS53" s="323"/>
      <c r="WDT53" s="323"/>
      <c r="WDU53" s="323"/>
      <c r="WDV53" s="323"/>
      <c r="WDW53" s="323"/>
      <c r="WDX53" s="323"/>
      <c r="WDY53" s="323"/>
      <c r="WDZ53" s="323"/>
      <c r="WEA53" s="323"/>
      <c r="WEB53" s="323"/>
      <c r="WEC53" s="323"/>
      <c r="WED53" s="323"/>
      <c r="WEE53" s="323"/>
      <c r="WEF53" s="323"/>
      <c r="WEG53" s="323"/>
      <c r="WEH53" s="323"/>
      <c r="WEI53" s="323"/>
      <c r="WEJ53" s="323"/>
      <c r="WEK53" s="323"/>
      <c r="WEL53" s="323"/>
      <c r="WEM53" s="323"/>
      <c r="WEN53" s="323"/>
      <c r="WEO53" s="323"/>
      <c r="WEP53" s="323"/>
      <c r="WEQ53" s="323"/>
      <c r="WER53" s="323"/>
      <c r="WES53" s="323"/>
      <c r="WET53" s="323"/>
      <c r="WEU53" s="323"/>
      <c r="WEV53" s="323"/>
      <c r="WEW53" s="323"/>
      <c r="WEX53" s="323"/>
      <c r="WEY53" s="323"/>
      <c r="WEZ53" s="323"/>
      <c r="WFA53" s="323"/>
      <c r="WFB53" s="323"/>
      <c r="WFC53" s="323"/>
      <c r="WFD53" s="323"/>
      <c r="WFE53" s="323"/>
      <c r="WFF53" s="323"/>
      <c r="WFG53" s="323"/>
      <c r="WFH53" s="323"/>
      <c r="WFI53" s="323"/>
      <c r="WFJ53" s="323"/>
      <c r="WFK53" s="323"/>
      <c r="WFL53" s="323"/>
      <c r="WFM53" s="323"/>
      <c r="WFN53" s="323"/>
      <c r="WFO53" s="323"/>
      <c r="WFP53" s="323"/>
      <c r="WFQ53" s="323"/>
      <c r="WFR53" s="323"/>
      <c r="WFS53" s="323"/>
      <c r="WFT53" s="323"/>
      <c r="WFU53" s="323"/>
      <c r="WFV53" s="323"/>
      <c r="WFW53" s="323"/>
      <c r="WFX53" s="323"/>
      <c r="WFY53" s="323"/>
      <c r="WFZ53" s="323"/>
      <c r="WGA53" s="323"/>
      <c r="WGB53" s="323"/>
      <c r="WGC53" s="323"/>
      <c r="WGD53" s="323"/>
      <c r="WGE53" s="323"/>
      <c r="WGF53" s="323"/>
      <c r="WGG53" s="323"/>
      <c r="WGH53" s="323"/>
      <c r="WGI53" s="323"/>
      <c r="WGJ53" s="323"/>
      <c r="WGK53" s="323"/>
      <c r="WGL53" s="323"/>
      <c r="WGM53" s="323"/>
      <c r="WGN53" s="323"/>
      <c r="WGO53" s="323"/>
      <c r="WGP53" s="323"/>
      <c r="WGQ53" s="323"/>
      <c r="WGR53" s="323"/>
      <c r="WGS53" s="323"/>
      <c r="WGT53" s="323"/>
      <c r="WGU53" s="323"/>
      <c r="WGV53" s="323"/>
      <c r="WGW53" s="323"/>
      <c r="WGX53" s="323"/>
      <c r="WGY53" s="323"/>
      <c r="WGZ53" s="323"/>
      <c r="WHA53" s="323"/>
      <c r="WHB53" s="323"/>
      <c r="WHC53" s="323"/>
      <c r="WHD53" s="323"/>
      <c r="WHE53" s="323"/>
      <c r="WHF53" s="323"/>
      <c r="WHG53" s="323"/>
      <c r="WHH53" s="323"/>
      <c r="WHI53" s="323"/>
      <c r="WHJ53" s="323"/>
      <c r="WHK53" s="323"/>
      <c r="WHL53" s="323"/>
      <c r="WHM53" s="323"/>
      <c r="WHN53" s="323"/>
      <c r="WHO53" s="323"/>
      <c r="WHP53" s="323"/>
      <c r="WHQ53" s="323"/>
      <c r="WHR53" s="323"/>
      <c r="WHS53" s="323"/>
      <c r="WHT53" s="323"/>
      <c r="WHU53" s="323"/>
      <c r="WHV53" s="323"/>
      <c r="WHW53" s="323"/>
      <c r="WHX53" s="323"/>
      <c r="WHY53" s="323"/>
      <c r="WHZ53" s="323"/>
      <c r="WIA53" s="323"/>
      <c r="WIB53" s="323"/>
      <c r="WIC53" s="323"/>
      <c r="WID53" s="323"/>
      <c r="WIE53" s="323"/>
      <c r="WIF53" s="323"/>
      <c r="WIG53" s="323"/>
      <c r="WIH53" s="323"/>
      <c r="WII53" s="323"/>
      <c r="WIJ53" s="323"/>
      <c r="WIK53" s="323"/>
      <c r="WIL53" s="323"/>
      <c r="WIM53" s="323"/>
      <c r="WIN53" s="323"/>
      <c r="WIO53" s="323"/>
      <c r="WIP53" s="323"/>
      <c r="WIQ53" s="323"/>
      <c r="WIR53" s="323"/>
      <c r="WIS53" s="323"/>
      <c r="WIT53" s="323"/>
      <c r="WIU53" s="323"/>
      <c r="WIV53" s="323"/>
      <c r="WIW53" s="323"/>
      <c r="WIX53" s="323"/>
      <c r="WIY53" s="323"/>
      <c r="WIZ53" s="323"/>
      <c r="WJA53" s="323"/>
      <c r="WJB53" s="323"/>
      <c r="WJC53" s="323"/>
      <c r="WJD53" s="323"/>
      <c r="WJE53" s="323"/>
      <c r="WJF53" s="323"/>
      <c r="WJG53" s="323"/>
      <c r="WJH53" s="323"/>
      <c r="WJI53" s="323"/>
      <c r="WJJ53" s="323"/>
      <c r="WJK53" s="323"/>
      <c r="WJL53" s="323"/>
      <c r="WJM53" s="323"/>
      <c r="WJN53" s="323"/>
      <c r="WJO53" s="323"/>
      <c r="WJP53" s="323"/>
      <c r="WJQ53" s="323"/>
      <c r="WJR53" s="323"/>
      <c r="WJS53" s="323"/>
      <c r="WJT53" s="323"/>
      <c r="WJU53" s="323"/>
      <c r="WJV53" s="323"/>
      <c r="WJW53" s="323"/>
      <c r="WJX53" s="323"/>
      <c r="WJY53" s="323"/>
      <c r="WJZ53" s="323"/>
      <c r="WKA53" s="323"/>
      <c r="WKB53" s="323"/>
      <c r="WKC53" s="323"/>
      <c r="WKD53" s="323"/>
      <c r="WKE53" s="323"/>
      <c r="WKF53" s="323"/>
      <c r="WKG53" s="323"/>
      <c r="WKH53" s="323"/>
      <c r="WKI53" s="323"/>
      <c r="WKJ53" s="323"/>
      <c r="WKK53" s="323"/>
      <c r="WKL53" s="323"/>
      <c r="WKM53" s="323"/>
      <c r="WKN53" s="323"/>
      <c r="WKO53" s="323"/>
      <c r="WKP53" s="323"/>
      <c r="WKQ53" s="323"/>
      <c r="WKR53" s="323"/>
      <c r="WKS53" s="323"/>
      <c r="WKT53" s="323"/>
      <c r="WKU53" s="323"/>
      <c r="WKV53" s="323"/>
      <c r="WKW53" s="323"/>
      <c r="WKX53" s="323"/>
      <c r="WKY53" s="323"/>
      <c r="WKZ53" s="323"/>
      <c r="WLA53" s="323"/>
      <c r="WLB53" s="323"/>
      <c r="WLC53" s="323"/>
      <c r="WLD53" s="323"/>
      <c r="WLE53" s="323"/>
      <c r="WLF53" s="323"/>
      <c r="WLG53" s="323"/>
      <c r="WLH53" s="323"/>
      <c r="WLI53" s="323"/>
      <c r="WLJ53" s="323"/>
      <c r="WLK53" s="323"/>
      <c r="WLL53" s="323"/>
      <c r="WLM53" s="323"/>
      <c r="WLN53" s="323"/>
      <c r="WLO53" s="323"/>
      <c r="WLP53" s="323"/>
      <c r="WLQ53" s="323"/>
      <c r="WLR53" s="323"/>
      <c r="WLS53" s="323"/>
      <c r="WLT53" s="323"/>
      <c r="WLU53" s="323"/>
      <c r="WLV53" s="323"/>
      <c r="WLW53" s="323"/>
      <c r="WLX53" s="323"/>
      <c r="WLY53" s="323"/>
      <c r="WLZ53" s="323"/>
      <c r="WMA53" s="323"/>
      <c r="WMB53" s="323"/>
      <c r="WMC53" s="323"/>
      <c r="WMD53" s="323"/>
      <c r="WME53" s="323"/>
      <c r="WMF53" s="323"/>
      <c r="WMG53" s="323"/>
      <c r="WMH53" s="323"/>
      <c r="WMI53" s="323"/>
      <c r="WMJ53" s="323"/>
      <c r="WMK53" s="323"/>
      <c r="WML53" s="323"/>
      <c r="WMM53" s="323"/>
      <c r="WMN53" s="323"/>
      <c r="WMO53" s="323"/>
      <c r="WMP53" s="323"/>
      <c r="WMQ53" s="323"/>
      <c r="WMR53" s="323"/>
      <c r="WMS53" s="323"/>
      <c r="WMT53" s="323"/>
      <c r="WMU53" s="323"/>
      <c r="WMV53" s="323"/>
      <c r="WMW53" s="323"/>
      <c r="WMX53" s="323"/>
      <c r="WMY53" s="323"/>
      <c r="WMZ53" s="323"/>
      <c r="WNA53" s="323"/>
      <c r="WNB53" s="323"/>
      <c r="WNC53" s="323"/>
      <c r="WND53" s="323"/>
      <c r="WNE53" s="323"/>
      <c r="WNF53" s="323"/>
      <c r="WNG53" s="323"/>
      <c r="WNH53" s="323"/>
      <c r="WNI53" s="323"/>
      <c r="WNJ53" s="323"/>
      <c r="WNK53" s="323"/>
      <c r="WNL53" s="323"/>
      <c r="WNM53" s="323"/>
      <c r="WNN53" s="323"/>
      <c r="WNO53" s="323"/>
      <c r="WNP53" s="323"/>
      <c r="WNQ53" s="323"/>
      <c r="WNR53" s="323"/>
      <c r="WNS53" s="323"/>
      <c r="WNT53" s="323"/>
      <c r="WNU53" s="323"/>
      <c r="WNV53" s="323"/>
      <c r="WNW53" s="323"/>
      <c r="WNX53" s="323"/>
      <c r="WNY53" s="323"/>
      <c r="WNZ53" s="323"/>
      <c r="WOA53" s="323"/>
      <c r="WOB53" s="323"/>
      <c r="WOC53" s="323"/>
      <c r="WOD53" s="323"/>
      <c r="WOE53" s="323"/>
      <c r="WOF53" s="323"/>
      <c r="WOG53" s="323"/>
      <c r="WOH53" s="323"/>
      <c r="WOI53" s="323"/>
      <c r="WOJ53" s="323"/>
      <c r="WOK53" s="323"/>
      <c r="WOL53" s="323"/>
      <c r="WOM53" s="323"/>
      <c r="WON53" s="323"/>
      <c r="WOO53" s="323"/>
      <c r="WOP53" s="323"/>
      <c r="WOQ53" s="323"/>
      <c r="WOR53" s="323"/>
      <c r="WOS53" s="323"/>
      <c r="WOT53" s="323"/>
      <c r="WOU53" s="323"/>
      <c r="WOV53" s="323"/>
      <c r="WOW53" s="323"/>
      <c r="WOX53" s="323"/>
      <c r="WOY53" s="323"/>
      <c r="WOZ53" s="323"/>
      <c r="WPA53" s="323"/>
      <c r="WPB53" s="323"/>
      <c r="WPC53" s="323"/>
      <c r="WPD53" s="323"/>
      <c r="WPE53" s="323"/>
      <c r="WPF53" s="323"/>
      <c r="WPG53" s="323"/>
      <c r="WPH53" s="323"/>
      <c r="WPI53" s="323"/>
      <c r="WPJ53" s="323"/>
      <c r="WPK53" s="323"/>
      <c r="WPL53" s="323"/>
      <c r="WPM53" s="323"/>
      <c r="WPN53" s="323"/>
      <c r="WPO53" s="323"/>
      <c r="WPP53" s="323"/>
      <c r="WPQ53" s="323"/>
      <c r="WPR53" s="323"/>
      <c r="WPS53" s="323"/>
      <c r="WPT53" s="323"/>
      <c r="WPU53" s="323"/>
      <c r="WPV53" s="323"/>
      <c r="WPW53" s="323"/>
      <c r="WPX53" s="323"/>
      <c r="WPY53" s="323"/>
      <c r="WPZ53" s="323"/>
      <c r="WQA53" s="323"/>
      <c r="WQB53" s="323"/>
      <c r="WQC53" s="323"/>
      <c r="WQD53" s="323"/>
      <c r="WQE53" s="323"/>
      <c r="WQF53" s="323"/>
      <c r="WQG53" s="323"/>
      <c r="WQH53" s="323"/>
      <c r="WQI53" s="323"/>
      <c r="WQJ53" s="323"/>
      <c r="WQK53" s="323"/>
      <c r="WQL53" s="323"/>
      <c r="WQM53" s="323"/>
      <c r="WQN53" s="323"/>
      <c r="WQO53" s="323"/>
      <c r="WQP53" s="323"/>
      <c r="WQQ53" s="323"/>
      <c r="WQR53" s="323"/>
      <c r="WQS53" s="323"/>
      <c r="WQT53" s="323"/>
      <c r="WQU53" s="323"/>
      <c r="WQV53" s="323"/>
      <c r="WQW53" s="323"/>
      <c r="WQX53" s="323"/>
      <c r="WQY53" s="323"/>
      <c r="WQZ53" s="323"/>
      <c r="WRA53" s="323"/>
      <c r="WRB53" s="323"/>
      <c r="WRC53" s="323"/>
      <c r="WRD53" s="323"/>
      <c r="WRE53" s="323"/>
      <c r="WRF53" s="323"/>
      <c r="WRG53" s="323"/>
      <c r="WRH53" s="323"/>
      <c r="WRI53" s="323"/>
      <c r="WRJ53" s="323"/>
      <c r="WRK53" s="323"/>
      <c r="WRL53" s="323"/>
      <c r="WRM53" s="323"/>
      <c r="WRN53" s="323"/>
      <c r="WRO53" s="323"/>
      <c r="WRP53" s="323"/>
      <c r="WRQ53" s="323"/>
      <c r="WRR53" s="323"/>
      <c r="WRS53" s="323"/>
      <c r="WRT53" s="323"/>
      <c r="WRU53" s="323"/>
      <c r="WRV53" s="323"/>
      <c r="WRW53" s="323"/>
      <c r="WRX53" s="323"/>
      <c r="WRY53" s="323"/>
      <c r="WRZ53" s="323"/>
      <c r="WSA53" s="323"/>
      <c r="WSB53" s="323"/>
      <c r="WSC53" s="323"/>
      <c r="WSD53" s="323"/>
      <c r="WSE53" s="323"/>
      <c r="WSF53" s="323"/>
      <c r="WSG53" s="323"/>
      <c r="WSH53" s="323"/>
      <c r="WSI53" s="323"/>
      <c r="WSJ53" s="323"/>
      <c r="WSK53" s="323"/>
      <c r="WSL53" s="323"/>
      <c r="WSM53" s="323"/>
      <c r="WSN53" s="323"/>
      <c r="WSO53" s="323"/>
      <c r="WSP53" s="323"/>
      <c r="WSQ53" s="323"/>
      <c r="WSR53" s="323"/>
      <c r="WSS53" s="323"/>
      <c r="WST53" s="323"/>
      <c r="WSU53" s="323"/>
      <c r="WSV53" s="323"/>
      <c r="WSW53" s="323"/>
      <c r="WSX53" s="323"/>
      <c r="WSY53" s="323"/>
      <c r="WSZ53" s="323"/>
      <c r="WTA53" s="323"/>
      <c r="WTB53" s="323"/>
      <c r="WTC53" s="323"/>
      <c r="WTD53" s="323"/>
      <c r="WTE53" s="323"/>
      <c r="WTF53" s="323"/>
      <c r="WTG53" s="323"/>
      <c r="WTH53" s="323"/>
      <c r="WTI53" s="323"/>
      <c r="WTJ53" s="323"/>
      <c r="WTK53" s="323"/>
      <c r="WTL53" s="323"/>
      <c r="WTM53" s="323"/>
      <c r="WTN53" s="323"/>
      <c r="WTO53" s="323"/>
      <c r="WTP53" s="323"/>
      <c r="WTQ53" s="323"/>
      <c r="WTR53" s="323"/>
      <c r="WTS53" s="323"/>
      <c r="WTT53" s="323"/>
      <c r="WTU53" s="323"/>
      <c r="WTV53" s="323"/>
      <c r="WTW53" s="323"/>
      <c r="WTX53" s="323"/>
      <c r="WTY53" s="323"/>
      <c r="WTZ53" s="323"/>
      <c r="WUA53" s="323"/>
      <c r="WUB53" s="323"/>
      <c r="WUC53" s="323"/>
      <c r="WUD53" s="323"/>
      <c r="WUE53" s="323"/>
      <c r="WUF53" s="323"/>
      <c r="WUG53" s="323"/>
      <c r="WUH53" s="323"/>
      <c r="WUI53" s="323"/>
      <c r="WUJ53" s="323"/>
      <c r="WUK53" s="323"/>
      <c r="WUL53" s="323"/>
      <c r="WUM53" s="323"/>
      <c r="WUN53" s="323"/>
      <c r="WUO53" s="323"/>
      <c r="WUP53" s="323"/>
      <c r="WUQ53" s="323"/>
      <c r="WUR53" s="323"/>
      <c r="WUS53" s="323"/>
      <c r="WUT53" s="323"/>
      <c r="WUU53" s="323"/>
      <c r="WUV53" s="323"/>
      <c r="WUW53" s="323"/>
      <c r="WUX53" s="323"/>
      <c r="WUY53" s="323"/>
      <c r="WUZ53" s="323"/>
      <c r="WVA53" s="323"/>
      <c r="WVB53" s="323"/>
      <c r="WVC53" s="323"/>
      <c r="WVD53" s="323"/>
      <c r="WVE53" s="323"/>
      <c r="WVF53" s="323"/>
      <c r="WVG53" s="323"/>
      <c r="WVH53" s="323"/>
      <c r="WVI53" s="323"/>
      <c r="WVJ53" s="323"/>
      <c r="WVK53" s="323"/>
      <c r="WVL53" s="323"/>
      <c r="WVM53" s="323"/>
      <c r="WVN53" s="323"/>
      <c r="WVO53" s="323"/>
      <c r="WVP53" s="323"/>
      <c r="WVQ53" s="323"/>
      <c r="WVR53" s="323"/>
      <c r="WVS53" s="323"/>
      <c r="WVT53" s="323"/>
      <c r="WVU53" s="323"/>
      <c r="WVV53" s="323"/>
      <c r="WVW53" s="323"/>
      <c r="WVX53" s="323"/>
      <c r="WVY53" s="323"/>
      <c r="WVZ53" s="323"/>
      <c r="WWA53" s="323"/>
      <c r="WWB53" s="323"/>
      <c r="WWC53" s="323"/>
      <c r="WWD53" s="323"/>
      <c r="WWE53" s="323"/>
      <c r="WWF53" s="323"/>
      <c r="WWG53" s="323"/>
      <c r="WWH53" s="323"/>
      <c r="WWI53" s="323"/>
      <c r="WWJ53" s="323"/>
      <c r="WWK53" s="323"/>
      <c r="WWL53" s="323"/>
      <c r="WWM53" s="323"/>
      <c r="WWN53" s="323"/>
      <c r="WWO53" s="323"/>
      <c r="WWP53" s="323"/>
      <c r="WWQ53" s="323"/>
      <c r="WWR53" s="323"/>
      <c r="WWS53" s="323"/>
      <c r="WWT53" s="323"/>
      <c r="WWU53" s="323"/>
      <c r="WWV53" s="323"/>
      <c r="WWW53" s="323"/>
      <c r="WWX53" s="323"/>
      <c r="WWY53" s="323"/>
      <c r="WWZ53" s="323"/>
      <c r="WXA53" s="323"/>
      <c r="WXB53" s="323"/>
      <c r="WXC53" s="323"/>
      <c r="WXD53" s="323"/>
      <c r="WXE53" s="323"/>
      <c r="WXF53" s="323"/>
      <c r="WXG53" s="323"/>
      <c r="WXH53" s="323"/>
      <c r="WXI53" s="323"/>
      <c r="WXJ53" s="323"/>
      <c r="WXK53" s="323"/>
      <c r="WXL53" s="323"/>
      <c r="WXM53" s="323"/>
      <c r="WXN53" s="323"/>
      <c r="WXO53" s="323"/>
      <c r="WXP53" s="323"/>
      <c r="WXQ53" s="323"/>
      <c r="WXR53" s="323"/>
      <c r="WXS53" s="323"/>
      <c r="WXT53" s="323"/>
      <c r="WXU53" s="323"/>
      <c r="WXV53" s="323"/>
      <c r="WXW53" s="323"/>
      <c r="WXX53" s="323"/>
      <c r="WXY53" s="323"/>
      <c r="WXZ53" s="323"/>
      <c r="WYA53" s="323"/>
      <c r="WYB53" s="323"/>
      <c r="WYC53" s="323"/>
      <c r="WYD53" s="323"/>
      <c r="WYE53" s="323"/>
      <c r="WYF53" s="323"/>
      <c r="WYG53" s="323"/>
      <c r="WYH53" s="323"/>
      <c r="WYI53" s="323"/>
      <c r="WYJ53" s="323"/>
      <c r="WYK53" s="323"/>
      <c r="WYL53" s="323"/>
      <c r="WYM53" s="323"/>
      <c r="WYN53" s="323"/>
      <c r="WYO53" s="323"/>
      <c r="WYP53" s="323"/>
      <c r="WYQ53" s="323"/>
      <c r="WYR53" s="323"/>
      <c r="WYS53" s="323"/>
      <c r="WYT53" s="323"/>
      <c r="WYU53" s="323"/>
      <c r="WYV53" s="323"/>
      <c r="WYW53" s="323"/>
      <c r="WYX53" s="323"/>
      <c r="WYY53" s="323"/>
      <c r="WYZ53" s="323"/>
      <c r="WZA53" s="323"/>
      <c r="WZB53" s="323"/>
      <c r="WZC53" s="323"/>
      <c r="WZD53" s="323"/>
      <c r="WZE53" s="323"/>
      <c r="WZF53" s="323"/>
      <c r="WZG53" s="323"/>
      <c r="WZH53" s="323"/>
      <c r="WZI53" s="323"/>
      <c r="WZJ53" s="323"/>
      <c r="WZK53" s="323"/>
      <c r="WZL53" s="323"/>
      <c r="WZM53" s="323"/>
      <c r="WZN53" s="323"/>
      <c r="WZO53" s="323"/>
      <c r="WZP53" s="323"/>
      <c r="WZQ53" s="323"/>
      <c r="WZR53" s="323"/>
      <c r="WZS53" s="323"/>
      <c r="WZT53" s="323"/>
      <c r="WZU53" s="323"/>
      <c r="WZV53" s="323"/>
      <c r="WZW53" s="323"/>
      <c r="WZX53" s="323"/>
      <c r="WZY53" s="323"/>
      <c r="WZZ53" s="323"/>
      <c r="XAA53" s="323"/>
      <c r="XAB53" s="323"/>
      <c r="XAC53" s="323"/>
      <c r="XAD53" s="323"/>
      <c r="XAE53" s="323"/>
      <c r="XAF53" s="323"/>
      <c r="XAG53" s="323"/>
      <c r="XAH53" s="323"/>
      <c r="XAI53" s="323"/>
      <c r="XAJ53" s="323"/>
      <c r="XAK53" s="323"/>
      <c r="XAL53" s="323"/>
      <c r="XAM53" s="323"/>
      <c r="XAN53" s="323"/>
      <c r="XAO53" s="323"/>
      <c r="XAP53" s="323"/>
      <c r="XAQ53" s="323"/>
      <c r="XAR53" s="323"/>
      <c r="XAS53" s="323"/>
      <c r="XAT53" s="323"/>
      <c r="XAU53" s="323"/>
      <c r="XAV53" s="323"/>
      <c r="XAW53" s="323"/>
      <c r="XAX53" s="323"/>
      <c r="XAY53" s="323"/>
      <c r="XAZ53" s="323"/>
      <c r="XBA53" s="323"/>
      <c r="XBB53" s="323"/>
      <c r="XBC53" s="323"/>
      <c r="XBD53" s="323"/>
      <c r="XBE53" s="323"/>
      <c r="XBF53" s="323"/>
      <c r="XBG53" s="323"/>
      <c r="XBH53" s="323"/>
      <c r="XBI53" s="323"/>
      <c r="XBJ53" s="323"/>
      <c r="XBK53" s="323"/>
      <c r="XBL53" s="323"/>
      <c r="XBM53" s="323"/>
      <c r="XBN53" s="323"/>
      <c r="XBO53" s="323"/>
      <c r="XBP53" s="323"/>
      <c r="XBQ53" s="323"/>
      <c r="XBR53" s="323"/>
      <c r="XBS53" s="323"/>
      <c r="XBT53" s="323"/>
      <c r="XBU53" s="323"/>
      <c r="XBV53" s="323"/>
      <c r="XBW53" s="323"/>
      <c r="XBX53" s="323"/>
      <c r="XBY53" s="323"/>
      <c r="XBZ53" s="323"/>
      <c r="XCA53" s="323"/>
      <c r="XCB53" s="323"/>
      <c r="XCC53" s="323"/>
      <c r="XCD53" s="323"/>
      <c r="XCE53" s="323"/>
      <c r="XCF53" s="323"/>
      <c r="XCG53" s="323"/>
      <c r="XCH53" s="323"/>
      <c r="XCI53" s="323"/>
      <c r="XCJ53" s="323"/>
      <c r="XCK53" s="323"/>
      <c r="XCL53" s="323"/>
      <c r="XCM53" s="323"/>
      <c r="XCN53" s="323"/>
      <c r="XCO53" s="323"/>
      <c r="XCP53" s="323"/>
      <c r="XCQ53" s="323"/>
      <c r="XCR53" s="323"/>
      <c r="XCS53" s="323"/>
      <c r="XCT53" s="323"/>
      <c r="XCU53" s="323"/>
      <c r="XCV53" s="323"/>
      <c r="XCW53" s="323"/>
      <c r="XCX53" s="323"/>
      <c r="XCY53" s="323"/>
      <c r="XCZ53" s="323"/>
      <c r="XDA53" s="323"/>
      <c r="XDB53" s="323"/>
      <c r="XDC53" s="323"/>
      <c r="XDD53" s="323"/>
      <c r="XDE53" s="323"/>
      <c r="XDF53" s="323"/>
      <c r="XDG53" s="323"/>
      <c r="XDH53" s="323"/>
      <c r="XDI53" s="323"/>
      <c r="XDJ53" s="323"/>
      <c r="XDK53" s="323"/>
      <c r="XDL53" s="323"/>
      <c r="XDM53" s="323"/>
      <c r="XDN53" s="323"/>
      <c r="XDO53" s="323"/>
      <c r="XDP53" s="323"/>
      <c r="XDQ53" s="323"/>
      <c r="XDR53" s="323"/>
      <c r="XDS53" s="323"/>
      <c r="XDT53" s="323"/>
      <c r="XDU53" s="323"/>
      <c r="XDV53" s="323"/>
      <c r="XDW53" s="323"/>
      <c r="XDX53" s="323"/>
      <c r="XDY53" s="323"/>
      <c r="XDZ53" s="323"/>
      <c r="XEA53" s="323"/>
      <c r="XEB53" s="323"/>
      <c r="XEC53" s="323"/>
      <c r="XED53" s="323"/>
      <c r="XEE53" s="323"/>
      <c r="XEF53" s="323"/>
      <c r="XEG53" s="323"/>
      <c r="XEH53" s="323"/>
      <c r="XEI53" s="323"/>
      <c r="XEJ53" s="323"/>
      <c r="XEK53" s="323"/>
      <c r="XEL53" s="323"/>
      <c r="XEM53" s="323"/>
      <c r="XEN53" s="323"/>
      <c r="XEO53" s="323"/>
      <c r="XEP53" s="323"/>
      <c r="XEQ53" s="323"/>
      <c r="XER53" s="323"/>
      <c r="XES53" s="323"/>
      <c r="XET53" s="323"/>
      <c r="XEU53" s="323"/>
      <c r="XEV53" s="323"/>
      <c r="XEW53" s="323"/>
      <c r="XEX53" s="323"/>
      <c r="XEY53" s="323"/>
      <c r="XEZ53" s="323"/>
      <c r="XFA53" s="323"/>
      <c r="XFB53" s="323"/>
      <c r="XFC53" s="323"/>
      <c r="XFD53" s="323"/>
    </row>
    <row r="54" spans="1:16384" hidden="1" collapsed="1" x14ac:dyDescent="0.25">
      <c r="A54" s="18" t="s">
        <v>65</v>
      </c>
      <c r="B54" s="18" t="s">
        <v>2304</v>
      </c>
      <c r="C54" s="418"/>
      <c r="D54" s="419"/>
      <c r="E54" s="418"/>
      <c r="F54" s="420"/>
      <c r="G54" s="37">
        <f>+SUM(F55:F55)</f>
        <v>335.49</v>
      </c>
      <c r="H54" s="25">
        <f>+G54/1.16*0.16</f>
        <v>46.274482758620699</v>
      </c>
      <c r="I54" s="48"/>
      <c r="J54" s="68"/>
      <c r="K54" s="8"/>
      <c r="L54" s="67"/>
    </row>
    <row r="55" spans="1:16384" hidden="1" outlineLevel="1" x14ac:dyDescent="0.25">
      <c r="A55" s="53"/>
      <c r="B55" s="53"/>
      <c r="C55" s="268" t="s">
        <v>2305</v>
      </c>
      <c r="D55" s="263">
        <v>42922</v>
      </c>
      <c r="E55" s="268">
        <v>2123971936</v>
      </c>
      <c r="F55" s="268">
        <v>335.49</v>
      </c>
      <c r="G55" s="47"/>
      <c r="H55" s="47"/>
      <c r="I55" s="311"/>
      <c r="J55" s="68" t="s">
        <v>3626</v>
      </c>
      <c r="K55" s="68" t="s">
        <v>3193</v>
      </c>
      <c r="L55" s="67"/>
    </row>
    <row r="56" spans="1:16384" hidden="1" outlineLevel="1" x14ac:dyDescent="0.25">
      <c r="A56" s="18" t="s">
        <v>1318</v>
      </c>
      <c r="B56" s="18" t="s">
        <v>1986</v>
      </c>
      <c r="C56" s="318"/>
      <c r="D56" s="319"/>
      <c r="E56" s="318"/>
      <c r="F56" s="320"/>
      <c r="G56" s="37">
        <v>0</v>
      </c>
      <c r="H56" s="25">
        <f>+G56/1.16*0.16</f>
        <v>0</v>
      </c>
      <c r="I56" s="311"/>
      <c r="J56" s="68"/>
      <c r="K56" s="8"/>
      <c r="L56" s="67"/>
    </row>
    <row r="57" spans="1:16384" hidden="1" x14ac:dyDescent="0.25">
      <c r="A57" s="18" t="s">
        <v>76</v>
      </c>
      <c r="B57" s="18" t="s">
        <v>77</v>
      </c>
      <c r="C57" s="51"/>
      <c r="D57" s="29"/>
      <c r="E57" s="52"/>
      <c r="F57" s="31"/>
      <c r="G57" s="37">
        <f>+SUM(F58:F60)</f>
        <v>2500</v>
      </c>
      <c r="H57" s="25">
        <f>+G57/1.16*0.16</f>
        <v>344.82758620689663</v>
      </c>
      <c r="I57" s="25"/>
      <c r="J57" s="241"/>
      <c r="K57" s="8"/>
      <c r="L57" s="27"/>
    </row>
    <row r="58" spans="1:16384" hidden="1" outlineLevel="1" x14ac:dyDescent="0.25">
      <c r="A58" s="3"/>
      <c r="B58" s="11"/>
      <c r="C58" s="58" t="s">
        <v>3714</v>
      </c>
      <c r="D58" s="70">
        <v>43047</v>
      </c>
      <c r="E58" s="58" t="s">
        <v>3715</v>
      </c>
      <c r="F58" s="58">
        <v>500</v>
      </c>
      <c r="G58" s="37"/>
      <c r="H58" s="25"/>
      <c r="I58" s="323" t="s">
        <v>3716</v>
      </c>
      <c r="J58" s="241"/>
      <c r="K58" s="8"/>
      <c r="L58" s="27"/>
    </row>
    <row r="59" spans="1:16384" hidden="1" outlineLevel="1" x14ac:dyDescent="0.25">
      <c r="A59" s="3"/>
      <c r="B59" s="11"/>
      <c r="C59" s="58" t="s">
        <v>4187</v>
      </c>
      <c r="D59" s="70">
        <v>43447</v>
      </c>
      <c r="E59" s="58" t="s">
        <v>4188</v>
      </c>
      <c r="F59" s="58">
        <v>500</v>
      </c>
      <c r="G59" s="37"/>
      <c r="H59" s="25"/>
      <c r="I59" s="349" t="s">
        <v>4192</v>
      </c>
      <c r="J59" s="241"/>
      <c r="K59" s="8"/>
      <c r="L59" s="27"/>
    </row>
    <row r="60" spans="1:16384" hidden="1" outlineLevel="1" x14ac:dyDescent="0.25">
      <c r="A60" s="3"/>
      <c r="B60" s="11"/>
      <c r="C60" s="58" t="s">
        <v>4189</v>
      </c>
      <c r="D60" s="70">
        <v>43464</v>
      </c>
      <c r="E60" s="58" t="s">
        <v>4190</v>
      </c>
      <c r="F60" s="58">
        <v>1500</v>
      </c>
      <c r="G60" s="37"/>
      <c r="H60" s="25"/>
      <c r="I60" s="323" t="s">
        <v>4191</v>
      </c>
      <c r="J60" s="241"/>
      <c r="K60" s="8"/>
      <c r="L60" s="27"/>
    </row>
    <row r="61" spans="1:16384" hidden="1" outlineLevel="1" x14ac:dyDescent="0.25">
      <c r="A61" s="18" t="s">
        <v>78</v>
      </c>
      <c r="B61" s="18" t="s">
        <v>1590</v>
      </c>
      <c r="C61" s="51"/>
      <c r="D61" s="29"/>
      <c r="E61" s="52"/>
      <c r="F61" s="31"/>
      <c r="G61" s="37">
        <f>+SUM(F62:F62)</f>
        <v>4640</v>
      </c>
      <c r="H61" s="25">
        <f>+G61/1.16*0.16</f>
        <v>640.00000000000011</v>
      </c>
      <c r="I61" s="25"/>
      <c r="J61" s="241"/>
      <c r="K61" s="8"/>
      <c r="L61" s="27"/>
    </row>
    <row r="62" spans="1:16384" hidden="1" outlineLevel="1" x14ac:dyDescent="0.25">
      <c r="A62" s="3"/>
      <c r="B62" s="11"/>
      <c r="C62" s="58" t="s">
        <v>4193</v>
      </c>
      <c r="D62" s="70">
        <v>43447</v>
      </c>
      <c r="E62" s="58">
        <v>1306</v>
      </c>
      <c r="F62" s="58">
        <v>4640</v>
      </c>
      <c r="G62" s="37"/>
      <c r="H62" s="25"/>
      <c r="I62" s="349" t="s">
        <v>4194</v>
      </c>
      <c r="J62" s="241"/>
      <c r="K62" s="8"/>
      <c r="L62" s="27"/>
    </row>
    <row r="63" spans="1:16384" hidden="1" outlineLevel="1" x14ac:dyDescent="0.25">
      <c r="A63" s="18" t="s">
        <v>4195</v>
      </c>
      <c r="B63" s="18" t="s">
        <v>3721</v>
      </c>
      <c r="C63" s="318"/>
      <c r="D63" s="319"/>
      <c r="E63" s="318"/>
      <c r="F63" s="320"/>
      <c r="G63" s="37">
        <f>+SUM(F64:F64)</f>
        <v>4236.54</v>
      </c>
      <c r="H63" s="25">
        <f>+G63/1.16*0.16</f>
        <v>584.35034482758624</v>
      </c>
      <c r="I63" s="469" t="s">
        <v>788</v>
      </c>
      <c r="J63" s="241"/>
      <c r="K63" s="8" t="s">
        <v>3240</v>
      </c>
      <c r="L63" s="27"/>
    </row>
    <row r="64" spans="1:16384" hidden="1" outlineLevel="1" x14ac:dyDescent="0.25">
      <c r="A64" s="53"/>
      <c r="B64" s="53"/>
      <c r="C64" s="58" t="s">
        <v>3722</v>
      </c>
      <c r="D64" s="70">
        <v>43069</v>
      </c>
      <c r="E64" s="58" t="s">
        <v>3723</v>
      </c>
      <c r="F64" s="58">
        <v>4236.54</v>
      </c>
      <c r="G64" s="47"/>
      <c r="H64" s="47"/>
      <c r="I64" s="469" t="s">
        <v>788</v>
      </c>
      <c r="J64" s="241"/>
      <c r="K64" s="8"/>
      <c r="L64" s="27"/>
    </row>
    <row r="65" spans="1:13" hidden="1" x14ac:dyDescent="0.25">
      <c r="A65" s="18" t="s">
        <v>82</v>
      </c>
      <c r="B65" s="18" t="s">
        <v>83</v>
      </c>
      <c r="C65" s="241"/>
      <c r="D65" s="242"/>
      <c r="E65" s="241"/>
      <c r="F65" s="26"/>
      <c r="G65" s="20">
        <f>+SUM(F66:F69)</f>
        <v>10786.8</v>
      </c>
      <c r="H65" s="25">
        <f>+G65/1.16*0.16</f>
        <v>1487.8344827586207</v>
      </c>
      <c r="I65" s="25"/>
      <c r="J65" s="26"/>
      <c r="K65" s="22"/>
      <c r="L65" s="23"/>
      <c r="M65" s="22"/>
    </row>
    <row r="66" spans="1:13" hidden="1" outlineLevel="1" x14ac:dyDescent="0.25">
      <c r="A66" s="53"/>
      <c r="B66" s="53"/>
      <c r="C66" s="488" t="s">
        <v>2662</v>
      </c>
      <c r="D66" s="490">
        <v>43082</v>
      </c>
      <c r="E66" s="488">
        <v>2429</v>
      </c>
      <c r="F66" s="489">
        <v>2524.1</v>
      </c>
      <c r="G66" s="20"/>
      <c r="H66" s="25"/>
      <c r="I66" s="440" t="s">
        <v>4197</v>
      </c>
      <c r="J66" s="26"/>
      <c r="K66" s="22"/>
      <c r="L66" s="23"/>
      <c r="M66" s="22"/>
    </row>
    <row r="67" spans="1:13" hidden="1" outlineLevel="1" x14ac:dyDescent="0.25">
      <c r="A67" s="53"/>
      <c r="B67" s="53"/>
      <c r="C67" s="488" t="s">
        <v>1484</v>
      </c>
      <c r="D67" s="490">
        <v>43091</v>
      </c>
      <c r="E67" s="488">
        <v>2474</v>
      </c>
      <c r="F67" s="489">
        <v>1662.7</v>
      </c>
      <c r="G67" s="20"/>
      <c r="H67" s="25"/>
      <c r="I67" s="250" t="s">
        <v>4198</v>
      </c>
      <c r="J67" s="26"/>
      <c r="K67" s="22"/>
      <c r="L67" s="23"/>
      <c r="M67" s="22"/>
    </row>
    <row r="68" spans="1:13" hidden="1" outlineLevel="1" x14ac:dyDescent="0.25">
      <c r="A68" s="53"/>
      <c r="B68" s="53"/>
      <c r="C68" s="488" t="s">
        <v>3198</v>
      </c>
      <c r="D68" s="490">
        <v>43091</v>
      </c>
      <c r="E68" s="488">
        <v>2453</v>
      </c>
      <c r="F68" s="489">
        <v>4600</v>
      </c>
      <c r="G68" s="20"/>
      <c r="H68" s="25"/>
      <c r="I68" s="250" t="s">
        <v>4199</v>
      </c>
      <c r="J68" s="26"/>
      <c r="K68" s="22"/>
      <c r="L68" s="23"/>
      <c r="M68" s="22"/>
    </row>
    <row r="69" spans="1:13" hidden="1" outlineLevel="1" x14ac:dyDescent="0.25">
      <c r="A69" s="53"/>
      <c r="B69" s="53"/>
      <c r="C69" s="488" t="s">
        <v>4196</v>
      </c>
      <c r="D69" s="490">
        <v>43099</v>
      </c>
      <c r="E69" s="488">
        <v>2495</v>
      </c>
      <c r="F69" s="489">
        <v>2000</v>
      </c>
      <c r="G69" s="20"/>
      <c r="H69" s="25"/>
      <c r="I69" s="250" t="s">
        <v>4200</v>
      </c>
      <c r="J69" s="26"/>
      <c r="K69" s="22"/>
      <c r="L69" s="23"/>
      <c r="M69" s="22"/>
    </row>
    <row r="70" spans="1:13" s="474" customFormat="1" hidden="1" outlineLevel="1" x14ac:dyDescent="0.25">
      <c r="A70" s="18" t="s">
        <v>4201</v>
      </c>
      <c r="B70" s="18" t="s">
        <v>3614</v>
      </c>
      <c r="C70" s="241"/>
      <c r="D70" s="242"/>
      <c r="E70" s="241"/>
      <c r="F70" s="26"/>
      <c r="G70" s="20">
        <f>+SUM(F71:F72)</f>
        <v>430000</v>
      </c>
      <c r="H70" s="25">
        <f>+G70/1.16*0.16</f>
        <v>59310.34482758621</v>
      </c>
      <c r="I70" s="25"/>
      <c r="J70" s="26"/>
      <c r="K70" s="22"/>
      <c r="L70" s="23"/>
      <c r="M70" s="22"/>
    </row>
    <row r="71" spans="1:13" s="474" customFormat="1" hidden="1" outlineLevel="1" x14ac:dyDescent="0.25">
      <c r="A71" s="53"/>
      <c r="B71" s="53"/>
      <c r="C71" s="488" t="s">
        <v>4202</v>
      </c>
      <c r="D71" s="490">
        <v>43460</v>
      </c>
      <c r="E71" s="488" t="s">
        <v>4203</v>
      </c>
      <c r="F71" s="489">
        <v>225000</v>
      </c>
      <c r="G71" s="20"/>
      <c r="H71" s="25"/>
      <c r="I71" s="250" t="s">
        <v>4205</v>
      </c>
      <c r="J71" s="26"/>
      <c r="K71" s="22"/>
      <c r="L71" s="23"/>
      <c r="M71" s="22"/>
    </row>
    <row r="72" spans="1:13" s="474" customFormat="1" hidden="1" outlineLevel="1" x14ac:dyDescent="0.25">
      <c r="A72" s="53"/>
      <c r="B72" s="53"/>
      <c r="C72" s="474" t="s">
        <v>1928</v>
      </c>
      <c r="D72" s="476">
        <v>43460</v>
      </c>
      <c r="E72" s="474" t="s">
        <v>4204</v>
      </c>
      <c r="F72" s="475">
        <v>205000</v>
      </c>
      <c r="G72" s="20"/>
      <c r="H72" s="25"/>
      <c r="I72" s="323" t="s">
        <v>4206</v>
      </c>
      <c r="J72" s="26"/>
      <c r="K72" s="22"/>
      <c r="L72" s="23"/>
      <c r="M72" s="22"/>
    </row>
    <row r="73" spans="1:13" hidden="1" x14ac:dyDescent="0.25">
      <c r="A73" s="54" t="s">
        <v>84</v>
      </c>
      <c r="B73" s="18" t="s">
        <v>85</v>
      </c>
      <c r="C73" s="28"/>
      <c r="D73" s="29"/>
      <c r="E73" s="30"/>
      <c r="F73" s="31"/>
      <c r="G73" s="49">
        <v>237588.72</v>
      </c>
      <c r="H73" s="25">
        <f>+G73/1.16*0.16</f>
        <v>32770.857931034487</v>
      </c>
      <c r="I73" s="94"/>
      <c r="J73" s="26"/>
      <c r="K73" s="8"/>
      <c r="L73" s="27"/>
      <c r="M73" s="241"/>
    </row>
    <row r="74" spans="1:13" hidden="1" outlineLevel="1" x14ac:dyDescent="0.25">
      <c r="A74" s="55"/>
      <c r="B74" s="3"/>
      <c r="C74" s="58" t="s">
        <v>86</v>
      </c>
      <c r="D74" s="70">
        <v>42412</v>
      </c>
      <c r="E74" s="58" t="s">
        <v>87</v>
      </c>
      <c r="F74" s="61">
        <v>241933.04</v>
      </c>
      <c r="G74" s="49"/>
      <c r="H74" s="25"/>
      <c r="I74" s="25"/>
      <c r="J74" s="26"/>
      <c r="K74" s="8"/>
      <c r="L74" s="27"/>
      <c r="M74" s="241"/>
    </row>
    <row r="75" spans="1:13" hidden="1" outlineLevel="1" x14ac:dyDescent="0.25">
      <c r="A75" s="55"/>
      <c r="B75" s="3"/>
      <c r="C75" s="58" t="s">
        <v>88</v>
      </c>
      <c r="D75" s="70">
        <v>42426</v>
      </c>
      <c r="E75" s="58" t="s">
        <v>20</v>
      </c>
      <c r="F75" s="61">
        <v>-4344.32</v>
      </c>
      <c r="G75" s="49"/>
      <c r="H75" s="25"/>
      <c r="I75" s="25"/>
      <c r="J75" s="26"/>
      <c r="K75" s="8"/>
      <c r="L75" s="27"/>
      <c r="M75" s="241"/>
    </row>
    <row r="76" spans="1:13" hidden="1" outlineLevel="1" x14ac:dyDescent="0.25">
      <c r="A76" s="54" t="s">
        <v>90</v>
      </c>
      <c r="B76" s="18" t="s">
        <v>2016</v>
      </c>
      <c r="C76" s="28"/>
      <c r="D76" s="29"/>
      <c r="E76" s="30"/>
      <c r="F76" s="31"/>
      <c r="G76" s="49">
        <f>+F77</f>
        <v>7513.74</v>
      </c>
      <c r="H76" s="25">
        <f>+G76/1.16*0.16</f>
        <v>1036.3779310344828</v>
      </c>
      <c r="I76" s="25"/>
      <c r="J76" s="26"/>
      <c r="K76" s="8"/>
      <c r="L76" s="27"/>
      <c r="M76" s="241"/>
    </row>
    <row r="77" spans="1:13" ht="10.5" hidden="1" outlineLevel="1" x14ac:dyDescent="0.25">
      <c r="A77" s="55"/>
      <c r="B77" s="3"/>
      <c r="C77" s="58" t="s">
        <v>3728</v>
      </c>
      <c r="D77" s="70">
        <v>43069</v>
      </c>
      <c r="E77" s="58" t="s">
        <v>3729</v>
      </c>
      <c r="F77" s="61">
        <v>7513.74</v>
      </c>
      <c r="G77" s="49"/>
      <c r="H77" s="25"/>
      <c r="I77" s="323" t="s">
        <v>3730</v>
      </c>
      <c r="J77" s="26"/>
      <c r="K77" s="8"/>
      <c r="L77" s="27"/>
      <c r="M77" s="241"/>
    </row>
    <row r="78" spans="1:13" ht="17.25" hidden="1" customHeight="1" outlineLevel="1" x14ac:dyDescent="0.25">
      <c r="A78" s="18" t="s">
        <v>92</v>
      </c>
      <c r="B78" s="18" t="s">
        <v>93</v>
      </c>
      <c r="C78" s="318"/>
      <c r="D78" s="319"/>
      <c r="E78" s="318"/>
      <c r="F78" s="320"/>
      <c r="G78" s="37">
        <f>+SUM(F79:F537)</f>
        <v>276689.07</v>
      </c>
      <c r="H78" s="25">
        <f>+G78/1.16*0.16</f>
        <v>38164.009655172413</v>
      </c>
      <c r="I78" s="48"/>
      <c r="J78" s="26"/>
      <c r="K78" s="8"/>
      <c r="L78" s="27"/>
      <c r="M78" s="241"/>
    </row>
    <row r="79" spans="1:13" ht="17.25" hidden="1" customHeight="1" outlineLevel="1" x14ac:dyDescent="0.25">
      <c r="A79" s="53"/>
      <c r="B79" s="53"/>
      <c r="C79" s="488" t="s">
        <v>608</v>
      </c>
      <c r="D79" s="490">
        <v>42997</v>
      </c>
      <c r="E79" s="488">
        <v>58251</v>
      </c>
      <c r="F79" s="488">
        <v>491.84</v>
      </c>
      <c r="G79" s="37"/>
      <c r="H79" s="25"/>
      <c r="I79" s="48"/>
      <c r="J79" s="26"/>
      <c r="K79" s="8"/>
      <c r="L79" s="27"/>
      <c r="M79" s="241"/>
    </row>
    <row r="80" spans="1:13" ht="17.25" hidden="1" customHeight="1" outlineLevel="1" x14ac:dyDescent="0.25">
      <c r="A80" s="53"/>
      <c r="B80" s="53"/>
      <c r="C80" s="394" t="s">
        <v>614</v>
      </c>
      <c r="D80" s="392">
        <v>42997</v>
      </c>
      <c r="E80" s="394">
        <v>58301</v>
      </c>
      <c r="F80" s="394">
        <v>491.84</v>
      </c>
      <c r="G80" s="37"/>
      <c r="H80" s="25"/>
      <c r="I80" s="48"/>
      <c r="J80" s="26"/>
      <c r="K80" s="8"/>
      <c r="L80" s="27"/>
      <c r="M80" s="241"/>
    </row>
    <row r="81" spans="1:13" ht="17.25" hidden="1" customHeight="1" outlineLevel="1" x14ac:dyDescent="0.25">
      <c r="A81" s="53"/>
      <c r="B81" s="53"/>
      <c r="C81" s="394" t="s">
        <v>2903</v>
      </c>
      <c r="D81" s="392">
        <v>42997</v>
      </c>
      <c r="E81" s="394">
        <v>58351</v>
      </c>
      <c r="F81" s="488">
        <v>491.84</v>
      </c>
      <c r="G81" s="37"/>
      <c r="H81" s="25"/>
      <c r="I81" s="48"/>
      <c r="J81" s="26"/>
      <c r="K81" s="8"/>
      <c r="L81" s="27"/>
      <c r="M81" s="241"/>
    </row>
    <row r="82" spans="1:13" ht="17.25" hidden="1" customHeight="1" outlineLevel="1" x14ac:dyDescent="0.25">
      <c r="A82" s="53"/>
      <c r="B82" s="53"/>
      <c r="C82" s="394" t="s">
        <v>1818</v>
      </c>
      <c r="D82" s="392">
        <v>42997</v>
      </c>
      <c r="E82" s="394">
        <v>58252</v>
      </c>
      <c r="F82" s="488">
        <v>491.84</v>
      </c>
      <c r="G82" s="37"/>
      <c r="H82" s="25"/>
      <c r="I82" s="48"/>
      <c r="J82" s="26"/>
      <c r="K82" s="8"/>
      <c r="L82" s="27"/>
      <c r="M82" s="241"/>
    </row>
    <row r="83" spans="1:13" ht="17.25" hidden="1" customHeight="1" outlineLevel="1" x14ac:dyDescent="0.25">
      <c r="A83" s="53"/>
      <c r="B83" s="53"/>
      <c r="C83" s="488" t="s">
        <v>1043</v>
      </c>
      <c r="D83" s="490">
        <v>42998</v>
      </c>
      <c r="E83" s="488">
        <v>58302</v>
      </c>
      <c r="F83" s="488">
        <v>491.84</v>
      </c>
      <c r="G83" s="37"/>
      <c r="H83" s="25"/>
      <c r="I83" s="48"/>
      <c r="J83" s="26"/>
      <c r="K83" s="8"/>
      <c r="L83" s="27"/>
      <c r="M83" s="241"/>
    </row>
    <row r="84" spans="1:13" ht="17.25" hidden="1" customHeight="1" outlineLevel="1" x14ac:dyDescent="0.25">
      <c r="A84" s="53"/>
      <c r="B84" s="53"/>
      <c r="C84" s="488" t="s">
        <v>371</v>
      </c>
      <c r="D84" s="490">
        <v>42998</v>
      </c>
      <c r="E84" s="488">
        <v>58352</v>
      </c>
      <c r="F84" s="488">
        <v>540.55999999999995</v>
      </c>
      <c r="G84" s="37"/>
      <c r="H84" s="25"/>
      <c r="I84" s="48"/>
      <c r="J84" s="26"/>
      <c r="K84" s="8"/>
      <c r="L84" s="27"/>
      <c r="M84" s="241"/>
    </row>
    <row r="85" spans="1:13" ht="17.25" hidden="1" customHeight="1" outlineLevel="1" x14ac:dyDescent="0.25">
      <c r="A85" s="53"/>
      <c r="B85" s="53"/>
      <c r="C85" s="488" t="s">
        <v>2906</v>
      </c>
      <c r="D85" s="490">
        <v>42998</v>
      </c>
      <c r="E85" s="488">
        <v>58353</v>
      </c>
      <c r="F85" s="488">
        <v>491.84</v>
      </c>
      <c r="G85" s="37"/>
      <c r="H85" s="25"/>
      <c r="I85" s="48"/>
      <c r="J85" s="26"/>
      <c r="K85" s="8"/>
      <c r="L85" s="27"/>
      <c r="M85" s="241"/>
    </row>
    <row r="86" spans="1:13" ht="17.25" hidden="1" customHeight="1" outlineLevel="1" x14ac:dyDescent="0.25">
      <c r="A86" s="53"/>
      <c r="B86" s="53"/>
      <c r="C86" s="488" t="s">
        <v>1560</v>
      </c>
      <c r="D86" s="490">
        <v>42998</v>
      </c>
      <c r="E86" s="488">
        <v>58355</v>
      </c>
      <c r="F86" s="488">
        <v>491.84</v>
      </c>
      <c r="G86" s="37"/>
      <c r="H86" s="25"/>
      <c r="I86" s="48"/>
      <c r="J86" s="26"/>
      <c r="K86" s="8"/>
      <c r="L86" s="27"/>
      <c r="M86" s="241"/>
    </row>
    <row r="87" spans="1:13" ht="17.25" hidden="1" customHeight="1" outlineLevel="1" x14ac:dyDescent="0.25">
      <c r="A87" s="53"/>
      <c r="B87" s="53"/>
      <c r="C87" s="488" t="s">
        <v>576</v>
      </c>
      <c r="D87" s="490">
        <v>42998</v>
      </c>
      <c r="E87" s="488">
        <v>58253</v>
      </c>
      <c r="F87" s="488">
        <v>491.84</v>
      </c>
      <c r="G87" s="37"/>
      <c r="H87" s="25"/>
      <c r="I87" s="48"/>
      <c r="J87" s="26"/>
      <c r="K87" s="8"/>
      <c r="L87" s="27"/>
      <c r="M87" s="241"/>
    </row>
    <row r="88" spans="1:13" ht="17.25" hidden="1" customHeight="1" outlineLevel="1" x14ac:dyDescent="0.25">
      <c r="A88" s="53"/>
      <c r="B88" s="53"/>
      <c r="C88" s="488" t="s">
        <v>2907</v>
      </c>
      <c r="D88" s="490">
        <v>42998</v>
      </c>
      <c r="E88" s="488">
        <v>58254</v>
      </c>
      <c r="F88" s="488">
        <v>491.84</v>
      </c>
      <c r="G88" s="37"/>
      <c r="H88" s="25"/>
      <c r="I88" s="48"/>
      <c r="J88" s="26"/>
      <c r="K88" s="8"/>
      <c r="L88" s="27"/>
      <c r="M88" s="241"/>
    </row>
    <row r="89" spans="1:13" ht="17.25" hidden="1" customHeight="1" outlineLevel="1" x14ac:dyDescent="0.25">
      <c r="A89" s="53"/>
      <c r="B89" s="53"/>
      <c r="C89" s="488" t="s">
        <v>1895</v>
      </c>
      <c r="D89" s="490">
        <v>42998</v>
      </c>
      <c r="E89" s="488">
        <v>58354</v>
      </c>
      <c r="F89" s="488">
        <v>491.84</v>
      </c>
      <c r="G89" s="37"/>
      <c r="H89" s="25"/>
      <c r="I89" s="48"/>
      <c r="J89" s="26"/>
      <c r="K89" s="8"/>
      <c r="L89" s="27"/>
      <c r="M89" s="241"/>
    </row>
    <row r="90" spans="1:13" ht="17.25" hidden="1" customHeight="1" outlineLevel="1" x14ac:dyDescent="0.25">
      <c r="A90" s="53"/>
      <c r="B90" s="53"/>
      <c r="C90" s="488" t="s">
        <v>2908</v>
      </c>
      <c r="D90" s="490">
        <v>42999</v>
      </c>
      <c r="E90" s="488">
        <v>58303</v>
      </c>
      <c r="F90" s="488">
        <v>491.84</v>
      </c>
      <c r="G90" s="37"/>
      <c r="H90" s="25"/>
      <c r="I90" s="48"/>
      <c r="J90" s="26"/>
      <c r="K90" s="8"/>
      <c r="L90" s="27"/>
      <c r="M90" s="241"/>
    </row>
    <row r="91" spans="1:13" ht="17.25" hidden="1" customHeight="1" outlineLevel="1" x14ac:dyDescent="0.25">
      <c r="A91" s="53"/>
      <c r="B91" s="53"/>
      <c r="C91" s="488" t="s">
        <v>1857</v>
      </c>
      <c r="D91" s="490">
        <v>42999</v>
      </c>
      <c r="E91" s="488">
        <v>58255</v>
      </c>
      <c r="F91" s="488">
        <v>491.84</v>
      </c>
      <c r="G91" s="37"/>
      <c r="H91" s="25"/>
      <c r="I91" s="48"/>
      <c r="J91" s="26"/>
      <c r="K91" s="8"/>
      <c r="L91" s="27"/>
      <c r="M91" s="241"/>
    </row>
    <row r="92" spans="1:13" ht="17.25" hidden="1" customHeight="1" outlineLevel="1" x14ac:dyDescent="0.25">
      <c r="A92" s="53"/>
      <c r="B92" s="53"/>
      <c r="C92" s="488" t="s">
        <v>2909</v>
      </c>
      <c r="D92" s="490">
        <v>43000</v>
      </c>
      <c r="E92" s="488">
        <v>58356</v>
      </c>
      <c r="F92" s="488">
        <v>541.02</v>
      </c>
      <c r="G92" s="37"/>
      <c r="H92" s="25"/>
      <c r="I92" s="48"/>
      <c r="J92" s="26"/>
      <c r="K92" s="8"/>
      <c r="L92" s="27"/>
      <c r="M92" s="241"/>
    </row>
    <row r="93" spans="1:13" ht="17.25" hidden="1" customHeight="1" outlineLevel="1" x14ac:dyDescent="0.25">
      <c r="A93" s="53"/>
      <c r="B93" s="53"/>
      <c r="C93" s="488" t="s">
        <v>2910</v>
      </c>
      <c r="D93" s="490">
        <v>43000</v>
      </c>
      <c r="E93" s="488">
        <v>58304</v>
      </c>
      <c r="F93" s="488">
        <v>491.84</v>
      </c>
      <c r="G93" s="37"/>
      <c r="H93" s="25"/>
      <c r="I93" s="48"/>
      <c r="J93" s="26"/>
      <c r="K93" s="8"/>
      <c r="L93" s="27"/>
      <c r="M93" s="241"/>
    </row>
    <row r="94" spans="1:13" ht="17.25" hidden="1" customHeight="1" outlineLevel="1" x14ac:dyDescent="0.25">
      <c r="A94" s="53"/>
      <c r="B94" s="53"/>
      <c r="C94" s="488" t="s">
        <v>2911</v>
      </c>
      <c r="D94" s="490">
        <v>43000</v>
      </c>
      <c r="E94" s="488">
        <v>58305</v>
      </c>
      <c r="F94" s="488">
        <v>491.84</v>
      </c>
      <c r="G94" s="37"/>
      <c r="H94" s="25"/>
      <c r="I94" s="48"/>
      <c r="J94" s="26"/>
      <c r="K94" s="8"/>
      <c r="L94" s="27"/>
      <c r="M94" s="241"/>
    </row>
    <row r="95" spans="1:13" ht="17.25" hidden="1" customHeight="1" outlineLevel="1" x14ac:dyDescent="0.25">
      <c r="A95" s="53"/>
      <c r="B95" s="53"/>
      <c r="C95" s="488" t="s">
        <v>2912</v>
      </c>
      <c r="D95" s="490">
        <v>43000</v>
      </c>
      <c r="E95" s="488">
        <v>58357</v>
      </c>
      <c r="F95" s="488">
        <v>491.84</v>
      </c>
      <c r="G95" s="37"/>
      <c r="H95" s="25"/>
      <c r="I95" s="48"/>
      <c r="J95" s="26"/>
      <c r="K95" s="8"/>
      <c r="L95" s="27"/>
      <c r="M95" s="241"/>
    </row>
    <row r="96" spans="1:13" ht="17.25" hidden="1" customHeight="1" outlineLevel="1" x14ac:dyDescent="0.25">
      <c r="A96" s="53"/>
      <c r="B96" s="53"/>
      <c r="C96" s="488" t="s">
        <v>1819</v>
      </c>
      <c r="D96" s="490">
        <v>43000</v>
      </c>
      <c r="E96" s="488">
        <v>58256</v>
      </c>
      <c r="F96" s="488">
        <v>491.84</v>
      </c>
      <c r="G96" s="37"/>
      <c r="H96" s="25"/>
      <c r="I96" s="48"/>
      <c r="J96" s="26"/>
      <c r="K96" s="8"/>
      <c r="L96" s="27"/>
      <c r="M96" s="241"/>
    </row>
    <row r="97" spans="1:13" ht="17.25" hidden="1" customHeight="1" outlineLevel="1" x14ac:dyDescent="0.25">
      <c r="A97" s="53"/>
      <c r="B97" s="53"/>
      <c r="C97" s="488" t="s">
        <v>2915</v>
      </c>
      <c r="D97" s="490">
        <v>43000</v>
      </c>
      <c r="E97" s="488">
        <v>58257</v>
      </c>
      <c r="F97" s="488">
        <v>491.84</v>
      </c>
      <c r="G97" s="37"/>
      <c r="H97" s="25"/>
      <c r="I97" s="48"/>
      <c r="J97" s="26"/>
      <c r="K97" s="8"/>
      <c r="L97" s="27"/>
      <c r="M97" s="241"/>
    </row>
    <row r="98" spans="1:13" ht="17.25" hidden="1" customHeight="1" outlineLevel="1" x14ac:dyDescent="0.25">
      <c r="A98" s="53"/>
      <c r="B98" s="53"/>
      <c r="C98" s="488" t="s">
        <v>2916</v>
      </c>
      <c r="D98" s="490">
        <v>43000</v>
      </c>
      <c r="E98" s="488">
        <v>58258</v>
      </c>
      <c r="F98" s="488">
        <v>491.84</v>
      </c>
      <c r="G98" s="37"/>
      <c r="H98" s="25"/>
      <c r="I98" s="48"/>
      <c r="J98" s="26"/>
      <c r="K98" s="8"/>
      <c r="L98" s="27"/>
      <c r="M98" s="241"/>
    </row>
    <row r="99" spans="1:13" ht="17.25" hidden="1" customHeight="1" outlineLevel="1" x14ac:dyDescent="0.25">
      <c r="A99" s="53"/>
      <c r="B99" s="53"/>
      <c r="C99" s="488" t="s">
        <v>2917</v>
      </c>
      <c r="D99" s="490">
        <v>43000</v>
      </c>
      <c r="E99" s="488">
        <v>58306</v>
      </c>
      <c r="F99" s="488">
        <v>491.84</v>
      </c>
      <c r="G99" s="37"/>
      <c r="H99" s="25"/>
      <c r="I99" s="48"/>
      <c r="J99" s="26"/>
      <c r="K99" s="8"/>
      <c r="L99" s="27"/>
      <c r="M99" s="241"/>
    </row>
    <row r="100" spans="1:13" ht="17.25" hidden="1" customHeight="1" outlineLevel="1" x14ac:dyDescent="0.25">
      <c r="A100" s="53"/>
      <c r="B100" s="53"/>
      <c r="C100" s="488" t="s">
        <v>2918</v>
      </c>
      <c r="D100" s="490">
        <v>43000</v>
      </c>
      <c r="E100" s="488">
        <v>58358</v>
      </c>
      <c r="F100" s="488">
        <v>541.02</v>
      </c>
      <c r="G100" s="37"/>
      <c r="H100" s="25"/>
      <c r="I100" s="48"/>
      <c r="J100" s="26"/>
      <c r="K100" s="8"/>
      <c r="L100" s="27"/>
      <c r="M100" s="241"/>
    </row>
    <row r="101" spans="1:13" ht="17.25" hidden="1" customHeight="1" outlineLevel="1" x14ac:dyDescent="0.25">
      <c r="A101" s="53"/>
      <c r="B101" s="53"/>
      <c r="C101" s="488" t="s">
        <v>1823</v>
      </c>
      <c r="D101" s="490">
        <v>43000</v>
      </c>
      <c r="E101" s="488">
        <v>58359</v>
      </c>
      <c r="F101" s="488">
        <v>538.24</v>
      </c>
      <c r="G101" s="37"/>
      <c r="H101" s="25"/>
      <c r="I101" s="48"/>
      <c r="J101" s="26"/>
      <c r="K101" s="8"/>
      <c r="L101" s="27"/>
      <c r="M101" s="241"/>
    </row>
    <row r="102" spans="1:13" ht="17.25" hidden="1" customHeight="1" outlineLevel="1" x14ac:dyDescent="0.25">
      <c r="A102" s="53"/>
      <c r="B102" s="53"/>
      <c r="C102" s="488" t="s">
        <v>2919</v>
      </c>
      <c r="D102" s="490">
        <v>43001</v>
      </c>
      <c r="E102" s="488">
        <v>58307</v>
      </c>
      <c r="F102" s="488">
        <v>491.84</v>
      </c>
      <c r="G102" s="37"/>
      <c r="H102" s="25"/>
      <c r="I102" s="48"/>
      <c r="J102" s="26"/>
      <c r="K102" s="8"/>
      <c r="L102" s="27"/>
      <c r="M102" s="241"/>
    </row>
    <row r="103" spans="1:13" ht="17.25" hidden="1" customHeight="1" outlineLevel="1" x14ac:dyDescent="0.25">
      <c r="A103" s="53"/>
      <c r="B103" s="53"/>
      <c r="C103" s="488" t="s">
        <v>2920</v>
      </c>
      <c r="D103" s="490">
        <v>43001</v>
      </c>
      <c r="E103" s="488">
        <v>58259</v>
      </c>
      <c r="F103" s="488">
        <v>491.84</v>
      </c>
      <c r="G103" s="37"/>
      <c r="H103" s="25"/>
      <c r="I103" s="48"/>
      <c r="J103" s="26"/>
      <c r="K103" s="8"/>
      <c r="L103" s="27"/>
      <c r="M103" s="241"/>
    </row>
    <row r="104" spans="1:13" ht="17.25" hidden="1" customHeight="1" outlineLevel="1" x14ac:dyDescent="0.25">
      <c r="A104" s="53"/>
      <c r="B104" s="53"/>
      <c r="C104" s="488" t="s">
        <v>1482</v>
      </c>
      <c r="D104" s="490">
        <v>43003</v>
      </c>
      <c r="E104" s="488">
        <v>58308</v>
      </c>
      <c r="F104" s="488">
        <v>491.84</v>
      </c>
      <c r="G104" s="37"/>
      <c r="H104" s="25"/>
      <c r="I104" s="48"/>
      <c r="J104" s="26"/>
      <c r="K104" s="8"/>
      <c r="L104" s="27"/>
      <c r="M104" s="241"/>
    </row>
    <row r="105" spans="1:13" ht="17.25" hidden="1" customHeight="1" outlineLevel="1" x14ac:dyDescent="0.25">
      <c r="A105" s="53"/>
      <c r="B105" s="53"/>
      <c r="C105" s="488" t="s">
        <v>2921</v>
      </c>
      <c r="D105" s="490">
        <v>43003</v>
      </c>
      <c r="E105" s="488">
        <v>58309</v>
      </c>
      <c r="F105" s="488">
        <v>491.84</v>
      </c>
      <c r="G105" s="37"/>
      <c r="H105" s="25"/>
      <c r="I105" s="48"/>
      <c r="J105" s="26"/>
      <c r="K105" s="8"/>
      <c r="L105" s="27"/>
      <c r="M105" s="241"/>
    </row>
    <row r="106" spans="1:13" ht="17.25" hidden="1" customHeight="1" outlineLevel="1" x14ac:dyDescent="0.25">
      <c r="A106" s="53"/>
      <c r="B106" s="53"/>
      <c r="C106" s="488" t="s">
        <v>2922</v>
      </c>
      <c r="D106" s="490">
        <v>43003</v>
      </c>
      <c r="E106" s="488">
        <v>59360</v>
      </c>
      <c r="F106" s="488">
        <v>491.84</v>
      </c>
      <c r="G106" s="37"/>
      <c r="H106" s="25"/>
      <c r="I106" s="48"/>
      <c r="J106" s="26"/>
      <c r="K106" s="8"/>
      <c r="L106" s="27"/>
      <c r="M106" s="241"/>
    </row>
    <row r="107" spans="1:13" ht="17.25" hidden="1" customHeight="1" outlineLevel="1" x14ac:dyDescent="0.25">
      <c r="A107" s="53"/>
      <c r="B107" s="53"/>
      <c r="C107" s="488" t="s">
        <v>487</v>
      </c>
      <c r="D107" s="490">
        <v>43003</v>
      </c>
      <c r="E107" s="488">
        <v>58311</v>
      </c>
      <c r="F107" s="488">
        <v>491.84</v>
      </c>
      <c r="G107" s="37"/>
      <c r="H107" s="25"/>
      <c r="I107" s="48"/>
      <c r="J107" s="26"/>
      <c r="K107" s="8"/>
      <c r="L107" s="27"/>
      <c r="M107" s="241"/>
    </row>
    <row r="108" spans="1:13" ht="17.25" hidden="1" customHeight="1" outlineLevel="1" x14ac:dyDescent="0.25">
      <c r="A108" s="53"/>
      <c r="B108" s="53"/>
      <c r="C108" s="488" t="s">
        <v>2923</v>
      </c>
      <c r="D108" s="490">
        <v>43003</v>
      </c>
      <c r="E108" s="488">
        <v>58310</v>
      </c>
      <c r="F108" s="488">
        <v>491.84</v>
      </c>
      <c r="G108" s="37"/>
      <c r="H108" s="25"/>
      <c r="I108" s="48"/>
      <c r="J108" s="26"/>
      <c r="K108" s="8"/>
      <c r="L108" s="27"/>
      <c r="M108" s="241"/>
    </row>
    <row r="109" spans="1:13" ht="17.25" hidden="1" customHeight="1" outlineLevel="1" x14ac:dyDescent="0.25">
      <c r="A109" s="53"/>
      <c r="B109" s="53"/>
      <c r="C109" s="488" t="s">
        <v>2924</v>
      </c>
      <c r="D109" s="490">
        <v>43003</v>
      </c>
      <c r="E109" s="488">
        <v>58361</v>
      </c>
      <c r="F109" s="488">
        <v>491.84</v>
      </c>
      <c r="G109" s="37"/>
      <c r="H109" s="25"/>
      <c r="I109" s="48"/>
      <c r="J109" s="26"/>
      <c r="K109" s="8"/>
      <c r="L109" s="27"/>
      <c r="M109" s="241"/>
    </row>
    <row r="110" spans="1:13" ht="17.25" hidden="1" customHeight="1" outlineLevel="1" x14ac:dyDescent="0.25">
      <c r="A110" s="53"/>
      <c r="B110" s="53"/>
      <c r="C110" s="488" t="s">
        <v>626</v>
      </c>
      <c r="D110" s="490">
        <v>43003</v>
      </c>
      <c r="E110" s="488">
        <v>58312</v>
      </c>
      <c r="F110" s="488">
        <v>491.84</v>
      </c>
      <c r="G110" s="37"/>
      <c r="H110" s="25"/>
      <c r="I110" s="48"/>
      <c r="J110" s="26"/>
      <c r="K110" s="8"/>
      <c r="L110" s="27"/>
      <c r="M110" s="241"/>
    </row>
    <row r="111" spans="1:13" ht="17.25" hidden="1" customHeight="1" outlineLevel="1" x14ac:dyDescent="0.25">
      <c r="A111" s="53"/>
      <c r="B111" s="53"/>
      <c r="C111" s="394" t="s">
        <v>2925</v>
      </c>
      <c r="D111" s="392">
        <v>43004</v>
      </c>
      <c r="E111" s="394">
        <v>58362</v>
      </c>
      <c r="F111" s="488">
        <v>541.02</v>
      </c>
      <c r="G111" s="37"/>
      <c r="H111" s="25"/>
      <c r="I111" s="48"/>
      <c r="J111" s="26"/>
      <c r="K111" s="8"/>
      <c r="L111" s="27"/>
      <c r="M111" s="241"/>
    </row>
    <row r="112" spans="1:13" ht="17.25" hidden="1" customHeight="1" outlineLevel="1" x14ac:dyDescent="0.25">
      <c r="A112" s="53"/>
      <c r="B112" s="53"/>
      <c r="C112" s="394" t="s">
        <v>2926</v>
      </c>
      <c r="D112" s="392">
        <v>43004</v>
      </c>
      <c r="E112" s="394">
        <v>58363</v>
      </c>
      <c r="F112" s="488">
        <v>491.84</v>
      </c>
      <c r="G112" s="37"/>
      <c r="H112" s="25"/>
      <c r="I112" s="48"/>
      <c r="J112" s="26"/>
      <c r="K112" s="8"/>
      <c r="L112" s="27"/>
      <c r="M112" s="241"/>
    </row>
    <row r="113" spans="1:13" ht="17.25" hidden="1" customHeight="1" outlineLevel="1" x14ac:dyDescent="0.25">
      <c r="A113" s="53"/>
      <c r="B113" s="53"/>
      <c r="C113" s="394" t="s">
        <v>2927</v>
      </c>
      <c r="D113" s="392">
        <v>43004</v>
      </c>
      <c r="E113" s="394">
        <v>58364</v>
      </c>
      <c r="F113" s="488">
        <v>491.84</v>
      </c>
      <c r="G113" s="37"/>
      <c r="H113" s="25"/>
      <c r="I113" s="48"/>
      <c r="J113" s="26"/>
      <c r="K113" s="8"/>
      <c r="L113" s="27"/>
      <c r="M113" s="241"/>
    </row>
    <row r="114" spans="1:13" ht="17.25" hidden="1" customHeight="1" outlineLevel="1" x14ac:dyDescent="0.25">
      <c r="A114" s="53"/>
      <c r="B114" s="53"/>
      <c r="C114" s="394" t="s">
        <v>2928</v>
      </c>
      <c r="D114" s="392">
        <v>43005</v>
      </c>
      <c r="E114" s="394">
        <v>58365</v>
      </c>
      <c r="F114" s="488">
        <v>489.52</v>
      </c>
      <c r="G114" s="37"/>
      <c r="H114" s="25"/>
      <c r="I114" s="48"/>
      <c r="J114" s="26"/>
      <c r="K114" s="8"/>
      <c r="L114" s="27"/>
      <c r="M114" s="241"/>
    </row>
    <row r="115" spans="1:13" ht="17.25" hidden="1" customHeight="1" outlineLevel="1" x14ac:dyDescent="0.25">
      <c r="A115" s="53"/>
      <c r="B115" s="53"/>
      <c r="C115" s="488" t="s">
        <v>2929</v>
      </c>
      <c r="D115" s="490">
        <v>43005</v>
      </c>
      <c r="E115" s="488">
        <v>58260</v>
      </c>
      <c r="F115" s="488">
        <v>491.84</v>
      </c>
      <c r="G115" s="37"/>
      <c r="H115" s="25"/>
      <c r="I115" s="48"/>
      <c r="J115" s="26"/>
      <c r="K115" s="8"/>
      <c r="L115" s="27"/>
      <c r="M115" s="241"/>
    </row>
    <row r="116" spans="1:13" ht="17.25" hidden="1" customHeight="1" outlineLevel="1" x14ac:dyDescent="0.25">
      <c r="A116" s="53"/>
      <c r="B116" s="53"/>
      <c r="C116" s="394" t="s">
        <v>2930</v>
      </c>
      <c r="D116" s="392">
        <v>43006</v>
      </c>
      <c r="E116" s="394">
        <v>58366</v>
      </c>
      <c r="F116" s="488">
        <v>489.52</v>
      </c>
      <c r="G116" s="37"/>
      <c r="H116" s="25"/>
      <c r="I116" s="48"/>
      <c r="J116" s="26"/>
      <c r="K116" s="8"/>
      <c r="L116" s="27"/>
      <c r="M116" s="241"/>
    </row>
    <row r="117" spans="1:13" ht="17.25" hidden="1" customHeight="1" outlineLevel="1" x14ac:dyDescent="0.25">
      <c r="A117" s="53"/>
      <c r="B117" s="53"/>
      <c r="C117" s="394" t="s">
        <v>2931</v>
      </c>
      <c r="D117" s="392">
        <v>43006</v>
      </c>
      <c r="E117" s="394">
        <v>58261</v>
      </c>
      <c r="F117" s="488">
        <v>464</v>
      </c>
      <c r="G117" s="37"/>
      <c r="H117" s="25"/>
      <c r="I117" s="48"/>
      <c r="J117" s="26"/>
      <c r="K117" s="8"/>
      <c r="L117" s="27"/>
      <c r="M117" s="241"/>
    </row>
    <row r="118" spans="1:13" ht="17.25" hidden="1" customHeight="1" outlineLevel="1" x14ac:dyDescent="0.25">
      <c r="A118" s="53"/>
      <c r="B118" s="53"/>
      <c r="C118" s="488" t="s">
        <v>2932</v>
      </c>
      <c r="D118" s="490">
        <v>43006</v>
      </c>
      <c r="E118" s="488">
        <v>58262</v>
      </c>
      <c r="F118" s="488">
        <v>464</v>
      </c>
      <c r="G118" s="37"/>
      <c r="H118" s="25"/>
      <c r="I118" s="48"/>
      <c r="J118" s="26"/>
      <c r="K118" s="8"/>
      <c r="L118" s="27"/>
      <c r="M118" s="241"/>
    </row>
    <row r="119" spans="1:13" ht="17.25" hidden="1" customHeight="1" outlineLevel="1" x14ac:dyDescent="0.25">
      <c r="A119" s="53"/>
      <c r="B119" s="53"/>
      <c r="C119" s="488" t="s">
        <v>2933</v>
      </c>
      <c r="D119" s="490">
        <v>43006</v>
      </c>
      <c r="E119" s="488">
        <v>58263</v>
      </c>
      <c r="F119" s="488">
        <v>464</v>
      </c>
      <c r="G119" s="37"/>
      <c r="H119" s="25"/>
      <c r="I119" s="48"/>
      <c r="J119" s="26"/>
      <c r="K119" s="8"/>
      <c r="L119" s="27"/>
      <c r="M119" s="241"/>
    </row>
    <row r="120" spans="1:13" ht="17.25" hidden="1" customHeight="1" outlineLevel="1" x14ac:dyDescent="0.25">
      <c r="A120" s="53"/>
      <c r="B120" s="53"/>
      <c r="C120" s="488" t="s">
        <v>2934</v>
      </c>
      <c r="D120" s="490">
        <v>43006</v>
      </c>
      <c r="E120" s="488">
        <v>58367</v>
      </c>
      <c r="F120" s="488">
        <v>464</v>
      </c>
      <c r="G120" s="37"/>
      <c r="H120" s="25"/>
      <c r="I120" s="48"/>
      <c r="J120" s="26"/>
      <c r="K120" s="8"/>
      <c r="L120" s="27"/>
      <c r="M120" s="241"/>
    </row>
    <row r="121" spans="1:13" ht="17.25" hidden="1" customHeight="1" outlineLevel="1" x14ac:dyDescent="0.25">
      <c r="A121" s="53"/>
      <c r="B121" s="53"/>
      <c r="C121" s="488" t="s">
        <v>2935</v>
      </c>
      <c r="D121" s="490">
        <v>43007</v>
      </c>
      <c r="E121" s="488">
        <v>58313</v>
      </c>
      <c r="F121" s="488">
        <v>464</v>
      </c>
      <c r="G121" s="37"/>
      <c r="H121" s="25"/>
      <c r="I121" s="48"/>
      <c r="J121" s="26"/>
      <c r="K121" s="8"/>
      <c r="L121" s="27"/>
      <c r="M121" s="241"/>
    </row>
    <row r="122" spans="1:13" ht="17.25" hidden="1" customHeight="1" outlineLevel="1" x14ac:dyDescent="0.25">
      <c r="A122" s="53"/>
      <c r="B122" s="53"/>
      <c r="C122" s="488" t="s">
        <v>2936</v>
      </c>
      <c r="D122" s="490">
        <v>43007</v>
      </c>
      <c r="E122" s="488">
        <v>58368</v>
      </c>
      <c r="F122" s="488">
        <v>464</v>
      </c>
      <c r="G122" s="37"/>
      <c r="H122" s="25"/>
      <c r="I122" s="48"/>
      <c r="J122" s="26"/>
      <c r="K122" s="8"/>
      <c r="L122" s="27"/>
      <c r="M122" s="241"/>
    </row>
    <row r="123" spans="1:13" ht="17.25" hidden="1" customHeight="1" outlineLevel="1" x14ac:dyDescent="0.25">
      <c r="A123" s="53"/>
      <c r="B123" s="53"/>
      <c r="C123" s="488" t="s">
        <v>325</v>
      </c>
      <c r="D123" s="490">
        <v>43007</v>
      </c>
      <c r="E123" s="488">
        <v>58264</v>
      </c>
      <c r="F123" s="488">
        <v>464</v>
      </c>
      <c r="G123" s="37"/>
      <c r="H123" s="25"/>
      <c r="I123" s="48"/>
      <c r="J123" s="26"/>
      <c r="K123" s="8"/>
      <c r="L123" s="27"/>
      <c r="M123" s="241"/>
    </row>
    <row r="124" spans="1:13" ht="17.25" hidden="1" customHeight="1" outlineLevel="1" x14ac:dyDescent="0.25">
      <c r="A124" s="53"/>
      <c r="B124" s="53"/>
      <c r="C124" s="394" t="s">
        <v>2937</v>
      </c>
      <c r="D124" s="392">
        <v>43007</v>
      </c>
      <c r="E124" s="394">
        <v>58370</v>
      </c>
      <c r="F124" s="394">
        <v>464</v>
      </c>
      <c r="G124" s="37"/>
      <c r="H124" s="25"/>
      <c r="I124" s="48"/>
      <c r="J124" s="26"/>
      <c r="K124" s="8"/>
      <c r="L124" s="27"/>
      <c r="M124" s="241"/>
    </row>
    <row r="125" spans="1:13" ht="17.25" hidden="1" customHeight="1" outlineLevel="1" x14ac:dyDescent="0.25">
      <c r="A125" s="53"/>
      <c r="B125" s="53"/>
      <c r="C125" s="394" t="s">
        <v>2938</v>
      </c>
      <c r="D125" s="392">
        <v>43007</v>
      </c>
      <c r="E125" s="394">
        <v>58371</v>
      </c>
      <c r="F125" s="394">
        <v>464</v>
      </c>
      <c r="G125" s="37"/>
      <c r="H125" s="25"/>
      <c r="I125" s="48"/>
      <c r="J125" s="26"/>
      <c r="K125" s="8"/>
      <c r="L125" s="27"/>
      <c r="M125" s="241"/>
    </row>
    <row r="126" spans="1:13" ht="17.25" hidden="1" customHeight="1" outlineLevel="1" x14ac:dyDescent="0.25">
      <c r="A126" s="53"/>
      <c r="B126" s="53"/>
      <c r="C126" s="394" t="s">
        <v>2939</v>
      </c>
      <c r="D126" s="392">
        <v>43008</v>
      </c>
      <c r="E126" s="394">
        <v>58265</v>
      </c>
      <c r="F126" s="394">
        <v>464</v>
      </c>
      <c r="G126" s="37"/>
      <c r="H126" s="25"/>
      <c r="I126" s="48"/>
      <c r="J126" s="26"/>
      <c r="K126" s="8"/>
      <c r="L126" s="27"/>
      <c r="M126" s="241"/>
    </row>
    <row r="127" spans="1:13" ht="17.25" hidden="1" customHeight="1" outlineLevel="1" x14ac:dyDescent="0.25">
      <c r="A127" s="53"/>
      <c r="B127" s="53"/>
      <c r="C127" s="394" t="s">
        <v>2940</v>
      </c>
      <c r="D127" s="392">
        <v>43008</v>
      </c>
      <c r="E127" s="394">
        <v>58314</v>
      </c>
      <c r="F127" s="394">
        <v>464</v>
      </c>
      <c r="G127" s="37"/>
      <c r="H127" s="25"/>
      <c r="I127" s="48"/>
      <c r="J127" s="26"/>
      <c r="K127" s="8"/>
      <c r="L127" s="27"/>
      <c r="M127" s="241"/>
    </row>
    <row r="128" spans="1:13" ht="17.25" hidden="1" customHeight="1" outlineLevel="1" x14ac:dyDescent="0.25">
      <c r="A128" s="53"/>
      <c r="B128" s="53"/>
      <c r="C128" s="394" t="s">
        <v>3250</v>
      </c>
      <c r="D128" s="392">
        <v>43010</v>
      </c>
      <c r="E128" s="394">
        <v>58315</v>
      </c>
      <c r="F128" s="394">
        <v>464</v>
      </c>
      <c r="G128" s="37"/>
      <c r="H128" s="25"/>
      <c r="I128" s="48"/>
      <c r="J128" s="26"/>
      <c r="K128" s="8"/>
      <c r="L128" s="27"/>
      <c r="M128" s="241"/>
    </row>
    <row r="129" spans="1:13" ht="17.25" hidden="1" customHeight="1" outlineLevel="1" x14ac:dyDescent="0.25">
      <c r="A129" s="53"/>
      <c r="B129" s="53"/>
      <c r="C129" s="394" t="s">
        <v>3251</v>
      </c>
      <c r="D129" s="392">
        <v>43010</v>
      </c>
      <c r="E129" s="394">
        <v>58266</v>
      </c>
      <c r="F129" s="394">
        <v>464</v>
      </c>
      <c r="G129" s="37"/>
      <c r="H129" s="25"/>
      <c r="I129" s="48"/>
      <c r="J129" s="26"/>
      <c r="K129" s="8"/>
      <c r="L129" s="27"/>
      <c r="M129" s="241"/>
    </row>
    <row r="130" spans="1:13" ht="17.25" hidden="1" customHeight="1" outlineLevel="1" x14ac:dyDescent="0.25">
      <c r="A130" s="53"/>
      <c r="B130" s="53"/>
      <c r="C130" s="394" t="s">
        <v>3252</v>
      </c>
      <c r="D130" s="392">
        <v>43010</v>
      </c>
      <c r="E130" s="394">
        <v>58267</v>
      </c>
      <c r="F130" s="394">
        <v>464</v>
      </c>
      <c r="G130" s="37"/>
      <c r="H130" s="25"/>
      <c r="I130" s="48"/>
      <c r="J130" s="26"/>
      <c r="K130" s="8"/>
      <c r="L130" s="27"/>
      <c r="M130" s="241"/>
    </row>
    <row r="131" spans="1:13" ht="17.25" hidden="1" customHeight="1" outlineLevel="1" x14ac:dyDescent="0.25">
      <c r="A131" s="53"/>
      <c r="B131" s="53"/>
      <c r="C131" s="394" t="s">
        <v>1391</v>
      </c>
      <c r="D131" s="392">
        <v>43010</v>
      </c>
      <c r="E131" s="394">
        <v>58316</v>
      </c>
      <c r="F131" s="394">
        <v>464</v>
      </c>
      <c r="G131" s="37"/>
      <c r="H131" s="25"/>
      <c r="I131" s="48"/>
      <c r="J131" s="26"/>
      <c r="K131" s="8"/>
      <c r="L131" s="27"/>
      <c r="M131" s="241"/>
    </row>
    <row r="132" spans="1:13" ht="17.25" hidden="1" customHeight="1" outlineLevel="1" x14ac:dyDescent="0.25">
      <c r="A132" s="53"/>
      <c r="B132" s="53"/>
      <c r="C132" s="394" t="s">
        <v>3253</v>
      </c>
      <c r="D132" s="392">
        <v>43011</v>
      </c>
      <c r="E132" s="394">
        <v>58317</v>
      </c>
      <c r="F132" s="394">
        <v>464</v>
      </c>
      <c r="G132" s="37"/>
      <c r="H132" s="25"/>
      <c r="I132" s="48"/>
      <c r="J132" s="26"/>
      <c r="K132" s="8"/>
      <c r="L132" s="27"/>
      <c r="M132" s="241"/>
    </row>
    <row r="133" spans="1:13" ht="17.25" hidden="1" customHeight="1" outlineLevel="1" x14ac:dyDescent="0.25">
      <c r="A133" s="53"/>
      <c r="B133" s="53"/>
      <c r="C133" s="394" t="s">
        <v>3254</v>
      </c>
      <c r="D133" s="392">
        <v>43011</v>
      </c>
      <c r="E133" s="394">
        <v>58318</v>
      </c>
      <c r="F133" s="394">
        <v>464</v>
      </c>
      <c r="G133" s="37"/>
      <c r="H133" s="25"/>
      <c r="I133" s="48"/>
      <c r="J133" s="26"/>
      <c r="K133" s="8"/>
      <c r="L133" s="27"/>
      <c r="M133" s="241"/>
    </row>
    <row r="134" spans="1:13" ht="17.25" hidden="1" customHeight="1" outlineLevel="1" x14ac:dyDescent="0.25">
      <c r="A134" s="53"/>
      <c r="B134" s="53"/>
      <c r="C134" s="394" t="s">
        <v>3255</v>
      </c>
      <c r="D134" s="392">
        <v>43011</v>
      </c>
      <c r="E134" s="394">
        <v>58268</v>
      </c>
      <c r="F134" s="394">
        <v>464</v>
      </c>
      <c r="G134" s="37"/>
      <c r="H134" s="25"/>
      <c r="I134" s="48"/>
      <c r="J134" s="26"/>
      <c r="K134" s="8"/>
      <c r="L134" s="27"/>
      <c r="M134" s="241"/>
    </row>
    <row r="135" spans="1:13" ht="17.25" hidden="1" customHeight="1" outlineLevel="1" x14ac:dyDescent="0.25">
      <c r="A135" s="53"/>
      <c r="B135" s="53"/>
      <c r="C135" s="394" t="s">
        <v>3256</v>
      </c>
      <c r="D135" s="392">
        <v>43011</v>
      </c>
      <c r="E135" s="394">
        <v>58372</v>
      </c>
      <c r="F135" s="394">
        <v>464</v>
      </c>
      <c r="G135" s="37"/>
      <c r="H135" s="25"/>
      <c r="I135" s="48"/>
      <c r="J135" s="26"/>
      <c r="K135" s="8"/>
      <c r="L135" s="27"/>
      <c r="M135" s="241"/>
    </row>
    <row r="136" spans="1:13" ht="17.25" hidden="1" customHeight="1" outlineLevel="1" x14ac:dyDescent="0.25">
      <c r="A136" s="53"/>
      <c r="B136" s="53"/>
      <c r="C136" s="394" t="s">
        <v>3257</v>
      </c>
      <c r="D136" s="392">
        <v>43012</v>
      </c>
      <c r="E136" s="394">
        <v>58378</v>
      </c>
      <c r="F136" s="394">
        <v>464</v>
      </c>
      <c r="G136" s="37"/>
      <c r="H136" s="25"/>
      <c r="I136" s="48"/>
      <c r="J136" s="26"/>
      <c r="K136" s="8"/>
      <c r="L136" s="27"/>
      <c r="M136" s="241"/>
    </row>
    <row r="137" spans="1:13" ht="17.25" hidden="1" customHeight="1" outlineLevel="1" x14ac:dyDescent="0.25">
      <c r="A137" s="53"/>
      <c r="B137" s="53"/>
      <c r="C137" s="394" t="s">
        <v>3258</v>
      </c>
      <c r="D137" s="392">
        <v>43012</v>
      </c>
      <c r="E137" s="394">
        <v>58269</v>
      </c>
      <c r="F137" s="394">
        <v>464</v>
      </c>
      <c r="G137" s="37"/>
      <c r="H137" s="25"/>
      <c r="I137" s="48"/>
      <c r="J137" s="26"/>
      <c r="K137" s="8"/>
      <c r="L137" s="27"/>
      <c r="M137" s="241"/>
    </row>
    <row r="138" spans="1:13" ht="17.25" hidden="1" customHeight="1" outlineLevel="1" x14ac:dyDescent="0.25">
      <c r="A138" s="53"/>
      <c r="B138" s="53"/>
      <c r="C138" s="394" t="s">
        <v>3259</v>
      </c>
      <c r="D138" s="392">
        <v>43012</v>
      </c>
      <c r="E138" s="394">
        <v>58319</v>
      </c>
      <c r="F138" s="394">
        <v>464</v>
      </c>
      <c r="G138" s="37"/>
      <c r="H138" s="25"/>
      <c r="I138" s="48"/>
      <c r="J138" s="26"/>
      <c r="K138" s="8"/>
      <c r="L138" s="27"/>
      <c r="M138" s="241"/>
    </row>
    <row r="139" spans="1:13" ht="17.25" hidden="1" customHeight="1" outlineLevel="1" x14ac:dyDescent="0.25">
      <c r="A139" s="53"/>
      <c r="B139" s="53"/>
      <c r="C139" s="394" t="s">
        <v>3260</v>
      </c>
      <c r="D139" s="392">
        <v>43013</v>
      </c>
      <c r="E139" s="394">
        <v>58270</v>
      </c>
      <c r="F139" s="394">
        <v>464</v>
      </c>
      <c r="G139" s="37"/>
      <c r="H139" s="25"/>
      <c r="I139" s="48"/>
      <c r="J139" s="26"/>
      <c r="K139" s="8"/>
      <c r="L139" s="27"/>
      <c r="M139" s="241"/>
    </row>
    <row r="140" spans="1:13" ht="17.25" hidden="1" customHeight="1" outlineLevel="1" x14ac:dyDescent="0.25">
      <c r="A140" s="53"/>
      <c r="B140" s="53"/>
      <c r="C140" s="394" t="s">
        <v>2323</v>
      </c>
      <c r="D140" s="392">
        <v>43013</v>
      </c>
      <c r="E140" s="394">
        <v>58374</v>
      </c>
      <c r="F140" s="394">
        <v>464</v>
      </c>
      <c r="G140" s="37"/>
      <c r="H140" s="25"/>
      <c r="I140" s="48"/>
      <c r="J140" s="26"/>
      <c r="K140" s="8"/>
      <c r="L140" s="27"/>
      <c r="M140" s="241"/>
    </row>
    <row r="141" spans="1:13" ht="17.25" hidden="1" customHeight="1" outlineLevel="1" x14ac:dyDescent="0.25">
      <c r="A141" s="53"/>
      <c r="B141" s="53"/>
      <c r="C141" s="394" t="s">
        <v>2975</v>
      </c>
      <c r="D141" s="392">
        <v>43014</v>
      </c>
      <c r="E141" s="394">
        <v>58320</v>
      </c>
      <c r="F141" s="394">
        <v>464</v>
      </c>
      <c r="G141" s="37"/>
      <c r="H141" s="25"/>
      <c r="I141" s="48"/>
      <c r="J141" s="26"/>
      <c r="K141" s="8"/>
      <c r="L141" s="27"/>
      <c r="M141" s="241"/>
    </row>
    <row r="142" spans="1:13" ht="17.25" hidden="1" customHeight="1" outlineLevel="1" x14ac:dyDescent="0.25">
      <c r="A142" s="53"/>
      <c r="B142" s="53"/>
      <c r="C142" s="394" t="s">
        <v>3261</v>
      </c>
      <c r="D142" s="392">
        <v>43014</v>
      </c>
      <c r="E142" s="394">
        <v>58375</v>
      </c>
      <c r="F142" s="394">
        <v>464</v>
      </c>
      <c r="G142" s="37"/>
      <c r="H142" s="25"/>
      <c r="I142" s="48"/>
      <c r="J142" s="26"/>
      <c r="K142" s="8"/>
      <c r="L142" s="27"/>
      <c r="M142" s="241"/>
    </row>
    <row r="143" spans="1:13" ht="17.25" hidden="1" customHeight="1" outlineLevel="1" x14ac:dyDescent="0.25">
      <c r="A143" s="53"/>
      <c r="B143" s="53"/>
      <c r="C143" s="394" t="s">
        <v>572</v>
      </c>
      <c r="D143" s="392">
        <v>43015</v>
      </c>
      <c r="E143" s="394">
        <v>58376</v>
      </c>
      <c r="F143" s="394">
        <v>464</v>
      </c>
      <c r="G143" s="37"/>
      <c r="H143" s="25"/>
      <c r="I143" s="48"/>
      <c r="J143" s="26"/>
      <c r="K143" s="8"/>
      <c r="L143" s="27"/>
      <c r="M143" s="241"/>
    </row>
    <row r="144" spans="1:13" ht="17.25" hidden="1" customHeight="1" outlineLevel="1" x14ac:dyDescent="0.25">
      <c r="A144" s="53"/>
      <c r="B144" s="53"/>
      <c r="C144" s="394" t="s">
        <v>3262</v>
      </c>
      <c r="D144" s="392">
        <v>43015</v>
      </c>
      <c r="E144" s="394">
        <v>58379</v>
      </c>
      <c r="F144" s="394">
        <v>464</v>
      </c>
      <c r="G144" s="37"/>
      <c r="H144" s="25"/>
      <c r="I144" s="48"/>
      <c r="J144" s="26"/>
      <c r="K144" s="8"/>
      <c r="L144" s="27"/>
      <c r="M144" s="241"/>
    </row>
    <row r="145" spans="1:13" ht="17.25" hidden="1" customHeight="1" outlineLevel="1" x14ac:dyDescent="0.25">
      <c r="A145" s="53"/>
      <c r="B145" s="53"/>
      <c r="C145" s="394" t="s">
        <v>3263</v>
      </c>
      <c r="D145" s="392">
        <v>43015</v>
      </c>
      <c r="E145" s="394">
        <v>58380</v>
      </c>
      <c r="F145" s="394">
        <v>464</v>
      </c>
      <c r="G145" s="37"/>
      <c r="H145" s="25"/>
      <c r="I145" s="48"/>
      <c r="J145" s="26"/>
      <c r="K145" s="8"/>
      <c r="L145" s="27"/>
      <c r="M145" s="241"/>
    </row>
    <row r="146" spans="1:13" ht="17.25" hidden="1" customHeight="1" outlineLevel="1" x14ac:dyDescent="0.25">
      <c r="A146" s="53"/>
      <c r="B146" s="53"/>
      <c r="C146" s="394" t="s">
        <v>3264</v>
      </c>
      <c r="D146" s="392">
        <v>43017</v>
      </c>
      <c r="E146" s="394">
        <v>58381</v>
      </c>
      <c r="F146" s="394">
        <v>464</v>
      </c>
      <c r="G146" s="37"/>
      <c r="H146" s="25"/>
      <c r="I146" s="48"/>
      <c r="J146" s="26"/>
      <c r="K146" s="8"/>
      <c r="L146" s="27"/>
      <c r="M146" s="241"/>
    </row>
    <row r="147" spans="1:13" ht="17.25" hidden="1" customHeight="1" outlineLevel="1" x14ac:dyDescent="0.25">
      <c r="A147" s="53"/>
      <c r="B147" s="53"/>
      <c r="C147" s="394" t="s">
        <v>3265</v>
      </c>
      <c r="D147" s="392">
        <v>43017</v>
      </c>
      <c r="E147" s="394">
        <v>58382</v>
      </c>
      <c r="F147" s="394">
        <v>464</v>
      </c>
      <c r="G147" s="37"/>
      <c r="H147" s="25"/>
      <c r="I147" s="48"/>
      <c r="J147" s="26"/>
      <c r="K147" s="8"/>
      <c r="L147" s="27"/>
      <c r="M147" s="241"/>
    </row>
    <row r="148" spans="1:13" ht="17.25" hidden="1" customHeight="1" outlineLevel="1" x14ac:dyDescent="0.25">
      <c r="A148" s="53"/>
      <c r="B148" s="53"/>
      <c r="C148" s="394" t="s">
        <v>3266</v>
      </c>
      <c r="D148" s="392">
        <v>43017</v>
      </c>
      <c r="E148" s="394">
        <v>58321</v>
      </c>
      <c r="F148" s="394">
        <v>464</v>
      </c>
      <c r="G148" s="37"/>
      <c r="H148" s="25"/>
      <c r="I148" s="48"/>
      <c r="J148" s="26"/>
      <c r="K148" s="8"/>
      <c r="L148" s="27"/>
      <c r="M148" s="241"/>
    </row>
    <row r="149" spans="1:13" ht="17.25" hidden="1" customHeight="1" outlineLevel="1" x14ac:dyDescent="0.25">
      <c r="A149" s="53"/>
      <c r="B149" s="53"/>
      <c r="C149" s="394" t="s">
        <v>1786</v>
      </c>
      <c r="D149" s="392">
        <v>43017</v>
      </c>
      <c r="E149" s="394">
        <v>58383</v>
      </c>
      <c r="F149" s="394">
        <v>464</v>
      </c>
      <c r="G149" s="37"/>
      <c r="H149" s="25"/>
      <c r="I149" s="48"/>
      <c r="J149" s="26"/>
      <c r="K149" s="8"/>
      <c r="L149" s="27"/>
      <c r="M149" s="241"/>
    </row>
    <row r="150" spans="1:13" ht="17.25" hidden="1" customHeight="1" outlineLevel="1" x14ac:dyDescent="0.25">
      <c r="A150" s="53"/>
      <c r="B150" s="53"/>
      <c r="C150" s="394" t="s">
        <v>3267</v>
      </c>
      <c r="D150" s="392">
        <v>43017</v>
      </c>
      <c r="E150" s="394">
        <v>58322</v>
      </c>
      <c r="F150" s="394">
        <v>464</v>
      </c>
      <c r="G150" s="37"/>
      <c r="H150" s="25"/>
      <c r="I150" s="48"/>
      <c r="J150" s="26"/>
      <c r="K150" s="8"/>
      <c r="L150" s="27"/>
      <c r="M150" s="241"/>
    </row>
    <row r="151" spans="1:13" ht="17.25" hidden="1" customHeight="1" outlineLevel="1" x14ac:dyDescent="0.25">
      <c r="A151" s="53"/>
      <c r="B151" s="53"/>
      <c r="C151" s="394" t="s">
        <v>3268</v>
      </c>
      <c r="D151" s="392">
        <v>43018</v>
      </c>
      <c r="E151" s="394">
        <v>58323</v>
      </c>
      <c r="F151" s="394">
        <v>464</v>
      </c>
      <c r="G151" s="37"/>
      <c r="H151" s="25"/>
      <c r="I151" s="48"/>
      <c r="J151" s="26"/>
      <c r="K151" s="8"/>
      <c r="L151" s="27"/>
      <c r="M151" s="241"/>
    </row>
    <row r="152" spans="1:13" ht="17.25" hidden="1" customHeight="1" outlineLevel="1" x14ac:dyDescent="0.25">
      <c r="A152" s="53"/>
      <c r="B152" s="53"/>
      <c r="C152" s="394" t="s">
        <v>2743</v>
      </c>
      <c r="D152" s="392">
        <v>43018</v>
      </c>
      <c r="E152" s="394">
        <v>58324</v>
      </c>
      <c r="F152" s="394">
        <v>464</v>
      </c>
      <c r="G152" s="37"/>
      <c r="H152" s="25"/>
      <c r="I152" s="48"/>
      <c r="J152" s="26"/>
      <c r="K152" s="8"/>
      <c r="L152" s="27"/>
      <c r="M152" s="241"/>
    </row>
    <row r="153" spans="1:13" ht="17.25" hidden="1" customHeight="1" outlineLevel="1" x14ac:dyDescent="0.25">
      <c r="A153" s="53"/>
      <c r="B153" s="53"/>
      <c r="C153" s="394" t="s">
        <v>3269</v>
      </c>
      <c r="D153" s="392">
        <v>43018</v>
      </c>
      <c r="E153" s="394">
        <v>58271</v>
      </c>
      <c r="F153" s="394">
        <v>464</v>
      </c>
      <c r="G153" s="37"/>
      <c r="H153" s="25"/>
      <c r="I153" s="48"/>
      <c r="J153" s="26"/>
      <c r="K153" s="8"/>
      <c r="L153" s="27"/>
      <c r="M153" s="241"/>
    </row>
    <row r="154" spans="1:13" ht="17.25" hidden="1" customHeight="1" outlineLevel="1" x14ac:dyDescent="0.25">
      <c r="A154" s="53"/>
      <c r="B154" s="53"/>
      <c r="C154" s="394" t="s">
        <v>3270</v>
      </c>
      <c r="D154" s="392">
        <v>43019</v>
      </c>
      <c r="E154" s="394">
        <v>58325</v>
      </c>
      <c r="F154" s="394">
        <v>464</v>
      </c>
      <c r="G154" s="37"/>
      <c r="H154" s="25"/>
      <c r="I154" s="48"/>
      <c r="J154" s="26"/>
      <c r="K154" s="8"/>
      <c r="L154" s="27"/>
      <c r="M154" s="241"/>
    </row>
    <row r="155" spans="1:13" ht="17.25" hidden="1" customHeight="1" outlineLevel="1" x14ac:dyDescent="0.25">
      <c r="A155" s="53"/>
      <c r="B155" s="53"/>
      <c r="C155" s="394" t="s">
        <v>3271</v>
      </c>
      <c r="D155" s="392">
        <v>43019</v>
      </c>
      <c r="E155" s="394">
        <v>58272</v>
      </c>
      <c r="F155" s="394">
        <v>464</v>
      </c>
      <c r="G155" s="37"/>
      <c r="H155" s="25"/>
      <c r="I155" s="48"/>
      <c r="J155" s="26"/>
      <c r="K155" s="8"/>
      <c r="L155" s="27"/>
      <c r="M155" s="241"/>
    </row>
    <row r="156" spans="1:13" ht="17.25" hidden="1" customHeight="1" outlineLevel="1" x14ac:dyDescent="0.25">
      <c r="A156" s="53"/>
      <c r="B156" s="53"/>
      <c r="C156" s="394" t="s">
        <v>3272</v>
      </c>
      <c r="D156" s="392">
        <v>43019</v>
      </c>
      <c r="E156" s="394">
        <v>58273</v>
      </c>
      <c r="F156" s="394">
        <v>464</v>
      </c>
      <c r="G156" s="37"/>
      <c r="H156" s="25"/>
      <c r="I156" s="48"/>
      <c r="J156" s="26"/>
      <c r="K156" s="8"/>
      <c r="L156" s="27"/>
      <c r="M156" s="241"/>
    </row>
    <row r="157" spans="1:13" ht="17.25" hidden="1" customHeight="1" outlineLevel="1" x14ac:dyDescent="0.25">
      <c r="A157" s="53"/>
      <c r="B157" s="53"/>
      <c r="C157" s="394" t="s">
        <v>3273</v>
      </c>
      <c r="D157" s="392">
        <v>43020</v>
      </c>
      <c r="E157" s="394">
        <v>58274</v>
      </c>
      <c r="F157" s="394">
        <v>464</v>
      </c>
      <c r="G157" s="37"/>
      <c r="H157" s="25"/>
      <c r="I157" s="48"/>
      <c r="J157" s="26"/>
      <c r="K157" s="8"/>
      <c r="L157" s="27"/>
      <c r="M157" s="241"/>
    </row>
    <row r="158" spans="1:13" ht="17.25" hidden="1" customHeight="1" outlineLevel="1" x14ac:dyDescent="0.25">
      <c r="A158" s="53"/>
      <c r="B158" s="53"/>
      <c r="C158" s="394" t="s">
        <v>3274</v>
      </c>
      <c r="D158" s="392">
        <v>43020</v>
      </c>
      <c r="E158" s="394">
        <v>58384</v>
      </c>
      <c r="F158" s="394">
        <v>464</v>
      </c>
      <c r="G158" s="37"/>
      <c r="H158" s="25"/>
      <c r="I158" s="48"/>
      <c r="J158" s="26"/>
      <c r="K158" s="8"/>
      <c r="L158" s="27"/>
      <c r="M158" s="241"/>
    </row>
    <row r="159" spans="1:13" ht="17.25" hidden="1" customHeight="1" outlineLevel="1" x14ac:dyDescent="0.25">
      <c r="A159" s="53"/>
      <c r="B159" s="53"/>
      <c r="C159" s="394" t="s">
        <v>3275</v>
      </c>
      <c r="D159" s="392">
        <v>43020</v>
      </c>
      <c r="E159" s="394">
        <v>58385</v>
      </c>
      <c r="F159" s="394">
        <v>464</v>
      </c>
      <c r="G159" s="37"/>
      <c r="H159" s="25"/>
      <c r="I159" s="48"/>
      <c r="J159" s="26"/>
      <c r="K159" s="8"/>
      <c r="L159" s="27"/>
      <c r="M159" s="241"/>
    </row>
    <row r="160" spans="1:13" ht="17.25" hidden="1" customHeight="1" outlineLevel="1" x14ac:dyDescent="0.25">
      <c r="A160" s="53"/>
      <c r="B160" s="53"/>
      <c r="C160" s="394" t="s">
        <v>3276</v>
      </c>
      <c r="D160" s="392">
        <v>43020</v>
      </c>
      <c r="E160" s="394">
        <v>58386</v>
      </c>
      <c r="F160" s="394">
        <v>464</v>
      </c>
      <c r="G160" s="37"/>
      <c r="H160" s="25"/>
      <c r="I160" s="48"/>
      <c r="J160" s="26"/>
      <c r="K160" s="8"/>
      <c r="L160" s="27"/>
      <c r="M160" s="241"/>
    </row>
    <row r="161" spans="1:13" ht="17.25" hidden="1" customHeight="1" outlineLevel="1" x14ac:dyDescent="0.25">
      <c r="A161" s="53"/>
      <c r="B161" s="53"/>
      <c r="C161" s="394" t="s">
        <v>3277</v>
      </c>
      <c r="D161" s="392">
        <v>43020</v>
      </c>
      <c r="E161" s="394">
        <v>58387</v>
      </c>
      <c r="F161" s="394">
        <v>464</v>
      </c>
      <c r="G161" s="37"/>
      <c r="H161" s="25"/>
      <c r="I161" s="48"/>
      <c r="J161" s="26"/>
      <c r="K161" s="8"/>
      <c r="L161" s="27"/>
      <c r="M161" s="241"/>
    </row>
    <row r="162" spans="1:13" ht="17.25" hidden="1" customHeight="1" outlineLevel="1" x14ac:dyDescent="0.25">
      <c r="A162" s="53"/>
      <c r="B162" s="53"/>
      <c r="C162" s="394" t="s">
        <v>3278</v>
      </c>
      <c r="D162" s="392">
        <v>43021</v>
      </c>
      <c r="E162" s="394">
        <v>58326</v>
      </c>
      <c r="F162" s="394">
        <v>464</v>
      </c>
      <c r="G162" s="37"/>
      <c r="H162" s="25"/>
      <c r="I162" s="48"/>
      <c r="J162" s="26"/>
      <c r="K162" s="8"/>
      <c r="L162" s="27"/>
      <c r="M162" s="241"/>
    </row>
    <row r="163" spans="1:13" ht="17.25" hidden="1" customHeight="1" outlineLevel="1" x14ac:dyDescent="0.25">
      <c r="A163" s="53"/>
      <c r="B163" s="53"/>
      <c r="C163" s="394" t="s">
        <v>3279</v>
      </c>
      <c r="D163" s="392">
        <v>43021</v>
      </c>
      <c r="E163" s="394">
        <v>58327</v>
      </c>
      <c r="F163" s="394">
        <v>464</v>
      </c>
      <c r="G163" s="37"/>
      <c r="H163" s="25"/>
      <c r="I163" s="48"/>
      <c r="J163" s="26"/>
      <c r="K163" s="8"/>
      <c r="L163" s="27"/>
      <c r="M163" s="241"/>
    </row>
    <row r="164" spans="1:13" ht="17.25" hidden="1" customHeight="1" outlineLevel="1" x14ac:dyDescent="0.25">
      <c r="A164" s="53"/>
      <c r="B164" s="53"/>
      <c r="C164" s="394" t="s">
        <v>3280</v>
      </c>
      <c r="D164" s="392">
        <v>43021</v>
      </c>
      <c r="E164" s="394">
        <v>58388</v>
      </c>
      <c r="F164" s="394">
        <v>464</v>
      </c>
      <c r="G164" s="37"/>
      <c r="H164" s="25"/>
      <c r="I164" s="48"/>
      <c r="J164" s="26"/>
      <c r="K164" s="8"/>
      <c r="L164" s="27"/>
      <c r="M164" s="241"/>
    </row>
    <row r="165" spans="1:13" ht="17.25" hidden="1" customHeight="1" outlineLevel="1" x14ac:dyDescent="0.25">
      <c r="A165" s="53"/>
      <c r="B165" s="53"/>
      <c r="C165" s="394" t="s">
        <v>3281</v>
      </c>
      <c r="D165" s="392">
        <v>43021</v>
      </c>
      <c r="E165" s="394">
        <v>58328</v>
      </c>
      <c r="F165" s="394">
        <v>464</v>
      </c>
      <c r="G165" s="37"/>
      <c r="H165" s="25"/>
      <c r="I165" s="48"/>
      <c r="J165" s="26"/>
      <c r="K165" s="8"/>
      <c r="L165" s="27"/>
      <c r="M165" s="241"/>
    </row>
    <row r="166" spans="1:13" ht="17.25" hidden="1" customHeight="1" outlineLevel="1" x14ac:dyDescent="0.25">
      <c r="A166" s="53"/>
      <c r="B166" s="53"/>
      <c r="C166" s="394" t="s">
        <v>3282</v>
      </c>
      <c r="D166" s="392">
        <v>43021</v>
      </c>
      <c r="E166" s="394">
        <v>58389</v>
      </c>
      <c r="F166" s="394">
        <v>464</v>
      </c>
      <c r="G166" s="37"/>
      <c r="H166" s="25"/>
      <c r="I166" s="48"/>
      <c r="J166" s="26"/>
      <c r="K166" s="8"/>
      <c r="L166" s="27"/>
      <c r="M166" s="241"/>
    </row>
    <row r="167" spans="1:13" ht="17.25" hidden="1" customHeight="1" outlineLevel="1" x14ac:dyDescent="0.25">
      <c r="A167" s="53"/>
      <c r="B167" s="53"/>
      <c r="C167" s="394" t="s">
        <v>3283</v>
      </c>
      <c r="D167" s="392">
        <v>43021</v>
      </c>
      <c r="E167" s="394">
        <v>58390</v>
      </c>
      <c r="F167" s="394">
        <v>464</v>
      </c>
      <c r="G167" s="37"/>
      <c r="H167" s="25"/>
      <c r="I167" s="48"/>
      <c r="J167" s="26"/>
      <c r="K167" s="8"/>
      <c r="L167" s="27"/>
      <c r="M167" s="241"/>
    </row>
    <row r="168" spans="1:13" ht="17.25" hidden="1" customHeight="1" outlineLevel="1" x14ac:dyDescent="0.25">
      <c r="A168" s="53"/>
      <c r="B168" s="53"/>
      <c r="C168" s="394" t="s">
        <v>3284</v>
      </c>
      <c r="D168" s="392">
        <v>43022</v>
      </c>
      <c r="E168" s="394">
        <v>58329</v>
      </c>
      <c r="F168" s="394">
        <v>464</v>
      </c>
      <c r="G168" s="37"/>
      <c r="H168" s="25"/>
      <c r="I168" s="48"/>
      <c r="J168" s="26"/>
      <c r="K168" s="8"/>
      <c r="L168" s="27"/>
      <c r="M168" s="241"/>
    </row>
    <row r="169" spans="1:13" ht="17.25" hidden="1" customHeight="1" outlineLevel="1" x14ac:dyDescent="0.25">
      <c r="A169" s="53"/>
      <c r="B169" s="53"/>
      <c r="C169" s="394" t="s">
        <v>3285</v>
      </c>
      <c r="D169" s="392">
        <v>43024</v>
      </c>
      <c r="E169" s="394">
        <v>58330</v>
      </c>
      <c r="F169" s="394">
        <v>464</v>
      </c>
      <c r="G169" s="37"/>
      <c r="H169" s="25"/>
      <c r="I169" s="48"/>
      <c r="J169" s="26"/>
      <c r="K169" s="8"/>
      <c r="L169" s="27"/>
      <c r="M169" s="241"/>
    </row>
    <row r="170" spans="1:13" ht="17.25" hidden="1" customHeight="1" outlineLevel="1" x14ac:dyDescent="0.25">
      <c r="A170" s="53"/>
      <c r="B170" s="53"/>
      <c r="C170" s="394" t="s">
        <v>3286</v>
      </c>
      <c r="D170" s="392">
        <v>43024</v>
      </c>
      <c r="E170" s="394">
        <v>58331</v>
      </c>
      <c r="F170" s="394">
        <v>464</v>
      </c>
      <c r="G170" s="37"/>
      <c r="H170" s="25"/>
      <c r="I170" s="48"/>
      <c r="J170" s="26"/>
      <c r="K170" s="8"/>
      <c r="L170" s="27"/>
      <c r="M170" s="241"/>
    </row>
    <row r="171" spans="1:13" ht="17.25" hidden="1" customHeight="1" outlineLevel="1" x14ac:dyDescent="0.25">
      <c r="A171" s="53"/>
      <c r="B171" s="53"/>
      <c r="C171" s="394" t="s">
        <v>3287</v>
      </c>
      <c r="D171" s="392">
        <v>43024</v>
      </c>
      <c r="E171" s="394">
        <v>58333</v>
      </c>
      <c r="F171" s="394">
        <v>464</v>
      </c>
      <c r="G171" s="37"/>
      <c r="H171" s="25"/>
      <c r="I171" s="48"/>
      <c r="J171" s="26"/>
      <c r="K171" s="8"/>
      <c r="L171" s="27"/>
      <c r="M171" s="241"/>
    </row>
    <row r="172" spans="1:13" ht="17.25" hidden="1" customHeight="1" outlineLevel="1" x14ac:dyDescent="0.25">
      <c r="A172" s="53"/>
      <c r="B172" s="53"/>
      <c r="C172" s="394" t="s">
        <v>3288</v>
      </c>
      <c r="D172" s="392">
        <v>43024</v>
      </c>
      <c r="E172" s="394">
        <v>58332</v>
      </c>
      <c r="F172" s="394">
        <v>464</v>
      </c>
      <c r="G172" s="37"/>
      <c r="H172" s="25"/>
      <c r="I172" s="48"/>
      <c r="J172" s="26"/>
      <c r="K172" s="8"/>
      <c r="L172" s="27"/>
      <c r="M172" s="241"/>
    </row>
    <row r="173" spans="1:13" ht="17.25" hidden="1" customHeight="1" outlineLevel="1" x14ac:dyDescent="0.25">
      <c r="A173" s="53"/>
      <c r="B173" s="53"/>
      <c r="C173" s="394" t="s">
        <v>3289</v>
      </c>
      <c r="D173" s="392">
        <v>43025</v>
      </c>
      <c r="E173" s="394">
        <v>58334</v>
      </c>
      <c r="F173" s="394">
        <v>464</v>
      </c>
      <c r="G173" s="37"/>
      <c r="H173" s="25"/>
      <c r="I173" s="48"/>
      <c r="J173" s="26"/>
      <c r="K173" s="8"/>
      <c r="L173" s="27"/>
      <c r="M173" s="241"/>
    </row>
    <row r="174" spans="1:13" ht="17.25" hidden="1" customHeight="1" outlineLevel="1" x14ac:dyDescent="0.25">
      <c r="A174" s="53"/>
      <c r="B174" s="53"/>
      <c r="C174" s="394" t="s">
        <v>3290</v>
      </c>
      <c r="D174" s="392">
        <v>43025</v>
      </c>
      <c r="E174" s="394">
        <v>58335</v>
      </c>
      <c r="F174" s="394">
        <v>464</v>
      </c>
      <c r="G174" s="37"/>
      <c r="H174" s="25"/>
      <c r="I174" s="48"/>
      <c r="J174" s="26"/>
      <c r="K174" s="8"/>
      <c r="L174" s="27"/>
      <c r="M174" s="241"/>
    </row>
    <row r="175" spans="1:13" ht="17.25" hidden="1" customHeight="1" outlineLevel="1" x14ac:dyDescent="0.25">
      <c r="A175" s="53"/>
      <c r="B175" s="53"/>
      <c r="C175" s="394" t="s">
        <v>3291</v>
      </c>
      <c r="D175" s="392">
        <v>43025</v>
      </c>
      <c r="E175" s="394">
        <v>58391</v>
      </c>
      <c r="F175" s="394">
        <v>464</v>
      </c>
      <c r="G175" s="37"/>
      <c r="H175" s="25"/>
      <c r="I175" s="48"/>
      <c r="J175" s="26"/>
      <c r="K175" s="8"/>
      <c r="L175" s="27"/>
      <c r="M175" s="241"/>
    </row>
    <row r="176" spans="1:13" ht="17.25" hidden="1" customHeight="1" outlineLevel="1" x14ac:dyDescent="0.25">
      <c r="A176" s="53"/>
      <c r="B176" s="53"/>
      <c r="C176" s="394" t="s">
        <v>2875</v>
      </c>
      <c r="D176" s="392">
        <v>43025</v>
      </c>
      <c r="E176" s="394">
        <v>58275</v>
      </c>
      <c r="F176" s="394">
        <v>464</v>
      </c>
      <c r="G176" s="37"/>
      <c r="H176" s="25"/>
      <c r="I176" s="48"/>
      <c r="J176" s="26"/>
      <c r="K176" s="8"/>
      <c r="L176" s="27"/>
      <c r="M176" s="241"/>
    </row>
    <row r="177" spans="1:13" ht="17.25" hidden="1" customHeight="1" outlineLevel="1" x14ac:dyDescent="0.25">
      <c r="A177" s="53"/>
      <c r="B177" s="53"/>
      <c r="C177" s="394" t="s">
        <v>151</v>
      </c>
      <c r="D177" s="392">
        <v>43025</v>
      </c>
      <c r="E177" s="394">
        <v>58392</v>
      </c>
      <c r="F177" s="394">
        <v>464</v>
      </c>
      <c r="G177" s="37"/>
      <c r="H177" s="25"/>
      <c r="I177" s="48"/>
      <c r="J177" s="26"/>
      <c r="K177" s="8"/>
      <c r="L177" s="27"/>
      <c r="M177" s="241"/>
    </row>
    <row r="178" spans="1:13" ht="17.25" hidden="1" customHeight="1" outlineLevel="1" x14ac:dyDescent="0.25">
      <c r="A178" s="53"/>
      <c r="B178" s="53"/>
      <c r="C178" s="394" t="s">
        <v>3292</v>
      </c>
      <c r="D178" s="392">
        <v>43025</v>
      </c>
      <c r="E178" s="394">
        <v>58393</v>
      </c>
      <c r="F178" s="394">
        <v>464</v>
      </c>
      <c r="G178" s="37"/>
      <c r="H178" s="25"/>
      <c r="I178" s="48"/>
      <c r="J178" s="26"/>
      <c r="K178" s="8"/>
      <c r="L178" s="27"/>
      <c r="M178" s="241"/>
    </row>
    <row r="179" spans="1:13" ht="17.25" hidden="1" customHeight="1" outlineLevel="1" x14ac:dyDescent="0.25">
      <c r="A179" s="53"/>
      <c r="B179" s="53"/>
      <c r="C179" s="394" t="s">
        <v>3293</v>
      </c>
      <c r="D179" s="392">
        <v>43026</v>
      </c>
      <c r="E179" s="394">
        <v>58394</v>
      </c>
      <c r="F179" s="394">
        <v>464</v>
      </c>
      <c r="G179" s="37"/>
      <c r="H179" s="25"/>
      <c r="I179" s="48"/>
      <c r="J179" s="26"/>
      <c r="K179" s="8"/>
      <c r="L179" s="27"/>
      <c r="M179" s="241"/>
    </row>
    <row r="180" spans="1:13" ht="17.25" hidden="1" customHeight="1" outlineLevel="1" x14ac:dyDescent="0.25">
      <c r="A180" s="53"/>
      <c r="B180" s="53"/>
      <c r="C180" s="394" t="s">
        <v>3294</v>
      </c>
      <c r="D180" s="392">
        <v>43026</v>
      </c>
      <c r="E180" s="394">
        <v>58395</v>
      </c>
      <c r="F180" s="394">
        <v>464</v>
      </c>
      <c r="G180" s="37"/>
      <c r="H180" s="25"/>
      <c r="I180" s="48"/>
      <c r="J180" s="26"/>
      <c r="K180" s="8"/>
      <c r="L180" s="27"/>
      <c r="M180" s="241"/>
    </row>
    <row r="181" spans="1:13" ht="17.25" hidden="1" customHeight="1" outlineLevel="1" x14ac:dyDescent="0.25">
      <c r="A181" s="53"/>
      <c r="B181" s="53"/>
      <c r="C181" s="394" t="s">
        <v>3295</v>
      </c>
      <c r="D181" s="392">
        <v>43027</v>
      </c>
      <c r="E181" s="394">
        <v>58336</v>
      </c>
      <c r="F181" s="394">
        <v>464</v>
      </c>
      <c r="G181" s="37"/>
      <c r="H181" s="25"/>
      <c r="I181" s="48"/>
      <c r="J181" s="26"/>
      <c r="K181" s="8"/>
      <c r="L181" s="27"/>
      <c r="M181" s="241"/>
    </row>
    <row r="182" spans="1:13" ht="17.25" hidden="1" customHeight="1" outlineLevel="1" x14ac:dyDescent="0.25">
      <c r="A182" s="53"/>
      <c r="B182" s="53"/>
      <c r="C182" s="394" t="s">
        <v>3296</v>
      </c>
      <c r="D182" s="392">
        <v>43027</v>
      </c>
      <c r="E182" s="394">
        <v>58337</v>
      </c>
      <c r="F182" s="394">
        <v>464</v>
      </c>
      <c r="G182" s="37"/>
      <c r="H182" s="25"/>
      <c r="I182" s="48"/>
      <c r="J182" s="26"/>
      <c r="K182" s="8"/>
      <c r="L182" s="27"/>
      <c r="M182" s="241"/>
    </row>
    <row r="183" spans="1:13" ht="17.25" hidden="1" customHeight="1" outlineLevel="1" x14ac:dyDescent="0.25">
      <c r="A183" s="53"/>
      <c r="B183" s="53"/>
      <c r="C183" s="394" t="s">
        <v>1179</v>
      </c>
      <c r="D183" s="392">
        <v>43027</v>
      </c>
      <c r="E183" s="394">
        <v>58396</v>
      </c>
      <c r="F183" s="394">
        <v>464</v>
      </c>
      <c r="G183" s="37"/>
      <c r="H183" s="25"/>
      <c r="I183" s="48"/>
      <c r="J183" s="26"/>
      <c r="K183" s="8"/>
      <c r="L183" s="27"/>
      <c r="M183" s="241"/>
    </row>
    <row r="184" spans="1:13" ht="17.25" hidden="1" customHeight="1" outlineLevel="1" x14ac:dyDescent="0.25">
      <c r="A184" s="53"/>
      <c r="B184" s="53"/>
      <c r="C184" s="394" t="s">
        <v>2109</v>
      </c>
      <c r="D184" s="392">
        <v>43027</v>
      </c>
      <c r="E184" s="394">
        <v>58276</v>
      </c>
      <c r="F184" s="394">
        <v>464</v>
      </c>
      <c r="G184" s="37"/>
      <c r="H184" s="25"/>
      <c r="I184" s="48"/>
      <c r="J184" s="26"/>
      <c r="K184" s="8"/>
      <c r="L184" s="27"/>
      <c r="M184" s="241"/>
    </row>
    <row r="185" spans="1:13" ht="17.25" hidden="1" customHeight="1" outlineLevel="1" x14ac:dyDescent="0.25">
      <c r="A185" s="53"/>
      <c r="B185" s="53"/>
      <c r="C185" s="394" t="s">
        <v>3297</v>
      </c>
      <c r="D185" s="392">
        <v>43027</v>
      </c>
      <c r="E185" s="394">
        <v>58277</v>
      </c>
      <c r="F185" s="394">
        <v>464</v>
      </c>
      <c r="G185" s="37"/>
      <c r="H185" s="25"/>
      <c r="I185" s="48"/>
      <c r="J185" s="26"/>
      <c r="K185" s="8"/>
      <c r="L185" s="27"/>
      <c r="M185" s="241"/>
    </row>
    <row r="186" spans="1:13" ht="17.25" hidden="1" customHeight="1" outlineLevel="1" x14ac:dyDescent="0.25">
      <c r="A186" s="53"/>
      <c r="B186" s="53"/>
      <c r="C186" s="394" t="s">
        <v>3298</v>
      </c>
      <c r="D186" s="392">
        <v>43027</v>
      </c>
      <c r="E186" s="394">
        <v>58397</v>
      </c>
      <c r="F186" s="394">
        <v>464</v>
      </c>
      <c r="G186" s="37"/>
      <c r="H186" s="25"/>
      <c r="I186" s="48"/>
      <c r="J186" s="26"/>
      <c r="K186" s="8"/>
      <c r="L186" s="27"/>
      <c r="M186" s="241"/>
    </row>
    <row r="187" spans="1:13" ht="17.25" hidden="1" customHeight="1" outlineLevel="1" x14ac:dyDescent="0.25">
      <c r="A187" s="53"/>
      <c r="B187" s="53"/>
      <c r="C187" s="394" t="s">
        <v>3299</v>
      </c>
      <c r="D187" s="392">
        <v>43027</v>
      </c>
      <c r="E187" s="394">
        <v>58278</v>
      </c>
      <c r="F187" s="394">
        <v>464</v>
      </c>
      <c r="G187" s="37"/>
      <c r="H187" s="25"/>
      <c r="I187" s="48"/>
      <c r="J187" s="26"/>
      <c r="K187" s="8"/>
      <c r="L187" s="27"/>
      <c r="M187" s="241"/>
    </row>
    <row r="188" spans="1:13" ht="17.25" hidden="1" customHeight="1" outlineLevel="1" x14ac:dyDescent="0.25">
      <c r="A188" s="53"/>
      <c r="B188" s="53"/>
      <c r="C188" s="394" t="s">
        <v>3300</v>
      </c>
      <c r="D188" s="392">
        <v>43028</v>
      </c>
      <c r="E188" s="394">
        <v>58338</v>
      </c>
      <c r="F188" s="394">
        <v>464</v>
      </c>
      <c r="G188" s="37"/>
      <c r="H188" s="25"/>
      <c r="I188" s="48"/>
      <c r="J188" s="26"/>
      <c r="K188" s="8"/>
      <c r="L188" s="27"/>
      <c r="M188" s="241"/>
    </row>
    <row r="189" spans="1:13" ht="17.25" hidden="1" customHeight="1" outlineLevel="1" x14ac:dyDescent="0.25">
      <c r="A189" s="53"/>
      <c r="B189" s="53"/>
      <c r="C189" s="394" t="s">
        <v>108</v>
      </c>
      <c r="D189" s="392">
        <v>43028</v>
      </c>
      <c r="E189" s="394">
        <v>58339</v>
      </c>
      <c r="F189" s="394">
        <v>464</v>
      </c>
      <c r="G189" s="37"/>
      <c r="H189" s="25"/>
      <c r="I189" s="48"/>
      <c r="J189" s="26"/>
      <c r="K189" s="8"/>
      <c r="L189" s="27"/>
      <c r="M189" s="241"/>
    </row>
    <row r="190" spans="1:13" ht="17.25" hidden="1" customHeight="1" outlineLevel="1" x14ac:dyDescent="0.25">
      <c r="A190" s="53"/>
      <c r="B190" s="53"/>
      <c r="C190" s="394" t="s">
        <v>3301</v>
      </c>
      <c r="D190" s="392">
        <v>43028</v>
      </c>
      <c r="E190" s="394">
        <v>58398</v>
      </c>
      <c r="F190" s="394">
        <v>464</v>
      </c>
      <c r="G190" s="37"/>
      <c r="H190" s="25"/>
      <c r="I190" s="48"/>
      <c r="J190" s="26"/>
      <c r="K190" s="8"/>
      <c r="L190" s="27"/>
      <c r="M190" s="241"/>
    </row>
    <row r="191" spans="1:13" ht="17.25" hidden="1" customHeight="1" outlineLevel="1" x14ac:dyDescent="0.25">
      <c r="A191" s="53"/>
      <c r="B191" s="53"/>
      <c r="C191" s="394" t="s">
        <v>511</v>
      </c>
      <c r="D191" s="392">
        <v>43029</v>
      </c>
      <c r="E191" s="394">
        <v>58399</v>
      </c>
      <c r="F191" s="394">
        <v>464</v>
      </c>
      <c r="G191" s="37"/>
      <c r="H191" s="25"/>
      <c r="I191" s="48"/>
      <c r="J191" s="26"/>
      <c r="K191" s="8"/>
      <c r="L191" s="27"/>
      <c r="M191" s="241"/>
    </row>
    <row r="192" spans="1:13" ht="17.25" hidden="1" customHeight="1" outlineLevel="1" x14ac:dyDescent="0.25">
      <c r="A192" s="53"/>
      <c r="B192" s="53"/>
      <c r="C192" s="394" t="s">
        <v>3302</v>
      </c>
      <c r="D192" s="392">
        <v>43031</v>
      </c>
      <c r="E192" s="394">
        <v>58340</v>
      </c>
      <c r="F192" s="394">
        <v>464</v>
      </c>
      <c r="G192" s="37"/>
      <c r="H192" s="25"/>
      <c r="I192" s="48"/>
      <c r="J192" s="26"/>
      <c r="K192" s="8"/>
      <c r="L192" s="27"/>
      <c r="M192" s="241"/>
    </row>
    <row r="193" spans="1:13" ht="17.25" hidden="1" customHeight="1" outlineLevel="1" x14ac:dyDescent="0.25">
      <c r="A193" s="53"/>
      <c r="B193" s="53"/>
      <c r="C193" s="394" t="s">
        <v>3303</v>
      </c>
      <c r="D193" s="392">
        <v>43031</v>
      </c>
      <c r="E193" s="394">
        <v>58400</v>
      </c>
      <c r="F193" s="394">
        <v>464</v>
      </c>
      <c r="G193" s="37"/>
      <c r="H193" s="25"/>
      <c r="I193" s="48"/>
      <c r="J193" s="26"/>
      <c r="K193" s="8"/>
      <c r="L193" s="27"/>
      <c r="M193" s="241"/>
    </row>
    <row r="194" spans="1:13" ht="17.25" hidden="1" customHeight="1" outlineLevel="1" x14ac:dyDescent="0.25">
      <c r="A194" s="53"/>
      <c r="B194" s="53"/>
      <c r="C194" s="394" t="s">
        <v>1207</v>
      </c>
      <c r="D194" s="392">
        <v>43031</v>
      </c>
      <c r="E194" s="394">
        <v>58341</v>
      </c>
      <c r="F194" s="394">
        <v>464</v>
      </c>
      <c r="G194" s="37"/>
      <c r="H194" s="25"/>
      <c r="I194" s="48"/>
      <c r="J194" s="26"/>
      <c r="K194" s="8"/>
      <c r="L194" s="27"/>
      <c r="M194" s="241"/>
    </row>
    <row r="195" spans="1:13" ht="17.25" hidden="1" customHeight="1" outlineLevel="1" x14ac:dyDescent="0.25">
      <c r="A195" s="53"/>
      <c r="B195" s="53"/>
      <c r="C195" s="394" t="s">
        <v>3304</v>
      </c>
      <c r="D195" s="392">
        <v>43031</v>
      </c>
      <c r="E195" s="394">
        <v>58279</v>
      </c>
      <c r="F195" s="394">
        <v>464</v>
      </c>
      <c r="G195" s="37"/>
      <c r="H195" s="25"/>
      <c r="I195" s="48"/>
      <c r="J195" s="26"/>
      <c r="K195" s="8"/>
      <c r="L195" s="27"/>
      <c r="M195" s="241"/>
    </row>
    <row r="196" spans="1:13" ht="17.25" hidden="1" customHeight="1" outlineLevel="1" x14ac:dyDescent="0.25">
      <c r="A196" s="53"/>
      <c r="B196" s="53"/>
      <c r="C196" s="394" t="s">
        <v>3305</v>
      </c>
      <c r="D196" s="392">
        <v>43031</v>
      </c>
      <c r="E196" s="394">
        <v>58342</v>
      </c>
      <c r="F196" s="394">
        <v>464</v>
      </c>
      <c r="G196" s="37"/>
      <c r="H196" s="25"/>
      <c r="I196" s="48"/>
      <c r="J196" s="26"/>
      <c r="K196" s="8"/>
      <c r="L196" s="27"/>
      <c r="M196" s="241"/>
    </row>
    <row r="197" spans="1:13" ht="17.25" hidden="1" customHeight="1" outlineLevel="1" x14ac:dyDescent="0.25">
      <c r="A197" s="53"/>
      <c r="B197" s="53"/>
      <c r="C197" s="394" t="s">
        <v>3306</v>
      </c>
      <c r="D197" s="392">
        <v>43032</v>
      </c>
      <c r="E197" s="394">
        <v>58343</v>
      </c>
      <c r="F197" s="394">
        <v>464</v>
      </c>
      <c r="G197" s="37"/>
      <c r="H197" s="25"/>
      <c r="I197" s="48"/>
      <c r="J197" s="26"/>
      <c r="K197" s="8"/>
      <c r="L197" s="27"/>
      <c r="M197" s="241"/>
    </row>
    <row r="198" spans="1:13" ht="17.25" hidden="1" customHeight="1" outlineLevel="1" x14ac:dyDescent="0.25">
      <c r="A198" s="53"/>
      <c r="B198" s="53"/>
      <c r="C198" s="394" t="s">
        <v>3307</v>
      </c>
      <c r="D198" s="392">
        <v>43032</v>
      </c>
      <c r="E198" s="394">
        <v>58344</v>
      </c>
      <c r="F198" s="394">
        <v>464</v>
      </c>
      <c r="G198" s="37"/>
      <c r="H198" s="25"/>
      <c r="I198" s="48"/>
      <c r="J198" s="26"/>
      <c r="K198" s="8"/>
      <c r="L198" s="27"/>
      <c r="M198" s="241"/>
    </row>
    <row r="199" spans="1:13" ht="17.25" hidden="1" customHeight="1" outlineLevel="1" x14ac:dyDescent="0.25">
      <c r="A199" s="53"/>
      <c r="B199" s="53"/>
      <c r="C199" s="394" t="s">
        <v>3308</v>
      </c>
      <c r="D199" s="392">
        <v>43032</v>
      </c>
      <c r="E199" s="394">
        <v>58401</v>
      </c>
      <c r="F199" s="394">
        <v>464</v>
      </c>
      <c r="G199" s="37"/>
      <c r="H199" s="25"/>
      <c r="I199" s="48"/>
      <c r="J199" s="26"/>
      <c r="K199" s="8"/>
      <c r="L199" s="27"/>
      <c r="M199" s="241"/>
    </row>
    <row r="200" spans="1:13" ht="17.25" hidden="1" customHeight="1" outlineLevel="1" x14ac:dyDescent="0.25">
      <c r="A200" s="53"/>
      <c r="B200" s="53"/>
      <c r="C200" s="394" t="s">
        <v>3309</v>
      </c>
      <c r="D200" s="392">
        <v>43032</v>
      </c>
      <c r="E200" s="394">
        <v>58280</v>
      </c>
      <c r="F200" s="394">
        <v>464</v>
      </c>
      <c r="G200" s="37"/>
      <c r="H200" s="25"/>
      <c r="I200" s="48"/>
      <c r="J200" s="26"/>
      <c r="K200" s="8"/>
      <c r="L200" s="27"/>
      <c r="M200" s="241"/>
    </row>
    <row r="201" spans="1:13" ht="17.25" hidden="1" customHeight="1" outlineLevel="1" x14ac:dyDescent="0.25">
      <c r="A201" s="53"/>
      <c r="B201" s="53"/>
      <c r="C201" s="394" t="s">
        <v>3310</v>
      </c>
      <c r="D201" s="392">
        <v>43032</v>
      </c>
      <c r="E201" s="394">
        <v>58345</v>
      </c>
      <c r="F201" s="394">
        <v>464</v>
      </c>
      <c r="G201" s="37"/>
      <c r="H201" s="25"/>
      <c r="I201" s="48"/>
      <c r="J201" s="26"/>
      <c r="K201" s="8"/>
      <c r="L201" s="27"/>
      <c r="M201" s="241"/>
    </row>
    <row r="202" spans="1:13" ht="17.25" hidden="1" customHeight="1" outlineLevel="1" x14ac:dyDescent="0.25">
      <c r="A202" s="53"/>
      <c r="B202" s="53"/>
      <c r="C202" s="394" t="s">
        <v>3311</v>
      </c>
      <c r="D202" s="392">
        <v>43032</v>
      </c>
      <c r="E202" s="394">
        <v>58346</v>
      </c>
      <c r="F202" s="394">
        <v>464</v>
      </c>
      <c r="G202" s="37"/>
      <c r="H202" s="25"/>
      <c r="I202" s="48"/>
      <c r="J202" s="26"/>
      <c r="K202" s="8"/>
      <c r="L202" s="27"/>
      <c r="M202" s="241"/>
    </row>
    <row r="203" spans="1:13" ht="17.25" hidden="1" customHeight="1" outlineLevel="1" x14ac:dyDescent="0.25">
      <c r="A203" s="53"/>
      <c r="B203" s="53"/>
      <c r="C203" s="394" t="s">
        <v>3312</v>
      </c>
      <c r="D203" s="392">
        <v>43033</v>
      </c>
      <c r="E203" s="394">
        <v>58281</v>
      </c>
      <c r="F203" s="394">
        <v>464</v>
      </c>
      <c r="G203" s="37"/>
      <c r="H203" s="25"/>
      <c r="I203" s="48"/>
      <c r="J203" s="26"/>
      <c r="K203" s="8"/>
      <c r="L203" s="27"/>
      <c r="M203" s="241"/>
    </row>
    <row r="204" spans="1:13" ht="17.25" hidden="1" customHeight="1" outlineLevel="1" x14ac:dyDescent="0.25">
      <c r="A204" s="53"/>
      <c r="B204" s="53"/>
      <c r="C204" s="394" t="s">
        <v>3313</v>
      </c>
      <c r="D204" s="392">
        <v>43033</v>
      </c>
      <c r="E204" s="394">
        <v>58283</v>
      </c>
      <c r="F204" s="394">
        <v>406</v>
      </c>
      <c r="G204" s="37"/>
      <c r="H204" s="25"/>
      <c r="I204" s="48"/>
      <c r="J204" s="26"/>
      <c r="K204" s="8"/>
      <c r="L204" s="27"/>
      <c r="M204" s="241"/>
    </row>
    <row r="205" spans="1:13" ht="17.25" hidden="1" customHeight="1" outlineLevel="1" x14ac:dyDescent="0.25">
      <c r="A205" s="53"/>
      <c r="B205" s="53"/>
      <c r="C205" s="394" t="s">
        <v>3314</v>
      </c>
      <c r="D205" s="392">
        <v>43033</v>
      </c>
      <c r="E205" s="394">
        <v>58347</v>
      </c>
      <c r="F205" s="394">
        <v>464</v>
      </c>
      <c r="G205" s="37"/>
      <c r="H205" s="25"/>
      <c r="I205" s="48"/>
      <c r="J205" s="26"/>
      <c r="K205" s="8"/>
      <c r="L205" s="27"/>
      <c r="M205" s="241"/>
    </row>
    <row r="206" spans="1:13" ht="17.25" hidden="1" customHeight="1" outlineLevel="1" x14ac:dyDescent="0.25">
      <c r="A206" s="53"/>
      <c r="B206" s="53"/>
      <c r="C206" s="394" t="s">
        <v>2067</v>
      </c>
      <c r="D206" s="392">
        <v>43034</v>
      </c>
      <c r="E206" s="394">
        <v>58348</v>
      </c>
      <c r="F206" s="394">
        <v>464</v>
      </c>
      <c r="G206" s="37"/>
      <c r="H206" s="25"/>
      <c r="I206" s="48"/>
      <c r="J206" s="26"/>
      <c r="K206" s="8"/>
      <c r="L206" s="27"/>
      <c r="M206" s="241"/>
    </row>
    <row r="207" spans="1:13" ht="17.25" hidden="1" customHeight="1" outlineLevel="1" x14ac:dyDescent="0.25">
      <c r="A207" s="53"/>
      <c r="B207" s="53"/>
      <c r="C207" s="394" t="s">
        <v>1705</v>
      </c>
      <c r="D207" s="392">
        <v>43034</v>
      </c>
      <c r="E207" s="394">
        <v>58404</v>
      </c>
      <c r="F207" s="394">
        <v>464</v>
      </c>
      <c r="G207" s="37"/>
      <c r="H207" s="25"/>
      <c r="I207" s="48"/>
      <c r="J207" s="26"/>
      <c r="K207" s="8"/>
      <c r="L207" s="27"/>
      <c r="M207" s="241"/>
    </row>
    <row r="208" spans="1:13" ht="17.25" hidden="1" customHeight="1" outlineLevel="1" x14ac:dyDescent="0.25">
      <c r="A208" s="53"/>
      <c r="B208" s="53"/>
      <c r="C208" s="394" t="s">
        <v>3315</v>
      </c>
      <c r="D208" s="392">
        <v>43034</v>
      </c>
      <c r="E208" s="394">
        <v>58405</v>
      </c>
      <c r="F208" s="394">
        <v>464</v>
      </c>
      <c r="G208" s="37"/>
      <c r="H208" s="25"/>
      <c r="I208" s="48"/>
      <c r="J208" s="26"/>
      <c r="K208" s="8"/>
      <c r="L208" s="27"/>
      <c r="M208" s="241"/>
    </row>
    <row r="209" spans="1:13" ht="17.25" hidden="1" customHeight="1" outlineLevel="1" x14ac:dyDescent="0.25">
      <c r="A209" s="53"/>
      <c r="B209" s="53"/>
      <c r="C209" s="394" t="s">
        <v>3316</v>
      </c>
      <c r="D209" s="392">
        <v>43034</v>
      </c>
      <c r="E209" s="394">
        <v>58349</v>
      </c>
      <c r="F209" s="394">
        <v>464</v>
      </c>
      <c r="G209" s="37"/>
      <c r="H209" s="25"/>
      <c r="I209" s="48"/>
      <c r="J209" s="26"/>
      <c r="K209" s="8"/>
      <c r="L209" s="27"/>
      <c r="M209" s="241"/>
    </row>
    <row r="210" spans="1:13" ht="17.25" hidden="1" customHeight="1" outlineLevel="1" x14ac:dyDescent="0.25">
      <c r="A210" s="53"/>
      <c r="B210" s="53"/>
      <c r="C210" s="394" t="s">
        <v>3317</v>
      </c>
      <c r="D210" s="392">
        <v>43034</v>
      </c>
      <c r="E210" s="394">
        <v>58350</v>
      </c>
      <c r="F210" s="394">
        <v>464</v>
      </c>
      <c r="G210" s="37"/>
      <c r="H210" s="25"/>
      <c r="I210" s="48"/>
      <c r="J210" s="26"/>
      <c r="K210" s="8"/>
      <c r="L210" s="27"/>
      <c r="M210" s="241"/>
    </row>
    <row r="211" spans="1:13" ht="17.25" hidden="1" customHeight="1" outlineLevel="1" x14ac:dyDescent="0.25">
      <c r="A211" s="53"/>
      <c r="B211" s="53"/>
      <c r="C211" s="394" t="s">
        <v>1726</v>
      </c>
      <c r="D211" s="392">
        <v>43034</v>
      </c>
      <c r="E211" s="394">
        <v>58406</v>
      </c>
      <c r="F211" s="394">
        <v>464</v>
      </c>
      <c r="G211" s="37"/>
      <c r="H211" s="25"/>
      <c r="I211" s="48"/>
      <c r="J211" s="26"/>
      <c r="K211" s="8"/>
      <c r="L211" s="27"/>
      <c r="M211" s="241"/>
    </row>
    <row r="212" spans="1:13" ht="17.25" hidden="1" customHeight="1" outlineLevel="1" x14ac:dyDescent="0.25">
      <c r="A212" s="53"/>
      <c r="B212" s="53"/>
      <c r="C212" s="394" t="s">
        <v>2932</v>
      </c>
      <c r="D212" s="392">
        <v>43034</v>
      </c>
      <c r="E212" s="394">
        <v>58407</v>
      </c>
      <c r="F212" s="394">
        <v>464</v>
      </c>
      <c r="G212" s="37"/>
      <c r="H212" s="25"/>
      <c r="I212" s="48"/>
      <c r="J212" s="26"/>
      <c r="K212" s="8"/>
      <c r="L212" s="27"/>
      <c r="M212" s="241"/>
    </row>
    <row r="213" spans="1:13" ht="17.25" hidden="1" customHeight="1" outlineLevel="1" x14ac:dyDescent="0.25">
      <c r="A213" s="53"/>
      <c r="B213" s="53"/>
      <c r="C213" s="394" t="s">
        <v>3318</v>
      </c>
      <c r="D213" s="392">
        <v>43034</v>
      </c>
      <c r="E213" s="394">
        <v>48751</v>
      </c>
      <c r="F213" s="394">
        <v>464</v>
      </c>
      <c r="G213" s="37"/>
      <c r="H213" s="25"/>
      <c r="I213" s="48"/>
      <c r="J213" s="26"/>
      <c r="K213" s="8"/>
      <c r="L213" s="27"/>
      <c r="M213" s="241"/>
    </row>
    <row r="214" spans="1:13" ht="17.25" hidden="1" customHeight="1" outlineLevel="1" x14ac:dyDescent="0.25">
      <c r="A214" s="53"/>
      <c r="B214" s="53"/>
      <c r="C214" s="394" t="s">
        <v>3319</v>
      </c>
      <c r="D214" s="392">
        <v>43034</v>
      </c>
      <c r="E214" s="394">
        <v>58408</v>
      </c>
      <c r="F214" s="394">
        <v>464</v>
      </c>
      <c r="G214" s="37"/>
      <c r="H214" s="25"/>
      <c r="I214" s="48"/>
      <c r="J214" s="26"/>
      <c r="K214" s="8"/>
      <c r="L214" s="27"/>
      <c r="M214" s="241"/>
    </row>
    <row r="215" spans="1:13" ht="17.25" hidden="1" customHeight="1" outlineLevel="1" x14ac:dyDescent="0.25">
      <c r="A215" s="53"/>
      <c r="B215" s="53"/>
      <c r="C215" s="394" t="s">
        <v>3320</v>
      </c>
      <c r="D215" s="392">
        <v>43035</v>
      </c>
      <c r="E215" s="394">
        <v>58284</v>
      </c>
      <c r="F215" s="394">
        <v>464</v>
      </c>
      <c r="G215" s="37"/>
      <c r="H215" s="25"/>
      <c r="I215" s="48"/>
      <c r="J215" s="26"/>
      <c r="K215" s="8"/>
      <c r="L215" s="27"/>
      <c r="M215" s="241"/>
    </row>
    <row r="216" spans="1:13" ht="17.25" hidden="1" customHeight="1" outlineLevel="1" x14ac:dyDescent="0.25">
      <c r="A216" s="53"/>
      <c r="B216" s="53"/>
      <c r="C216" s="394" t="s">
        <v>3321</v>
      </c>
      <c r="D216" s="392">
        <v>43035</v>
      </c>
      <c r="E216" s="394">
        <v>58409</v>
      </c>
      <c r="F216" s="394">
        <v>464</v>
      </c>
      <c r="G216" s="37"/>
      <c r="H216" s="25"/>
      <c r="I216" s="48"/>
      <c r="J216" s="26"/>
      <c r="K216" s="8"/>
      <c r="L216" s="27"/>
      <c r="M216" s="241"/>
    </row>
    <row r="217" spans="1:13" ht="17.25" hidden="1" customHeight="1" outlineLevel="1" x14ac:dyDescent="0.25">
      <c r="A217" s="53"/>
      <c r="B217" s="53"/>
      <c r="C217" s="394" t="s">
        <v>3322</v>
      </c>
      <c r="D217" s="392">
        <v>43035</v>
      </c>
      <c r="E217" s="394">
        <v>58410</v>
      </c>
      <c r="F217" s="394">
        <v>464</v>
      </c>
      <c r="G217" s="37"/>
      <c r="H217" s="25"/>
      <c r="I217" s="48"/>
      <c r="J217" s="26"/>
      <c r="K217" s="8"/>
      <c r="L217" s="27"/>
      <c r="M217" s="241"/>
    </row>
    <row r="218" spans="1:13" ht="17.25" hidden="1" customHeight="1" outlineLevel="1" x14ac:dyDescent="0.25">
      <c r="A218" s="53"/>
      <c r="B218" s="53"/>
      <c r="C218" s="394" t="s">
        <v>3323</v>
      </c>
      <c r="D218" s="392">
        <v>43035</v>
      </c>
      <c r="E218" s="394">
        <v>58285</v>
      </c>
      <c r="F218" s="394">
        <v>464</v>
      </c>
      <c r="G218" s="37"/>
      <c r="H218" s="25"/>
      <c r="I218" s="48"/>
      <c r="J218" s="26"/>
      <c r="K218" s="8"/>
      <c r="L218" s="27"/>
      <c r="M218" s="241"/>
    </row>
    <row r="219" spans="1:13" ht="17.25" hidden="1" customHeight="1" outlineLevel="1" x14ac:dyDescent="0.25">
      <c r="A219" s="53"/>
      <c r="B219" s="53"/>
      <c r="C219" s="394" t="s">
        <v>2936</v>
      </c>
      <c r="D219" s="392">
        <v>43035</v>
      </c>
      <c r="E219" s="394">
        <v>58286</v>
      </c>
      <c r="F219" s="394">
        <v>464</v>
      </c>
      <c r="G219" s="37"/>
      <c r="H219" s="25"/>
      <c r="I219" s="48"/>
      <c r="J219" s="26"/>
      <c r="K219" s="8"/>
      <c r="L219" s="27"/>
      <c r="M219" s="241"/>
    </row>
    <row r="220" spans="1:13" ht="17.25" hidden="1" customHeight="1" outlineLevel="1" x14ac:dyDescent="0.25">
      <c r="A220" s="53"/>
      <c r="B220" s="53"/>
      <c r="C220" s="394" t="s">
        <v>3324</v>
      </c>
      <c r="D220" s="392">
        <v>43035</v>
      </c>
      <c r="E220" s="394">
        <v>48752</v>
      </c>
      <c r="F220" s="394">
        <v>464</v>
      </c>
      <c r="G220" s="37"/>
      <c r="H220" s="25"/>
      <c r="I220" s="48"/>
      <c r="J220" s="26"/>
      <c r="K220" s="8"/>
      <c r="L220" s="27"/>
      <c r="M220" s="241"/>
    </row>
    <row r="221" spans="1:13" ht="17.25" hidden="1" customHeight="1" outlineLevel="1" x14ac:dyDescent="0.25">
      <c r="A221" s="53"/>
      <c r="B221" s="53"/>
      <c r="C221" s="394" t="s">
        <v>3325</v>
      </c>
      <c r="D221" s="392">
        <v>43035</v>
      </c>
      <c r="E221" s="394">
        <v>48753</v>
      </c>
      <c r="F221" s="394">
        <v>464</v>
      </c>
      <c r="G221" s="37"/>
      <c r="H221" s="25"/>
      <c r="I221" s="48"/>
      <c r="J221" s="26"/>
      <c r="K221" s="8"/>
      <c r="L221" s="27"/>
      <c r="M221" s="241"/>
    </row>
    <row r="222" spans="1:13" ht="17.25" hidden="1" customHeight="1" outlineLevel="1" x14ac:dyDescent="0.25">
      <c r="A222" s="53"/>
      <c r="B222" s="53"/>
      <c r="C222" s="394" t="s">
        <v>3326</v>
      </c>
      <c r="D222" s="392">
        <v>43035</v>
      </c>
      <c r="E222" s="394">
        <v>58411</v>
      </c>
      <c r="F222" s="394">
        <v>464</v>
      </c>
      <c r="G222" s="37"/>
      <c r="H222" s="25"/>
      <c r="I222" s="48"/>
      <c r="J222" s="26"/>
      <c r="K222" s="8"/>
      <c r="L222" s="27"/>
      <c r="M222" s="241"/>
    </row>
    <row r="223" spans="1:13" ht="17.25" hidden="1" customHeight="1" outlineLevel="1" x14ac:dyDescent="0.25">
      <c r="A223" s="53"/>
      <c r="B223" s="53"/>
      <c r="C223" s="394" t="s">
        <v>3327</v>
      </c>
      <c r="D223" s="392">
        <v>43035</v>
      </c>
      <c r="E223" s="394">
        <v>48754</v>
      </c>
      <c r="F223" s="394">
        <v>464</v>
      </c>
      <c r="G223" s="37"/>
      <c r="H223" s="25"/>
      <c r="I223" s="48"/>
      <c r="J223" s="26"/>
      <c r="K223" s="8"/>
      <c r="L223" s="27"/>
      <c r="M223" s="241"/>
    </row>
    <row r="224" spans="1:13" ht="17.25" hidden="1" customHeight="1" outlineLevel="1" x14ac:dyDescent="0.25">
      <c r="A224" s="53"/>
      <c r="B224" s="53"/>
      <c r="C224" s="394" t="s">
        <v>3328</v>
      </c>
      <c r="D224" s="392">
        <v>43035</v>
      </c>
      <c r="E224" s="394">
        <v>48755</v>
      </c>
      <c r="F224" s="394">
        <v>464</v>
      </c>
      <c r="G224" s="37"/>
      <c r="H224" s="25"/>
      <c r="I224" s="48"/>
      <c r="J224" s="26"/>
      <c r="K224" s="8"/>
      <c r="L224" s="27"/>
      <c r="M224" s="241"/>
    </row>
    <row r="225" spans="1:13" ht="17.25" hidden="1" customHeight="1" outlineLevel="1" x14ac:dyDescent="0.25">
      <c r="A225" s="53"/>
      <c r="B225" s="53"/>
      <c r="C225" s="394" t="s">
        <v>3329</v>
      </c>
      <c r="D225" s="392">
        <v>43036</v>
      </c>
      <c r="E225" s="394">
        <v>48756</v>
      </c>
      <c r="F225" s="394">
        <v>464</v>
      </c>
      <c r="G225" s="37"/>
      <c r="H225" s="25"/>
      <c r="I225" s="48"/>
      <c r="J225" s="26"/>
      <c r="K225" s="8"/>
      <c r="L225" s="27"/>
      <c r="M225" s="241"/>
    </row>
    <row r="226" spans="1:13" ht="17.25" hidden="1" customHeight="1" outlineLevel="1" x14ac:dyDescent="0.25">
      <c r="A226" s="53"/>
      <c r="B226" s="53"/>
      <c r="C226" s="394" t="s">
        <v>3330</v>
      </c>
      <c r="D226" s="392">
        <v>43036</v>
      </c>
      <c r="E226" s="394">
        <v>58412</v>
      </c>
      <c r="F226" s="394">
        <v>464</v>
      </c>
      <c r="G226" s="37"/>
      <c r="H226" s="25"/>
      <c r="I226" s="48"/>
      <c r="J226" s="26"/>
      <c r="K226" s="8"/>
      <c r="L226" s="27"/>
      <c r="M226" s="241"/>
    </row>
    <row r="227" spans="1:13" ht="17.25" hidden="1" customHeight="1" outlineLevel="1" x14ac:dyDescent="0.25">
      <c r="A227" s="53"/>
      <c r="B227" s="53"/>
      <c r="C227" s="394" t="s">
        <v>2938</v>
      </c>
      <c r="D227" s="392">
        <v>43036</v>
      </c>
      <c r="E227" s="394">
        <v>58413</v>
      </c>
      <c r="F227" s="394">
        <v>464</v>
      </c>
      <c r="G227" s="37"/>
      <c r="H227" s="25"/>
      <c r="I227" s="48"/>
      <c r="J227" s="26"/>
      <c r="K227" s="8"/>
      <c r="L227" s="27"/>
      <c r="M227" s="241"/>
    </row>
    <row r="228" spans="1:13" ht="17.25" hidden="1" customHeight="1" outlineLevel="1" x14ac:dyDescent="0.25">
      <c r="A228" s="53"/>
      <c r="B228" s="53"/>
      <c r="C228" s="394" t="s">
        <v>3332</v>
      </c>
      <c r="D228" s="392">
        <v>43038</v>
      </c>
      <c r="E228" s="394">
        <v>48757</v>
      </c>
      <c r="F228" s="394">
        <v>464</v>
      </c>
      <c r="G228" s="37"/>
      <c r="H228" s="25"/>
      <c r="I228" s="48"/>
      <c r="J228" s="26"/>
      <c r="K228" s="8"/>
      <c r="L228" s="27"/>
      <c r="M228" s="241"/>
    </row>
    <row r="229" spans="1:13" ht="17.25" hidden="1" customHeight="1" outlineLevel="1" x14ac:dyDescent="0.25">
      <c r="A229" s="53"/>
      <c r="B229" s="53"/>
      <c r="C229" s="394" t="s">
        <v>231</v>
      </c>
      <c r="D229" s="392">
        <v>43038</v>
      </c>
      <c r="E229" s="394">
        <v>58287</v>
      </c>
      <c r="F229" s="394">
        <v>464</v>
      </c>
      <c r="G229" s="37"/>
      <c r="H229" s="25"/>
      <c r="I229" s="48"/>
      <c r="J229" s="26"/>
      <c r="K229" s="8"/>
      <c r="L229" s="27"/>
      <c r="M229" s="241"/>
    </row>
    <row r="230" spans="1:13" ht="17.25" hidden="1" customHeight="1" outlineLevel="1" x14ac:dyDescent="0.25">
      <c r="A230" s="53"/>
      <c r="B230" s="53"/>
      <c r="C230" s="394" t="s">
        <v>2679</v>
      </c>
      <c r="D230" s="392">
        <v>43038</v>
      </c>
      <c r="E230" s="394">
        <v>58414</v>
      </c>
      <c r="F230" s="394">
        <v>464</v>
      </c>
      <c r="G230" s="37"/>
      <c r="H230" s="25"/>
      <c r="I230" s="48"/>
      <c r="J230" s="26"/>
      <c r="K230" s="8"/>
      <c r="L230" s="27"/>
      <c r="M230" s="241"/>
    </row>
    <row r="231" spans="1:13" ht="17.25" hidden="1" customHeight="1" outlineLevel="1" x14ac:dyDescent="0.25">
      <c r="A231" s="53"/>
      <c r="B231" s="53"/>
      <c r="C231" s="394" t="s">
        <v>3333</v>
      </c>
      <c r="D231" s="392">
        <v>43038</v>
      </c>
      <c r="E231" s="394">
        <v>58288</v>
      </c>
      <c r="F231" s="394">
        <v>464</v>
      </c>
      <c r="G231" s="37"/>
      <c r="H231" s="25"/>
      <c r="I231" s="48"/>
      <c r="J231" s="26"/>
      <c r="K231" s="8"/>
      <c r="L231" s="27"/>
      <c r="M231" s="241"/>
    </row>
    <row r="232" spans="1:13" ht="17.25" hidden="1" customHeight="1" outlineLevel="1" x14ac:dyDescent="0.25">
      <c r="A232" s="53"/>
      <c r="B232" s="53"/>
      <c r="C232" s="394" t="s">
        <v>3334</v>
      </c>
      <c r="D232" s="392">
        <v>43038</v>
      </c>
      <c r="E232" s="394">
        <v>58415</v>
      </c>
      <c r="F232" s="394">
        <v>464</v>
      </c>
      <c r="G232" s="37"/>
      <c r="H232" s="25"/>
      <c r="I232" s="48"/>
      <c r="J232" s="26"/>
      <c r="K232" s="8"/>
      <c r="L232" s="27"/>
      <c r="M232" s="241"/>
    </row>
    <row r="233" spans="1:13" ht="17.25" hidden="1" customHeight="1" outlineLevel="1" x14ac:dyDescent="0.25">
      <c r="A233" s="53"/>
      <c r="B233" s="53"/>
      <c r="C233" s="394" t="s">
        <v>3335</v>
      </c>
      <c r="D233" s="392">
        <v>43038</v>
      </c>
      <c r="E233" s="394">
        <v>48758</v>
      </c>
      <c r="F233" s="394">
        <v>464</v>
      </c>
      <c r="G233" s="37"/>
      <c r="H233" s="25"/>
      <c r="I233" s="48"/>
      <c r="J233" s="26"/>
      <c r="K233" s="8"/>
      <c r="L233" s="27"/>
      <c r="M233" s="241"/>
    </row>
    <row r="234" spans="1:13" ht="17.25" hidden="1" customHeight="1" outlineLevel="1" x14ac:dyDescent="0.25">
      <c r="A234" s="53"/>
      <c r="B234" s="53"/>
      <c r="C234" s="394" t="s">
        <v>3337</v>
      </c>
      <c r="D234" s="392">
        <v>43039</v>
      </c>
      <c r="E234" s="394">
        <v>58290</v>
      </c>
      <c r="F234" s="394">
        <v>464</v>
      </c>
      <c r="G234" s="37"/>
      <c r="H234" s="25"/>
      <c r="I234" s="48"/>
      <c r="J234" s="26"/>
      <c r="K234" s="8"/>
      <c r="L234" s="27"/>
      <c r="M234" s="241"/>
    </row>
    <row r="235" spans="1:13" ht="17.25" hidden="1" customHeight="1" outlineLevel="1" x14ac:dyDescent="0.25">
      <c r="A235" s="53"/>
      <c r="B235" s="53"/>
      <c r="C235" s="394" t="s">
        <v>3338</v>
      </c>
      <c r="D235" s="392">
        <v>43039</v>
      </c>
      <c r="E235" s="394">
        <v>48759</v>
      </c>
      <c r="F235" s="394">
        <v>464</v>
      </c>
      <c r="G235" s="37"/>
      <c r="H235" s="25"/>
      <c r="I235" s="48"/>
      <c r="J235" s="26"/>
      <c r="K235" s="8"/>
      <c r="L235" s="27"/>
      <c r="M235" s="241"/>
    </row>
    <row r="236" spans="1:13" ht="17.25" hidden="1" customHeight="1" outlineLevel="1" x14ac:dyDescent="0.25">
      <c r="A236" s="53"/>
      <c r="B236" s="53"/>
      <c r="C236" s="394" t="s">
        <v>3339</v>
      </c>
      <c r="D236" s="392">
        <v>43039</v>
      </c>
      <c r="E236" s="394">
        <v>48760</v>
      </c>
      <c r="F236" s="394">
        <v>464</v>
      </c>
      <c r="G236" s="37"/>
      <c r="H236" s="25"/>
      <c r="I236" s="48"/>
      <c r="J236" s="26"/>
      <c r="K236" s="8"/>
      <c r="L236" s="27"/>
      <c r="M236" s="241"/>
    </row>
    <row r="237" spans="1:13" ht="17.25" hidden="1" customHeight="1" outlineLevel="1" x14ac:dyDescent="0.25">
      <c r="A237" s="53"/>
      <c r="B237" s="53"/>
      <c r="C237" s="394" t="s">
        <v>3340</v>
      </c>
      <c r="D237" s="392">
        <v>43039</v>
      </c>
      <c r="E237" s="394">
        <v>58291</v>
      </c>
      <c r="F237" s="394">
        <v>464</v>
      </c>
      <c r="G237" s="37"/>
      <c r="H237" s="25"/>
      <c r="I237" s="48"/>
      <c r="J237" s="26"/>
      <c r="K237" s="8"/>
      <c r="L237" s="27"/>
      <c r="M237" s="241"/>
    </row>
    <row r="238" spans="1:13" ht="17.25" hidden="1" customHeight="1" outlineLevel="1" x14ac:dyDescent="0.25">
      <c r="A238" s="53"/>
      <c r="B238" s="53"/>
      <c r="C238" s="394" t="s">
        <v>3341</v>
      </c>
      <c r="D238" s="392">
        <v>43039</v>
      </c>
      <c r="E238" s="394">
        <v>48761</v>
      </c>
      <c r="F238" s="394">
        <v>464</v>
      </c>
      <c r="G238" s="37"/>
      <c r="H238" s="25"/>
      <c r="I238" s="48"/>
      <c r="J238" s="26"/>
      <c r="K238" s="8"/>
      <c r="L238" s="27"/>
      <c r="M238" s="241"/>
    </row>
    <row r="239" spans="1:13" ht="17.25" hidden="1" customHeight="1" outlineLevel="1" x14ac:dyDescent="0.25">
      <c r="A239" s="53"/>
      <c r="B239" s="53"/>
      <c r="C239" s="394" t="s">
        <v>3342</v>
      </c>
      <c r="D239" s="392">
        <v>43039</v>
      </c>
      <c r="E239" s="394">
        <v>58292</v>
      </c>
      <c r="F239" s="394">
        <v>464</v>
      </c>
      <c r="G239" s="37"/>
      <c r="H239" s="25"/>
      <c r="I239" s="48"/>
      <c r="J239" s="26"/>
      <c r="K239" s="8"/>
      <c r="L239" s="27"/>
      <c r="M239" s="241"/>
    </row>
    <row r="240" spans="1:13" ht="17.25" hidden="1" customHeight="1" outlineLevel="1" x14ac:dyDescent="0.25">
      <c r="A240" s="53"/>
      <c r="B240" s="53"/>
      <c r="C240" s="394" t="s">
        <v>3343</v>
      </c>
      <c r="D240" s="392">
        <v>43039</v>
      </c>
      <c r="E240" s="394">
        <v>58293</v>
      </c>
      <c r="F240" s="394">
        <v>464</v>
      </c>
      <c r="G240" s="37"/>
      <c r="H240" s="25"/>
      <c r="I240" s="48"/>
      <c r="J240" s="26"/>
      <c r="K240" s="8"/>
      <c r="L240" s="27"/>
      <c r="M240" s="241"/>
    </row>
    <row r="241" spans="1:13" ht="17.25" hidden="1" customHeight="1" outlineLevel="1" x14ac:dyDescent="0.25">
      <c r="A241" s="53"/>
      <c r="B241" s="53"/>
      <c r="C241" s="394" t="s">
        <v>139</v>
      </c>
      <c r="D241" s="392">
        <v>43039</v>
      </c>
      <c r="E241" s="394">
        <v>58294</v>
      </c>
      <c r="F241" s="394">
        <v>464</v>
      </c>
      <c r="G241" s="37"/>
      <c r="H241" s="25"/>
      <c r="I241" s="48"/>
      <c r="J241" s="26"/>
      <c r="K241" s="8"/>
      <c r="L241" s="27"/>
      <c r="M241" s="241"/>
    </row>
    <row r="242" spans="1:13" ht="17.25" hidden="1" customHeight="1" outlineLevel="1" x14ac:dyDescent="0.25">
      <c r="A242" s="53"/>
      <c r="B242" s="53"/>
      <c r="C242" s="394" t="s">
        <v>327</v>
      </c>
      <c r="D242" s="392">
        <v>43039</v>
      </c>
      <c r="E242" s="394">
        <v>58295</v>
      </c>
      <c r="F242" s="394">
        <v>464</v>
      </c>
      <c r="G242" s="37"/>
      <c r="H242" s="25"/>
      <c r="I242" s="48"/>
      <c r="J242" s="26"/>
      <c r="K242" s="8"/>
      <c r="L242" s="27"/>
      <c r="M242" s="241"/>
    </row>
    <row r="243" spans="1:13" ht="17.25" hidden="1" customHeight="1" outlineLevel="1" x14ac:dyDescent="0.25">
      <c r="A243" s="53"/>
      <c r="B243" s="53"/>
      <c r="C243" s="394" t="s">
        <v>3731</v>
      </c>
      <c r="D243" s="392">
        <v>43040</v>
      </c>
      <c r="E243" s="394">
        <v>58296</v>
      </c>
      <c r="F243" s="394">
        <v>464</v>
      </c>
      <c r="G243" s="37"/>
      <c r="H243" s="25"/>
      <c r="I243" s="48"/>
      <c r="J243" s="26"/>
      <c r="K243" s="8"/>
      <c r="L243" s="27"/>
      <c r="M243" s="241"/>
    </row>
    <row r="244" spans="1:13" ht="17.25" hidden="1" customHeight="1" outlineLevel="1" x14ac:dyDescent="0.25">
      <c r="A244" s="53"/>
      <c r="B244" s="53"/>
      <c r="C244" s="394" t="s">
        <v>3732</v>
      </c>
      <c r="D244" s="392">
        <v>43040</v>
      </c>
      <c r="E244" s="394">
        <v>58416</v>
      </c>
      <c r="F244" s="394">
        <v>464</v>
      </c>
      <c r="G244" s="37"/>
      <c r="H244" s="25"/>
      <c r="I244" s="48"/>
      <c r="J244" s="26"/>
      <c r="K244" s="8"/>
      <c r="L244" s="27"/>
      <c r="M244" s="241"/>
    </row>
    <row r="245" spans="1:13" ht="17.25" hidden="1" customHeight="1" outlineLevel="1" x14ac:dyDescent="0.25">
      <c r="A245" s="53"/>
      <c r="B245" s="53"/>
      <c r="C245" s="394" t="s">
        <v>1391</v>
      </c>
      <c r="D245" s="392">
        <v>43040</v>
      </c>
      <c r="E245" s="394">
        <v>58417</v>
      </c>
      <c r="F245" s="394">
        <v>464</v>
      </c>
      <c r="G245" s="37"/>
      <c r="H245" s="25"/>
      <c r="I245" s="48"/>
      <c r="J245" s="26"/>
      <c r="K245" s="8"/>
      <c r="L245" s="27"/>
      <c r="M245" s="241"/>
    </row>
    <row r="246" spans="1:13" ht="17.25" hidden="1" customHeight="1" outlineLevel="1" x14ac:dyDescent="0.25">
      <c r="A246" s="53"/>
      <c r="B246" s="53"/>
      <c r="C246" s="394" t="s">
        <v>3733</v>
      </c>
      <c r="D246" s="392">
        <v>43040</v>
      </c>
      <c r="E246" s="394">
        <v>58419</v>
      </c>
      <c r="F246" s="394">
        <v>464</v>
      </c>
      <c r="G246" s="37"/>
      <c r="H246" s="25"/>
      <c r="I246" s="48"/>
      <c r="J246" s="26"/>
      <c r="K246" s="8"/>
      <c r="L246" s="27"/>
      <c r="M246" s="241"/>
    </row>
    <row r="247" spans="1:13" ht="17.25" hidden="1" customHeight="1" outlineLevel="1" x14ac:dyDescent="0.25">
      <c r="A247" s="53"/>
      <c r="B247" s="53"/>
      <c r="C247" s="394" t="s">
        <v>677</v>
      </c>
      <c r="D247" s="392">
        <v>43040</v>
      </c>
      <c r="E247" s="394">
        <v>48762</v>
      </c>
      <c r="F247" s="394">
        <v>464</v>
      </c>
      <c r="G247" s="37"/>
      <c r="H247" s="25"/>
      <c r="I247" s="48"/>
      <c r="J247" s="26"/>
      <c r="K247" s="8"/>
      <c r="L247" s="27"/>
      <c r="M247" s="241"/>
    </row>
    <row r="248" spans="1:13" ht="17.25" hidden="1" customHeight="1" outlineLevel="1" x14ac:dyDescent="0.25">
      <c r="A248" s="53"/>
      <c r="B248" s="53"/>
      <c r="C248" s="394" t="s">
        <v>3734</v>
      </c>
      <c r="D248" s="392">
        <v>43041</v>
      </c>
      <c r="E248" s="394">
        <v>58297</v>
      </c>
      <c r="F248" s="394">
        <v>464</v>
      </c>
      <c r="G248" s="37"/>
      <c r="H248" s="25"/>
      <c r="I248" s="48"/>
      <c r="J248" s="26"/>
      <c r="K248" s="8"/>
      <c r="L248" s="27"/>
      <c r="M248" s="241"/>
    </row>
    <row r="249" spans="1:13" ht="17.25" hidden="1" customHeight="1" outlineLevel="1" x14ac:dyDescent="0.25">
      <c r="A249" s="53"/>
      <c r="B249" s="53"/>
      <c r="C249" s="394" t="s">
        <v>3735</v>
      </c>
      <c r="D249" s="392">
        <v>43041</v>
      </c>
      <c r="E249" s="394">
        <v>58298</v>
      </c>
      <c r="F249" s="394">
        <v>464</v>
      </c>
      <c r="G249" s="37"/>
      <c r="H249" s="25"/>
      <c r="I249" s="48"/>
      <c r="J249" s="26"/>
      <c r="K249" s="8"/>
      <c r="L249" s="27"/>
      <c r="M249" s="241"/>
    </row>
    <row r="250" spans="1:13" ht="17.25" hidden="1" customHeight="1" outlineLevel="1" x14ac:dyDescent="0.25">
      <c r="A250" s="53"/>
      <c r="B250" s="53"/>
      <c r="C250" s="394" t="s">
        <v>3736</v>
      </c>
      <c r="D250" s="392">
        <v>43041</v>
      </c>
      <c r="E250" s="394">
        <v>48763</v>
      </c>
      <c r="F250" s="394">
        <v>464</v>
      </c>
      <c r="G250" s="37"/>
      <c r="H250" s="25"/>
      <c r="I250" s="48"/>
      <c r="J250" s="26"/>
      <c r="K250" s="8"/>
      <c r="L250" s="27"/>
      <c r="M250" s="241"/>
    </row>
    <row r="251" spans="1:13" ht="17.25" hidden="1" customHeight="1" outlineLevel="1" x14ac:dyDescent="0.25">
      <c r="A251" s="53"/>
      <c r="B251" s="53"/>
      <c r="C251" s="394" t="s">
        <v>3737</v>
      </c>
      <c r="D251" s="392">
        <v>43041</v>
      </c>
      <c r="E251" s="394">
        <v>58420</v>
      </c>
      <c r="F251" s="394">
        <v>464</v>
      </c>
      <c r="G251" s="37"/>
      <c r="H251" s="25"/>
      <c r="I251" s="48"/>
      <c r="J251" s="26"/>
      <c r="K251" s="8"/>
      <c r="L251" s="27"/>
      <c r="M251" s="241"/>
    </row>
    <row r="252" spans="1:13" ht="17.25" hidden="1" customHeight="1" outlineLevel="1" x14ac:dyDescent="0.25">
      <c r="A252" s="53"/>
      <c r="B252" s="53"/>
      <c r="C252" s="394" t="s">
        <v>3738</v>
      </c>
      <c r="D252" s="392">
        <v>43042</v>
      </c>
      <c r="E252" s="394">
        <v>48764</v>
      </c>
      <c r="F252" s="394">
        <v>464</v>
      </c>
      <c r="G252" s="37"/>
      <c r="H252" s="25"/>
      <c r="I252" s="48"/>
      <c r="J252" s="26"/>
      <c r="K252" s="8"/>
      <c r="L252" s="27"/>
      <c r="M252" s="241"/>
    </row>
    <row r="253" spans="1:13" ht="17.25" hidden="1" customHeight="1" outlineLevel="1" x14ac:dyDescent="0.25">
      <c r="A253" s="53"/>
      <c r="B253" s="53"/>
      <c r="C253" s="394" t="s">
        <v>3739</v>
      </c>
      <c r="D253" s="392">
        <v>43042</v>
      </c>
      <c r="E253" s="394">
        <v>58421</v>
      </c>
      <c r="F253" s="394">
        <v>464</v>
      </c>
      <c r="G253" s="37"/>
      <c r="H253" s="25"/>
      <c r="I253" s="48"/>
      <c r="J253" s="26"/>
      <c r="K253" s="8"/>
      <c r="L253" s="27"/>
      <c r="M253" s="241"/>
    </row>
    <row r="254" spans="1:13" ht="17.25" hidden="1" customHeight="1" outlineLevel="1" x14ac:dyDescent="0.25">
      <c r="A254" s="53"/>
      <c r="B254" s="53"/>
      <c r="C254" s="394" t="s">
        <v>3740</v>
      </c>
      <c r="D254" s="392">
        <v>43042</v>
      </c>
      <c r="E254" s="394">
        <v>58422</v>
      </c>
      <c r="F254" s="394">
        <v>464</v>
      </c>
      <c r="G254" s="37"/>
      <c r="H254" s="25"/>
      <c r="I254" s="48"/>
      <c r="J254" s="26"/>
      <c r="K254" s="8"/>
      <c r="L254" s="27"/>
      <c r="M254" s="241"/>
    </row>
    <row r="255" spans="1:13" ht="17.25" hidden="1" customHeight="1" outlineLevel="1" x14ac:dyDescent="0.25">
      <c r="A255" s="53"/>
      <c r="B255" s="53"/>
      <c r="C255" s="394" t="s">
        <v>3741</v>
      </c>
      <c r="D255" s="392">
        <v>43042</v>
      </c>
      <c r="E255" s="394">
        <v>58299</v>
      </c>
      <c r="F255" s="394">
        <v>464</v>
      </c>
      <c r="G255" s="37"/>
      <c r="H255" s="25"/>
      <c r="I255" s="48"/>
      <c r="J255" s="26"/>
      <c r="K255" s="8"/>
      <c r="L255" s="27"/>
      <c r="M255" s="241"/>
    </row>
    <row r="256" spans="1:13" ht="17.25" hidden="1" customHeight="1" outlineLevel="1" x14ac:dyDescent="0.25">
      <c r="A256" s="53"/>
      <c r="B256" s="53"/>
      <c r="C256" s="394" t="s">
        <v>3742</v>
      </c>
      <c r="D256" s="392">
        <v>43043</v>
      </c>
      <c r="E256" s="394">
        <v>58300</v>
      </c>
      <c r="F256" s="394">
        <v>464</v>
      </c>
      <c r="G256" s="37"/>
      <c r="H256" s="25"/>
      <c r="I256" s="48"/>
      <c r="J256" s="26"/>
      <c r="K256" s="8"/>
      <c r="L256" s="27"/>
      <c r="M256" s="241"/>
    </row>
    <row r="257" spans="1:13" ht="17.25" hidden="1" customHeight="1" outlineLevel="1" x14ac:dyDescent="0.25">
      <c r="A257" s="53"/>
      <c r="B257" s="53"/>
      <c r="C257" s="394" t="s">
        <v>3743</v>
      </c>
      <c r="D257" s="392">
        <v>43043</v>
      </c>
      <c r="E257" s="394">
        <v>58423</v>
      </c>
      <c r="F257" s="394">
        <v>464</v>
      </c>
      <c r="G257" s="37"/>
      <c r="H257" s="25"/>
      <c r="I257" s="48"/>
      <c r="J257" s="26"/>
      <c r="K257" s="8"/>
      <c r="L257" s="27"/>
      <c r="M257" s="241"/>
    </row>
    <row r="258" spans="1:13" ht="17.25" hidden="1" customHeight="1" outlineLevel="1" x14ac:dyDescent="0.25">
      <c r="A258" s="53"/>
      <c r="B258" s="53"/>
      <c r="C258" s="394" t="s">
        <v>3744</v>
      </c>
      <c r="D258" s="392">
        <v>43043</v>
      </c>
      <c r="E258" s="394">
        <v>58424</v>
      </c>
      <c r="F258" s="394">
        <v>464</v>
      </c>
      <c r="G258" s="37"/>
      <c r="H258" s="25"/>
      <c r="I258" s="48"/>
      <c r="J258" s="26"/>
      <c r="K258" s="8"/>
      <c r="L258" s="27"/>
      <c r="M258" s="241"/>
    </row>
    <row r="259" spans="1:13" ht="17.25" hidden="1" customHeight="1" outlineLevel="1" x14ac:dyDescent="0.25">
      <c r="A259" s="53"/>
      <c r="B259" s="53"/>
      <c r="C259" s="394" t="s">
        <v>3745</v>
      </c>
      <c r="D259" s="392">
        <v>43045</v>
      </c>
      <c r="E259" s="394">
        <v>48765</v>
      </c>
      <c r="F259" s="394">
        <v>464</v>
      </c>
      <c r="G259" s="37"/>
      <c r="H259" s="25"/>
      <c r="I259" s="48"/>
      <c r="J259" s="26"/>
      <c r="K259" s="8"/>
      <c r="L259" s="27"/>
      <c r="M259" s="241"/>
    </row>
    <row r="260" spans="1:13" ht="17.25" hidden="1" customHeight="1" outlineLevel="1" x14ac:dyDescent="0.25">
      <c r="A260" s="53"/>
      <c r="B260" s="53"/>
      <c r="C260" s="394" t="s">
        <v>3215</v>
      </c>
      <c r="D260" s="392">
        <v>43045</v>
      </c>
      <c r="E260" s="394">
        <v>58426</v>
      </c>
      <c r="F260" s="394">
        <v>464</v>
      </c>
      <c r="G260" s="37"/>
      <c r="H260" s="25"/>
      <c r="I260" s="48"/>
      <c r="J260" s="26"/>
      <c r="K260" s="8"/>
      <c r="L260" s="27"/>
      <c r="M260" s="241"/>
    </row>
    <row r="261" spans="1:13" ht="17.25" hidden="1" customHeight="1" outlineLevel="1" x14ac:dyDescent="0.25">
      <c r="A261" s="53"/>
      <c r="B261" s="53"/>
      <c r="C261" s="394" t="s">
        <v>3746</v>
      </c>
      <c r="D261" s="392">
        <v>43045</v>
      </c>
      <c r="E261" s="394">
        <v>48766</v>
      </c>
      <c r="F261" s="394">
        <v>464</v>
      </c>
      <c r="G261" s="37"/>
      <c r="H261" s="25"/>
      <c r="I261" s="48"/>
      <c r="J261" s="26"/>
      <c r="K261" s="8"/>
      <c r="L261" s="27"/>
      <c r="M261" s="241"/>
    </row>
    <row r="262" spans="1:13" ht="17.25" hidden="1" customHeight="1" outlineLevel="1" x14ac:dyDescent="0.25">
      <c r="A262" s="53"/>
      <c r="B262" s="53"/>
      <c r="C262" s="394" t="s">
        <v>3747</v>
      </c>
      <c r="D262" s="392">
        <v>43045</v>
      </c>
      <c r="E262" s="394">
        <v>47751</v>
      </c>
      <c r="F262" s="394">
        <v>464</v>
      </c>
      <c r="G262" s="37"/>
      <c r="H262" s="25"/>
      <c r="I262" s="48"/>
      <c r="J262" s="26"/>
      <c r="K262" s="8"/>
      <c r="L262" s="27"/>
      <c r="M262" s="241"/>
    </row>
    <row r="263" spans="1:13" ht="17.25" hidden="1" customHeight="1" outlineLevel="1" x14ac:dyDescent="0.25">
      <c r="A263" s="53"/>
      <c r="B263" s="53"/>
      <c r="C263" s="394" t="s">
        <v>3748</v>
      </c>
      <c r="D263" s="392">
        <v>43046</v>
      </c>
      <c r="E263" s="394">
        <v>58425</v>
      </c>
      <c r="F263" s="394">
        <v>464</v>
      </c>
      <c r="G263" s="37"/>
      <c r="H263" s="25"/>
      <c r="I263" s="48"/>
      <c r="J263" s="26"/>
      <c r="K263" s="8"/>
      <c r="L263" s="27"/>
      <c r="M263" s="241"/>
    </row>
    <row r="264" spans="1:13" ht="17.25" hidden="1" customHeight="1" outlineLevel="1" x14ac:dyDescent="0.25">
      <c r="A264" s="53"/>
      <c r="B264" s="53"/>
      <c r="C264" s="394" t="s">
        <v>3749</v>
      </c>
      <c r="D264" s="392">
        <v>43046</v>
      </c>
      <c r="E264" s="394">
        <v>48767</v>
      </c>
      <c r="F264" s="394">
        <v>464</v>
      </c>
      <c r="G264" s="37"/>
      <c r="H264" s="25"/>
      <c r="I264" s="48"/>
      <c r="J264" s="26"/>
      <c r="K264" s="8"/>
      <c r="L264" s="27"/>
      <c r="M264" s="241"/>
    </row>
    <row r="265" spans="1:13" ht="17.25" hidden="1" customHeight="1" outlineLevel="1" x14ac:dyDescent="0.25">
      <c r="A265" s="53"/>
      <c r="B265" s="53"/>
      <c r="C265" s="394" t="s">
        <v>3750</v>
      </c>
      <c r="D265" s="392">
        <v>43046</v>
      </c>
      <c r="E265" s="394">
        <v>58427</v>
      </c>
      <c r="F265" s="394">
        <v>464</v>
      </c>
      <c r="G265" s="37"/>
      <c r="H265" s="25"/>
      <c r="I265" s="48"/>
      <c r="J265" s="26"/>
      <c r="K265" s="8"/>
      <c r="L265" s="27"/>
      <c r="M265" s="241"/>
    </row>
    <row r="266" spans="1:13" ht="17.25" hidden="1" customHeight="1" outlineLevel="1" x14ac:dyDescent="0.25">
      <c r="A266" s="53"/>
      <c r="B266" s="53"/>
      <c r="C266" s="394" t="s">
        <v>3751</v>
      </c>
      <c r="D266" s="392">
        <v>43046</v>
      </c>
      <c r="E266" s="394">
        <v>48768</v>
      </c>
      <c r="F266" s="394">
        <v>464</v>
      </c>
      <c r="G266" s="37"/>
      <c r="H266" s="25"/>
      <c r="I266" s="48"/>
      <c r="J266" s="26"/>
      <c r="K266" s="8"/>
      <c r="L266" s="27"/>
      <c r="M266" s="241"/>
    </row>
    <row r="267" spans="1:13" ht="17.25" hidden="1" customHeight="1" outlineLevel="1" x14ac:dyDescent="0.25">
      <c r="A267" s="53"/>
      <c r="B267" s="53"/>
      <c r="C267" s="394" t="s">
        <v>3752</v>
      </c>
      <c r="D267" s="392">
        <v>43046</v>
      </c>
      <c r="E267" s="394">
        <v>58428</v>
      </c>
      <c r="F267" s="394">
        <v>464</v>
      </c>
      <c r="G267" s="37"/>
      <c r="H267" s="25"/>
      <c r="I267" s="48"/>
      <c r="J267" s="26"/>
      <c r="K267" s="8"/>
      <c r="L267" s="27"/>
      <c r="M267" s="241"/>
    </row>
    <row r="268" spans="1:13" ht="17.25" hidden="1" customHeight="1" outlineLevel="1" x14ac:dyDescent="0.25">
      <c r="A268" s="53"/>
      <c r="B268" s="53"/>
      <c r="C268" s="394" t="s">
        <v>573</v>
      </c>
      <c r="D268" s="392">
        <v>43047</v>
      </c>
      <c r="E268" s="394">
        <v>47752</v>
      </c>
      <c r="F268" s="394">
        <v>464</v>
      </c>
      <c r="G268" s="37"/>
      <c r="H268" s="25"/>
      <c r="I268" s="48"/>
      <c r="J268" s="26"/>
      <c r="K268" s="8"/>
      <c r="L268" s="27"/>
      <c r="M268" s="241"/>
    </row>
    <row r="269" spans="1:13" ht="17.25" hidden="1" customHeight="1" outlineLevel="1" x14ac:dyDescent="0.25">
      <c r="A269" s="53"/>
      <c r="B269" s="53"/>
      <c r="C269" s="394" t="s">
        <v>3753</v>
      </c>
      <c r="D269" s="392">
        <v>43047</v>
      </c>
      <c r="E269" s="394">
        <v>48769</v>
      </c>
      <c r="F269" s="394">
        <v>464</v>
      </c>
      <c r="G269" s="37"/>
      <c r="H269" s="25"/>
      <c r="I269" s="48"/>
      <c r="J269" s="26"/>
      <c r="K269" s="8"/>
      <c r="L269" s="27"/>
      <c r="M269" s="241"/>
    </row>
    <row r="270" spans="1:13" ht="17.25" hidden="1" customHeight="1" outlineLevel="1" x14ac:dyDescent="0.25">
      <c r="A270" s="53"/>
      <c r="B270" s="53"/>
      <c r="C270" s="394" t="s">
        <v>3754</v>
      </c>
      <c r="D270" s="392">
        <v>43047</v>
      </c>
      <c r="E270" s="394">
        <v>48770</v>
      </c>
      <c r="F270" s="394">
        <v>464</v>
      </c>
      <c r="G270" s="37"/>
      <c r="H270" s="25"/>
      <c r="I270" s="48"/>
      <c r="J270" s="26"/>
      <c r="K270" s="8"/>
      <c r="L270" s="27"/>
      <c r="M270" s="241"/>
    </row>
    <row r="271" spans="1:13" ht="17.25" hidden="1" customHeight="1" outlineLevel="1" x14ac:dyDescent="0.25">
      <c r="A271" s="53"/>
      <c r="B271" s="53"/>
      <c r="C271" s="394" t="s">
        <v>3755</v>
      </c>
      <c r="D271" s="392">
        <v>43047</v>
      </c>
      <c r="E271" s="394">
        <v>47753</v>
      </c>
      <c r="F271" s="394">
        <v>464</v>
      </c>
      <c r="G271" s="37"/>
      <c r="H271" s="25"/>
      <c r="I271" s="48"/>
      <c r="J271" s="26"/>
      <c r="K271" s="8"/>
      <c r="L271" s="27"/>
      <c r="M271" s="241"/>
    </row>
    <row r="272" spans="1:13" ht="17.25" hidden="1" customHeight="1" outlineLevel="1" x14ac:dyDescent="0.25">
      <c r="A272" s="53"/>
      <c r="B272" s="53"/>
      <c r="C272" s="394" t="s">
        <v>3756</v>
      </c>
      <c r="D272" s="392">
        <v>43047</v>
      </c>
      <c r="E272" s="394">
        <v>48771</v>
      </c>
      <c r="F272" s="394">
        <v>464</v>
      </c>
      <c r="G272" s="37"/>
      <c r="H272" s="25"/>
      <c r="I272" s="48"/>
      <c r="J272" s="26"/>
      <c r="K272" s="8"/>
      <c r="L272" s="27"/>
      <c r="M272" s="241"/>
    </row>
    <row r="273" spans="1:13" ht="17.25" hidden="1" customHeight="1" outlineLevel="1" x14ac:dyDescent="0.25">
      <c r="A273" s="53"/>
      <c r="B273" s="53"/>
      <c r="C273" s="394" t="s">
        <v>3757</v>
      </c>
      <c r="D273" s="392">
        <v>43047</v>
      </c>
      <c r="E273" s="394">
        <v>47754</v>
      </c>
      <c r="F273" s="394">
        <v>464</v>
      </c>
      <c r="G273" s="37"/>
      <c r="H273" s="25"/>
      <c r="I273" s="48"/>
      <c r="J273" s="26"/>
      <c r="K273" s="8"/>
      <c r="L273" s="27"/>
      <c r="M273" s="241"/>
    </row>
    <row r="274" spans="1:13" ht="17.25" hidden="1" customHeight="1" outlineLevel="1" x14ac:dyDescent="0.25">
      <c r="A274" s="53"/>
      <c r="B274" s="53"/>
      <c r="C274" s="394" t="s">
        <v>3758</v>
      </c>
      <c r="D274" s="392">
        <v>43047</v>
      </c>
      <c r="E274" s="394">
        <v>58429</v>
      </c>
      <c r="F274" s="394">
        <v>464</v>
      </c>
      <c r="G274" s="37"/>
      <c r="H274" s="25"/>
      <c r="I274" s="48"/>
      <c r="J274" s="26"/>
      <c r="K274" s="8"/>
      <c r="L274" s="27"/>
      <c r="M274" s="241"/>
    </row>
    <row r="275" spans="1:13" ht="17.25" hidden="1" customHeight="1" outlineLevel="1" x14ac:dyDescent="0.25">
      <c r="A275" s="53"/>
      <c r="B275" s="53"/>
      <c r="C275" s="394" t="s">
        <v>3759</v>
      </c>
      <c r="D275" s="392">
        <v>43047</v>
      </c>
      <c r="E275" s="394">
        <v>48772</v>
      </c>
      <c r="F275" s="394">
        <v>464</v>
      </c>
      <c r="G275" s="37"/>
      <c r="H275" s="25"/>
      <c r="I275" s="48"/>
      <c r="J275" s="26"/>
      <c r="K275" s="8"/>
      <c r="L275" s="27"/>
      <c r="M275" s="241"/>
    </row>
    <row r="276" spans="1:13" ht="17.25" hidden="1" customHeight="1" outlineLevel="1" x14ac:dyDescent="0.25">
      <c r="A276" s="53"/>
      <c r="B276" s="53"/>
      <c r="C276" s="394" t="s">
        <v>1691</v>
      </c>
      <c r="D276" s="392">
        <v>43047</v>
      </c>
      <c r="E276" s="394">
        <v>48773</v>
      </c>
      <c r="F276" s="394">
        <v>464</v>
      </c>
      <c r="G276" s="37"/>
      <c r="H276" s="25"/>
      <c r="I276" s="48"/>
      <c r="J276" s="26"/>
      <c r="K276" s="8"/>
      <c r="L276" s="27"/>
      <c r="M276" s="241"/>
    </row>
    <row r="277" spans="1:13" ht="17.25" hidden="1" customHeight="1" outlineLevel="1" x14ac:dyDescent="0.25">
      <c r="A277" s="53"/>
      <c r="B277" s="53"/>
      <c r="C277" s="394" t="s">
        <v>3760</v>
      </c>
      <c r="D277" s="392">
        <v>43047</v>
      </c>
      <c r="E277" s="394">
        <v>47755</v>
      </c>
      <c r="F277" s="394">
        <v>464</v>
      </c>
      <c r="G277" s="37"/>
      <c r="H277" s="25"/>
      <c r="I277" s="48"/>
      <c r="J277" s="26"/>
      <c r="K277" s="8"/>
      <c r="L277" s="27"/>
      <c r="M277" s="241"/>
    </row>
    <row r="278" spans="1:13" ht="17.25" hidden="1" customHeight="1" outlineLevel="1" x14ac:dyDescent="0.25">
      <c r="A278" s="53"/>
      <c r="B278" s="53"/>
      <c r="C278" s="394" t="s">
        <v>3761</v>
      </c>
      <c r="D278" s="392">
        <v>43048</v>
      </c>
      <c r="E278" s="394">
        <v>47756</v>
      </c>
      <c r="F278" s="394">
        <v>464</v>
      </c>
      <c r="G278" s="37"/>
      <c r="H278" s="25"/>
      <c r="I278" s="48"/>
      <c r="J278" s="26"/>
      <c r="K278" s="8"/>
      <c r="L278" s="27"/>
      <c r="M278" s="241"/>
    </row>
    <row r="279" spans="1:13" ht="17.25" hidden="1" customHeight="1" outlineLevel="1" x14ac:dyDescent="0.25">
      <c r="A279" s="53"/>
      <c r="B279" s="53"/>
      <c r="C279" s="394" t="s">
        <v>3762</v>
      </c>
      <c r="D279" s="392">
        <v>43048</v>
      </c>
      <c r="E279" s="394">
        <v>48774</v>
      </c>
      <c r="F279" s="394">
        <v>464</v>
      </c>
      <c r="G279" s="37"/>
      <c r="H279" s="25"/>
      <c r="I279" s="48"/>
      <c r="J279" s="26"/>
      <c r="K279" s="8"/>
      <c r="L279" s="27"/>
      <c r="M279" s="241"/>
    </row>
    <row r="280" spans="1:13" ht="17.25" hidden="1" customHeight="1" outlineLevel="1" x14ac:dyDescent="0.25">
      <c r="A280" s="53"/>
      <c r="B280" s="53"/>
      <c r="C280" s="394" t="s">
        <v>3763</v>
      </c>
      <c r="D280" s="392">
        <v>43048</v>
      </c>
      <c r="E280" s="394">
        <v>47757</v>
      </c>
      <c r="F280" s="394">
        <v>464</v>
      </c>
      <c r="G280" s="37"/>
      <c r="H280" s="25"/>
      <c r="I280" s="48"/>
      <c r="J280" s="26"/>
      <c r="K280" s="8"/>
      <c r="L280" s="27"/>
      <c r="M280" s="241"/>
    </row>
    <row r="281" spans="1:13" ht="17.25" hidden="1" customHeight="1" outlineLevel="1" x14ac:dyDescent="0.25">
      <c r="A281" s="53"/>
      <c r="B281" s="53"/>
      <c r="C281" s="394" t="s">
        <v>2065</v>
      </c>
      <c r="D281" s="392">
        <v>43048</v>
      </c>
      <c r="E281" s="394">
        <v>47758</v>
      </c>
      <c r="F281" s="394">
        <v>464</v>
      </c>
      <c r="G281" s="37"/>
      <c r="H281" s="25"/>
      <c r="I281" s="48"/>
      <c r="J281" s="26"/>
      <c r="K281" s="8"/>
      <c r="L281" s="27"/>
      <c r="M281" s="241"/>
    </row>
    <row r="282" spans="1:13" ht="17.25" hidden="1" customHeight="1" outlineLevel="1" x14ac:dyDescent="0.25">
      <c r="A282" s="53"/>
      <c r="B282" s="53"/>
      <c r="C282" s="394" t="s">
        <v>3764</v>
      </c>
      <c r="D282" s="392">
        <v>43048</v>
      </c>
      <c r="E282" s="394">
        <v>47759</v>
      </c>
      <c r="F282" s="394">
        <v>464</v>
      </c>
      <c r="G282" s="37"/>
      <c r="H282" s="25"/>
      <c r="I282" s="48"/>
      <c r="J282" s="26"/>
      <c r="K282" s="8"/>
      <c r="L282" s="27"/>
      <c r="M282" s="241"/>
    </row>
    <row r="283" spans="1:13" ht="17.25" hidden="1" customHeight="1" outlineLevel="1" x14ac:dyDescent="0.25">
      <c r="A283" s="53"/>
      <c r="B283" s="53"/>
      <c r="C283" s="394" t="s">
        <v>3765</v>
      </c>
      <c r="D283" s="392">
        <v>43048</v>
      </c>
      <c r="E283" s="394">
        <v>58430</v>
      </c>
      <c r="F283" s="394">
        <v>464</v>
      </c>
      <c r="G283" s="37"/>
      <c r="H283" s="25"/>
      <c r="I283" s="48"/>
      <c r="J283" s="26"/>
      <c r="K283" s="8"/>
      <c r="L283" s="27"/>
      <c r="M283" s="241"/>
    </row>
    <row r="284" spans="1:13" ht="17.25" hidden="1" customHeight="1" outlineLevel="1" x14ac:dyDescent="0.25">
      <c r="A284" s="53"/>
      <c r="B284" s="53"/>
      <c r="C284" s="394" t="s">
        <v>3766</v>
      </c>
      <c r="D284" s="392">
        <v>43049</v>
      </c>
      <c r="E284" s="394" t="s">
        <v>3767</v>
      </c>
      <c r="F284" s="394">
        <v>464</v>
      </c>
      <c r="G284" s="37"/>
      <c r="H284" s="25"/>
      <c r="I284" s="48"/>
      <c r="J284" s="26"/>
      <c r="K284" s="8"/>
      <c r="L284" s="27"/>
      <c r="M284" s="241"/>
    </row>
    <row r="285" spans="1:13" ht="17.25" hidden="1" customHeight="1" outlineLevel="1" x14ac:dyDescent="0.25">
      <c r="A285" s="53"/>
      <c r="B285" s="53"/>
      <c r="C285" s="394" t="s">
        <v>3768</v>
      </c>
      <c r="D285" s="392">
        <v>43049</v>
      </c>
      <c r="E285" s="394">
        <v>58431</v>
      </c>
      <c r="F285" s="394">
        <v>464</v>
      </c>
      <c r="G285" s="37"/>
      <c r="H285" s="25"/>
      <c r="I285" s="48"/>
      <c r="J285" s="26"/>
      <c r="K285" s="8"/>
      <c r="L285" s="27"/>
      <c r="M285" s="241"/>
    </row>
    <row r="286" spans="1:13" ht="17.25" hidden="1" customHeight="1" outlineLevel="1" x14ac:dyDescent="0.25">
      <c r="A286" s="53"/>
      <c r="B286" s="53"/>
      <c r="C286" s="394" t="s">
        <v>3769</v>
      </c>
      <c r="D286" s="392">
        <v>43049</v>
      </c>
      <c r="E286" s="394">
        <v>47761</v>
      </c>
      <c r="F286" s="394">
        <v>464</v>
      </c>
      <c r="G286" s="37"/>
      <c r="H286" s="25"/>
      <c r="I286" s="48"/>
      <c r="J286" s="26"/>
      <c r="K286" s="8"/>
      <c r="L286" s="27"/>
      <c r="M286" s="241"/>
    </row>
    <row r="287" spans="1:13" ht="17.25" hidden="1" customHeight="1" outlineLevel="1" x14ac:dyDescent="0.25">
      <c r="A287" s="53"/>
      <c r="B287" s="53"/>
      <c r="C287" s="394" t="s">
        <v>3770</v>
      </c>
      <c r="D287" s="392">
        <v>43049</v>
      </c>
      <c r="E287" s="394">
        <v>58432</v>
      </c>
      <c r="F287" s="394">
        <v>464</v>
      </c>
      <c r="G287" s="37"/>
      <c r="H287" s="25"/>
      <c r="I287" s="48"/>
      <c r="J287" s="26"/>
      <c r="K287" s="8"/>
      <c r="L287" s="27"/>
      <c r="M287" s="241"/>
    </row>
    <row r="288" spans="1:13" ht="17.25" hidden="1" customHeight="1" outlineLevel="1" x14ac:dyDescent="0.25">
      <c r="A288" s="53"/>
      <c r="B288" s="53"/>
      <c r="C288" s="394" t="s">
        <v>3771</v>
      </c>
      <c r="D288" s="392">
        <v>43049</v>
      </c>
      <c r="E288" s="394">
        <v>58433</v>
      </c>
      <c r="F288" s="394">
        <v>464</v>
      </c>
      <c r="G288" s="37"/>
      <c r="H288" s="25"/>
      <c r="I288" s="48"/>
      <c r="J288" s="26"/>
      <c r="K288" s="8"/>
      <c r="L288" s="27"/>
      <c r="M288" s="241"/>
    </row>
    <row r="289" spans="1:13" ht="17.25" hidden="1" customHeight="1" outlineLevel="1" x14ac:dyDescent="0.25">
      <c r="A289" s="53"/>
      <c r="B289" s="53"/>
      <c r="C289" s="394" t="s">
        <v>3772</v>
      </c>
      <c r="D289" s="392">
        <v>43049</v>
      </c>
      <c r="E289" s="394">
        <v>48775</v>
      </c>
      <c r="F289" s="394">
        <v>464</v>
      </c>
      <c r="G289" s="37"/>
      <c r="H289" s="25"/>
      <c r="I289" s="48"/>
      <c r="J289" s="26"/>
      <c r="K289" s="8"/>
      <c r="L289" s="27"/>
      <c r="M289" s="241"/>
    </row>
    <row r="290" spans="1:13" ht="17.25" hidden="1" customHeight="1" outlineLevel="1" x14ac:dyDescent="0.25">
      <c r="A290" s="53"/>
      <c r="B290" s="53"/>
      <c r="C290" s="394" t="s">
        <v>3773</v>
      </c>
      <c r="D290" s="392">
        <v>43049</v>
      </c>
      <c r="E290" s="394">
        <v>58434</v>
      </c>
      <c r="F290" s="394">
        <v>464</v>
      </c>
      <c r="G290" s="37"/>
      <c r="H290" s="25"/>
      <c r="I290" s="48"/>
      <c r="J290" s="26"/>
      <c r="K290" s="8"/>
      <c r="L290" s="27"/>
      <c r="M290" s="241"/>
    </row>
    <row r="291" spans="1:13" ht="17.25" hidden="1" customHeight="1" outlineLevel="1" x14ac:dyDescent="0.25">
      <c r="A291" s="53"/>
      <c r="B291" s="53"/>
      <c r="C291" s="394" t="s">
        <v>3774</v>
      </c>
      <c r="D291" s="392">
        <v>43049</v>
      </c>
      <c r="E291" s="394">
        <v>58435</v>
      </c>
      <c r="F291" s="394">
        <v>464</v>
      </c>
      <c r="G291" s="37"/>
      <c r="H291" s="25"/>
      <c r="I291" s="48"/>
      <c r="J291" s="26"/>
      <c r="K291" s="8"/>
      <c r="L291" s="27"/>
      <c r="M291" s="241"/>
    </row>
    <row r="292" spans="1:13" ht="17.25" hidden="1" customHeight="1" outlineLevel="1" x14ac:dyDescent="0.25">
      <c r="A292" s="53"/>
      <c r="B292" s="53"/>
      <c r="C292" s="394" t="s">
        <v>3775</v>
      </c>
      <c r="D292" s="392">
        <v>43050</v>
      </c>
      <c r="E292" s="394">
        <v>48776</v>
      </c>
      <c r="F292" s="394">
        <v>464</v>
      </c>
      <c r="G292" s="37"/>
      <c r="H292" s="25"/>
      <c r="I292" s="48"/>
      <c r="J292" s="26"/>
      <c r="K292" s="8"/>
      <c r="L292" s="27"/>
      <c r="M292" s="241"/>
    </row>
    <row r="293" spans="1:13" ht="17.25" hidden="1" customHeight="1" outlineLevel="1" x14ac:dyDescent="0.25">
      <c r="A293" s="53"/>
      <c r="B293" s="53"/>
      <c r="C293" s="394" t="s">
        <v>3776</v>
      </c>
      <c r="D293" s="392">
        <v>43050</v>
      </c>
      <c r="E293" s="394">
        <v>47762</v>
      </c>
      <c r="F293" s="394">
        <v>464</v>
      </c>
      <c r="G293" s="37"/>
      <c r="H293" s="25"/>
      <c r="I293" s="48"/>
      <c r="J293" s="26"/>
      <c r="K293" s="8"/>
      <c r="L293" s="27"/>
      <c r="M293" s="241"/>
    </row>
    <row r="294" spans="1:13" ht="17.25" hidden="1" customHeight="1" outlineLevel="1" x14ac:dyDescent="0.25">
      <c r="A294" s="53"/>
      <c r="B294" s="53"/>
      <c r="C294" s="394" t="s">
        <v>3777</v>
      </c>
      <c r="D294" s="392">
        <v>43050</v>
      </c>
      <c r="E294" s="394">
        <v>58436</v>
      </c>
      <c r="F294" s="394">
        <v>464</v>
      </c>
      <c r="G294" s="37"/>
      <c r="H294" s="25"/>
      <c r="I294" s="48"/>
      <c r="J294" s="26"/>
      <c r="K294" s="8"/>
      <c r="L294" s="27"/>
      <c r="M294" s="241"/>
    </row>
    <row r="295" spans="1:13" ht="17.25" hidden="1" customHeight="1" outlineLevel="1" x14ac:dyDescent="0.25">
      <c r="A295" s="53"/>
      <c r="B295" s="53"/>
      <c r="C295" s="394" t="s">
        <v>3778</v>
      </c>
      <c r="D295" s="392">
        <v>43050</v>
      </c>
      <c r="E295" s="394">
        <v>47763</v>
      </c>
      <c r="F295" s="394">
        <v>464</v>
      </c>
      <c r="G295" s="37"/>
      <c r="H295" s="25"/>
      <c r="I295" s="48"/>
      <c r="J295" s="26"/>
      <c r="K295" s="8"/>
      <c r="L295" s="27"/>
      <c r="M295" s="241"/>
    </row>
    <row r="296" spans="1:13" ht="17.25" hidden="1" customHeight="1" outlineLevel="1" x14ac:dyDescent="0.25">
      <c r="A296" s="53"/>
      <c r="B296" s="53"/>
      <c r="C296" s="394" t="s">
        <v>3779</v>
      </c>
      <c r="D296" s="392">
        <v>43050</v>
      </c>
      <c r="E296" s="394">
        <v>4877</v>
      </c>
      <c r="F296" s="394">
        <v>464</v>
      </c>
      <c r="G296" s="37"/>
      <c r="H296" s="25"/>
      <c r="I296" s="48"/>
      <c r="J296" s="26"/>
      <c r="K296" s="8"/>
      <c r="L296" s="27"/>
      <c r="M296" s="241"/>
    </row>
    <row r="297" spans="1:13" ht="17.25" hidden="1" customHeight="1" outlineLevel="1" x14ac:dyDescent="0.25">
      <c r="A297" s="53"/>
      <c r="B297" s="53"/>
      <c r="C297" s="394" t="s">
        <v>3780</v>
      </c>
      <c r="D297" s="392">
        <v>43050</v>
      </c>
      <c r="E297" s="394">
        <v>58437</v>
      </c>
      <c r="F297" s="394">
        <v>464</v>
      </c>
      <c r="G297" s="37"/>
      <c r="H297" s="25"/>
      <c r="I297" s="48"/>
      <c r="J297" s="26"/>
      <c r="K297" s="8"/>
      <c r="L297" s="27"/>
      <c r="M297" s="241"/>
    </row>
    <row r="298" spans="1:13" ht="17.25" hidden="1" customHeight="1" outlineLevel="1" x14ac:dyDescent="0.25">
      <c r="A298" s="53"/>
      <c r="B298" s="53"/>
      <c r="C298" s="394" t="s">
        <v>3781</v>
      </c>
      <c r="D298" s="392">
        <v>43052</v>
      </c>
      <c r="E298" s="394">
        <v>47764</v>
      </c>
      <c r="F298" s="394">
        <v>464</v>
      </c>
      <c r="G298" s="37"/>
      <c r="H298" s="25"/>
      <c r="I298" s="48"/>
      <c r="J298" s="26"/>
      <c r="K298" s="8"/>
      <c r="L298" s="27"/>
      <c r="M298" s="241"/>
    </row>
    <row r="299" spans="1:13" ht="17.25" hidden="1" customHeight="1" outlineLevel="1" x14ac:dyDescent="0.25">
      <c r="A299" s="53"/>
      <c r="B299" s="53"/>
      <c r="C299" s="394" t="s">
        <v>3782</v>
      </c>
      <c r="D299" s="392">
        <v>43052</v>
      </c>
      <c r="E299" s="394">
        <v>58438</v>
      </c>
      <c r="F299" s="394">
        <v>464</v>
      </c>
      <c r="G299" s="37"/>
      <c r="H299" s="25"/>
      <c r="I299" s="48"/>
      <c r="J299" s="26"/>
      <c r="K299" s="8"/>
      <c r="L299" s="27"/>
      <c r="M299" s="241"/>
    </row>
    <row r="300" spans="1:13" ht="17.25" hidden="1" customHeight="1" outlineLevel="1" x14ac:dyDescent="0.25">
      <c r="A300" s="53"/>
      <c r="B300" s="53"/>
      <c r="C300" s="394" t="s">
        <v>3783</v>
      </c>
      <c r="D300" s="392">
        <v>43052</v>
      </c>
      <c r="E300" s="394">
        <v>58440</v>
      </c>
      <c r="F300" s="394">
        <v>464</v>
      </c>
      <c r="G300" s="37"/>
      <c r="H300" s="25"/>
      <c r="I300" s="48"/>
      <c r="J300" s="26"/>
      <c r="K300" s="8"/>
      <c r="L300" s="27"/>
      <c r="M300" s="241"/>
    </row>
    <row r="301" spans="1:13" ht="17.25" hidden="1" customHeight="1" outlineLevel="1" x14ac:dyDescent="0.25">
      <c r="A301" s="53"/>
      <c r="B301" s="53"/>
      <c r="C301" s="394" t="s">
        <v>3784</v>
      </c>
      <c r="D301" s="392">
        <v>43052</v>
      </c>
      <c r="E301" s="394">
        <v>47765</v>
      </c>
      <c r="F301" s="394">
        <v>464</v>
      </c>
      <c r="G301" s="37"/>
      <c r="H301" s="25"/>
      <c r="I301" s="48"/>
      <c r="J301" s="26"/>
      <c r="K301" s="8"/>
      <c r="L301" s="27"/>
      <c r="M301" s="241"/>
    </row>
    <row r="302" spans="1:13" ht="17.25" hidden="1" customHeight="1" outlineLevel="1" x14ac:dyDescent="0.25">
      <c r="A302" s="53"/>
      <c r="B302" s="53"/>
      <c r="C302" s="394" t="s">
        <v>3785</v>
      </c>
      <c r="D302" s="392">
        <v>43052</v>
      </c>
      <c r="E302" s="394">
        <v>48778</v>
      </c>
      <c r="F302" s="394">
        <v>464</v>
      </c>
      <c r="G302" s="37"/>
      <c r="H302" s="25"/>
      <c r="I302" s="48"/>
      <c r="J302" s="26"/>
      <c r="K302" s="8"/>
      <c r="L302" s="27"/>
      <c r="M302" s="241"/>
    </row>
    <row r="303" spans="1:13" ht="17.25" hidden="1" customHeight="1" outlineLevel="1" x14ac:dyDescent="0.25">
      <c r="A303" s="53"/>
      <c r="B303" s="53"/>
      <c r="C303" s="394" t="s">
        <v>3786</v>
      </c>
      <c r="D303" s="392">
        <v>43052</v>
      </c>
      <c r="E303" s="394">
        <v>58441</v>
      </c>
      <c r="F303" s="394">
        <v>464</v>
      </c>
      <c r="G303" s="37"/>
      <c r="H303" s="25"/>
      <c r="I303" s="48"/>
      <c r="J303" s="26"/>
      <c r="K303" s="8"/>
      <c r="L303" s="27"/>
      <c r="M303" s="241"/>
    </row>
    <row r="304" spans="1:13" ht="17.25" hidden="1" customHeight="1" outlineLevel="1" x14ac:dyDescent="0.25">
      <c r="A304" s="53"/>
      <c r="B304" s="53"/>
      <c r="C304" s="394" t="s">
        <v>3281</v>
      </c>
      <c r="D304" s="392">
        <v>43053</v>
      </c>
      <c r="E304" s="394">
        <v>58442</v>
      </c>
      <c r="F304" s="394">
        <v>464</v>
      </c>
      <c r="G304" s="37"/>
      <c r="H304" s="25"/>
      <c r="I304" s="48"/>
      <c r="J304" s="26"/>
      <c r="K304" s="8"/>
      <c r="L304" s="27"/>
      <c r="M304" s="241"/>
    </row>
    <row r="305" spans="1:13" ht="17.25" hidden="1" customHeight="1" outlineLevel="1" x14ac:dyDescent="0.25">
      <c r="A305" s="53"/>
      <c r="B305" s="53"/>
      <c r="C305" s="394" t="s">
        <v>1177</v>
      </c>
      <c r="D305" s="392">
        <v>43053</v>
      </c>
      <c r="E305" s="394">
        <v>58443</v>
      </c>
      <c r="F305" s="394">
        <v>464</v>
      </c>
      <c r="G305" s="37"/>
      <c r="H305" s="25"/>
      <c r="I305" s="48"/>
      <c r="J305" s="26"/>
      <c r="K305" s="8"/>
      <c r="L305" s="27"/>
      <c r="M305" s="241"/>
    </row>
    <row r="306" spans="1:13" ht="17.25" hidden="1" customHeight="1" outlineLevel="1" x14ac:dyDescent="0.25">
      <c r="A306" s="53"/>
      <c r="B306" s="53"/>
      <c r="C306" s="394" t="s">
        <v>3787</v>
      </c>
      <c r="D306" s="392">
        <v>43053</v>
      </c>
      <c r="E306" s="394">
        <v>58444</v>
      </c>
      <c r="F306" s="394">
        <v>464</v>
      </c>
      <c r="G306" s="37"/>
      <c r="H306" s="25"/>
      <c r="I306" s="48"/>
      <c r="J306" s="26"/>
      <c r="K306" s="8"/>
      <c r="L306" s="27"/>
      <c r="M306" s="241"/>
    </row>
    <row r="307" spans="1:13" ht="17.25" hidden="1" customHeight="1" outlineLevel="1" x14ac:dyDescent="0.25">
      <c r="A307" s="53"/>
      <c r="B307" s="53"/>
      <c r="C307" s="394" t="s">
        <v>3788</v>
      </c>
      <c r="D307" s="392">
        <v>43054</v>
      </c>
      <c r="E307" s="394">
        <v>58445</v>
      </c>
      <c r="F307" s="394">
        <v>464</v>
      </c>
      <c r="G307" s="37"/>
      <c r="H307" s="25"/>
      <c r="I307" s="48"/>
      <c r="J307" s="26"/>
      <c r="K307" s="8"/>
      <c r="L307" s="27"/>
      <c r="M307" s="241"/>
    </row>
    <row r="308" spans="1:13" ht="17.25" hidden="1" customHeight="1" outlineLevel="1" x14ac:dyDescent="0.25">
      <c r="A308" s="53"/>
      <c r="B308" s="53"/>
      <c r="C308" s="394" t="s">
        <v>3789</v>
      </c>
      <c r="D308" s="392">
        <v>43054</v>
      </c>
      <c r="E308" s="394">
        <v>58446</v>
      </c>
      <c r="F308" s="394">
        <v>464</v>
      </c>
      <c r="G308" s="37"/>
      <c r="H308" s="25"/>
      <c r="I308" s="48"/>
      <c r="J308" s="26"/>
      <c r="K308" s="8"/>
      <c r="L308" s="27"/>
      <c r="M308" s="241"/>
    </row>
    <row r="309" spans="1:13" ht="17.25" hidden="1" customHeight="1" outlineLevel="1" x14ac:dyDescent="0.25">
      <c r="A309" s="53"/>
      <c r="B309" s="53"/>
      <c r="C309" s="394" t="s">
        <v>3790</v>
      </c>
      <c r="D309" s="392">
        <v>43054</v>
      </c>
      <c r="E309" s="394">
        <v>58447</v>
      </c>
      <c r="F309" s="394">
        <v>464</v>
      </c>
      <c r="G309" s="37"/>
      <c r="H309" s="25"/>
      <c r="I309" s="48"/>
      <c r="J309" s="26"/>
      <c r="K309" s="8"/>
      <c r="L309" s="27"/>
      <c r="M309" s="241"/>
    </row>
    <row r="310" spans="1:13" ht="17.25" hidden="1" customHeight="1" outlineLevel="1" x14ac:dyDescent="0.25">
      <c r="A310" s="53"/>
      <c r="B310" s="53"/>
      <c r="C310" s="394" t="s">
        <v>3791</v>
      </c>
      <c r="D310" s="392">
        <v>43054</v>
      </c>
      <c r="E310" s="394">
        <v>47766</v>
      </c>
      <c r="F310" s="394">
        <v>464</v>
      </c>
      <c r="G310" s="37"/>
      <c r="H310" s="25"/>
      <c r="I310" s="48"/>
      <c r="J310" s="26"/>
      <c r="K310" s="8"/>
      <c r="L310" s="27"/>
      <c r="M310" s="241"/>
    </row>
    <row r="311" spans="1:13" ht="17.25" hidden="1" customHeight="1" outlineLevel="1" x14ac:dyDescent="0.25">
      <c r="A311" s="53"/>
      <c r="B311" s="53"/>
      <c r="C311" s="394" t="s">
        <v>3792</v>
      </c>
      <c r="D311" s="392">
        <v>43054</v>
      </c>
      <c r="E311" s="394">
        <v>58448</v>
      </c>
      <c r="F311" s="394">
        <v>464</v>
      </c>
      <c r="G311" s="37"/>
      <c r="H311" s="25"/>
      <c r="I311" s="48"/>
      <c r="J311" s="26"/>
      <c r="K311" s="8"/>
      <c r="L311" s="27"/>
      <c r="M311" s="241"/>
    </row>
    <row r="312" spans="1:13" ht="17.25" hidden="1" customHeight="1" outlineLevel="1" x14ac:dyDescent="0.25">
      <c r="A312" s="53"/>
      <c r="B312" s="53"/>
      <c r="C312" s="394" t="s">
        <v>3793</v>
      </c>
      <c r="D312" s="392">
        <v>43055</v>
      </c>
      <c r="E312" s="394">
        <v>48779</v>
      </c>
      <c r="F312" s="394">
        <v>464</v>
      </c>
      <c r="G312" s="37"/>
      <c r="H312" s="25"/>
      <c r="I312" s="48"/>
      <c r="J312" s="26"/>
      <c r="K312" s="8"/>
      <c r="L312" s="27"/>
      <c r="M312" s="241"/>
    </row>
    <row r="313" spans="1:13" ht="17.25" hidden="1" customHeight="1" outlineLevel="1" x14ac:dyDescent="0.25">
      <c r="A313" s="53"/>
      <c r="B313" s="53"/>
      <c r="C313" s="394" t="s">
        <v>3794</v>
      </c>
      <c r="D313" s="392">
        <v>43055</v>
      </c>
      <c r="E313" s="394">
        <v>48780</v>
      </c>
      <c r="F313" s="394">
        <v>464</v>
      </c>
      <c r="G313" s="37"/>
      <c r="H313" s="25"/>
      <c r="I313" s="48"/>
      <c r="J313" s="26"/>
      <c r="K313" s="8"/>
      <c r="L313" s="27"/>
      <c r="M313" s="241"/>
    </row>
    <row r="314" spans="1:13" ht="17.25" hidden="1" customHeight="1" outlineLevel="1" x14ac:dyDescent="0.25">
      <c r="A314" s="53"/>
      <c r="B314" s="53"/>
      <c r="C314" s="394" t="s">
        <v>3795</v>
      </c>
      <c r="D314" s="392">
        <v>43055</v>
      </c>
      <c r="E314" s="394">
        <v>47767</v>
      </c>
      <c r="F314" s="394">
        <v>464</v>
      </c>
      <c r="G314" s="37"/>
      <c r="H314" s="25"/>
      <c r="I314" s="48"/>
      <c r="J314" s="26"/>
      <c r="K314" s="8"/>
      <c r="L314" s="27"/>
      <c r="M314" s="241"/>
    </row>
    <row r="315" spans="1:13" ht="17.25" hidden="1" customHeight="1" outlineLevel="1" x14ac:dyDescent="0.25">
      <c r="A315" s="53"/>
      <c r="B315" s="53"/>
      <c r="C315" s="394" t="s">
        <v>641</v>
      </c>
      <c r="D315" s="392">
        <v>43055</v>
      </c>
      <c r="E315" s="394">
        <v>58449</v>
      </c>
      <c r="F315" s="394">
        <v>464</v>
      </c>
      <c r="G315" s="37"/>
      <c r="H315" s="25"/>
      <c r="I315" s="48"/>
      <c r="J315" s="26"/>
      <c r="K315" s="8"/>
      <c r="L315" s="27"/>
      <c r="M315" s="241"/>
    </row>
    <row r="316" spans="1:13" ht="17.25" hidden="1" customHeight="1" outlineLevel="1" x14ac:dyDescent="0.25">
      <c r="A316" s="53"/>
      <c r="B316" s="53"/>
      <c r="C316" s="394" t="s">
        <v>3796</v>
      </c>
      <c r="D316" s="392">
        <v>43056</v>
      </c>
      <c r="E316" s="394">
        <v>58450</v>
      </c>
      <c r="F316" s="394">
        <v>464</v>
      </c>
      <c r="G316" s="37"/>
      <c r="H316" s="25"/>
      <c r="I316" s="48"/>
      <c r="J316" s="26"/>
      <c r="K316" s="8"/>
      <c r="L316" s="27"/>
      <c r="M316" s="241"/>
    </row>
    <row r="317" spans="1:13" ht="17.25" hidden="1" customHeight="1" outlineLevel="1" x14ac:dyDescent="0.25">
      <c r="A317" s="53"/>
      <c r="B317" s="53"/>
      <c r="C317" s="394" t="s">
        <v>3797</v>
      </c>
      <c r="D317" s="392">
        <v>43056</v>
      </c>
      <c r="E317" s="394">
        <v>47768</v>
      </c>
      <c r="F317" s="394">
        <v>464</v>
      </c>
      <c r="G317" s="37"/>
      <c r="H317" s="25"/>
      <c r="I317" s="48"/>
      <c r="J317" s="26"/>
      <c r="K317" s="8"/>
      <c r="L317" s="27"/>
      <c r="M317" s="241"/>
    </row>
    <row r="318" spans="1:13" ht="17.25" hidden="1" customHeight="1" outlineLevel="1" x14ac:dyDescent="0.25">
      <c r="A318" s="53"/>
      <c r="B318" s="53"/>
      <c r="C318" s="394" t="s">
        <v>3078</v>
      </c>
      <c r="D318" s="392">
        <v>43056</v>
      </c>
      <c r="E318" s="394">
        <v>47769</v>
      </c>
      <c r="F318" s="394">
        <v>464</v>
      </c>
      <c r="G318" s="37"/>
      <c r="H318" s="25"/>
      <c r="I318" s="48"/>
      <c r="J318" s="26"/>
      <c r="K318" s="8"/>
      <c r="L318" s="27"/>
      <c r="M318" s="241"/>
    </row>
    <row r="319" spans="1:13" ht="17.25" hidden="1" customHeight="1" outlineLevel="1" x14ac:dyDescent="0.25">
      <c r="A319" s="53"/>
      <c r="B319" s="53"/>
      <c r="C319" s="394" t="s">
        <v>3798</v>
      </c>
      <c r="D319" s="392">
        <v>43056</v>
      </c>
      <c r="E319" s="394">
        <v>47770</v>
      </c>
      <c r="F319" s="394">
        <v>464</v>
      </c>
      <c r="G319" s="37"/>
      <c r="H319" s="25"/>
      <c r="I319" s="48"/>
      <c r="J319" s="26"/>
      <c r="K319" s="8"/>
      <c r="L319" s="27"/>
      <c r="M319" s="241"/>
    </row>
    <row r="320" spans="1:13" ht="17.25" hidden="1" customHeight="1" outlineLevel="1" x14ac:dyDescent="0.25">
      <c r="A320" s="53"/>
      <c r="B320" s="53"/>
      <c r="C320" s="394" t="s">
        <v>3799</v>
      </c>
      <c r="D320" s="392">
        <v>43057</v>
      </c>
      <c r="E320" s="394">
        <v>47771</v>
      </c>
      <c r="F320" s="394">
        <v>464</v>
      </c>
      <c r="G320" s="37"/>
      <c r="H320" s="25"/>
      <c r="I320" s="48"/>
      <c r="J320" s="26"/>
      <c r="K320" s="8"/>
      <c r="L320" s="27"/>
      <c r="M320" s="241"/>
    </row>
    <row r="321" spans="1:13" ht="17.25" hidden="1" customHeight="1" outlineLevel="1" x14ac:dyDescent="0.25">
      <c r="A321" s="53"/>
      <c r="B321" s="53"/>
      <c r="C321" s="394" t="s">
        <v>1378</v>
      </c>
      <c r="D321" s="392">
        <v>43057</v>
      </c>
      <c r="E321" s="394">
        <v>47772</v>
      </c>
      <c r="F321" s="394">
        <v>464</v>
      </c>
      <c r="G321" s="37"/>
      <c r="H321" s="25"/>
      <c r="I321" s="48"/>
      <c r="J321" s="26"/>
      <c r="K321" s="8"/>
      <c r="L321" s="27"/>
      <c r="M321" s="241"/>
    </row>
    <row r="322" spans="1:13" ht="17.25" hidden="1" customHeight="1" outlineLevel="1" x14ac:dyDescent="0.25">
      <c r="A322" s="53"/>
      <c r="B322" s="53"/>
      <c r="C322" s="394" t="s">
        <v>3800</v>
      </c>
      <c r="D322" s="392">
        <v>43060</v>
      </c>
      <c r="E322" s="394">
        <v>47773</v>
      </c>
      <c r="F322" s="394">
        <v>464</v>
      </c>
      <c r="G322" s="37"/>
      <c r="H322" s="25"/>
      <c r="I322" s="48"/>
      <c r="J322" s="26"/>
      <c r="K322" s="8"/>
      <c r="L322" s="27"/>
      <c r="M322" s="241"/>
    </row>
    <row r="323" spans="1:13" ht="17.25" hidden="1" customHeight="1" outlineLevel="1" x14ac:dyDescent="0.25">
      <c r="A323" s="53"/>
      <c r="B323" s="53"/>
      <c r="C323" s="394" t="s">
        <v>2046</v>
      </c>
      <c r="D323" s="392">
        <v>43060</v>
      </c>
      <c r="E323" s="394">
        <v>48781</v>
      </c>
      <c r="F323" s="394">
        <v>464</v>
      </c>
      <c r="G323" s="37"/>
      <c r="H323" s="25"/>
      <c r="I323" s="48"/>
      <c r="J323" s="26"/>
      <c r="K323" s="8"/>
      <c r="L323" s="27"/>
      <c r="M323" s="241"/>
    </row>
    <row r="324" spans="1:13" ht="17.25" hidden="1" customHeight="1" outlineLevel="1" x14ac:dyDescent="0.25">
      <c r="A324" s="53"/>
      <c r="B324" s="53"/>
      <c r="C324" s="394" t="s">
        <v>3801</v>
      </c>
      <c r="D324" s="392">
        <v>43060</v>
      </c>
      <c r="E324" s="394">
        <v>47774</v>
      </c>
      <c r="F324" s="394">
        <v>464</v>
      </c>
      <c r="G324" s="37"/>
      <c r="H324" s="25"/>
      <c r="I324" s="48"/>
      <c r="J324" s="26"/>
      <c r="K324" s="8"/>
      <c r="L324" s="27"/>
      <c r="M324" s="241"/>
    </row>
    <row r="325" spans="1:13" ht="17.25" hidden="1" customHeight="1" outlineLevel="1" x14ac:dyDescent="0.25">
      <c r="A325" s="53"/>
      <c r="B325" s="53"/>
      <c r="C325" s="394" t="s">
        <v>3802</v>
      </c>
      <c r="D325" s="392">
        <v>43061</v>
      </c>
      <c r="E325" s="394">
        <v>47775</v>
      </c>
      <c r="F325" s="394">
        <v>464</v>
      </c>
      <c r="G325" s="37"/>
      <c r="H325" s="25"/>
      <c r="I325" s="48"/>
      <c r="J325" s="26"/>
      <c r="K325" s="8"/>
      <c r="L325" s="27"/>
      <c r="M325" s="241"/>
    </row>
    <row r="326" spans="1:13" ht="17.25" hidden="1" customHeight="1" outlineLevel="1" x14ac:dyDescent="0.25">
      <c r="A326" s="53"/>
      <c r="B326" s="53"/>
      <c r="C326" s="394" t="s">
        <v>3803</v>
      </c>
      <c r="D326" s="392">
        <v>43061</v>
      </c>
      <c r="E326" s="394">
        <v>48782</v>
      </c>
      <c r="F326" s="394">
        <v>464</v>
      </c>
      <c r="G326" s="37"/>
      <c r="H326" s="25"/>
      <c r="I326" s="48"/>
      <c r="J326" s="26"/>
      <c r="K326" s="8"/>
      <c r="L326" s="27"/>
      <c r="M326" s="241"/>
    </row>
    <row r="327" spans="1:13" ht="17.25" hidden="1" customHeight="1" outlineLevel="1" x14ac:dyDescent="0.25">
      <c r="A327" s="53"/>
      <c r="B327" s="53"/>
      <c r="C327" s="394" t="s">
        <v>3804</v>
      </c>
      <c r="D327" s="392">
        <v>43061</v>
      </c>
      <c r="E327" s="394">
        <v>48783</v>
      </c>
      <c r="F327" s="394">
        <v>464</v>
      </c>
      <c r="G327" s="37"/>
      <c r="H327" s="25"/>
      <c r="I327" s="48"/>
      <c r="J327" s="26"/>
      <c r="K327" s="8"/>
      <c r="L327" s="27"/>
      <c r="M327" s="241"/>
    </row>
    <row r="328" spans="1:13" ht="17.25" hidden="1" customHeight="1" outlineLevel="1" x14ac:dyDescent="0.25">
      <c r="A328" s="53"/>
      <c r="B328" s="53"/>
      <c r="C328" s="394" t="s">
        <v>3805</v>
      </c>
      <c r="D328" s="392">
        <v>43061</v>
      </c>
      <c r="E328" s="394">
        <v>47776</v>
      </c>
      <c r="F328" s="394">
        <v>464</v>
      </c>
      <c r="G328" s="37"/>
      <c r="H328" s="25"/>
      <c r="I328" s="48"/>
      <c r="J328" s="26"/>
      <c r="K328" s="8"/>
      <c r="L328" s="27"/>
      <c r="M328" s="241"/>
    </row>
    <row r="329" spans="1:13" ht="17.25" hidden="1" customHeight="1" outlineLevel="1" x14ac:dyDescent="0.25">
      <c r="A329" s="53"/>
      <c r="B329" s="53"/>
      <c r="C329" s="394" t="s">
        <v>2093</v>
      </c>
      <c r="D329" s="392">
        <v>43061</v>
      </c>
      <c r="E329" s="394">
        <v>47777</v>
      </c>
      <c r="F329" s="394">
        <v>464</v>
      </c>
      <c r="G329" s="37"/>
      <c r="H329" s="25"/>
      <c r="I329" s="48"/>
      <c r="J329" s="26"/>
      <c r="K329" s="8"/>
      <c r="L329" s="27"/>
      <c r="M329" s="241"/>
    </row>
    <row r="330" spans="1:13" ht="17.25" hidden="1" customHeight="1" outlineLevel="1" x14ac:dyDescent="0.25">
      <c r="A330" s="53"/>
      <c r="B330" s="53"/>
      <c r="C330" s="394" t="s">
        <v>3806</v>
      </c>
      <c r="D330" s="392">
        <v>43061</v>
      </c>
      <c r="E330" s="394">
        <v>48784</v>
      </c>
      <c r="F330" s="394">
        <v>464</v>
      </c>
      <c r="G330" s="37"/>
      <c r="H330" s="25"/>
      <c r="I330" s="48"/>
      <c r="J330" s="26"/>
      <c r="K330" s="8"/>
      <c r="L330" s="27"/>
      <c r="M330" s="241"/>
    </row>
    <row r="331" spans="1:13" ht="17.25" hidden="1" customHeight="1" outlineLevel="1" x14ac:dyDescent="0.25">
      <c r="A331" s="53"/>
      <c r="B331" s="53"/>
      <c r="C331" s="394" t="s">
        <v>3807</v>
      </c>
      <c r="D331" s="392">
        <v>43061</v>
      </c>
      <c r="E331" s="394">
        <v>48785</v>
      </c>
      <c r="F331" s="394">
        <v>464</v>
      </c>
      <c r="G331" s="37"/>
      <c r="H331" s="25"/>
      <c r="I331" s="48"/>
      <c r="J331" s="26"/>
      <c r="K331" s="8"/>
      <c r="L331" s="27"/>
      <c r="M331" s="241"/>
    </row>
    <row r="332" spans="1:13" ht="17.25" hidden="1" customHeight="1" outlineLevel="1" x14ac:dyDescent="0.25">
      <c r="A332" s="53"/>
      <c r="B332" s="53"/>
      <c r="C332" s="394" t="s">
        <v>725</v>
      </c>
      <c r="D332" s="392">
        <v>43062</v>
      </c>
      <c r="E332" s="394">
        <v>48786</v>
      </c>
      <c r="F332" s="394">
        <v>464</v>
      </c>
      <c r="G332" s="37"/>
      <c r="H332" s="25"/>
      <c r="I332" s="48"/>
      <c r="J332" s="26"/>
      <c r="K332" s="8"/>
      <c r="L332" s="27"/>
      <c r="M332" s="241"/>
    </row>
    <row r="333" spans="1:13" ht="17.25" hidden="1" customHeight="1" outlineLevel="1" x14ac:dyDescent="0.25">
      <c r="A333" s="53"/>
      <c r="B333" s="53"/>
      <c r="C333" s="394" t="s">
        <v>3304</v>
      </c>
      <c r="D333" s="392">
        <v>43062</v>
      </c>
      <c r="E333" s="394">
        <v>47778</v>
      </c>
      <c r="F333" s="394">
        <v>464</v>
      </c>
      <c r="G333" s="37"/>
      <c r="H333" s="25"/>
      <c r="I333" s="48"/>
      <c r="J333" s="26"/>
      <c r="K333" s="8"/>
      <c r="L333" s="27"/>
      <c r="M333" s="241"/>
    </row>
    <row r="334" spans="1:13" ht="17.25" hidden="1" customHeight="1" outlineLevel="1" x14ac:dyDescent="0.25">
      <c r="A334" s="53"/>
      <c r="B334" s="53"/>
      <c r="C334" s="394" t="s">
        <v>3808</v>
      </c>
      <c r="D334" s="392">
        <v>43063</v>
      </c>
      <c r="E334" s="394">
        <v>48787</v>
      </c>
      <c r="F334" s="394">
        <v>464</v>
      </c>
      <c r="G334" s="37"/>
      <c r="H334" s="25"/>
      <c r="I334" s="48"/>
      <c r="J334" s="26"/>
      <c r="K334" s="8"/>
      <c r="L334" s="27"/>
      <c r="M334" s="241"/>
    </row>
    <row r="335" spans="1:13" ht="17.25" hidden="1" customHeight="1" outlineLevel="1" x14ac:dyDescent="0.25">
      <c r="A335" s="53"/>
      <c r="B335" s="53"/>
      <c r="C335" s="394" t="s">
        <v>3809</v>
      </c>
      <c r="D335" s="392">
        <v>43063</v>
      </c>
      <c r="E335" s="394">
        <v>48788</v>
      </c>
      <c r="F335" s="394">
        <v>464</v>
      </c>
      <c r="G335" s="37"/>
      <c r="H335" s="25"/>
      <c r="I335" s="48"/>
      <c r="J335" s="26"/>
      <c r="K335" s="8"/>
      <c r="L335" s="27"/>
      <c r="M335" s="241"/>
    </row>
    <row r="336" spans="1:13" ht="17.25" hidden="1" customHeight="1" outlineLevel="1" x14ac:dyDescent="0.25">
      <c r="A336" s="53"/>
      <c r="B336" s="53"/>
      <c r="C336" s="394" t="s">
        <v>3810</v>
      </c>
      <c r="D336" s="392">
        <v>43063</v>
      </c>
      <c r="E336" s="394">
        <v>48789</v>
      </c>
      <c r="F336" s="394">
        <v>464</v>
      </c>
      <c r="G336" s="37"/>
      <c r="H336" s="25"/>
      <c r="I336" s="48"/>
      <c r="J336" s="26"/>
      <c r="K336" s="8"/>
      <c r="L336" s="27"/>
      <c r="M336" s="241"/>
    </row>
    <row r="337" spans="1:13" ht="17.25" hidden="1" customHeight="1" outlineLevel="1" x14ac:dyDescent="0.25">
      <c r="A337" s="53"/>
      <c r="B337" s="53"/>
      <c r="C337" s="394" t="s">
        <v>3811</v>
      </c>
      <c r="D337" s="392">
        <v>43064</v>
      </c>
      <c r="E337" s="394">
        <v>47779</v>
      </c>
      <c r="F337" s="394">
        <v>464</v>
      </c>
      <c r="G337" s="37"/>
      <c r="H337" s="25"/>
      <c r="I337" s="48"/>
      <c r="J337" s="26"/>
      <c r="K337" s="8"/>
      <c r="L337" s="27"/>
      <c r="M337" s="241"/>
    </row>
    <row r="338" spans="1:13" ht="17.25" hidden="1" customHeight="1" outlineLevel="1" x14ac:dyDescent="0.25">
      <c r="A338" s="53"/>
      <c r="B338" s="53"/>
      <c r="C338" s="394" t="s">
        <v>748</v>
      </c>
      <c r="D338" s="392">
        <v>43064</v>
      </c>
      <c r="E338" s="394">
        <v>47780</v>
      </c>
      <c r="F338" s="394">
        <v>464</v>
      </c>
      <c r="G338" s="37"/>
      <c r="H338" s="25"/>
      <c r="I338" s="48"/>
      <c r="J338" s="26"/>
      <c r="K338" s="8"/>
      <c r="L338" s="27"/>
      <c r="M338" s="241"/>
    </row>
    <row r="339" spans="1:13" ht="17.25" hidden="1" customHeight="1" outlineLevel="1" x14ac:dyDescent="0.25">
      <c r="A339" s="53"/>
      <c r="B339" s="53"/>
      <c r="C339" s="394" t="s">
        <v>1859</v>
      </c>
      <c r="D339" s="392">
        <v>43064</v>
      </c>
      <c r="E339" s="394">
        <v>47781</v>
      </c>
      <c r="F339" s="394">
        <v>464</v>
      </c>
      <c r="G339" s="37"/>
      <c r="H339" s="25"/>
      <c r="I339" s="48"/>
      <c r="J339" s="26"/>
      <c r="K339" s="8"/>
      <c r="L339" s="27"/>
      <c r="M339" s="241"/>
    </row>
    <row r="340" spans="1:13" ht="17.25" hidden="1" customHeight="1" outlineLevel="1" x14ac:dyDescent="0.25">
      <c r="A340" s="53"/>
      <c r="B340" s="53"/>
      <c r="C340" s="394" t="s">
        <v>3812</v>
      </c>
      <c r="D340" s="392">
        <v>43064</v>
      </c>
      <c r="E340" s="394">
        <v>48790</v>
      </c>
      <c r="F340" s="394">
        <v>464</v>
      </c>
      <c r="G340" s="37"/>
      <c r="H340" s="25"/>
      <c r="I340" s="48"/>
      <c r="J340" s="26"/>
      <c r="K340" s="8"/>
      <c r="L340" s="27"/>
      <c r="M340" s="241"/>
    </row>
    <row r="341" spans="1:13" ht="17.25" hidden="1" customHeight="1" outlineLevel="1" x14ac:dyDescent="0.25">
      <c r="A341" s="53"/>
      <c r="B341" s="53"/>
      <c r="C341" s="394" t="s">
        <v>3813</v>
      </c>
      <c r="D341" s="392">
        <v>43064</v>
      </c>
      <c r="E341" s="394">
        <v>47782</v>
      </c>
      <c r="F341" s="394">
        <v>464</v>
      </c>
      <c r="G341" s="37"/>
      <c r="H341" s="25"/>
      <c r="I341" s="48"/>
      <c r="J341" s="26"/>
      <c r="K341" s="8"/>
      <c r="L341" s="27"/>
      <c r="M341" s="241"/>
    </row>
    <row r="342" spans="1:13" ht="17.25" hidden="1" customHeight="1" outlineLevel="1" x14ac:dyDescent="0.25">
      <c r="A342" s="53"/>
      <c r="B342" s="53"/>
      <c r="C342" s="394" t="s">
        <v>3814</v>
      </c>
      <c r="D342" s="392">
        <v>43064</v>
      </c>
      <c r="E342" s="394">
        <v>47783</v>
      </c>
      <c r="F342" s="394">
        <v>464</v>
      </c>
      <c r="G342" s="37"/>
      <c r="H342" s="25"/>
      <c r="I342" s="48"/>
      <c r="J342" s="26"/>
      <c r="K342" s="8"/>
      <c r="L342" s="27"/>
      <c r="M342" s="241"/>
    </row>
    <row r="343" spans="1:13" ht="17.25" hidden="1" customHeight="1" outlineLevel="1" x14ac:dyDescent="0.25">
      <c r="A343" s="53"/>
      <c r="B343" s="53"/>
      <c r="C343" s="394" t="s">
        <v>3815</v>
      </c>
      <c r="D343" s="392">
        <v>43066</v>
      </c>
      <c r="E343" s="394">
        <v>48791</v>
      </c>
      <c r="F343" s="394">
        <v>464</v>
      </c>
      <c r="G343" s="37"/>
      <c r="H343" s="25"/>
      <c r="I343" s="48"/>
      <c r="J343" s="26"/>
      <c r="K343" s="8"/>
      <c r="L343" s="27"/>
      <c r="M343" s="241"/>
    </row>
    <row r="344" spans="1:13" ht="17.25" hidden="1" customHeight="1" outlineLevel="1" x14ac:dyDescent="0.25">
      <c r="A344" s="53"/>
      <c r="B344" s="53"/>
      <c r="C344" s="394" t="s">
        <v>3816</v>
      </c>
      <c r="D344" s="392">
        <v>43066</v>
      </c>
      <c r="E344" s="394">
        <v>47784</v>
      </c>
      <c r="F344" s="394">
        <v>464</v>
      </c>
      <c r="G344" s="37"/>
      <c r="H344" s="25"/>
      <c r="I344" s="48"/>
      <c r="J344" s="26"/>
      <c r="K344" s="8"/>
      <c r="L344" s="27"/>
      <c r="M344" s="241"/>
    </row>
    <row r="345" spans="1:13" ht="17.25" hidden="1" customHeight="1" outlineLevel="1" x14ac:dyDescent="0.25">
      <c r="A345" s="53"/>
      <c r="B345" s="53"/>
      <c r="C345" s="394" t="s">
        <v>3817</v>
      </c>
      <c r="D345" s="392">
        <v>43066</v>
      </c>
      <c r="E345" s="394">
        <v>47785</v>
      </c>
      <c r="F345" s="394">
        <v>464</v>
      </c>
      <c r="G345" s="37"/>
      <c r="H345" s="25"/>
      <c r="I345" s="48"/>
      <c r="J345" s="26"/>
      <c r="K345" s="8"/>
      <c r="L345" s="27"/>
      <c r="M345" s="241"/>
    </row>
    <row r="346" spans="1:13" ht="17.25" hidden="1" customHeight="1" outlineLevel="1" x14ac:dyDescent="0.25">
      <c r="A346" s="53"/>
      <c r="B346" s="53"/>
      <c r="C346" s="394" t="s">
        <v>3818</v>
      </c>
      <c r="D346" s="392">
        <v>43066</v>
      </c>
      <c r="E346" s="394">
        <v>47786</v>
      </c>
      <c r="F346" s="394">
        <v>464</v>
      </c>
      <c r="G346" s="37"/>
      <c r="H346" s="25"/>
      <c r="I346" s="48"/>
      <c r="J346" s="26"/>
      <c r="K346" s="8"/>
      <c r="L346" s="27"/>
      <c r="M346" s="241"/>
    </row>
    <row r="347" spans="1:13" ht="17.25" hidden="1" customHeight="1" outlineLevel="1" x14ac:dyDescent="0.25">
      <c r="A347" s="53"/>
      <c r="B347" s="53"/>
      <c r="C347" s="394" t="s">
        <v>413</v>
      </c>
      <c r="D347" s="392">
        <v>43067</v>
      </c>
      <c r="E347" s="394">
        <v>47801</v>
      </c>
      <c r="F347" s="394">
        <v>464</v>
      </c>
      <c r="G347" s="37"/>
      <c r="H347" s="25"/>
      <c r="I347" s="48"/>
      <c r="J347" s="26"/>
      <c r="K347" s="8"/>
      <c r="L347" s="27"/>
      <c r="M347" s="241"/>
    </row>
    <row r="348" spans="1:13" ht="17.25" hidden="1" customHeight="1" outlineLevel="1" x14ac:dyDescent="0.25">
      <c r="A348" s="53"/>
      <c r="B348" s="53"/>
      <c r="C348" s="394" t="s">
        <v>3819</v>
      </c>
      <c r="D348" s="392">
        <v>43067</v>
      </c>
      <c r="E348" s="394">
        <v>47787</v>
      </c>
      <c r="F348" s="394">
        <v>464</v>
      </c>
      <c r="G348" s="37"/>
      <c r="H348" s="25"/>
      <c r="I348" s="48"/>
      <c r="J348" s="26"/>
      <c r="K348" s="8"/>
      <c r="L348" s="27"/>
      <c r="M348" s="241"/>
    </row>
    <row r="349" spans="1:13" ht="17.25" hidden="1" customHeight="1" outlineLevel="1" x14ac:dyDescent="0.25">
      <c r="A349" s="53"/>
      <c r="B349" s="53"/>
      <c r="C349" s="394" t="s">
        <v>2067</v>
      </c>
      <c r="D349" s="392">
        <v>43067</v>
      </c>
      <c r="E349" s="394">
        <v>47788</v>
      </c>
      <c r="F349" s="394">
        <v>464</v>
      </c>
      <c r="G349" s="37"/>
      <c r="H349" s="25"/>
      <c r="I349" s="48"/>
      <c r="J349" s="26"/>
      <c r="K349" s="8"/>
      <c r="L349" s="27"/>
      <c r="M349" s="241"/>
    </row>
    <row r="350" spans="1:13" ht="17.25" hidden="1" customHeight="1" outlineLevel="1" x14ac:dyDescent="0.25">
      <c r="A350" s="53"/>
      <c r="B350" s="53"/>
      <c r="C350" s="394" t="s">
        <v>3820</v>
      </c>
      <c r="D350" s="392">
        <v>43067</v>
      </c>
      <c r="E350" s="394">
        <v>48792</v>
      </c>
      <c r="F350" s="394">
        <v>464</v>
      </c>
      <c r="G350" s="37"/>
      <c r="H350" s="25"/>
      <c r="I350" s="48"/>
      <c r="J350" s="26"/>
      <c r="K350" s="8"/>
      <c r="L350" s="27"/>
      <c r="M350" s="241"/>
    </row>
    <row r="351" spans="1:13" ht="17.25" hidden="1" customHeight="1" outlineLevel="1" x14ac:dyDescent="0.25">
      <c r="A351" s="53"/>
      <c r="B351" s="53"/>
      <c r="C351" s="394" t="s">
        <v>3821</v>
      </c>
      <c r="D351" s="392">
        <v>43067</v>
      </c>
      <c r="E351" s="394">
        <v>48793</v>
      </c>
      <c r="F351" s="394">
        <v>464</v>
      </c>
      <c r="G351" s="37"/>
      <c r="H351" s="25"/>
      <c r="I351" s="48"/>
      <c r="J351" s="26"/>
      <c r="K351" s="8"/>
      <c r="L351" s="27"/>
      <c r="M351" s="241"/>
    </row>
    <row r="352" spans="1:13" ht="17.25" hidden="1" customHeight="1" outlineLevel="1" x14ac:dyDescent="0.25">
      <c r="A352" s="53"/>
      <c r="B352" s="53"/>
      <c r="C352" s="394" t="s">
        <v>3822</v>
      </c>
      <c r="D352" s="392">
        <v>43067</v>
      </c>
      <c r="E352" s="394">
        <v>47789</v>
      </c>
      <c r="F352" s="394">
        <v>464</v>
      </c>
      <c r="G352" s="37"/>
      <c r="H352" s="25"/>
      <c r="I352" s="48"/>
      <c r="J352" s="26"/>
      <c r="K352" s="8"/>
      <c r="L352" s="27"/>
      <c r="M352" s="241"/>
    </row>
    <row r="353" spans="1:13" ht="17.25" hidden="1" customHeight="1" outlineLevel="1" x14ac:dyDescent="0.25">
      <c r="A353" s="53"/>
      <c r="B353" s="53"/>
      <c r="C353" s="394" t="s">
        <v>3823</v>
      </c>
      <c r="D353" s="392">
        <v>43068</v>
      </c>
      <c r="E353" s="394">
        <v>48794</v>
      </c>
      <c r="F353" s="394">
        <v>464</v>
      </c>
      <c r="G353" s="37"/>
      <c r="H353" s="25"/>
      <c r="I353" s="48"/>
      <c r="J353" s="26"/>
      <c r="K353" s="8"/>
      <c r="L353" s="27"/>
      <c r="M353" s="241"/>
    </row>
    <row r="354" spans="1:13" ht="17.25" hidden="1" customHeight="1" outlineLevel="1" x14ac:dyDescent="0.25">
      <c r="A354" s="53"/>
      <c r="B354" s="53"/>
      <c r="C354" s="394" t="s">
        <v>3824</v>
      </c>
      <c r="D354" s="392">
        <v>43068</v>
      </c>
      <c r="E354" s="394">
        <v>48795</v>
      </c>
      <c r="F354" s="394">
        <v>464</v>
      </c>
      <c r="G354" s="37"/>
      <c r="H354" s="25"/>
      <c r="I354" s="48"/>
      <c r="J354" s="26"/>
      <c r="K354" s="8"/>
      <c r="L354" s="27"/>
      <c r="M354" s="241"/>
    </row>
    <row r="355" spans="1:13" ht="17.25" hidden="1" customHeight="1" outlineLevel="1" x14ac:dyDescent="0.25">
      <c r="A355" s="53"/>
      <c r="B355" s="53"/>
      <c r="C355" s="394" t="s">
        <v>3825</v>
      </c>
      <c r="D355" s="392">
        <v>43068</v>
      </c>
      <c r="E355" s="394">
        <v>47790</v>
      </c>
      <c r="F355" s="394">
        <v>464</v>
      </c>
      <c r="G355" s="37"/>
      <c r="H355" s="25"/>
      <c r="I355" s="48"/>
      <c r="J355" s="26"/>
      <c r="K355" s="8"/>
      <c r="L355" s="27"/>
      <c r="M355" s="241"/>
    </row>
    <row r="356" spans="1:13" ht="17.25" hidden="1" customHeight="1" outlineLevel="1" x14ac:dyDescent="0.25">
      <c r="A356" s="53"/>
      <c r="B356" s="53"/>
      <c r="C356" s="394" t="s">
        <v>1093</v>
      </c>
      <c r="D356" s="392">
        <v>43068</v>
      </c>
      <c r="E356" s="394">
        <v>47791</v>
      </c>
      <c r="F356" s="394">
        <v>464</v>
      </c>
      <c r="G356" s="37"/>
      <c r="H356" s="25"/>
      <c r="I356" s="48"/>
      <c r="J356" s="26"/>
      <c r="K356" s="8"/>
      <c r="L356" s="27"/>
      <c r="M356" s="241"/>
    </row>
    <row r="357" spans="1:13" ht="17.25" hidden="1" customHeight="1" outlineLevel="1" x14ac:dyDescent="0.25">
      <c r="A357" s="53"/>
      <c r="B357" s="53"/>
      <c r="C357" s="394" t="s">
        <v>149</v>
      </c>
      <c r="D357" s="392">
        <v>43068</v>
      </c>
      <c r="E357" s="394">
        <v>47792</v>
      </c>
      <c r="F357" s="394">
        <v>464</v>
      </c>
      <c r="G357" s="37"/>
      <c r="H357" s="25"/>
      <c r="I357" s="48"/>
      <c r="J357" s="26"/>
      <c r="K357" s="8"/>
      <c r="L357" s="27"/>
      <c r="M357" s="241"/>
    </row>
    <row r="358" spans="1:13" ht="17.25" hidden="1" customHeight="1" outlineLevel="1" x14ac:dyDescent="0.25">
      <c r="A358" s="53"/>
      <c r="B358" s="53"/>
      <c r="C358" s="394" t="s">
        <v>3826</v>
      </c>
      <c r="D358" s="392">
        <v>43068</v>
      </c>
      <c r="E358" s="394">
        <v>47793</v>
      </c>
      <c r="F358" s="394">
        <v>464</v>
      </c>
      <c r="G358" s="37"/>
      <c r="H358" s="25"/>
      <c r="I358" s="48"/>
      <c r="J358" s="26"/>
      <c r="K358" s="8"/>
      <c r="L358" s="27"/>
      <c r="M358" s="241"/>
    </row>
    <row r="359" spans="1:13" ht="17.25" hidden="1" customHeight="1" outlineLevel="1" x14ac:dyDescent="0.25">
      <c r="A359" s="53"/>
      <c r="B359" s="53"/>
      <c r="C359" s="394" t="s">
        <v>3827</v>
      </c>
      <c r="D359" s="392">
        <v>43068</v>
      </c>
      <c r="E359" s="394">
        <v>48796</v>
      </c>
      <c r="F359" s="394">
        <v>464</v>
      </c>
      <c r="G359" s="37"/>
      <c r="H359" s="25"/>
      <c r="I359" s="48"/>
      <c r="J359" s="26"/>
      <c r="K359" s="8"/>
      <c r="L359" s="27"/>
      <c r="M359" s="241"/>
    </row>
    <row r="360" spans="1:13" ht="17.25" hidden="1" customHeight="1" outlineLevel="1" x14ac:dyDescent="0.25">
      <c r="A360" s="53"/>
      <c r="B360" s="53"/>
      <c r="C360" s="394" t="s">
        <v>3828</v>
      </c>
      <c r="D360" s="392">
        <v>43068</v>
      </c>
      <c r="E360" s="394">
        <v>47803</v>
      </c>
      <c r="F360" s="394">
        <v>464</v>
      </c>
      <c r="G360" s="37"/>
      <c r="H360" s="25"/>
      <c r="I360" s="48"/>
      <c r="J360" s="26"/>
      <c r="K360" s="8"/>
      <c r="L360" s="27"/>
      <c r="M360" s="241"/>
    </row>
    <row r="361" spans="1:13" ht="17.25" hidden="1" customHeight="1" outlineLevel="1" x14ac:dyDescent="0.25">
      <c r="A361" s="53"/>
      <c r="B361" s="53"/>
      <c r="C361" s="394" t="s">
        <v>3829</v>
      </c>
      <c r="D361" s="392">
        <v>43068</v>
      </c>
      <c r="E361" s="394">
        <v>47802</v>
      </c>
      <c r="F361" s="394">
        <v>464</v>
      </c>
      <c r="G361" s="37"/>
      <c r="H361" s="25"/>
      <c r="I361" s="48"/>
      <c r="J361" s="26"/>
      <c r="K361" s="8"/>
      <c r="L361" s="27"/>
      <c r="M361" s="241"/>
    </row>
    <row r="362" spans="1:13" ht="17.25" hidden="1" customHeight="1" outlineLevel="1" x14ac:dyDescent="0.25">
      <c r="A362" s="53"/>
      <c r="B362" s="53"/>
      <c r="C362" s="394" t="s">
        <v>3329</v>
      </c>
      <c r="D362" s="392">
        <v>43069</v>
      </c>
      <c r="E362" s="394">
        <v>48797</v>
      </c>
      <c r="F362" s="394">
        <v>464</v>
      </c>
      <c r="G362" s="37"/>
      <c r="H362" s="25"/>
      <c r="I362" s="48"/>
      <c r="J362" s="26"/>
      <c r="K362" s="8"/>
      <c r="L362" s="27"/>
      <c r="M362" s="241"/>
    </row>
    <row r="363" spans="1:13" ht="17.25" hidden="1" customHeight="1" outlineLevel="1" x14ac:dyDescent="0.25">
      <c r="A363" s="53"/>
      <c r="B363" s="53"/>
      <c r="C363" s="394" t="s">
        <v>3830</v>
      </c>
      <c r="D363" s="392">
        <v>43069</v>
      </c>
      <c r="E363" s="394">
        <v>48798</v>
      </c>
      <c r="F363" s="394">
        <v>464</v>
      </c>
      <c r="G363" s="37"/>
      <c r="H363" s="25"/>
      <c r="I363" s="48"/>
      <c r="J363" s="26"/>
      <c r="K363" s="8"/>
      <c r="L363" s="27"/>
      <c r="M363" s="241"/>
    </row>
    <row r="364" spans="1:13" ht="17.25" hidden="1" customHeight="1" outlineLevel="1" x14ac:dyDescent="0.25">
      <c r="A364" s="53"/>
      <c r="B364" s="53"/>
      <c r="C364" s="394" t="s">
        <v>138</v>
      </c>
      <c r="D364" s="392">
        <v>43069</v>
      </c>
      <c r="E364" s="394">
        <v>47794</v>
      </c>
      <c r="F364" s="394">
        <v>464</v>
      </c>
      <c r="G364" s="37"/>
      <c r="H364" s="25"/>
      <c r="I364" s="48"/>
      <c r="J364" s="26"/>
      <c r="K364" s="8"/>
      <c r="L364" s="27"/>
      <c r="M364" s="241"/>
    </row>
    <row r="365" spans="1:13" ht="17.25" hidden="1" customHeight="1" outlineLevel="1" x14ac:dyDescent="0.25">
      <c r="A365" s="53"/>
      <c r="B365" s="53"/>
      <c r="C365" s="394" t="s">
        <v>3831</v>
      </c>
      <c r="D365" s="392">
        <v>43069</v>
      </c>
      <c r="E365" s="394">
        <v>47795</v>
      </c>
      <c r="F365" s="394">
        <v>464</v>
      </c>
      <c r="G365" s="37"/>
      <c r="H365" s="25"/>
      <c r="I365" s="48"/>
      <c r="J365" s="26"/>
      <c r="K365" s="8"/>
      <c r="L365" s="27"/>
      <c r="M365" s="241"/>
    </row>
    <row r="366" spans="1:13" ht="17.25" hidden="1" customHeight="1" outlineLevel="1" x14ac:dyDescent="0.25">
      <c r="A366" s="53"/>
      <c r="B366" s="53"/>
      <c r="C366" s="394" t="s">
        <v>359</v>
      </c>
      <c r="D366" s="392">
        <v>43069</v>
      </c>
      <c r="E366" s="394">
        <v>47804</v>
      </c>
      <c r="F366" s="394">
        <v>464</v>
      </c>
      <c r="G366" s="37"/>
      <c r="H366" s="25"/>
      <c r="I366" s="48"/>
      <c r="J366" s="26"/>
      <c r="K366" s="8"/>
      <c r="L366" s="27"/>
      <c r="M366" s="241"/>
    </row>
    <row r="367" spans="1:13" s="477" customFormat="1" ht="17.25" hidden="1" customHeight="1" outlineLevel="1" x14ac:dyDescent="0.25">
      <c r="A367" s="53"/>
      <c r="B367" s="53"/>
      <c r="C367" s="478" t="s">
        <v>4207</v>
      </c>
      <c r="D367" s="479">
        <v>43070</v>
      </c>
      <c r="E367" s="478">
        <v>48799</v>
      </c>
      <c r="F367" s="480">
        <v>464</v>
      </c>
      <c r="G367" s="488"/>
      <c r="H367" s="25"/>
      <c r="I367" s="48"/>
      <c r="J367" s="26"/>
      <c r="K367" s="8"/>
      <c r="L367" s="27"/>
      <c r="M367" s="241"/>
    </row>
    <row r="368" spans="1:13" s="477" customFormat="1" ht="17.25" hidden="1" customHeight="1" outlineLevel="1" x14ac:dyDescent="0.25">
      <c r="A368" s="53"/>
      <c r="B368" s="53"/>
      <c r="C368" s="478" t="s">
        <v>4208</v>
      </c>
      <c r="D368" s="479">
        <v>43070</v>
      </c>
      <c r="E368" s="478">
        <v>47796</v>
      </c>
      <c r="F368" s="480">
        <v>464</v>
      </c>
      <c r="G368" s="488"/>
      <c r="H368" s="25"/>
      <c r="I368" s="48"/>
      <c r="J368" s="26"/>
      <c r="K368" s="8"/>
      <c r="L368" s="27"/>
      <c r="M368" s="241"/>
    </row>
    <row r="369" spans="1:13" s="477" customFormat="1" ht="17.25" hidden="1" customHeight="1" outlineLevel="1" x14ac:dyDescent="0.25">
      <c r="A369" s="53"/>
      <c r="B369" s="53"/>
      <c r="C369" s="478" t="s">
        <v>4209</v>
      </c>
      <c r="D369" s="479">
        <v>43070</v>
      </c>
      <c r="E369" s="478">
        <v>47805</v>
      </c>
      <c r="F369" s="480">
        <v>464</v>
      </c>
      <c r="G369" s="488"/>
      <c r="H369" s="25"/>
      <c r="I369" s="48"/>
      <c r="J369" s="26"/>
      <c r="K369" s="8"/>
      <c r="L369" s="27"/>
      <c r="M369" s="241"/>
    </row>
    <row r="370" spans="1:13" s="477" customFormat="1" ht="17.25" hidden="1" customHeight="1" outlineLevel="1" x14ac:dyDescent="0.25">
      <c r="A370" s="53"/>
      <c r="B370" s="53"/>
      <c r="C370" s="478" t="s">
        <v>4210</v>
      </c>
      <c r="D370" s="479">
        <v>43070</v>
      </c>
      <c r="E370" s="478">
        <v>47806</v>
      </c>
      <c r="F370" s="480">
        <v>464</v>
      </c>
      <c r="G370" s="488"/>
      <c r="H370" s="25"/>
      <c r="I370" s="48"/>
      <c r="J370" s="26"/>
      <c r="K370" s="8"/>
      <c r="L370" s="27"/>
      <c r="M370" s="241"/>
    </row>
    <row r="371" spans="1:13" s="477" customFormat="1" ht="17.25" hidden="1" customHeight="1" outlineLevel="1" x14ac:dyDescent="0.25">
      <c r="A371" s="53"/>
      <c r="B371" s="53"/>
      <c r="C371" s="478" t="s">
        <v>4211</v>
      </c>
      <c r="D371" s="479">
        <v>43070</v>
      </c>
      <c r="E371" s="478">
        <v>47807</v>
      </c>
      <c r="F371" s="480">
        <v>464</v>
      </c>
      <c r="G371" s="488"/>
      <c r="H371" s="25"/>
      <c r="I371" s="48"/>
      <c r="J371" s="26"/>
      <c r="K371" s="8"/>
      <c r="L371" s="27"/>
      <c r="M371" s="241"/>
    </row>
    <row r="372" spans="1:13" s="477" customFormat="1" ht="17.25" hidden="1" customHeight="1" outlineLevel="1" x14ac:dyDescent="0.25">
      <c r="A372" s="53"/>
      <c r="B372" s="53"/>
      <c r="C372" s="478" t="s">
        <v>4212</v>
      </c>
      <c r="D372" s="479">
        <v>43070</v>
      </c>
      <c r="E372" s="478">
        <v>47797</v>
      </c>
      <c r="F372" s="480">
        <v>464</v>
      </c>
      <c r="G372" s="488"/>
      <c r="H372" s="25"/>
      <c r="I372" s="48"/>
      <c r="J372" s="26"/>
      <c r="K372" s="8"/>
      <c r="L372" s="27"/>
      <c r="M372" s="241"/>
    </row>
    <row r="373" spans="1:13" s="477" customFormat="1" ht="17.25" hidden="1" customHeight="1" outlineLevel="1" x14ac:dyDescent="0.25">
      <c r="A373" s="53"/>
      <c r="B373" s="53"/>
      <c r="C373" s="478" t="s">
        <v>4213</v>
      </c>
      <c r="D373" s="479">
        <v>43071</v>
      </c>
      <c r="E373" s="478">
        <v>47798</v>
      </c>
      <c r="F373" s="480">
        <v>464</v>
      </c>
      <c r="G373" s="488"/>
      <c r="H373" s="25"/>
      <c r="I373" s="48"/>
      <c r="J373" s="26"/>
      <c r="K373" s="8"/>
      <c r="L373" s="27"/>
      <c r="M373" s="241"/>
    </row>
    <row r="374" spans="1:13" s="477" customFormat="1" ht="17.25" hidden="1" customHeight="1" outlineLevel="1" x14ac:dyDescent="0.25">
      <c r="A374" s="53"/>
      <c r="B374" s="53"/>
      <c r="C374" s="478" t="s">
        <v>4214</v>
      </c>
      <c r="D374" s="479">
        <v>43071</v>
      </c>
      <c r="E374" s="478">
        <v>47799</v>
      </c>
      <c r="F374" s="480">
        <v>464</v>
      </c>
      <c r="G374" s="488"/>
      <c r="H374" s="25"/>
      <c r="I374" s="48"/>
      <c r="J374" s="26"/>
      <c r="K374" s="8"/>
      <c r="L374" s="27"/>
      <c r="M374" s="241"/>
    </row>
    <row r="375" spans="1:13" s="477" customFormat="1" ht="17.25" hidden="1" customHeight="1" outlineLevel="1" x14ac:dyDescent="0.25">
      <c r="A375" s="53"/>
      <c r="B375" s="53"/>
      <c r="C375" s="478" t="s">
        <v>4215</v>
      </c>
      <c r="D375" s="479">
        <v>43071</v>
      </c>
      <c r="E375" s="478">
        <v>48800</v>
      </c>
      <c r="F375" s="480">
        <v>464</v>
      </c>
      <c r="G375" s="488"/>
      <c r="H375" s="25"/>
      <c r="I375" s="48"/>
      <c r="J375" s="26"/>
      <c r="K375" s="8"/>
      <c r="L375" s="27"/>
      <c r="M375" s="241"/>
    </row>
    <row r="376" spans="1:13" s="477" customFormat="1" ht="17.25" hidden="1" customHeight="1" outlineLevel="1" x14ac:dyDescent="0.25">
      <c r="A376" s="53"/>
      <c r="B376" s="53"/>
      <c r="C376" s="478" t="s">
        <v>640</v>
      </c>
      <c r="D376" s="479">
        <v>43071</v>
      </c>
      <c r="E376" s="478">
        <v>47800</v>
      </c>
      <c r="F376" s="480">
        <v>464</v>
      </c>
      <c r="G376" s="488"/>
      <c r="H376" s="25"/>
      <c r="I376" s="48"/>
      <c r="J376" s="26"/>
      <c r="K376" s="8"/>
      <c r="L376" s="27"/>
      <c r="M376" s="241"/>
    </row>
    <row r="377" spans="1:13" s="477" customFormat="1" ht="17.25" hidden="1" customHeight="1" outlineLevel="1" x14ac:dyDescent="0.25">
      <c r="A377" s="53"/>
      <c r="B377" s="53"/>
      <c r="C377" s="478" t="s">
        <v>3736</v>
      </c>
      <c r="D377" s="479">
        <v>43071</v>
      </c>
      <c r="E377" s="478">
        <v>47808</v>
      </c>
      <c r="F377" s="480">
        <v>464</v>
      </c>
      <c r="G377" s="488"/>
      <c r="H377" s="25"/>
      <c r="I377" s="48"/>
      <c r="J377" s="26"/>
      <c r="K377" s="8"/>
      <c r="L377" s="27"/>
      <c r="M377" s="241"/>
    </row>
    <row r="378" spans="1:13" s="477" customFormat="1" ht="17.25" hidden="1" customHeight="1" outlineLevel="1" x14ac:dyDescent="0.25">
      <c r="A378" s="53"/>
      <c r="B378" s="53"/>
      <c r="C378" s="478" t="s">
        <v>4216</v>
      </c>
      <c r="D378" s="479">
        <v>43071</v>
      </c>
      <c r="E378" s="478">
        <v>47809</v>
      </c>
      <c r="F378" s="480">
        <v>464</v>
      </c>
      <c r="G378" s="488"/>
      <c r="H378" s="25"/>
      <c r="I378" s="48"/>
      <c r="J378" s="26"/>
      <c r="K378" s="8"/>
      <c r="L378" s="27"/>
      <c r="M378" s="241"/>
    </row>
    <row r="379" spans="1:13" s="477" customFormat="1" ht="17.25" hidden="1" customHeight="1" outlineLevel="1" x14ac:dyDescent="0.25">
      <c r="A379" s="53"/>
      <c r="B379" s="53"/>
      <c r="C379" s="478" t="s">
        <v>636</v>
      </c>
      <c r="D379" s="479">
        <v>43071</v>
      </c>
      <c r="E379" s="478">
        <v>47810</v>
      </c>
      <c r="F379" s="480">
        <v>464</v>
      </c>
      <c r="G379" s="488"/>
      <c r="H379" s="25"/>
      <c r="I379" s="48"/>
      <c r="J379" s="26"/>
      <c r="K379" s="8"/>
      <c r="L379" s="27"/>
      <c r="M379" s="241"/>
    </row>
    <row r="380" spans="1:13" s="477" customFormat="1" ht="17.25" hidden="1" customHeight="1" outlineLevel="1" x14ac:dyDescent="0.25">
      <c r="A380" s="53"/>
      <c r="B380" s="53"/>
      <c r="C380" s="478" t="s">
        <v>637</v>
      </c>
      <c r="D380" s="479">
        <v>43071</v>
      </c>
      <c r="E380" s="478">
        <v>47811</v>
      </c>
      <c r="F380" s="480">
        <v>464</v>
      </c>
      <c r="G380" s="488"/>
      <c r="H380" s="25"/>
      <c r="I380" s="48"/>
      <c r="J380" s="26"/>
      <c r="K380" s="8"/>
      <c r="L380" s="27"/>
      <c r="M380" s="241"/>
    </row>
    <row r="381" spans="1:13" s="477" customFormat="1" ht="17.25" hidden="1" customHeight="1" outlineLevel="1" x14ac:dyDescent="0.25">
      <c r="A381" s="53"/>
      <c r="B381" s="53"/>
      <c r="C381" s="478" t="s">
        <v>4217</v>
      </c>
      <c r="D381" s="479">
        <v>43073</v>
      </c>
      <c r="E381" s="478">
        <v>48801</v>
      </c>
      <c r="F381" s="480">
        <v>464</v>
      </c>
      <c r="G381" s="488"/>
      <c r="H381" s="25"/>
      <c r="I381" s="48"/>
      <c r="J381" s="26"/>
      <c r="K381" s="8"/>
      <c r="L381" s="27"/>
      <c r="M381" s="241"/>
    </row>
    <row r="382" spans="1:13" s="477" customFormat="1" ht="17.25" hidden="1" customHeight="1" outlineLevel="1" x14ac:dyDescent="0.25">
      <c r="A382" s="53"/>
      <c r="B382" s="53"/>
      <c r="C382" s="478" t="s">
        <v>4218</v>
      </c>
      <c r="D382" s="479">
        <v>43073</v>
      </c>
      <c r="E382" s="478">
        <v>47851</v>
      </c>
      <c r="F382" s="480">
        <v>464</v>
      </c>
      <c r="G382" s="488"/>
      <c r="H382" s="25"/>
      <c r="I382" s="48"/>
      <c r="J382" s="26"/>
      <c r="K382" s="8"/>
      <c r="L382" s="27"/>
      <c r="M382" s="241"/>
    </row>
    <row r="383" spans="1:13" s="477" customFormat="1" ht="17.25" hidden="1" customHeight="1" outlineLevel="1" x14ac:dyDescent="0.25">
      <c r="A383" s="53"/>
      <c r="B383" s="53"/>
      <c r="C383" s="478" t="s">
        <v>4219</v>
      </c>
      <c r="D383" s="479">
        <v>43073</v>
      </c>
      <c r="E383" s="478">
        <v>47852</v>
      </c>
      <c r="F383" s="480">
        <v>464</v>
      </c>
      <c r="G383" s="488"/>
      <c r="H383" s="25"/>
      <c r="I383" s="48"/>
      <c r="J383" s="26"/>
      <c r="K383" s="8"/>
      <c r="L383" s="27"/>
      <c r="M383" s="241"/>
    </row>
    <row r="384" spans="1:13" s="477" customFormat="1" ht="17.25" hidden="1" customHeight="1" outlineLevel="1" x14ac:dyDescent="0.25">
      <c r="A384" s="53"/>
      <c r="B384" s="53"/>
      <c r="C384" s="478" t="s">
        <v>4220</v>
      </c>
      <c r="D384" s="479">
        <v>43073</v>
      </c>
      <c r="E384" s="478">
        <v>48802</v>
      </c>
      <c r="F384" s="480">
        <v>464</v>
      </c>
      <c r="G384" s="488"/>
      <c r="H384" s="25"/>
      <c r="I384" s="48"/>
      <c r="J384" s="26"/>
      <c r="K384" s="8"/>
      <c r="L384" s="27"/>
      <c r="M384" s="241"/>
    </row>
    <row r="385" spans="1:13" s="477" customFormat="1" ht="17.25" hidden="1" customHeight="1" outlineLevel="1" x14ac:dyDescent="0.25">
      <c r="A385" s="53"/>
      <c r="B385" s="53"/>
      <c r="C385" s="478" t="s">
        <v>638</v>
      </c>
      <c r="D385" s="479">
        <v>43073</v>
      </c>
      <c r="E385" s="478">
        <v>47812</v>
      </c>
      <c r="F385" s="480">
        <v>464</v>
      </c>
      <c r="G385" s="488"/>
      <c r="H385" s="25"/>
      <c r="I385" s="48"/>
      <c r="J385" s="26"/>
      <c r="K385" s="8"/>
      <c r="L385" s="27"/>
      <c r="M385" s="241"/>
    </row>
    <row r="386" spans="1:13" s="477" customFormat="1" ht="17.25" hidden="1" customHeight="1" outlineLevel="1" x14ac:dyDescent="0.25">
      <c r="A386" s="53"/>
      <c r="B386" s="53"/>
      <c r="C386" s="478" t="s">
        <v>4221</v>
      </c>
      <c r="D386" s="479">
        <v>43073</v>
      </c>
      <c r="E386" s="478">
        <v>47853</v>
      </c>
      <c r="F386" s="480">
        <v>464</v>
      </c>
      <c r="G386" s="488"/>
      <c r="H386" s="25"/>
      <c r="I386" s="48"/>
      <c r="J386" s="26"/>
      <c r="K386" s="8"/>
      <c r="L386" s="27"/>
      <c r="M386" s="241"/>
    </row>
    <row r="387" spans="1:13" s="477" customFormat="1" ht="17.25" hidden="1" customHeight="1" outlineLevel="1" x14ac:dyDescent="0.25">
      <c r="A387" s="53"/>
      <c r="B387" s="53"/>
      <c r="C387" s="478" t="s">
        <v>4222</v>
      </c>
      <c r="D387" s="479">
        <v>43073</v>
      </c>
      <c r="E387" s="478">
        <v>48803</v>
      </c>
      <c r="F387" s="480">
        <v>464</v>
      </c>
      <c r="G387" s="488"/>
      <c r="H387" s="25"/>
      <c r="I387" s="48"/>
      <c r="J387" s="26"/>
      <c r="K387" s="8"/>
      <c r="L387" s="27"/>
      <c r="M387" s="241"/>
    </row>
    <row r="388" spans="1:13" s="477" customFormat="1" ht="17.25" hidden="1" customHeight="1" outlineLevel="1" x14ac:dyDescent="0.25">
      <c r="A388" s="53"/>
      <c r="B388" s="53"/>
      <c r="C388" s="478" t="s">
        <v>4223</v>
      </c>
      <c r="D388" s="479">
        <v>43073</v>
      </c>
      <c r="E388" s="478">
        <v>48804</v>
      </c>
      <c r="F388" s="480">
        <v>464</v>
      </c>
      <c r="G388" s="488"/>
      <c r="H388" s="25"/>
      <c r="I388" s="48"/>
      <c r="J388" s="26"/>
      <c r="K388" s="8"/>
      <c r="L388" s="27"/>
      <c r="M388" s="241"/>
    </row>
    <row r="389" spans="1:13" s="477" customFormat="1" ht="17.25" hidden="1" customHeight="1" outlineLevel="1" x14ac:dyDescent="0.25">
      <c r="A389" s="53"/>
      <c r="B389" s="53"/>
      <c r="C389" s="478" t="s">
        <v>4224</v>
      </c>
      <c r="D389" s="479">
        <v>43073</v>
      </c>
      <c r="E389" s="478">
        <v>48805</v>
      </c>
      <c r="F389" s="480">
        <v>464</v>
      </c>
      <c r="G389" s="488"/>
      <c r="H389" s="25"/>
      <c r="I389" s="48"/>
      <c r="J389" s="26"/>
      <c r="K389" s="8"/>
      <c r="L389" s="27"/>
      <c r="M389" s="241"/>
    </row>
    <row r="390" spans="1:13" s="477" customFormat="1" ht="17.25" hidden="1" customHeight="1" outlineLevel="1" x14ac:dyDescent="0.25">
      <c r="A390" s="53"/>
      <c r="B390" s="53"/>
      <c r="C390" s="478" t="s">
        <v>4225</v>
      </c>
      <c r="D390" s="479">
        <v>43073</v>
      </c>
      <c r="E390" s="478">
        <v>48806</v>
      </c>
      <c r="F390" s="480">
        <v>464</v>
      </c>
      <c r="G390" s="488"/>
      <c r="H390" s="25"/>
      <c r="I390" s="48"/>
      <c r="J390" s="26"/>
      <c r="K390" s="8"/>
      <c r="L390" s="27"/>
      <c r="M390" s="241"/>
    </row>
    <row r="391" spans="1:13" s="477" customFormat="1" ht="17.25" hidden="1" customHeight="1" outlineLevel="1" x14ac:dyDescent="0.25">
      <c r="A391" s="53"/>
      <c r="B391" s="53"/>
      <c r="C391" s="478" t="s">
        <v>4226</v>
      </c>
      <c r="D391" s="479">
        <v>43073</v>
      </c>
      <c r="E391" s="478">
        <v>47813</v>
      </c>
      <c r="F391" s="480">
        <v>464</v>
      </c>
      <c r="G391" s="488"/>
      <c r="H391" s="25"/>
      <c r="I391" s="48"/>
      <c r="J391" s="26"/>
      <c r="K391" s="8"/>
      <c r="L391" s="27"/>
      <c r="M391" s="241"/>
    </row>
    <row r="392" spans="1:13" s="477" customFormat="1" ht="17.25" hidden="1" customHeight="1" outlineLevel="1" x14ac:dyDescent="0.25">
      <c r="A392" s="53"/>
      <c r="B392" s="53"/>
      <c r="C392" s="478" t="s">
        <v>4227</v>
      </c>
      <c r="D392" s="479">
        <v>43073</v>
      </c>
      <c r="E392" s="478">
        <v>47814</v>
      </c>
      <c r="F392" s="480">
        <v>464</v>
      </c>
      <c r="G392" s="488"/>
      <c r="H392" s="25"/>
      <c r="I392" s="48"/>
      <c r="J392" s="26"/>
      <c r="K392" s="8"/>
      <c r="L392" s="27"/>
      <c r="M392" s="241"/>
    </row>
    <row r="393" spans="1:13" s="477" customFormat="1" ht="17.25" hidden="1" customHeight="1" outlineLevel="1" x14ac:dyDescent="0.25">
      <c r="A393" s="53"/>
      <c r="B393" s="53"/>
      <c r="C393" s="478" t="s">
        <v>4228</v>
      </c>
      <c r="D393" s="479">
        <v>43073</v>
      </c>
      <c r="E393" s="478">
        <v>47815</v>
      </c>
      <c r="F393" s="480">
        <v>464</v>
      </c>
      <c r="G393" s="488"/>
      <c r="H393" s="25"/>
      <c r="I393" s="48"/>
      <c r="J393" s="26"/>
      <c r="K393" s="8"/>
      <c r="L393" s="27"/>
      <c r="M393" s="241"/>
    </row>
    <row r="394" spans="1:13" s="477" customFormat="1" ht="17.25" hidden="1" customHeight="1" outlineLevel="1" x14ac:dyDescent="0.25">
      <c r="A394" s="53"/>
      <c r="B394" s="53"/>
      <c r="C394" s="478" t="s">
        <v>4229</v>
      </c>
      <c r="D394" s="479">
        <v>43074</v>
      </c>
      <c r="E394" s="478">
        <v>47816</v>
      </c>
      <c r="F394" s="480">
        <v>464</v>
      </c>
      <c r="G394" s="488"/>
      <c r="H394" s="25"/>
      <c r="I394" s="48"/>
      <c r="J394" s="26"/>
      <c r="K394" s="8"/>
      <c r="L394" s="27"/>
      <c r="M394" s="241"/>
    </row>
    <row r="395" spans="1:13" s="477" customFormat="1" ht="17.25" hidden="1" customHeight="1" outlineLevel="1" x14ac:dyDescent="0.25">
      <c r="A395" s="53"/>
      <c r="B395" s="53"/>
      <c r="C395" s="478" t="s">
        <v>4230</v>
      </c>
      <c r="D395" s="479">
        <v>43074</v>
      </c>
      <c r="E395" s="478">
        <v>47854</v>
      </c>
      <c r="F395" s="480">
        <v>464</v>
      </c>
      <c r="G395" s="488"/>
      <c r="H395" s="25"/>
      <c r="I395" s="48"/>
      <c r="J395" s="26"/>
      <c r="K395" s="8"/>
      <c r="L395" s="27"/>
      <c r="M395" s="241"/>
    </row>
    <row r="396" spans="1:13" s="477" customFormat="1" ht="17.25" hidden="1" customHeight="1" outlineLevel="1" x14ac:dyDescent="0.25">
      <c r="A396" s="53"/>
      <c r="B396" s="53"/>
      <c r="C396" s="478" t="s">
        <v>161</v>
      </c>
      <c r="D396" s="479">
        <v>43074</v>
      </c>
      <c r="E396" s="478">
        <v>47817</v>
      </c>
      <c r="F396" s="480">
        <v>464</v>
      </c>
      <c r="G396" s="488"/>
      <c r="H396" s="25"/>
      <c r="I396" s="48"/>
      <c r="J396" s="26"/>
      <c r="K396" s="8"/>
      <c r="L396" s="27"/>
      <c r="M396" s="241"/>
    </row>
    <row r="397" spans="1:13" s="477" customFormat="1" ht="17.25" hidden="1" customHeight="1" outlineLevel="1" x14ac:dyDescent="0.25">
      <c r="A397" s="53"/>
      <c r="B397" s="53"/>
      <c r="C397" s="478" t="s">
        <v>4231</v>
      </c>
      <c r="D397" s="479">
        <v>43074</v>
      </c>
      <c r="E397" s="478">
        <v>48807</v>
      </c>
      <c r="F397" s="480">
        <v>464</v>
      </c>
      <c r="G397" s="488"/>
      <c r="H397" s="25"/>
      <c r="I397" s="48"/>
      <c r="J397" s="26"/>
      <c r="K397" s="8"/>
      <c r="L397" s="27"/>
      <c r="M397" s="241"/>
    </row>
    <row r="398" spans="1:13" s="477" customFormat="1" ht="17.25" hidden="1" customHeight="1" outlineLevel="1" x14ac:dyDescent="0.25">
      <c r="A398" s="53"/>
      <c r="B398" s="53"/>
      <c r="C398" s="478" t="s">
        <v>4232</v>
      </c>
      <c r="D398" s="479">
        <v>43074</v>
      </c>
      <c r="E398" s="478">
        <v>-2154</v>
      </c>
      <c r="F398" s="480">
        <v>290</v>
      </c>
      <c r="G398" s="488"/>
      <c r="H398" s="25"/>
      <c r="I398" s="48"/>
      <c r="J398" s="26"/>
      <c r="K398" s="8"/>
      <c r="L398" s="27"/>
      <c r="M398" s="241"/>
    </row>
    <row r="399" spans="1:13" s="477" customFormat="1" ht="17.25" hidden="1" customHeight="1" outlineLevel="1" x14ac:dyDescent="0.25">
      <c r="A399" s="53"/>
      <c r="B399" s="53"/>
      <c r="C399" s="478" t="s">
        <v>4233</v>
      </c>
      <c r="D399" s="479">
        <v>43074</v>
      </c>
      <c r="E399" s="478">
        <v>48808</v>
      </c>
      <c r="F399" s="480">
        <v>464</v>
      </c>
      <c r="G399" s="488"/>
      <c r="H399" s="25"/>
      <c r="I399" s="48"/>
      <c r="J399" s="26"/>
      <c r="K399" s="8"/>
      <c r="L399" s="27"/>
      <c r="M399" s="241"/>
    </row>
    <row r="400" spans="1:13" s="477" customFormat="1" ht="17.25" hidden="1" customHeight="1" outlineLevel="1" x14ac:dyDescent="0.25">
      <c r="A400" s="53"/>
      <c r="B400" s="53"/>
      <c r="C400" s="478" t="s">
        <v>4234</v>
      </c>
      <c r="D400" s="479">
        <v>43074</v>
      </c>
      <c r="E400" s="478">
        <v>47855</v>
      </c>
      <c r="F400" s="480">
        <v>464</v>
      </c>
      <c r="G400" s="488"/>
      <c r="H400" s="25"/>
      <c r="I400" s="48"/>
      <c r="J400" s="26"/>
      <c r="K400" s="8"/>
      <c r="L400" s="27"/>
      <c r="M400" s="241"/>
    </row>
    <row r="401" spans="1:13" s="477" customFormat="1" ht="17.25" hidden="1" customHeight="1" outlineLevel="1" x14ac:dyDescent="0.25">
      <c r="A401" s="53"/>
      <c r="B401" s="53"/>
      <c r="C401" s="478" t="s">
        <v>4235</v>
      </c>
      <c r="D401" s="479">
        <v>43074</v>
      </c>
      <c r="E401" s="478">
        <v>47856</v>
      </c>
      <c r="F401" s="480">
        <v>464</v>
      </c>
      <c r="G401" s="488"/>
      <c r="H401" s="25"/>
      <c r="I401" s="48"/>
      <c r="J401" s="26"/>
      <c r="K401" s="8"/>
      <c r="L401" s="27"/>
      <c r="M401" s="241"/>
    </row>
    <row r="402" spans="1:13" s="477" customFormat="1" ht="17.25" hidden="1" customHeight="1" outlineLevel="1" x14ac:dyDescent="0.25">
      <c r="A402" s="53"/>
      <c r="B402" s="53"/>
      <c r="C402" s="478" t="s">
        <v>4236</v>
      </c>
      <c r="D402" s="479">
        <v>43075</v>
      </c>
      <c r="E402" s="478">
        <v>48809</v>
      </c>
      <c r="F402" s="480">
        <v>464</v>
      </c>
      <c r="G402" s="488"/>
      <c r="H402" s="25"/>
      <c r="I402" s="48"/>
      <c r="J402" s="26"/>
      <c r="K402" s="8"/>
      <c r="L402" s="27"/>
      <c r="M402" s="241"/>
    </row>
    <row r="403" spans="1:13" s="477" customFormat="1" ht="17.25" hidden="1" customHeight="1" outlineLevel="1" x14ac:dyDescent="0.25">
      <c r="A403" s="53"/>
      <c r="B403" s="53"/>
      <c r="C403" s="478" t="s">
        <v>2326</v>
      </c>
      <c r="D403" s="479">
        <v>43075</v>
      </c>
      <c r="E403" s="478">
        <v>47818</v>
      </c>
      <c r="F403" s="480">
        <v>464</v>
      </c>
      <c r="G403" s="488"/>
      <c r="H403" s="25"/>
      <c r="I403" s="48"/>
      <c r="J403" s="26"/>
      <c r="K403" s="8"/>
      <c r="L403" s="27"/>
      <c r="M403" s="241"/>
    </row>
    <row r="404" spans="1:13" s="477" customFormat="1" ht="17.25" hidden="1" customHeight="1" outlineLevel="1" x14ac:dyDescent="0.25">
      <c r="A404" s="53"/>
      <c r="B404" s="53"/>
      <c r="C404" s="478" t="s">
        <v>4237</v>
      </c>
      <c r="D404" s="479">
        <v>43075</v>
      </c>
      <c r="E404" s="478">
        <v>47819</v>
      </c>
      <c r="F404" s="480">
        <v>464</v>
      </c>
      <c r="G404" s="488"/>
      <c r="H404" s="25"/>
      <c r="I404" s="48"/>
      <c r="J404" s="26"/>
      <c r="K404" s="8"/>
      <c r="L404" s="27"/>
      <c r="M404" s="241"/>
    </row>
    <row r="405" spans="1:13" s="477" customFormat="1" ht="17.25" hidden="1" customHeight="1" outlineLevel="1" x14ac:dyDescent="0.25">
      <c r="A405" s="53"/>
      <c r="B405" s="53"/>
      <c r="C405" s="478" t="s">
        <v>2442</v>
      </c>
      <c r="D405" s="479">
        <v>43075</v>
      </c>
      <c r="E405" s="478">
        <v>47820</v>
      </c>
      <c r="F405" s="480">
        <v>464</v>
      </c>
      <c r="G405" s="488"/>
      <c r="H405" s="25"/>
      <c r="I405" s="48"/>
      <c r="J405" s="26"/>
      <c r="K405" s="8"/>
      <c r="L405" s="27"/>
      <c r="M405" s="241"/>
    </row>
    <row r="406" spans="1:13" s="477" customFormat="1" ht="17.25" hidden="1" customHeight="1" outlineLevel="1" x14ac:dyDescent="0.25">
      <c r="A406" s="53"/>
      <c r="B406" s="53"/>
      <c r="C406" s="478" t="s">
        <v>4238</v>
      </c>
      <c r="D406" s="479">
        <v>43075</v>
      </c>
      <c r="E406" s="478">
        <v>48810</v>
      </c>
      <c r="F406" s="480">
        <v>464</v>
      </c>
      <c r="G406" s="488"/>
      <c r="H406" s="25"/>
      <c r="I406" s="48"/>
      <c r="J406" s="26"/>
      <c r="K406" s="8"/>
      <c r="L406" s="27"/>
      <c r="M406" s="241"/>
    </row>
    <row r="407" spans="1:13" s="477" customFormat="1" ht="17.25" hidden="1" customHeight="1" outlineLevel="1" x14ac:dyDescent="0.25">
      <c r="A407" s="53"/>
      <c r="B407" s="53"/>
      <c r="C407" s="478" t="s">
        <v>4239</v>
      </c>
      <c r="D407" s="479">
        <v>43075</v>
      </c>
      <c r="E407" s="478">
        <v>48811</v>
      </c>
      <c r="F407" s="480">
        <v>464</v>
      </c>
      <c r="G407" s="488"/>
      <c r="H407" s="25"/>
      <c r="I407" s="48"/>
      <c r="J407" s="26"/>
      <c r="K407" s="8"/>
      <c r="L407" s="27"/>
      <c r="M407" s="241"/>
    </row>
    <row r="408" spans="1:13" s="477" customFormat="1" ht="17.25" hidden="1" customHeight="1" outlineLevel="1" x14ac:dyDescent="0.25">
      <c r="A408" s="53"/>
      <c r="B408" s="53"/>
      <c r="C408" s="478" t="s">
        <v>4240</v>
      </c>
      <c r="D408" s="479">
        <v>43076</v>
      </c>
      <c r="E408" s="478">
        <v>47821</v>
      </c>
      <c r="F408" s="480">
        <v>464</v>
      </c>
      <c r="G408" s="488"/>
      <c r="H408" s="25"/>
      <c r="I408" s="48"/>
      <c r="J408" s="26"/>
      <c r="K408" s="8"/>
      <c r="L408" s="27"/>
      <c r="M408" s="241"/>
    </row>
    <row r="409" spans="1:13" s="477" customFormat="1" ht="17.25" hidden="1" customHeight="1" outlineLevel="1" x14ac:dyDescent="0.25">
      <c r="A409" s="53"/>
      <c r="B409" s="53"/>
      <c r="C409" s="478" t="s">
        <v>594</v>
      </c>
      <c r="D409" s="479">
        <v>43076</v>
      </c>
      <c r="E409" s="478">
        <v>47822</v>
      </c>
      <c r="F409" s="480">
        <v>464</v>
      </c>
      <c r="G409" s="488"/>
      <c r="H409" s="25"/>
      <c r="I409" s="48"/>
      <c r="J409" s="26"/>
      <c r="K409" s="8"/>
      <c r="L409" s="27"/>
      <c r="M409" s="241"/>
    </row>
    <row r="410" spans="1:13" s="477" customFormat="1" ht="17.25" hidden="1" customHeight="1" outlineLevel="1" x14ac:dyDescent="0.25">
      <c r="A410" s="53"/>
      <c r="B410" s="53"/>
      <c r="C410" s="478" t="s">
        <v>296</v>
      </c>
      <c r="D410" s="479">
        <v>43076</v>
      </c>
      <c r="E410" s="478">
        <v>47823</v>
      </c>
      <c r="F410" s="480">
        <v>464</v>
      </c>
      <c r="G410" s="488"/>
      <c r="H410" s="25"/>
      <c r="I410" s="48"/>
      <c r="J410" s="26"/>
      <c r="K410" s="8"/>
      <c r="L410" s="27"/>
      <c r="M410" s="241"/>
    </row>
    <row r="411" spans="1:13" s="477" customFormat="1" ht="17.25" hidden="1" customHeight="1" outlineLevel="1" x14ac:dyDescent="0.25">
      <c r="A411" s="53"/>
      <c r="B411" s="53"/>
      <c r="C411" s="478" t="s">
        <v>4241</v>
      </c>
      <c r="D411" s="479">
        <v>43076</v>
      </c>
      <c r="E411" s="478">
        <v>48812</v>
      </c>
      <c r="F411" s="480">
        <v>464</v>
      </c>
      <c r="G411" s="481"/>
      <c r="H411" s="25"/>
      <c r="I411" s="48"/>
      <c r="J411" s="26"/>
      <c r="K411" s="8"/>
      <c r="L411" s="27"/>
      <c r="M411" s="241"/>
    </row>
    <row r="412" spans="1:13" s="477" customFormat="1" ht="17.25" hidden="1" customHeight="1" outlineLevel="1" x14ac:dyDescent="0.25">
      <c r="A412" s="53"/>
      <c r="B412" s="53"/>
      <c r="C412" s="478" t="s">
        <v>4242</v>
      </c>
      <c r="D412" s="479">
        <v>43076</v>
      </c>
      <c r="E412" s="478">
        <v>48813</v>
      </c>
      <c r="F412" s="480">
        <v>464</v>
      </c>
      <c r="G412" s="481"/>
      <c r="H412" s="25"/>
      <c r="I412" s="48"/>
      <c r="J412" s="26"/>
      <c r="K412" s="8"/>
      <c r="L412" s="27"/>
      <c r="M412" s="241"/>
    </row>
    <row r="413" spans="1:13" s="477" customFormat="1" ht="17.25" hidden="1" customHeight="1" outlineLevel="1" x14ac:dyDescent="0.25">
      <c r="A413" s="53"/>
      <c r="B413" s="53"/>
      <c r="C413" s="478" t="s">
        <v>4243</v>
      </c>
      <c r="D413" s="479">
        <v>43076</v>
      </c>
      <c r="E413" s="478">
        <v>47857</v>
      </c>
      <c r="F413" s="480">
        <v>464</v>
      </c>
      <c r="G413" s="481"/>
      <c r="H413" s="25"/>
      <c r="I413" s="48"/>
      <c r="J413" s="26"/>
      <c r="K413" s="8"/>
      <c r="L413" s="27"/>
      <c r="M413" s="241"/>
    </row>
    <row r="414" spans="1:13" s="477" customFormat="1" ht="17.25" hidden="1" customHeight="1" outlineLevel="1" x14ac:dyDescent="0.25">
      <c r="A414" s="53"/>
      <c r="B414" s="53"/>
      <c r="C414" s="478" t="s">
        <v>4244</v>
      </c>
      <c r="D414" s="479">
        <v>43076</v>
      </c>
      <c r="E414" s="478">
        <v>47858</v>
      </c>
      <c r="F414" s="480">
        <v>464</v>
      </c>
      <c r="G414" s="481"/>
      <c r="H414" s="25"/>
      <c r="I414" s="48"/>
      <c r="J414" s="26"/>
      <c r="K414" s="8"/>
      <c r="L414" s="27"/>
      <c r="M414" s="241"/>
    </row>
    <row r="415" spans="1:13" s="477" customFormat="1" ht="17.25" hidden="1" customHeight="1" outlineLevel="1" x14ac:dyDescent="0.25">
      <c r="A415" s="53"/>
      <c r="B415" s="53"/>
      <c r="C415" s="478" t="s">
        <v>4245</v>
      </c>
      <c r="D415" s="479">
        <v>43076</v>
      </c>
      <c r="E415" s="478">
        <v>47859</v>
      </c>
      <c r="F415" s="480">
        <v>464</v>
      </c>
      <c r="G415" s="481"/>
      <c r="H415" s="25"/>
      <c r="I415" s="48"/>
      <c r="J415" s="26"/>
      <c r="K415" s="8"/>
      <c r="L415" s="27"/>
      <c r="M415" s="241"/>
    </row>
    <row r="416" spans="1:13" s="477" customFormat="1" ht="17.25" hidden="1" customHeight="1" outlineLevel="1" x14ac:dyDescent="0.25">
      <c r="A416" s="53"/>
      <c r="B416" s="53"/>
      <c r="C416" s="478" t="s">
        <v>3760</v>
      </c>
      <c r="D416" s="479">
        <v>43076</v>
      </c>
      <c r="E416" s="478">
        <v>48814</v>
      </c>
      <c r="F416" s="480">
        <v>464</v>
      </c>
      <c r="G416" s="481"/>
      <c r="H416" s="25"/>
      <c r="I416" s="48"/>
      <c r="J416" s="26"/>
      <c r="K416" s="8"/>
      <c r="L416" s="27"/>
      <c r="M416" s="241"/>
    </row>
    <row r="417" spans="1:13" s="477" customFormat="1" ht="17.25" hidden="1" customHeight="1" outlineLevel="1" x14ac:dyDescent="0.25">
      <c r="A417" s="53"/>
      <c r="B417" s="53"/>
      <c r="C417" s="478" t="s">
        <v>440</v>
      </c>
      <c r="D417" s="479">
        <v>43076</v>
      </c>
      <c r="E417" s="478">
        <v>47860</v>
      </c>
      <c r="F417" s="480">
        <v>464</v>
      </c>
      <c r="G417" s="481"/>
      <c r="H417" s="25"/>
      <c r="I417" s="48"/>
      <c r="J417" s="26"/>
      <c r="K417" s="8"/>
      <c r="L417" s="27"/>
      <c r="M417" s="241"/>
    </row>
    <row r="418" spans="1:13" s="477" customFormat="1" ht="17.25" hidden="1" customHeight="1" outlineLevel="1" x14ac:dyDescent="0.25">
      <c r="A418" s="53"/>
      <c r="B418" s="53"/>
      <c r="C418" s="478" t="s">
        <v>4246</v>
      </c>
      <c r="D418" s="479">
        <v>43077</v>
      </c>
      <c r="E418" s="478">
        <v>47824</v>
      </c>
      <c r="F418" s="480">
        <v>464</v>
      </c>
      <c r="G418" s="481"/>
      <c r="H418" s="25"/>
      <c r="I418" s="48"/>
      <c r="J418" s="26"/>
      <c r="K418" s="8"/>
      <c r="L418" s="27"/>
      <c r="M418" s="241"/>
    </row>
    <row r="419" spans="1:13" s="477" customFormat="1" ht="17.25" hidden="1" customHeight="1" outlineLevel="1" x14ac:dyDescent="0.25">
      <c r="A419" s="53"/>
      <c r="B419" s="53"/>
      <c r="C419" s="478" t="s">
        <v>4247</v>
      </c>
      <c r="D419" s="479">
        <v>43077</v>
      </c>
      <c r="E419" s="478">
        <v>47861</v>
      </c>
      <c r="F419" s="480">
        <v>464</v>
      </c>
      <c r="G419" s="481"/>
      <c r="H419" s="25"/>
      <c r="I419" s="48"/>
      <c r="J419" s="26"/>
      <c r="K419" s="8"/>
      <c r="L419" s="27"/>
      <c r="M419" s="241"/>
    </row>
    <row r="420" spans="1:13" s="477" customFormat="1" ht="17.25" hidden="1" customHeight="1" outlineLevel="1" x14ac:dyDescent="0.25">
      <c r="A420" s="53"/>
      <c r="B420" s="53"/>
      <c r="C420" s="478" t="s">
        <v>4248</v>
      </c>
      <c r="D420" s="479">
        <v>43077</v>
      </c>
      <c r="E420" s="478">
        <v>47825</v>
      </c>
      <c r="F420" s="480">
        <v>464</v>
      </c>
      <c r="G420" s="481"/>
      <c r="H420" s="25"/>
      <c r="I420" s="48"/>
      <c r="J420" s="26"/>
      <c r="K420" s="8"/>
      <c r="L420" s="27"/>
      <c r="M420" s="241"/>
    </row>
    <row r="421" spans="1:13" s="477" customFormat="1" ht="17.25" hidden="1" customHeight="1" outlineLevel="1" x14ac:dyDescent="0.25">
      <c r="A421" s="53"/>
      <c r="B421" s="53"/>
      <c r="C421" s="478" t="s">
        <v>4249</v>
      </c>
      <c r="D421" s="479">
        <v>43077</v>
      </c>
      <c r="E421" s="478">
        <v>47826</v>
      </c>
      <c r="F421" s="480">
        <v>464</v>
      </c>
      <c r="G421" s="481"/>
      <c r="H421" s="25"/>
      <c r="I421" s="48"/>
      <c r="J421" s="26"/>
      <c r="K421" s="8"/>
      <c r="L421" s="27"/>
      <c r="M421" s="241"/>
    </row>
    <row r="422" spans="1:13" s="477" customFormat="1" ht="17.25" hidden="1" customHeight="1" outlineLevel="1" x14ac:dyDescent="0.25">
      <c r="A422" s="53"/>
      <c r="B422" s="53"/>
      <c r="C422" s="478" t="s">
        <v>4250</v>
      </c>
      <c r="D422" s="479">
        <v>43078</v>
      </c>
      <c r="E422" s="478">
        <v>47827</v>
      </c>
      <c r="F422" s="480">
        <v>464</v>
      </c>
      <c r="G422" s="481"/>
      <c r="H422" s="25"/>
      <c r="I422" s="48"/>
      <c r="J422" s="26"/>
      <c r="K422" s="8"/>
      <c r="L422" s="27"/>
      <c r="M422" s="241"/>
    </row>
    <row r="423" spans="1:13" s="477" customFormat="1" ht="17.25" hidden="1" customHeight="1" outlineLevel="1" x14ac:dyDescent="0.25">
      <c r="A423" s="53"/>
      <c r="B423" s="53"/>
      <c r="C423" s="478" t="s">
        <v>4251</v>
      </c>
      <c r="D423" s="479">
        <v>43078</v>
      </c>
      <c r="E423" s="478">
        <v>47862</v>
      </c>
      <c r="F423" s="480">
        <v>464</v>
      </c>
      <c r="G423" s="481"/>
      <c r="H423" s="25"/>
      <c r="I423" s="48"/>
      <c r="J423" s="26"/>
      <c r="K423" s="8"/>
      <c r="L423" s="27"/>
      <c r="M423" s="241"/>
    </row>
    <row r="424" spans="1:13" s="477" customFormat="1" ht="17.25" hidden="1" customHeight="1" outlineLevel="1" x14ac:dyDescent="0.25">
      <c r="A424" s="53"/>
      <c r="B424" s="53"/>
      <c r="C424" s="478" t="s">
        <v>1692</v>
      </c>
      <c r="D424" s="479">
        <v>43078</v>
      </c>
      <c r="E424" s="478">
        <v>47828</v>
      </c>
      <c r="F424" s="480">
        <v>464</v>
      </c>
      <c r="G424" s="481"/>
      <c r="H424" s="25"/>
      <c r="I424" s="48"/>
      <c r="J424" s="26"/>
      <c r="K424" s="8"/>
      <c r="L424" s="27"/>
      <c r="M424" s="241"/>
    </row>
    <row r="425" spans="1:13" s="477" customFormat="1" ht="17.25" hidden="1" customHeight="1" outlineLevel="1" x14ac:dyDescent="0.25">
      <c r="A425" s="53"/>
      <c r="B425" s="53"/>
      <c r="C425" s="478" t="s">
        <v>4252</v>
      </c>
      <c r="D425" s="479">
        <v>43078</v>
      </c>
      <c r="E425" s="478">
        <v>4815</v>
      </c>
      <c r="F425" s="480">
        <v>464</v>
      </c>
      <c r="G425" s="481"/>
      <c r="H425" s="25"/>
      <c r="I425" s="48"/>
      <c r="J425" s="26"/>
      <c r="K425" s="8"/>
      <c r="L425" s="27"/>
      <c r="M425" s="241"/>
    </row>
    <row r="426" spans="1:13" s="477" customFormat="1" ht="17.25" hidden="1" customHeight="1" outlineLevel="1" x14ac:dyDescent="0.25">
      <c r="A426" s="53"/>
      <c r="B426" s="53"/>
      <c r="C426" s="478" t="s">
        <v>4253</v>
      </c>
      <c r="D426" s="479">
        <v>43078</v>
      </c>
      <c r="E426" s="478">
        <v>47863</v>
      </c>
      <c r="F426" s="480">
        <v>464</v>
      </c>
      <c r="G426" s="481"/>
      <c r="H426" s="25"/>
      <c r="I426" s="48"/>
      <c r="J426" s="26"/>
      <c r="K426" s="8"/>
      <c r="L426" s="27"/>
      <c r="M426" s="241"/>
    </row>
    <row r="427" spans="1:13" s="477" customFormat="1" ht="17.25" hidden="1" customHeight="1" outlineLevel="1" x14ac:dyDescent="0.25">
      <c r="A427" s="53"/>
      <c r="B427" s="53"/>
      <c r="C427" s="478" t="s">
        <v>1201</v>
      </c>
      <c r="D427" s="479">
        <v>43078</v>
      </c>
      <c r="E427" s="478">
        <v>47864</v>
      </c>
      <c r="F427" s="480">
        <v>464</v>
      </c>
      <c r="G427" s="481"/>
      <c r="H427" s="25"/>
      <c r="I427" s="48"/>
      <c r="J427" s="26"/>
      <c r="K427" s="8"/>
      <c r="L427" s="27"/>
      <c r="M427" s="241"/>
    </row>
    <row r="428" spans="1:13" s="477" customFormat="1" ht="17.25" hidden="1" customHeight="1" outlineLevel="1" x14ac:dyDescent="0.25">
      <c r="A428" s="53"/>
      <c r="B428" s="53"/>
      <c r="C428" s="478" t="s">
        <v>4254</v>
      </c>
      <c r="D428" s="479">
        <v>43078</v>
      </c>
      <c r="E428" s="478">
        <v>47865</v>
      </c>
      <c r="F428" s="480">
        <v>464</v>
      </c>
      <c r="G428" s="481"/>
      <c r="H428" s="25"/>
      <c r="I428" s="48"/>
      <c r="J428" s="26"/>
      <c r="K428" s="8"/>
      <c r="L428" s="27"/>
      <c r="M428" s="241"/>
    </row>
    <row r="429" spans="1:13" s="477" customFormat="1" ht="17.25" hidden="1" customHeight="1" outlineLevel="1" x14ac:dyDescent="0.25">
      <c r="A429" s="53"/>
      <c r="B429" s="53"/>
      <c r="C429" s="478" t="s">
        <v>1203</v>
      </c>
      <c r="D429" s="479">
        <v>43078</v>
      </c>
      <c r="E429" s="478">
        <v>47829</v>
      </c>
      <c r="F429" s="480">
        <v>464</v>
      </c>
      <c r="G429" s="481"/>
      <c r="H429" s="25"/>
      <c r="I429" s="48"/>
      <c r="J429" s="26"/>
      <c r="K429" s="8"/>
      <c r="L429" s="27"/>
      <c r="M429" s="241"/>
    </row>
    <row r="430" spans="1:13" s="477" customFormat="1" ht="17.25" hidden="1" customHeight="1" outlineLevel="1" x14ac:dyDescent="0.25">
      <c r="A430" s="53"/>
      <c r="B430" s="53"/>
      <c r="C430" s="478" t="s">
        <v>4255</v>
      </c>
      <c r="D430" s="479">
        <v>43080</v>
      </c>
      <c r="E430" s="478">
        <v>47830</v>
      </c>
      <c r="F430" s="480">
        <v>464</v>
      </c>
      <c r="G430" s="481"/>
      <c r="H430" s="25"/>
      <c r="I430" s="48"/>
      <c r="J430" s="26"/>
      <c r="K430" s="8"/>
      <c r="L430" s="27"/>
      <c r="M430" s="241"/>
    </row>
    <row r="431" spans="1:13" s="477" customFormat="1" ht="17.25" hidden="1" customHeight="1" outlineLevel="1" x14ac:dyDescent="0.25">
      <c r="A431" s="53"/>
      <c r="B431" s="53"/>
      <c r="C431" s="478" t="s">
        <v>4256</v>
      </c>
      <c r="D431" s="479">
        <v>43080</v>
      </c>
      <c r="E431" s="478">
        <v>47866</v>
      </c>
      <c r="F431" s="480">
        <v>464</v>
      </c>
      <c r="G431" s="481"/>
      <c r="H431" s="25"/>
      <c r="I431" s="48"/>
      <c r="J431" s="26"/>
      <c r="K431" s="8"/>
      <c r="L431" s="27"/>
      <c r="M431" s="241"/>
    </row>
    <row r="432" spans="1:13" s="477" customFormat="1" ht="17.25" hidden="1" customHeight="1" outlineLevel="1" x14ac:dyDescent="0.25">
      <c r="A432" s="53"/>
      <c r="B432" s="53"/>
      <c r="C432" s="478" t="s">
        <v>4257</v>
      </c>
      <c r="D432" s="479">
        <v>43080</v>
      </c>
      <c r="E432" s="478">
        <v>47831</v>
      </c>
      <c r="F432" s="480">
        <v>464</v>
      </c>
      <c r="G432" s="481"/>
      <c r="H432" s="25"/>
      <c r="I432" s="48"/>
      <c r="J432" s="26"/>
      <c r="K432" s="8"/>
      <c r="L432" s="27"/>
      <c r="M432" s="241"/>
    </row>
    <row r="433" spans="1:13" s="477" customFormat="1" ht="17.25" hidden="1" customHeight="1" outlineLevel="1" x14ac:dyDescent="0.25">
      <c r="A433" s="53"/>
      <c r="B433" s="53"/>
      <c r="C433" s="478" t="s">
        <v>714</v>
      </c>
      <c r="D433" s="479">
        <v>43080</v>
      </c>
      <c r="E433" s="478">
        <v>47867</v>
      </c>
      <c r="F433" s="480">
        <v>464</v>
      </c>
      <c r="G433" s="481"/>
      <c r="H433" s="25"/>
      <c r="I433" s="48"/>
      <c r="J433" s="26"/>
      <c r="K433" s="8"/>
      <c r="L433" s="27"/>
      <c r="M433" s="241"/>
    </row>
    <row r="434" spans="1:13" s="477" customFormat="1" ht="17.25" hidden="1" customHeight="1" outlineLevel="1" x14ac:dyDescent="0.25">
      <c r="A434" s="53"/>
      <c r="B434" s="53"/>
      <c r="C434" s="478" t="s">
        <v>2328</v>
      </c>
      <c r="D434" s="479">
        <v>43080</v>
      </c>
      <c r="E434" s="478">
        <v>47832</v>
      </c>
      <c r="F434" s="480">
        <v>464</v>
      </c>
      <c r="G434" s="481"/>
      <c r="H434" s="25"/>
      <c r="I434" s="48"/>
      <c r="J434" s="26"/>
      <c r="K434" s="8"/>
      <c r="L434" s="27"/>
      <c r="M434" s="241"/>
    </row>
    <row r="435" spans="1:13" s="477" customFormat="1" ht="17.25" hidden="1" customHeight="1" outlineLevel="1" x14ac:dyDescent="0.25">
      <c r="A435" s="53"/>
      <c r="B435" s="53"/>
      <c r="C435" s="478" t="s">
        <v>4258</v>
      </c>
      <c r="D435" s="479">
        <v>43080</v>
      </c>
      <c r="E435" s="478">
        <v>47868</v>
      </c>
      <c r="F435" s="480">
        <v>464</v>
      </c>
      <c r="G435" s="481"/>
      <c r="H435" s="25"/>
      <c r="I435" s="48"/>
      <c r="J435" s="26"/>
      <c r="K435" s="8"/>
      <c r="L435" s="27"/>
      <c r="M435" s="241"/>
    </row>
    <row r="436" spans="1:13" s="477" customFormat="1" ht="17.25" hidden="1" customHeight="1" outlineLevel="1" x14ac:dyDescent="0.25">
      <c r="A436" s="53"/>
      <c r="B436" s="53"/>
      <c r="C436" s="478" t="s">
        <v>4259</v>
      </c>
      <c r="D436" s="479">
        <v>43080</v>
      </c>
      <c r="E436" s="478">
        <v>47833</v>
      </c>
      <c r="F436" s="480">
        <v>464</v>
      </c>
      <c r="G436" s="481"/>
      <c r="H436" s="25"/>
      <c r="I436" s="48"/>
      <c r="J436" s="26"/>
      <c r="K436" s="8"/>
      <c r="L436" s="27"/>
      <c r="M436" s="241"/>
    </row>
    <row r="437" spans="1:13" s="477" customFormat="1" ht="17.25" hidden="1" customHeight="1" outlineLevel="1" x14ac:dyDescent="0.25">
      <c r="A437" s="53"/>
      <c r="B437" s="53"/>
      <c r="C437" s="478" t="s">
        <v>4260</v>
      </c>
      <c r="D437" s="479">
        <v>43081</v>
      </c>
      <c r="E437" s="478">
        <v>39294</v>
      </c>
      <c r="F437" s="489">
        <v>63104</v>
      </c>
      <c r="G437" s="481"/>
      <c r="H437" s="25"/>
      <c r="I437" s="48"/>
      <c r="J437" s="26"/>
      <c r="K437" s="8"/>
      <c r="L437" s="27"/>
      <c r="M437" s="241"/>
    </row>
    <row r="438" spans="1:13" s="477" customFormat="1" ht="17.25" hidden="1" customHeight="1" outlineLevel="1" x14ac:dyDescent="0.25">
      <c r="A438" s="53"/>
      <c r="B438" s="53"/>
      <c r="C438" s="478" t="s">
        <v>4261</v>
      </c>
      <c r="D438" s="479">
        <v>43082</v>
      </c>
      <c r="E438" s="478">
        <v>47834</v>
      </c>
      <c r="F438" s="480">
        <v>464</v>
      </c>
      <c r="G438" s="481"/>
      <c r="H438" s="25"/>
      <c r="I438" s="48"/>
      <c r="J438" s="26"/>
      <c r="K438" s="8"/>
      <c r="L438" s="27"/>
      <c r="M438" s="241"/>
    </row>
    <row r="439" spans="1:13" s="477" customFormat="1" ht="17.25" hidden="1" customHeight="1" outlineLevel="1" x14ac:dyDescent="0.25">
      <c r="A439" s="53"/>
      <c r="B439" s="53"/>
      <c r="C439" s="478" t="s">
        <v>4262</v>
      </c>
      <c r="D439" s="479">
        <v>43082</v>
      </c>
      <c r="E439" s="478">
        <v>47835</v>
      </c>
      <c r="F439" s="480">
        <v>464</v>
      </c>
      <c r="G439" s="481"/>
      <c r="H439" s="25"/>
      <c r="I439" s="48"/>
      <c r="J439" s="26"/>
      <c r="K439" s="8"/>
      <c r="L439" s="27"/>
      <c r="M439" s="241"/>
    </row>
    <row r="440" spans="1:13" s="477" customFormat="1" ht="17.25" hidden="1" customHeight="1" outlineLevel="1" x14ac:dyDescent="0.25">
      <c r="A440" s="53"/>
      <c r="B440" s="53"/>
      <c r="C440" s="478" t="s">
        <v>4263</v>
      </c>
      <c r="D440" s="479">
        <v>43082</v>
      </c>
      <c r="E440" s="478">
        <v>47836</v>
      </c>
      <c r="F440" s="480">
        <v>464</v>
      </c>
      <c r="G440" s="481"/>
      <c r="H440" s="25"/>
      <c r="I440" s="48"/>
      <c r="J440" s="26"/>
      <c r="K440" s="8"/>
      <c r="L440" s="27"/>
      <c r="M440" s="241"/>
    </row>
    <row r="441" spans="1:13" s="477" customFormat="1" ht="17.25" hidden="1" customHeight="1" outlineLevel="1" x14ac:dyDescent="0.25">
      <c r="A441" s="53"/>
      <c r="B441" s="53"/>
      <c r="C441" s="478" t="s">
        <v>4264</v>
      </c>
      <c r="D441" s="479">
        <v>43082</v>
      </c>
      <c r="E441" s="478">
        <v>48816</v>
      </c>
      <c r="F441" s="480">
        <v>464</v>
      </c>
      <c r="G441" s="481"/>
      <c r="H441" s="25"/>
      <c r="I441" s="48"/>
      <c r="J441" s="26"/>
      <c r="K441" s="8"/>
      <c r="L441" s="27"/>
      <c r="M441" s="241"/>
    </row>
    <row r="442" spans="1:13" s="477" customFormat="1" ht="17.25" hidden="1" customHeight="1" outlineLevel="1" x14ac:dyDescent="0.25">
      <c r="A442" s="53"/>
      <c r="B442" s="53"/>
      <c r="C442" s="478" t="s">
        <v>4265</v>
      </c>
      <c r="D442" s="479">
        <v>43082</v>
      </c>
      <c r="E442" s="478">
        <v>48817</v>
      </c>
      <c r="F442" s="480">
        <v>464</v>
      </c>
      <c r="G442" s="481"/>
      <c r="H442" s="25"/>
      <c r="I442" s="48"/>
      <c r="J442" s="26"/>
      <c r="K442" s="8"/>
      <c r="L442" s="27"/>
      <c r="M442" s="241"/>
    </row>
    <row r="443" spans="1:13" s="477" customFormat="1" ht="17.25" hidden="1" customHeight="1" outlineLevel="1" x14ac:dyDescent="0.25">
      <c r="A443" s="53"/>
      <c r="B443" s="53"/>
      <c r="C443" s="478" t="s">
        <v>4266</v>
      </c>
      <c r="D443" s="479">
        <v>43082</v>
      </c>
      <c r="E443" s="478">
        <v>48818</v>
      </c>
      <c r="F443" s="480">
        <v>464</v>
      </c>
      <c r="G443" s="481"/>
      <c r="H443" s="25"/>
      <c r="I443" s="48"/>
      <c r="J443" s="26"/>
      <c r="K443" s="8"/>
      <c r="L443" s="27"/>
      <c r="M443" s="241"/>
    </row>
    <row r="444" spans="1:13" s="477" customFormat="1" ht="17.25" hidden="1" customHeight="1" outlineLevel="1" x14ac:dyDescent="0.25">
      <c r="A444" s="53"/>
      <c r="B444" s="53"/>
      <c r="C444" s="478" t="s">
        <v>4267</v>
      </c>
      <c r="D444" s="479">
        <v>43082</v>
      </c>
      <c r="E444" s="478">
        <v>48819</v>
      </c>
      <c r="F444" s="480">
        <v>464</v>
      </c>
      <c r="G444" s="481"/>
      <c r="H444" s="25"/>
      <c r="I444" s="48"/>
      <c r="J444" s="26"/>
      <c r="K444" s="8"/>
      <c r="L444" s="27"/>
      <c r="M444" s="241"/>
    </row>
    <row r="445" spans="1:13" s="477" customFormat="1" ht="17.25" hidden="1" customHeight="1" outlineLevel="1" x14ac:dyDescent="0.25">
      <c r="A445" s="53"/>
      <c r="B445" s="53"/>
      <c r="C445" s="478" t="s">
        <v>4268</v>
      </c>
      <c r="D445" s="479">
        <v>43082</v>
      </c>
      <c r="E445" s="478">
        <v>48820</v>
      </c>
      <c r="F445" s="480">
        <v>464</v>
      </c>
      <c r="G445" s="481"/>
      <c r="H445" s="25"/>
      <c r="I445" s="48"/>
      <c r="J445" s="26"/>
      <c r="K445" s="8"/>
      <c r="L445" s="27"/>
      <c r="M445" s="241"/>
    </row>
    <row r="446" spans="1:13" s="477" customFormat="1" ht="17.25" hidden="1" customHeight="1" outlineLevel="1" x14ac:dyDescent="0.25">
      <c r="A446" s="53"/>
      <c r="B446" s="53"/>
      <c r="C446" s="478" t="s">
        <v>4269</v>
      </c>
      <c r="D446" s="479">
        <v>43082</v>
      </c>
      <c r="E446" s="478">
        <v>47837</v>
      </c>
      <c r="F446" s="480">
        <v>464</v>
      </c>
      <c r="G446" s="481"/>
      <c r="H446" s="25"/>
      <c r="I446" s="48"/>
      <c r="J446" s="26"/>
      <c r="K446" s="8"/>
      <c r="L446" s="27"/>
      <c r="M446" s="241"/>
    </row>
    <row r="447" spans="1:13" s="477" customFormat="1" ht="17.25" hidden="1" customHeight="1" outlineLevel="1" x14ac:dyDescent="0.25">
      <c r="A447" s="53"/>
      <c r="B447" s="53"/>
      <c r="C447" s="478" t="s">
        <v>4270</v>
      </c>
      <c r="D447" s="479">
        <v>43082</v>
      </c>
      <c r="E447" s="478">
        <v>47838</v>
      </c>
      <c r="F447" s="480">
        <v>464</v>
      </c>
      <c r="G447" s="481"/>
      <c r="H447" s="25"/>
      <c r="I447" s="48"/>
      <c r="J447" s="26"/>
      <c r="K447" s="8"/>
      <c r="L447" s="27"/>
      <c r="M447" s="241"/>
    </row>
    <row r="448" spans="1:13" s="477" customFormat="1" ht="17.25" hidden="1" customHeight="1" outlineLevel="1" x14ac:dyDescent="0.25">
      <c r="A448" s="53"/>
      <c r="B448" s="53"/>
      <c r="C448" s="478" t="s">
        <v>4271</v>
      </c>
      <c r="D448" s="479">
        <v>43083</v>
      </c>
      <c r="E448" s="478">
        <v>48821</v>
      </c>
      <c r="F448" s="480">
        <v>464</v>
      </c>
      <c r="G448" s="481"/>
      <c r="H448" s="25"/>
      <c r="I448" s="48"/>
      <c r="J448" s="26"/>
      <c r="K448" s="8"/>
      <c r="L448" s="27"/>
      <c r="M448" s="241"/>
    </row>
    <row r="449" spans="1:13" s="477" customFormat="1" ht="17.25" hidden="1" customHeight="1" outlineLevel="1" x14ac:dyDescent="0.25">
      <c r="A449" s="53"/>
      <c r="B449" s="53"/>
      <c r="C449" s="478" t="s">
        <v>4272</v>
      </c>
      <c r="D449" s="479">
        <v>43083</v>
      </c>
      <c r="E449" s="478">
        <v>48822</v>
      </c>
      <c r="F449" s="480">
        <v>464</v>
      </c>
      <c r="G449" s="481"/>
      <c r="H449" s="25"/>
      <c r="I449" s="48"/>
      <c r="J449" s="26"/>
      <c r="K449" s="8"/>
      <c r="L449" s="27"/>
      <c r="M449" s="241"/>
    </row>
    <row r="450" spans="1:13" s="477" customFormat="1" ht="17.25" hidden="1" customHeight="1" outlineLevel="1" x14ac:dyDescent="0.25">
      <c r="A450" s="53"/>
      <c r="B450" s="53"/>
      <c r="C450" s="478" t="s">
        <v>3281</v>
      </c>
      <c r="D450" s="479">
        <v>43083</v>
      </c>
      <c r="E450" s="478">
        <v>48823</v>
      </c>
      <c r="F450" s="480">
        <v>464</v>
      </c>
      <c r="G450" s="481"/>
      <c r="H450" s="25"/>
      <c r="I450" s="48"/>
      <c r="J450" s="26"/>
      <c r="K450" s="8"/>
      <c r="L450" s="27"/>
      <c r="M450" s="241"/>
    </row>
    <row r="451" spans="1:13" s="477" customFormat="1" ht="17.25" hidden="1" customHeight="1" outlineLevel="1" x14ac:dyDescent="0.25">
      <c r="A451" s="53"/>
      <c r="B451" s="53"/>
      <c r="C451" s="478" t="s">
        <v>4273</v>
      </c>
      <c r="D451" s="479">
        <v>43083</v>
      </c>
      <c r="E451" s="478">
        <v>47869</v>
      </c>
      <c r="F451" s="480">
        <v>464</v>
      </c>
      <c r="G451" s="481"/>
      <c r="H451" s="25"/>
      <c r="I451" s="48"/>
      <c r="J451" s="26"/>
      <c r="K451" s="8"/>
      <c r="L451" s="27"/>
      <c r="M451" s="241"/>
    </row>
    <row r="452" spans="1:13" s="477" customFormat="1" ht="17.25" hidden="1" customHeight="1" outlineLevel="1" x14ac:dyDescent="0.25">
      <c r="A452" s="53"/>
      <c r="B452" s="53"/>
      <c r="C452" s="478" t="s">
        <v>4274</v>
      </c>
      <c r="D452" s="479">
        <v>43083</v>
      </c>
      <c r="E452" s="478">
        <v>47839</v>
      </c>
      <c r="F452" s="480">
        <v>464</v>
      </c>
      <c r="G452" s="481"/>
      <c r="H452" s="25"/>
      <c r="I452" s="48"/>
      <c r="J452" s="26"/>
      <c r="K452" s="8"/>
      <c r="L452" s="27"/>
      <c r="M452" s="241"/>
    </row>
    <row r="453" spans="1:13" s="477" customFormat="1" ht="17.25" hidden="1" customHeight="1" outlineLevel="1" x14ac:dyDescent="0.25">
      <c r="A453" s="53"/>
      <c r="B453" s="53"/>
      <c r="C453" s="478" t="s">
        <v>4275</v>
      </c>
      <c r="D453" s="479">
        <v>43083</v>
      </c>
      <c r="E453" s="478">
        <v>47841</v>
      </c>
      <c r="F453" s="480">
        <v>464</v>
      </c>
      <c r="G453" s="481"/>
      <c r="H453" s="25"/>
      <c r="I453" s="48"/>
      <c r="J453" s="26"/>
      <c r="K453" s="8"/>
      <c r="L453" s="27"/>
      <c r="M453" s="241"/>
    </row>
    <row r="454" spans="1:13" s="477" customFormat="1" ht="17.25" hidden="1" customHeight="1" outlineLevel="1" x14ac:dyDescent="0.25">
      <c r="A454" s="53"/>
      <c r="B454" s="53"/>
      <c r="C454" s="478" t="s">
        <v>4276</v>
      </c>
      <c r="D454" s="479">
        <v>43083</v>
      </c>
      <c r="E454" s="478">
        <v>47840</v>
      </c>
      <c r="F454" s="480">
        <v>464</v>
      </c>
      <c r="G454" s="481"/>
      <c r="H454" s="25"/>
      <c r="I454" s="48"/>
      <c r="J454" s="26"/>
      <c r="K454" s="8"/>
      <c r="L454" s="27"/>
      <c r="M454" s="241"/>
    </row>
    <row r="455" spans="1:13" s="477" customFormat="1" ht="17.25" hidden="1" customHeight="1" outlineLevel="1" x14ac:dyDescent="0.25">
      <c r="A455" s="53"/>
      <c r="B455" s="53"/>
      <c r="C455" s="478" t="s">
        <v>4277</v>
      </c>
      <c r="D455" s="479">
        <v>43084</v>
      </c>
      <c r="E455" s="478">
        <v>47842</v>
      </c>
      <c r="F455" s="480">
        <v>464</v>
      </c>
      <c r="G455" s="481"/>
      <c r="H455" s="25"/>
      <c r="I455" s="48"/>
      <c r="J455" s="26"/>
      <c r="K455" s="8"/>
      <c r="L455" s="27"/>
      <c r="M455" s="241"/>
    </row>
    <row r="456" spans="1:13" s="477" customFormat="1" ht="17.25" hidden="1" customHeight="1" outlineLevel="1" x14ac:dyDescent="0.25">
      <c r="A456" s="53"/>
      <c r="B456" s="53"/>
      <c r="C456" s="478" t="s">
        <v>4278</v>
      </c>
      <c r="D456" s="479">
        <v>43084</v>
      </c>
      <c r="E456" s="478">
        <v>47870</v>
      </c>
      <c r="F456" s="480">
        <v>464</v>
      </c>
      <c r="G456" s="481"/>
      <c r="H456" s="25"/>
      <c r="I456" s="48"/>
      <c r="J456" s="26"/>
      <c r="K456" s="8"/>
      <c r="L456" s="27"/>
      <c r="M456" s="241"/>
    </row>
    <row r="457" spans="1:13" s="477" customFormat="1" ht="17.25" hidden="1" customHeight="1" outlineLevel="1" x14ac:dyDescent="0.25">
      <c r="A457" s="53"/>
      <c r="B457" s="53"/>
      <c r="C457" s="478" t="s">
        <v>4279</v>
      </c>
      <c r="D457" s="479">
        <v>43084</v>
      </c>
      <c r="E457" s="478">
        <v>47843</v>
      </c>
      <c r="F457" s="480">
        <v>464</v>
      </c>
      <c r="G457" s="481"/>
      <c r="H457" s="25"/>
      <c r="I457" s="48"/>
      <c r="J457" s="26"/>
      <c r="K457" s="8"/>
      <c r="L457" s="27"/>
      <c r="M457" s="241"/>
    </row>
    <row r="458" spans="1:13" s="477" customFormat="1" ht="17.25" hidden="1" customHeight="1" outlineLevel="1" x14ac:dyDescent="0.25">
      <c r="A458" s="53"/>
      <c r="B458" s="53"/>
      <c r="C458" s="478" t="s">
        <v>4280</v>
      </c>
      <c r="D458" s="479">
        <v>43084</v>
      </c>
      <c r="E458" s="478">
        <v>47871</v>
      </c>
      <c r="F458" s="480">
        <v>464</v>
      </c>
      <c r="G458" s="481"/>
      <c r="H458" s="25"/>
      <c r="I458" s="48"/>
      <c r="J458" s="26"/>
      <c r="K458" s="8"/>
      <c r="L458" s="27"/>
      <c r="M458" s="241"/>
    </row>
    <row r="459" spans="1:13" s="477" customFormat="1" ht="17.25" hidden="1" customHeight="1" outlineLevel="1" x14ac:dyDescent="0.25">
      <c r="A459" s="53"/>
      <c r="B459" s="53"/>
      <c r="C459" s="478" t="s">
        <v>4281</v>
      </c>
      <c r="D459" s="479">
        <v>43085</v>
      </c>
      <c r="E459" s="478">
        <v>47844</v>
      </c>
      <c r="F459" s="480">
        <v>464</v>
      </c>
      <c r="G459" s="481"/>
      <c r="H459" s="25"/>
      <c r="I459" s="48"/>
      <c r="J459" s="26"/>
      <c r="K459" s="8"/>
      <c r="L459" s="27"/>
      <c r="M459" s="241"/>
    </row>
    <row r="460" spans="1:13" s="477" customFormat="1" ht="17.25" hidden="1" customHeight="1" outlineLevel="1" x14ac:dyDescent="0.25">
      <c r="A460" s="53"/>
      <c r="B460" s="53"/>
      <c r="C460" s="478" t="s">
        <v>4282</v>
      </c>
      <c r="D460" s="479">
        <v>43085</v>
      </c>
      <c r="E460" s="478">
        <v>47872</v>
      </c>
      <c r="F460" s="480">
        <v>464</v>
      </c>
      <c r="G460" s="481"/>
      <c r="H460" s="25"/>
      <c r="I460" s="48"/>
      <c r="J460" s="26"/>
      <c r="K460" s="8"/>
      <c r="L460" s="27"/>
      <c r="M460" s="241"/>
    </row>
    <row r="461" spans="1:13" s="477" customFormat="1" ht="17.25" hidden="1" customHeight="1" outlineLevel="1" x14ac:dyDescent="0.25">
      <c r="A461" s="53"/>
      <c r="B461" s="53"/>
      <c r="C461" s="478" t="s">
        <v>4283</v>
      </c>
      <c r="D461" s="479">
        <v>43087</v>
      </c>
      <c r="E461" s="478">
        <v>48824</v>
      </c>
      <c r="F461" s="480">
        <v>464</v>
      </c>
      <c r="G461" s="481"/>
      <c r="H461" s="25"/>
      <c r="I461" s="48"/>
      <c r="J461" s="26"/>
      <c r="K461" s="8"/>
      <c r="L461" s="27"/>
      <c r="M461" s="241"/>
    </row>
    <row r="462" spans="1:13" s="477" customFormat="1" ht="17.25" hidden="1" customHeight="1" outlineLevel="1" x14ac:dyDescent="0.25">
      <c r="A462" s="53"/>
      <c r="B462" s="53"/>
      <c r="C462" s="478" t="s">
        <v>4284</v>
      </c>
      <c r="D462" s="479">
        <v>43087</v>
      </c>
      <c r="E462" s="478">
        <v>48825</v>
      </c>
      <c r="F462" s="480">
        <v>464</v>
      </c>
      <c r="G462" s="481"/>
      <c r="H462" s="25"/>
      <c r="I462" s="48"/>
      <c r="J462" s="26"/>
      <c r="K462" s="8"/>
      <c r="L462" s="27"/>
      <c r="M462" s="241"/>
    </row>
    <row r="463" spans="1:13" s="477" customFormat="1" ht="17.25" hidden="1" customHeight="1" outlineLevel="1" x14ac:dyDescent="0.25">
      <c r="A463" s="53"/>
      <c r="B463" s="53"/>
      <c r="C463" s="478" t="s">
        <v>3796</v>
      </c>
      <c r="D463" s="479">
        <v>43087</v>
      </c>
      <c r="E463" s="478">
        <v>47873</v>
      </c>
      <c r="F463" s="480">
        <v>464</v>
      </c>
      <c r="G463" s="481"/>
      <c r="H463" s="25"/>
      <c r="I463" s="48"/>
      <c r="J463" s="26"/>
      <c r="K463" s="8"/>
      <c r="L463" s="27"/>
      <c r="M463" s="241"/>
    </row>
    <row r="464" spans="1:13" s="477" customFormat="1" ht="17.25" hidden="1" customHeight="1" outlineLevel="1" x14ac:dyDescent="0.25">
      <c r="A464" s="53"/>
      <c r="B464" s="53"/>
      <c r="C464" s="478" t="s">
        <v>1766</v>
      </c>
      <c r="D464" s="479">
        <v>43087</v>
      </c>
      <c r="E464" s="478" t="s">
        <v>4338</v>
      </c>
      <c r="F464" s="480">
        <v>464</v>
      </c>
      <c r="G464" s="481"/>
      <c r="H464" s="25"/>
      <c r="I464" s="48"/>
      <c r="J464" s="26"/>
      <c r="K464" s="8"/>
      <c r="L464" s="27"/>
      <c r="M464" s="241"/>
    </row>
    <row r="465" spans="1:13" s="477" customFormat="1" ht="17.25" hidden="1" customHeight="1" outlineLevel="1" x14ac:dyDescent="0.25">
      <c r="A465" s="53"/>
      <c r="B465" s="53"/>
      <c r="C465" s="478" t="s">
        <v>4285</v>
      </c>
      <c r="D465" s="479">
        <v>43087</v>
      </c>
      <c r="E465" s="478">
        <v>47846</v>
      </c>
      <c r="F465" s="480">
        <v>464</v>
      </c>
      <c r="G465" s="481"/>
      <c r="H465" s="25"/>
      <c r="I465" s="48"/>
      <c r="J465" s="26"/>
      <c r="K465" s="8"/>
      <c r="L465" s="27"/>
      <c r="M465" s="241"/>
    </row>
    <row r="466" spans="1:13" s="477" customFormat="1" ht="17.25" hidden="1" customHeight="1" outlineLevel="1" x14ac:dyDescent="0.25">
      <c r="A466" s="53"/>
      <c r="B466" s="53"/>
      <c r="C466" s="478" t="s">
        <v>1817</v>
      </c>
      <c r="D466" s="479">
        <v>43087</v>
      </c>
      <c r="E466" s="478">
        <v>48826</v>
      </c>
      <c r="F466" s="480">
        <v>464</v>
      </c>
      <c r="G466" s="481"/>
      <c r="H466" s="25"/>
      <c r="I466" s="48"/>
      <c r="J466" s="26"/>
      <c r="K466" s="8"/>
      <c r="L466" s="27"/>
      <c r="M466" s="241"/>
    </row>
    <row r="467" spans="1:13" s="477" customFormat="1" ht="17.25" hidden="1" customHeight="1" outlineLevel="1" x14ac:dyDescent="0.25">
      <c r="A467" s="53"/>
      <c r="B467" s="53"/>
      <c r="C467" s="478" t="s">
        <v>4286</v>
      </c>
      <c r="D467" s="479">
        <v>43088</v>
      </c>
      <c r="E467" s="478">
        <v>47847</v>
      </c>
      <c r="F467" s="480">
        <v>464</v>
      </c>
      <c r="G467" s="481"/>
      <c r="H467" s="25"/>
      <c r="I467" s="48"/>
      <c r="J467" s="26"/>
      <c r="K467" s="8"/>
      <c r="L467" s="27"/>
      <c r="M467" s="241"/>
    </row>
    <row r="468" spans="1:13" s="477" customFormat="1" ht="17.25" hidden="1" customHeight="1" outlineLevel="1" x14ac:dyDescent="0.25">
      <c r="A468" s="53"/>
      <c r="B468" s="53"/>
      <c r="C468" s="478" t="s">
        <v>4287</v>
      </c>
      <c r="D468" s="479">
        <v>43088</v>
      </c>
      <c r="E468" s="478">
        <v>48827</v>
      </c>
      <c r="F468" s="480">
        <v>464</v>
      </c>
      <c r="G468" s="481"/>
      <c r="H468" s="25"/>
      <c r="I468" s="48"/>
      <c r="J468" s="26"/>
      <c r="K468" s="8"/>
      <c r="L468" s="27"/>
      <c r="M468" s="241"/>
    </row>
    <row r="469" spans="1:13" s="477" customFormat="1" ht="17.25" hidden="1" customHeight="1" outlineLevel="1" x14ac:dyDescent="0.25">
      <c r="A469" s="53"/>
      <c r="B469" s="53"/>
      <c r="C469" s="478" t="s">
        <v>4288</v>
      </c>
      <c r="D469" s="479">
        <v>43088</v>
      </c>
      <c r="E469" s="478">
        <v>47848</v>
      </c>
      <c r="F469" s="480">
        <v>464</v>
      </c>
      <c r="G469" s="481"/>
      <c r="H469" s="25"/>
      <c r="I469" s="48"/>
      <c r="J469" s="26"/>
      <c r="K469" s="8"/>
      <c r="L469" s="27"/>
      <c r="M469" s="241"/>
    </row>
    <row r="470" spans="1:13" s="477" customFormat="1" ht="17.25" hidden="1" customHeight="1" outlineLevel="1" x14ac:dyDescent="0.25">
      <c r="A470" s="53"/>
      <c r="B470" s="53"/>
      <c r="C470" s="478" t="s">
        <v>4289</v>
      </c>
      <c r="D470" s="479">
        <v>43088</v>
      </c>
      <c r="E470" s="478">
        <v>48828</v>
      </c>
      <c r="F470" s="480">
        <v>464</v>
      </c>
      <c r="G470" s="481"/>
      <c r="H470" s="25"/>
      <c r="I470" s="48"/>
      <c r="J470" s="26"/>
      <c r="K470" s="8"/>
      <c r="L470" s="27"/>
      <c r="M470" s="241"/>
    </row>
    <row r="471" spans="1:13" s="477" customFormat="1" ht="17.25" hidden="1" customHeight="1" outlineLevel="1" x14ac:dyDescent="0.25">
      <c r="A471" s="53"/>
      <c r="B471" s="53"/>
      <c r="C471" s="478" t="s">
        <v>246</v>
      </c>
      <c r="D471" s="479">
        <v>43088</v>
      </c>
      <c r="E471" s="478">
        <v>47874</v>
      </c>
      <c r="F471" s="480">
        <v>464</v>
      </c>
      <c r="G471" s="481"/>
      <c r="H471" s="25"/>
      <c r="I471" s="48"/>
      <c r="J471" s="26"/>
      <c r="K471" s="8"/>
      <c r="L471" s="27"/>
      <c r="M471" s="241"/>
    </row>
    <row r="472" spans="1:13" s="477" customFormat="1" ht="17.25" hidden="1" customHeight="1" outlineLevel="1" x14ac:dyDescent="0.25">
      <c r="A472" s="53"/>
      <c r="B472" s="53"/>
      <c r="C472" s="478" t="s">
        <v>3296</v>
      </c>
      <c r="D472" s="479">
        <v>43088</v>
      </c>
      <c r="E472" s="478">
        <v>47849</v>
      </c>
      <c r="F472" s="480">
        <v>464</v>
      </c>
      <c r="G472" s="481"/>
      <c r="H472" s="25"/>
      <c r="I472" s="48"/>
      <c r="J472" s="26"/>
      <c r="K472" s="8"/>
      <c r="L472" s="27"/>
      <c r="M472" s="241"/>
    </row>
    <row r="473" spans="1:13" s="477" customFormat="1" ht="17.25" hidden="1" customHeight="1" outlineLevel="1" x14ac:dyDescent="0.25">
      <c r="A473" s="53"/>
      <c r="B473" s="53"/>
      <c r="C473" s="478" t="s">
        <v>263</v>
      </c>
      <c r="D473" s="479">
        <v>43088</v>
      </c>
      <c r="E473" s="478">
        <v>47875</v>
      </c>
      <c r="F473" s="480">
        <v>464</v>
      </c>
      <c r="G473" s="481"/>
      <c r="H473" s="25"/>
      <c r="I473" s="48"/>
      <c r="J473" s="26"/>
      <c r="K473" s="8"/>
      <c r="L473" s="27"/>
      <c r="M473" s="241"/>
    </row>
    <row r="474" spans="1:13" s="477" customFormat="1" ht="17.25" hidden="1" customHeight="1" outlineLevel="1" x14ac:dyDescent="0.25">
      <c r="A474" s="53"/>
      <c r="B474" s="53"/>
      <c r="C474" s="478" t="s">
        <v>4290</v>
      </c>
      <c r="D474" s="479">
        <v>43089</v>
      </c>
      <c r="E474" s="478">
        <v>48829</v>
      </c>
      <c r="F474" s="480">
        <v>464</v>
      </c>
      <c r="G474" s="481"/>
      <c r="H474" s="25"/>
      <c r="I474" s="48"/>
      <c r="J474" s="26"/>
      <c r="K474" s="8"/>
      <c r="L474" s="27"/>
      <c r="M474" s="241"/>
    </row>
    <row r="475" spans="1:13" s="477" customFormat="1" ht="17.25" hidden="1" customHeight="1" outlineLevel="1" x14ac:dyDescent="0.25">
      <c r="A475" s="53"/>
      <c r="B475" s="53"/>
      <c r="C475" s="478" t="s">
        <v>2092</v>
      </c>
      <c r="D475" s="479">
        <v>43089</v>
      </c>
      <c r="E475" s="478">
        <v>48830</v>
      </c>
      <c r="F475" s="480">
        <v>464</v>
      </c>
      <c r="G475" s="481"/>
      <c r="H475" s="25"/>
      <c r="I475" s="48"/>
      <c r="J475" s="26"/>
      <c r="K475" s="8"/>
      <c r="L475" s="27"/>
      <c r="M475" s="241"/>
    </row>
    <row r="476" spans="1:13" s="477" customFormat="1" ht="17.25" hidden="1" customHeight="1" outlineLevel="1" x14ac:dyDescent="0.25">
      <c r="A476" s="53"/>
      <c r="B476" s="53"/>
      <c r="C476" s="478" t="s">
        <v>4291</v>
      </c>
      <c r="D476" s="479">
        <v>43089</v>
      </c>
      <c r="E476" s="478">
        <v>48831</v>
      </c>
      <c r="F476" s="480">
        <v>464</v>
      </c>
      <c r="G476" s="481"/>
      <c r="H476" s="25"/>
      <c r="I476" s="48"/>
      <c r="J476" s="26"/>
      <c r="K476" s="8"/>
      <c r="L476" s="27"/>
      <c r="M476" s="241"/>
    </row>
    <row r="477" spans="1:13" s="477" customFormat="1" ht="17.25" hidden="1" customHeight="1" outlineLevel="1" x14ac:dyDescent="0.25">
      <c r="A477" s="53"/>
      <c r="B477" s="53"/>
      <c r="C477" s="478" t="s">
        <v>4292</v>
      </c>
      <c r="D477" s="479">
        <v>43089</v>
      </c>
      <c r="E477" s="478">
        <v>48832</v>
      </c>
      <c r="F477" s="480">
        <v>464</v>
      </c>
      <c r="G477" s="481"/>
      <c r="H477" s="25"/>
      <c r="I477" s="48"/>
      <c r="J477" s="26"/>
      <c r="K477" s="8"/>
      <c r="L477" s="27"/>
      <c r="M477" s="241"/>
    </row>
    <row r="478" spans="1:13" s="477" customFormat="1" ht="17.25" hidden="1" customHeight="1" outlineLevel="1" x14ac:dyDescent="0.25">
      <c r="A478" s="53"/>
      <c r="B478" s="53"/>
      <c r="C478" s="478" t="s">
        <v>4293</v>
      </c>
      <c r="D478" s="479">
        <v>43089</v>
      </c>
      <c r="E478" s="478">
        <v>48833</v>
      </c>
      <c r="F478" s="480">
        <v>464</v>
      </c>
      <c r="G478" s="481"/>
      <c r="H478" s="25"/>
      <c r="I478" s="48"/>
      <c r="J478" s="26"/>
      <c r="K478" s="8"/>
      <c r="L478" s="27"/>
      <c r="M478" s="241"/>
    </row>
    <row r="479" spans="1:13" s="477" customFormat="1" ht="17.25" hidden="1" customHeight="1" outlineLevel="1" x14ac:dyDescent="0.25">
      <c r="A479" s="53"/>
      <c r="B479" s="53"/>
      <c r="C479" s="478" t="s">
        <v>4294</v>
      </c>
      <c r="D479" s="479">
        <v>43089</v>
      </c>
      <c r="E479" s="478">
        <v>48834</v>
      </c>
      <c r="F479" s="480">
        <v>464</v>
      </c>
      <c r="G479" s="481"/>
      <c r="H479" s="25"/>
      <c r="I479" s="48"/>
      <c r="J479" s="26"/>
      <c r="K479" s="8"/>
      <c r="L479" s="27"/>
      <c r="M479" s="241"/>
    </row>
    <row r="480" spans="1:13" s="477" customFormat="1" ht="17.25" hidden="1" customHeight="1" outlineLevel="1" x14ac:dyDescent="0.25">
      <c r="A480" s="53"/>
      <c r="B480" s="53"/>
      <c r="C480" s="478" t="s">
        <v>3118</v>
      </c>
      <c r="D480" s="479">
        <v>43089</v>
      </c>
      <c r="E480" s="478">
        <v>48835</v>
      </c>
      <c r="F480" s="480">
        <v>464</v>
      </c>
      <c r="G480" s="481"/>
      <c r="H480" s="25"/>
      <c r="I480" s="48"/>
      <c r="J480" s="26"/>
      <c r="K480" s="8"/>
      <c r="L480" s="27"/>
      <c r="M480" s="241"/>
    </row>
    <row r="481" spans="1:13" s="477" customFormat="1" ht="17.25" hidden="1" customHeight="1" outlineLevel="1" x14ac:dyDescent="0.25">
      <c r="A481" s="53"/>
      <c r="B481" s="53"/>
      <c r="C481" s="478" t="s">
        <v>4295</v>
      </c>
      <c r="D481" s="479">
        <v>43089</v>
      </c>
      <c r="E481" s="478">
        <v>48836</v>
      </c>
      <c r="F481" s="480">
        <v>464</v>
      </c>
      <c r="G481" s="481"/>
      <c r="H481" s="25"/>
      <c r="I481" s="48"/>
      <c r="J481" s="26"/>
      <c r="K481" s="8"/>
      <c r="L481" s="27"/>
      <c r="M481" s="241"/>
    </row>
    <row r="482" spans="1:13" s="477" customFormat="1" ht="17.25" hidden="1" customHeight="1" outlineLevel="1" x14ac:dyDescent="0.25">
      <c r="A482" s="53"/>
      <c r="B482" s="53"/>
      <c r="C482" s="478" t="s">
        <v>4296</v>
      </c>
      <c r="D482" s="479">
        <v>43089</v>
      </c>
      <c r="E482" s="478">
        <v>47876</v>
      </c>
      <c r="F482" s="488">
        <v>464</v>
      </c>
      <c r="G482" s="481"/>
      <c r="H482" s="25"/>
      <c r="I482" s="48"/>
      <c r="J482" s="26"/>
      <c r="K482" s="8"/>
      <c r="L482" s="27"/>
      <c r="M482" s="241"/>
    </row>
    <row r="483" spans="1:13" s="477" customFormat="1" ht="17.25" hidden="1" customHeight="1" outlineLevel="1" x14ac:dyDescent="0.25">
      <c r="A483" s="53"/>
      <c r="B483" s="53"/>
      <c r="C483" s="478" t="s">
        <v>4297</v>
      </c>
      <c r="D483" s="479">
        <v>43089</v>
      </c>
      <c r="E483" s="478">
        <v>47877</v>
      </c>
      <c r="F483" s="480">
        <v>464</v>
      </c>
      <c r="G483" s="481"/>
      <c r="H483" s="25"/>
      <c r="I483" s="48"/>
      <c r="J483" s="26"/>
      <c r="K483" s="8"/>
      <c r="L483" s="27"/>
      <c r="M483" s="241"/>
    </row>
    <row r="484" spans="1:13" s="477" customFormat="1" ht="17.25" hidden="1" customHeight="1" outlineLevel="1" x14ac:dyDescent="0.25">
      <c r="A484" s="53"/>
      <c r="B484" s="53"/>
      <c r="C484" s="478" t="s">
        <v>4298</v>
      </c>
      <c r="D484" s="479">
        <v>43089</v>
      </c>
      <c r="E484" s="478">
        <v>47901</v>
      </c>
      <c r="F484" s="480">
        <v>464</v>
      </c>
      <c r="G484" s="481"/>
      <c r="H484" s="25"/>
      <c r="I484" s="48"/>
      <c r="J484" s="26"/>
      <c r="K484" s="8"/>
      <c r="L484" s="27"/>
      <c r="M484" s="241"/>
    </row>
    <row r="485" spans="1:13" s="477" customFormat="1" ht="17.25" hidden="1" customHeight="1" outlineLevel="1" x14ac:dyDescent="0.25">
      <c r="A485" s="53"/>
      <c r="B485" s="53"/>
      <c r="C485" s="478" t="s">
        <v>4299</v>
      </c>
      <c r="D485" s="479">
        <v>43090</v>
      </c>
      <c r="E485" s="478">
        <v>47878</v>
      </c>
      <c r="F485" s="480">
        <v>464</v>
      </c>
      <c r="G485" s="481"/>
      <c r="H485" s="25"/>
      <c r="I485" s="48"/>
      <c r="J485" s="26"/>
      <c r="K485" s="8"/>
      <c r="L485" s="27"/>
      <c r="M485" s="241"/>
    </row>
    <row r="486" spans="1:13" s="477" customFormat="1" ht="17.25" hidden="1" customHeight="1" outlineLevel="1" x14ac:dyDescent="0.25">
      <c r="A486" s="53"/>
      <c r="B486" s="53"/>
      <c r="C486" s="478" t="s">
        <v>4300</v>
      </c>
      <c r="D486" s="479">
        <v>43090</v>
      </c>
      <c r="E486" s="478">
        <v>47902</v>
      </c>
      <c r="F486" s="480">
        <v>464</v>
      </c>
      <c r="G486" s="481"/>
      <c r="H486" s="25"/>
      <c r="I486" s="48"/>
      <c r="J486" s="26"/>
      <c r="K486" s="8"/>
      <c r="L486" s="27"/>
      <c r="M486" s="241"/>
    </row>
    <row r="487" spans="1:13" s="477" customFormat="1" ht="17.25" hidden="1" customHeight="1" outlineLevel="1" x14ac:dyDescent="0.25">
      <c r="A487" s="53"/>
      <c r="B487" s="53"/>
      <c r="C487" s="478" t="s">
        <v>4301</v>
      </c>
      <c r="D487" s="479">
        <v>43090</v>
      </c>
      <c r="E487" s="478">
        <v>47879</v>
      </c>
      <c r="F487" s="480">
        <v>464</v>
      </c>
      <c r="G487" s="481"/>
      <c r="H487" s="25"/>
      <c r="I487" s="48"/>
      <c r="J487" s="26"/>
      <c r="K487" s="8"/>
      <c r="L487" s="27"/>
      <c r="M487" s="241"/>
    </row>
    <row r="488" spans="1:13" s="477" customFormat="1" ht="17.25" hidden="1" customHeight="1" outlineLevel="1" x14ac:dyDescent="0.25">
      <c r="A488" s="53"/>
      <c r="B488" s="53"/>
      <c r="C488" s="478" t="s">
        <v>4302</v>
      </c>
      <c r="D488" s="479">
        <v>43090</v>
      </c>
      <c r="E488" s="478">
        <v>48837</v>
      </c>
      <c r="F488" s="480">
        <v>464</v>
      </c>
      <c r="G488" s="481"/>
      <c r="H488" s="25"/>
      <c r="I488" s="48"/>
      <c r="J488" s="26"/>
      <c r="K488" s="8"/>
      <c r="L488" s="27"/>
      <c r="M488" s="241"/>
    </row>
    <row r="489" spans="1:13" s="477" customFormat="1" ht="17.25" hidden="1" customHeight="1" outlineLevel="1" x14ac:dyDescent="0.25">
      <c r="A489" s="53"/>
      <c r="B489" s="53"/>
      <c r="C489" s="478" t="s">
        <v>1820</v>
      </c>
      <c r="D489" s="479">
        <v>43090</v>
      </c>
      <c r="E489" s="478">
        <v>47903</v>
      </c>
      <c r="F489" s="480">
        <v>580</v>
      </c>
      <c r="G489" s="481"/>
      <c r="H489" s="25"/>
      <c r="I489" s="48"/>
      <c r="J489" s="26"/>
      <c r="K489" s="8"/>
      <c r="L489" s="27"/>
      <c r="M489" s="241"/>
    </row>
    <row r="490" spans="1:13" s="477" customFormat="1" ht="17.25" hidden="1" customHeight="1" outlineLevel="1" x14ac:dyDescent="0.25">
      <c r="A490" s="53"/>
      <c r="B490" s="53"/>
      <c r="C490" s="478" t="s">
        <v>4303</v>
      </c>
      <c r="D490" s="479">
        <v>43090</v>
      </c>
      <c r="E490" s="478">
        <v>47880</v>
      </c>
      <c r="F490" s="480">
        <v>464</v>
      </c>
      <c r="G490" s="481"/>
      <c r="H490" s="25"/>
      <c r="I490" s="48"/>
      <c r="J490" s="26"/>
      <c r="K490" s="8"/>
      <c r="L490" s="27"/>
      <c r="M490" s="241"/>
    </row>
    <row r="491" spans="1:13" s="477" customFormat="1" ht="17.25" hidden="1" customHeight="1" outlineLevel="1" x14ac:dyDescent="0.25">
      <c r="A491" s="53"/>
      <c r="B491" s="53"/>
      <c r="C491" s="478" t="s">
        <v>4304</v>
      </c>
      <c r="D491" s="479">
        <v>43090</v>
      </c>
      <c r="E491" s="478">
        <v>48838</v>
      </c>
      <c r="F491" s="480">
        <v>464</v>
      </c>
      <c r="G491" s="481"/>
      <c r="H491" s="25"/>
      <c r="I491" s="48"/>
      <c r="J491" s="26"/>
      <c r="K491" s="8"/>
      <c r="L491" s="27"/>
      <c r="M491" s="241"/>
    </row>
    <row r="492" spans="1:13" s="477" customFormat="1" ht="17.25" hidden="1" customHeight="1" outlineLevel="1" x14ac:dyDescent="0.25">
      <c r="A492" s="53"/>
      <c r="B492" s="53"/>
      <c r="C492" s="478" t="s">
        <v>401</v>
      </c>
      <c r="D492" s="479">
        <v>43090</v>
      </c>
      <c r="E492" s="478">
        <v>48839</v>
      </c>
      <c r="F492" s="480">
        <v>464</v>
      </c>
      <c r="G492" s="481"/>
      <c r="H492" s="25"/>
      <c r="I492" s="48"/>
      <c r="J492" s="26"/>
      <c r="K492" s="8"/>
      <c r="L492" s="27"/>
      <c r="M492" s="241"/>
    </row>
    <row r="493" spans="1:13" s="477" customFormat="1" ht="17.25" hidden="1" customHeight="1" outlineLevel="1" x14ac:dyDescent="0.25">
      <c r="A493" s="53"/>
      <c r="B493" s="53"/>
      <c r="C493" s="478" t="s">
        <v>2466</v>
      </c>
      <c r="D493" s="479">
        <v>43090</v>
      </c>
      <c r="E493" s="478">
        <v>48840</v>
      </c>
      <c r="F493" s="480">
        <v>464</v>
      </c>
      <c r="G493" s="481"/>
      <c r="H493" s="25"/>
      <c r="I493" s="48"/>
      <c r="J493" s="26"/>
      <c r="K493" s="8"/>
      <c r="L493" s="27"/>
      <c r="M493" s="241"/>
    </row>
    <row r="494" spans="1:13" s="477" customFormat="1" ht="17.25" hidden="1" customHeight="1" outlineLevel="1" x14ac:dyDescent="0.25">
      <c r="A494" s="53"/>
      <c r="B494" s="53"/>
      <c r="C494" s="478" t="s">
        <v>4305</v>
      </c>
      <c r="D494" s="479">
        <v>43090</v>
      </c>
      <c r="E494" s="478">
        <v>47904</v>
      </c>
      <c r="F494" s="480">
        <v>464</v>
      </c>
      <c r="G494" s="481"/>
      <c r="H494" s="25"/>
      <c r="I494" s="48"/>
      <c r="J494" s="26"/>
      <c r="K494" s="8"/>
      <c r="L494" s="27"/>
      <c r="M494" s="241"/>
    </row>
    <row r="495" spans="1:13" s="477" customFormat="1" ht="17.25" hidden="1" customHeight="1" outlineLevel="1" x14ac:dyDescent="0.25">
      <c r="A495" s="53"/>
      <c r="B495" s="53"/>
      <c r="C495" s="478" t="s">
        <v>4306</v>
      </c>
      <c r="D495" s="479">
        <v>43091</v>
      </c>
      <c r="E495" s="478">
        <v>48841</v>
      </c>
      <c r="F495" s="480">
        <v>464</v>
      </c>
      <c r="G495" s="481"/>
      <c r="H495" s="25"/>
      <c r="I495" s="48"/>
      <c r="J495" s="26"/>
      <c r="K495" s="8"/>
      <c r="L495" s="27"/>
      <c r="M495" s="241"/>
    </row>
    <row r="496" spans="1:13" s="477" customFormat="1" ht="17.25" hidden="1" customHeight="1" outlineLevel="1" x14ac:dyDescent="0.25">
      <c r="A496" s="53"/>
      <c r="B496" s="53"/>
      <c r="C496" s="478" t="s">
        <v>4307</v>
      </c>
      <c r="D496" s="479">
        <v>43091</v>
      </c>
      <c r="E496" s="478">
        <v>47905</v>
      </c>
      <c r="F496" s="480">
        <v>464</v>
      </c>
      <c r="G496" s="481"/>
      <c r="H496" s="25"/>
      <c r="I496" s="48"/>
      <c r="J496" s="26"/>
      <c r="K496" s="8"/>
      <c r="L496" s="27"/>
      <c r="M496" s="241"/>
    </row>
    <row r="497" spans="1:13" s="477" customFormat="1" ht="17.25" hidden="1" customHeight="1" outlineLevel="1" x14ac:dyDescent="0.25">
      <c r="A497" s="53"/>
      <c r="B497" s="53"/>
      <c r="C497" s="478" t="s">
        <v>4308</v>
      </c>
      <c r="D497" s="479">
        <v>43091</v>
      </c>
      <c r="E497" s="478">
        <v>47906</v>
      </c>
      <c r="F497" s="480">
        <v>464</v>
      </c>
      <c r="G497" s="481"/>
      <c r="H497" s="25"/>
      <c r="I497" s="48"/>
      <c r="J497" s="26"/>
      <c r="K497" s="8"/>
      <c r="L497" s="27"/>
      <c r="M497" s="241"/>
    </row>
    <row r="498" spans="1:13" s="477" customFormat="1" ht="17.25" hidden="1" customHeight="1" outlineLevel="1" x14ac:dyDescent="0.25">
      <c r="A498" s="53"/>
      <c r="B498" s="53"/>
      <c r="C498" s="478" t="s">
        <v>4309</v>
      </c>
      <c r="D498" s="479">
        <v>43091</v>
      </c>
      <c r="E498" s="478">
        <v>48842</v>
      </c>
      <c r="F498" s="480">
        <v>464</v>
      </c>
      <c r="G498" s="481"/>
      <c r="H498" s="25"/>
      <c r="I498" s="48"/>
      <c r="J498" s="26"/>
      <c r="K498" s="8"/>
      <c r="L498" s="27"/>
      <c r="M498" s="241"/>
    </row>
    <row r="499" spans="1:13" s="477" customFormat="1" ht="17.25" hidden="1" customHeight="1" outlineLevel="1" x14ac:dyDescent="0.25">
      <c r="A499" s="53"/>
      <c r="B499" s="53"/>
      <c r="C499" s="478" t="s">
        <v>4310</v>
      </c>
      <c r="D499" s="479">
        <v>43091</v>
      </c>
      <c r="E499" s="478">
        <v>47907</v>
      </c>
      <c r="F499" s="480">
        <v>464</v>
      </c>
      <c r="G499" s="481"/>
      <c r="H499" s="25"/>
      <c r="I499" s="48"/>
      <c r="J499" s="26"/>
      <c r="K499" s="8"/>
      <c r="L499" s="27"/>
      <c r="M499" s="241"/>
    </row>
    <row r="500" spans="1:13" s="477" customFormat="1" ht="17.25" hidden="1" customHeight="1" outlineLevel="1" x14ac:dyDescent="0.25">
      <c r="A500" s="53"/>
      <c r="B500" s="53"/>
      <c r="C500" s="478" t="s">
        <v>4311</v>
      </c>
      <c r="D500" s="479">
        <v>43091</v>
      </c>
      <c r="E500" s="478">
        <v>48843</v>
      </c>
      <c r="F500" s="480">
        <v>464</v>
      </c>
      <c r="G500" s="481"/>
      <c r="H500" s="25"/>
      <c r="I500" s="48"/>
      <c r="J500" s="26"/>
      <c r="K500" s="8"/>
      <c r="L500" s="27"/>
      <c r="M500" s="241"/>
    </row>
    <row r="501" spans="1:13" s="477" customFormat="1" ht="17.25" hidden="1" customHeight="1" outlineLevel="1" x14ac:dyDescent="0.25">
      <c r="A501" s="53"/>
      <c r="B501" s="53"/>
      <c r="C501" s="478" t="s">
        <v>4312</v>
      </c>
      <c r="D501" s="479">
        <v>43091</v>
      </c>
      <c r="E501" s="478">
        <v>48844</v>
      </c>
      <c r="F501" s="480">
        <v>464</v>
      </c>
      <c r="G501" s="481"/>
      <c r="H501" s="25"/>
      <c r="I501" s="48"/>
      <c r="J501" s="26"/>
      <c r="K501" s="8"/>
      <c r="L501" s="27"/>
      <c r="M501" s="241"/>
    </row>
    <row r="502" spans="1:13" s="477" customFormat="1" ht="17.25" hidden="1" customHeight="1" outlineLevel="1" x14ac:dyDescent="0.25">
      <c r="A502" s="53"/>
      <c r="B502" s="53"/>
      <c r="C502" s="478" t="s">
        <v>4313</v>
      </c>
      <c r="D502" s="479">
        <v>43091</v>
      </c>
      <c r="E502" s="478">
        <v>47908</v>
      </c>
      <c r="F502" s="480">
        <v>464</v>
      </c>
      <c r="G502" s="481"/>
      <c r="H502" s="25"/>
      <c r="I502" s="48"/>
      <c r="J502" s="26"/>
      <c r="K502" s="8"/>
      <c r="L502" s="27"/>
      <c r="M502" s="241"/>
    </row>
    <row r="503" spans="1:13" s="477" customFormat="1" ht="17.25" hidden="1" customHeight="1" outlineLevel="1" x14ac:dyDescent="0.25">
      <c r="A503" s="53"/>
      <c r="B503" s="53"/>
      <c r="C503" s="478" t="s">
        <v>4314</v>
      </c>
      <c r="D503" s="479">
        <v>43091</v>
      </c>
      <c r="E503" s="478">
        <v>47909</v>
      </c>
      <c r="F503" s="480">
        <v>464</v>
      </c>
      <c r="G503" s="481"/>
      <c r="H503" s="25"/>
      <c r="I503" s="48"/>
      <c r="J503" s="26"/>
      <c r="K503" s="8"/>
      <c r="L503" s="27"/>
      <c r="M503" s="241"/>
    </row>
    <row r="504" spans="1:13" s="477" customFormat="1" ht="17.25" hidden="1" customHeight="1" outlineLevel="1" x14ac:dyDescent="0.25">
      <c r="A504" s="53"/>
      <c r="B504" s="53"/>
      <c r="C504" s="478" t="s">
        <v>4315</v>
      </c>
      <c r="D504" s="479">
        <v>43091</v>
      </c>
      <c r="E504" s="478">
        <v>47881</v>
      </c>
      <c r="F504" s="480">
        <v>464</v>
      </c>
      <c r="G504" s="481"/>
      <c r="H504" s="25"/>
      <c r="I504" s="48"/>
      <c r="J504" s="26"/>
      <c r="K504" s="8"/>
      <c r="L504" s="27"/>
      <c r="M504" s="241"/>
    </row>
    <row r="505" spans="1:13" s="477" customFormat="1" ht="17.25" hidden="1" customHeight="1" outlineLevel="1" x14ac:dyDescent="0.25">
      <c r="A505" s="53"/>
      <c r="B505" s="53"/>
      <c r="C505" s="478" t="s">
        <v>4316</v>
      </c>
      <c r="D505" s="479">
        <v>43092</v>
      </c>
      <c r="E505" s="478">
        <v>48845</v>
      </c>
      <c r="F505" s="480">
        <v>464</v>
      </c>
      <c r="G505" s="481"/>
      <c r="H505" s="25"/>
      <c r="I505" s="48"/>
      <c r="J505" s="26"/>
      <c r="K505" s="8"/>
      <c r="L505" s="27"/>
      <c r="M505" s="241"/>
    </row>
    <row r="506" spans="1:13" s="477" customFormat="1" ht="17.25" hidden="1" customHeight="1" outlineLevel="1" x14ac:dyDescent="0.25">
      <c r="A506" s="53"/>
      <c r="B506" s="53"/>
      <c r="C506" s="478" t="s">
        <v>2819</v>
      </c>
      <c r="D506" s="479">
        <v>43092</v>
      </c>
      <c r="E506" s="478">
        <v>48846</v>
      </c>
      <c r="F506" s="480">
        <v>464</v>
      </c>
      <c r="G506" s="481"/>
      <c r="H506" s="25"/>
      <c r="I506" s="48"/>
      <c r="J506" s="26"/>
      <c r="K506" s="8"/>
      <c r="L506" s="27"/>
      <c r="M506" s="241"/>
    </row>
    <row r="507" spans="1:13" s="477" customFormat="1" ht="17.25" hidden="1" customHeight="1" outlineLevel="1" x14ac:dyDescent="0.25">
      <c r="A507" s="53"/>
      <c r="B507" s="53"/>
      <c r="C507" s="478" t="s">
        <v>2115</v>
      </c>
      <c r="D507" s="479">
        <v>43092</v>
      </c>
      <c r="E507" s="478">
        <v>47882</v>
      </c>
      <c r="F507" s="480">
        <v>464</v>
      </c>
      <c r="G507" s="481"/>
      <c r="H507" s="25"/>
      <c r="I507" s="48"/>
      <c r="J507" s="26"/>
      <c r="K507" s="8"/>
      <c r="L507" s="27"/>
      <c r="M507" s="241"/>
    </row>
    <row r="508" spans="1:13" s="477" customFormat="1" ht="17.25" hidden="1" customHeight="1" outlineLevel="1" x14ac:dyDescent="0.25">
      <c r="A508" s="53"/>
      <c r="B508" s="53"/>
      <c r="C508" s="478" t="s">
        <v>4317</v>
      </c>
      <c r="D508" s="479">
        <v>43092</v>
      </c>
      <c r="E508" s="478">
        <v>47910</v>
      </c>
      <c r="F508" s="480">
        <v>464</v>
      </c>
      <c r="G508" s="481"/>
      <c r="H508" s="25"/>
      <c r="I508" s="48"/>
      <c r="J508" s="26"/>
      <c r="K508" s="8"/>
      <c r="L508" s="27"/>
      <c r="M508" s="241"/>
    </row>
    <row r="509" spans="1:13" s="477" customFormat="1" ht="17.25" hidden="1" customHeight="1" outlineLevel="1" x14ac:dyDescent="0.25">
      <c r="A509" s="53"/>
      <c r="B509" s="53"/>
      <c r="C509" s="478" t="s">
        <v>4318</v>
      </c>
      <c r="D509" s="479">
        <v>43095</v>
      </c>
      <c r="E509" s="478">
        <v>47911</v>
      </c>
      <c r="F509" s="480">
        <v>464</v>
      </c>
      <c r="G509" s="481"/>
      <c r="H509" s="25"/>
      <c r="I509" s="48"/>
      <c r="J509" s="26"/>
      <c r="K509" s="8"/>
      <c r="L509" s="27"/>
      <c r="M509" s="241"/>
    </row>
    <row r="510" spans="1:13" s="477" customFormat="1" ht="17.25" hidden="1" customHeight="1" outlineLevel="1" x14ac:dyDescent="0.25">
      <c r="A510" s="53"/>
      <c r="B510" s="53"/>
      <c r="C510" s="478" t="s">
        <v>4319</v>
      </c>
      <c r="D510" s="479">
        <v>43095</v>
      </c>
      <c r="E510" s="478">
        <v>47912</v>
      </c>
      <c r="F510" s="480">
        <v>464</v>
      </c>
      <c r="G510" s="481"/>
      <c r="H510" s="25"/>
      <c r="I510" s="48"/>
      <c r="J510" s="26"/>
      <c r="K510" s="8"/>
      <c r="L510" s="27"/>
      <c r="M510" s="241"/>
    </row>
    <row r="511" spans="1:13" s="477" customFormat="1" ht="17.25" hidden="1" customHeight="1" outlineLevel="1" x14ac:dyDescent="0.25">
      <c r="A511" s="53"/>
      <c r="B511" s="53"/>
      <c r="C511" s="478" t="s">
        <v>4320</v>
      </c>
      <c r="D511" s="479">
        <v>43095</v>
      </c>
      <c r="E511" s="478">
        <v>47913</v>
      </c>
      <c r="F511" s="480">
        <v>464</v>
      </c>
      <c r="G511" s="481"/>
      <c r="H511" s="25"/>
      <c r="I511" s="48"/>
      <c r="J511" s="26"/>
      <c r="K511" s="8"/>
      <c r="L511" s="27"/>
      <c r="M511" s="241"/>
    </row>
    <row r="512" spans="1:13" s="477" customFormat="1" ht="17.25" hidden="1" customHeight="1" outlineLevel="1" x14ac:dyDescent="0.25">
      <c r="A512" s="53"/>
      <c r="B512" s="53"/>
      <c r="C512" s="478" t="s">
        <v>4321</v>
      </c>
      <c r="D512" s="479">
        <v>43095</v>
      </c>
      <c r="E512" s="478">
        <v>47914</v>
      </c>
      <c r="F512" s="480">
        <v>464</v>
      </c>
      <c r="G512" s="481"/>
      <c r="H512" s="25"/>
      <c r="I512" s="48"/>
      <c r="J512" s="26"/>
      <c r="K512" s="8"/>
      <c r="L512" s="27"/>
      <c r="M512" s="241"/>
    </row>
    <row r="513" spans="1:13" s="477" customFormat="1" ht="17.25" hidden="1" customHeight="1" outlineLevel="1" x14ac:dyDescent="0.25">
      <c r="A513" s="53"/>
      <c r="B513" s="53"/>
      <c r="C513" s="478" t="s">
        <v>4322</v>
      </c>
      <c r="D513" s="479">
        <v>43095</v>
      </c>
      <c r="E513" s="478">
        <v>47883</v>
      </c>
      <c r="F513" s="480">
        <v>464</v>
      </c>
      <c r="G513" s="481"/>
      <c r="H513" s="25"/>
      <c r="I513" s="48"/>
      <c r="J513" s="26"/>
      <c r="K513" s="8"/>
      <c r="L513" s="27"/>
      <c r="M513" s="241"/>
    </row>
    <row r="514" spans="1:13" s="477" customFormat="1" ht="17.25" hidden="1" customHeight="1" outlineLevel="1" x14ac:dyDescent="0.25">
      <c r="A514" s="53"/>
      <c r="B514" s="53"/>
      <c r="C514" s="478" t="s">
        <v>4323</v>
      </c>
      <c r="D514" s="479">
        <v>43095</v>
      </c>
      <c r="E514" s="478">
        <v>47915</v>
      </c>
      <c r="F514" s="480">
        <v>464</v>
      </c>
      <c r="G514" s="481"/>
      <c r="H514" s="25"/>
      <c r="I514" s="48"/>
      <c r="J514" s="26"/>
      <c r="K514" s="8"/>
      <c r="L514" s="27"/>
      <c r="M514" s="241"/>
    </row>
    <row r="515" spans="1:13" s="477" customFormat="1" ht="17.25" hidden="1" customHeight="1" outlineLevel="1" x14ac:dyDescent="0.25">
      <c r="A515" s="53"/>
      <c r="B515" s="53"/>
      <c r="C515" s="478" t="s">
        <v>1193</v>
      </c>
      <c r="D515" s="479">
        <v>43096</v>
      </c>
      <c r="E515" s="478">
        <v>48847</v>
      </c>
      <c r="F515" s="480">
        <v>464</v>
      </c>
      <c r="G515" s="481"/>
      <c r="H515" s="25"/>
      <c r="I515" s="48"/>
      <c r="J515" s="26"/>
      <c r="K515" s="8"/>
      <c r="L515" s="27"/>
      <c r="M515" s="241"/>
    </row>
    <row r="516" spans="1:13" s="477" customFormat="1" ht="17.25" hidden="1" customHeight="1" outlineLevel="1" x14ac:dyDescent="0.25">
      <c r="A516" s="53"/>
      <c r="B516" s="53"/>
      <c r="C516" s="478" t="s">
        <v>4324</v>
      </c>
      <c r="D516" s="479">
        <v>43096</v>
      </c>
      <c r="E516" s="478">
        <v>47884</v>
      </c>
      <c r="F516" s="480">
        <v>464</v>
      </c>
      <c r="G516" s="481"/>
      <c r="H516" s="25"/>
      <c r="I516" s="48"/>
      <c r="J516" s="26"/>
      <c r="K516" s="8"/>
      <c r="L516" s="27"/>
      <c r="M516" s="241"/>
    </row>
    <row r="517" spans="1:13" s="477" customFormat="1" ht="17.25" hidden="1" customHeight="1" outlineLevel="1" x14ac:dyDescent="0.25">
      <c r="A517" s="53"/>
      <c r="B517" s="53"/>
      <c r="C517" s="478" t="s">
        <v>4325</v>
      </c>
      <c r="D517" s="479">
        <v>43096</v>
      </c>
      <c r="E517" s="478">
        <v>47916</v>
      </c>
      <c r="F517" s="480">
        <v>464</v>
      </c>
      <c r="G517" s="481"/>
      <c r="H517" s="25"/>
      <c r="I517" s="48"/>
      <c r="J517" s="26"/>
      <c r="K517" s="8"/>
      <c r="L517" s="27"/>
      <c r="M517" s="241"/>
    </row>
    <row r="518" spans="1:13" s="477" customFormat="1" ht="17.25" hidden="1" customHeight="1" outlineLevel="1" x14ac:dyDescent="0.25">
      <c r="A518" s="53"/>
      <c r="B518" s="53"/>
      <c r="C518" s="478" t="s">
        <v>4326</v>
      </c>
      <c r="D518" s="479">
        <v>43096</v>
      </c>
      <c r="E518" s="478">
        <v>47885</v>
      </c>
      <c r="F518" s="480">
        <v>464</v>
      </c>
      <c r="G518" s="481"/>
      <c r="H518" s="25"/>
      <c r="I518" s="48"/>
      <c r="J518" s="26"/>
      <c r="K518" s="8"/>
      <c r="L518" s="27"/>
      <c r="M518" s="241"/>
    </row>
    <row r="519" spans="1:13" s="477" customFormat="1" ht="17.25" hidden="1" customHeight="1" outlineLevel="1" x14ac:dyDescent="0.25">
      <c r="A519" s="53"/>
      <c r="B519" s="53"/>
      <c r="C519" s="478" t="s">
        <v>4327</v>
      </c>
      <c r="D519" s="479">
        <v>43097</v>
      </c>
      <c r="E519" s="478">
        <v>48848</v>
      </c>
      <c r="F519" s="480">
        <v>357.13</v>
      </c>
      <c r="G519" s="481"/>
      <c r="H519" s="25"/>
      <c r="I519" s="48"/>
      <c r="J519" s="26"/>
      <c r="K519" s="8"/>
      <c r="L519" s="27"/>
      <c r="M519" s="241"/>
    </row>
    <row r="520" spans="1:13" s="477" customFormat="1" ht="17.25" hidden="1" customHeight="1" outlineLevel="1" x14ac:dyDescent="0.25">
      <c r="A520" s="53"/>
      <c r="B520" s="53"/>
      <c r="C520" s="478" t="s">
        <v>2760</v>
      </c>
      <c r="D520" s="479">
        <v>43097</v>
      </c>
      <c r="E520" s="478">
        <v>47917</v>
      </c>
      <c r="F520" s="480">
        <v>464</v>
      </c>
      <c r="G520" s="481"/>
      <c r="H520" s="25"/>
      <c r="I520" s="48"/>
      <c r="J520" s="26"/>
      <c r="K520" s="8"/>
      <c r="L520" s="27"/>
      <c r="M520" s="241"/>
    </row>
    <row r="521" spans="1:13" s="477" customFormat="1" ht="17.25" hidden="1" customHeight="1" outlineLevel="1" x14ac:dyDescent="0.25">
      <c r="A521" s="53"/>
      <c r="B521" s="53"/>
      <c r="C521" s="478" t="s">
        <v>3828</v>
      </c>
      <c r="D521" s="479">
        <v>43097</v>
      </c>
      <c r="E521" s="478">
        <v>47918</v>
      </c>
      <c r="F521" s="480">
        <v>464</v>
      </c>
      <c r="G521" s="481"/>
      <c r="H521" s="25"/>
      <c r="I521" s="48"/>
      <c r="J521" s="26"/>
      <c r="K521" s="8"/>
      <c r="L521" s="27"/>
      <c r="M521" s="241"/>
    </row>
    <row r="522" spans="1:13" s="477" customFormat="1" ht="17.25" hidden="1" customHeight="1" outlineLevel="1" x14ac:dyDescent="0.25">
      <c r="A522" s="53"/>
      <c r="B522" s="53"/>
      <c r="C522" s="478" t="s">
        <v>1084</v>
      </c>
      <c r="D522" s="479">
        <v>43097</v>
      </c>
      <c r="E522" s="478">
        <v>48849</v>
      </c>
      <c r="F522" s="480">
        <v>464</v>
      </c>
      <c r="G522" s="481"/>
      <c r="H522" s="25"/>
      <c r="I522" s="48"/>
      <c r="J522" s="26"/>
      <c r="K522" s="8"/>
      <c r="L522" s="27"/>
      <c r="M522" s="241"/>
    </row>
    <row r="523" spans="1:13" s="477" customFormat="1" ht="17.25" hidden="1" customHeight="1" outlineLevel="1" x14ac:dyDescent="0.25">
      <c r="A523" s="53"/>
      <c r="B523" s="53"/>
      <c r="C523" s="478" t="s">
        <v>3326</v>
      </c>
      <c r="D523" s="479">
        <v>43097</v>
      </c>
      <c r="E523" s="478">
        <v>48850</v>
      </c>
      <c r="F523" s="480">
        <v>464</v>
      </c>
      <c r="G523" s="481"/>
      <c r="H523" s="25"/>
      <c r="I523" s="48"/>
      <c r="J523" s="26"/>
      <c r="K523" s="8"/>
      <c r="L523" s="27"/>
      <c r="M523" s="241"/>
    </row>
    <row r="524" spans="1:13" s="477" customFormat="1" ht="17.25" hidden="1" customHeight="1" outlineLevel="1" x14ac:dyDescent="0.25">
      <c r="A524" s="53"/>
      <c r="B524" s="53"/>
      <c r="C524" s="478" t="s">
        <v>4328</v>
      </c>
      <c r="D524" s="479">
        <v>43097</v>
      </c>
      <c r="E524" s="478">
        <v>47919</v>
      </c>
      <c r="F524" s="480">
        <v>464</v>
      </c>
      <c r="G524" s="481"/>
      <c r="H524" s="25"/>
      <c r="I524" s="48"/>
      <c r="J524" s="26"/>
      <c r="K524" s="8"/>
      <c r="L524" s="27"/>
      <c r="M524" s="241"/>
    </row>
    <row r="525" spans="1:13" s="477" customFormat="1" ht="17.25" hidden="1" customHeight="1" outlineLevel="1" x14ac:dyDescent="0.25">
      <c r="A525" s="53"/>
      <c r="B525" s="53"/>
      <c r="C525" s="478" t="s">
        <v>1727</v>
      </c>
      <c r="D525" s="479">
        <v>43097</v>
      </c>
      <c r="E525" s="478">
        <v>48851</v>
      </c>
      <c r="F525" s="480">
        <v>464</v>
      </c>
      <c r="G525" s="481"/>
      <c r="H525" s="25"/>
      <c r="I525" s="48"/>
      <c r="J525" s="26"/>
      <c r="K525" s="8"/>
      <c r="L525" s="27"/>
      <c r="M525" s="241"/>
    </row>
    <row r="526" spans="1:13" s="477" customFormat="1" ht="17.25" hidden="1" customHeight="1" outlineLevel="1" x14ac:dyDescent="0.25">
      <c r="A526" s="53"/>
      <c r="B526" s="53"/>
      <c r="C526" s="478" t="s">
        <v>315</v>
      </c>
      <c r="D526" s="479">
        <v>43097</v>
      </c>
      <c r="E526" s="478">
        <v>48852</v>
      </c>
      <c r="F526" s="480">
        <v>464</v>
      </c>
      <c r="G526" s="481"/>
      <c r="H526" s="25"/>
      <c r="I526" s="48"/>
      <c r="J526" s="26"/>
      <c r="K526" s="8"/>
      <c r="L526" s="27"/>
      <c r="M526" s="241"/>
    </row>
    <row r="527" spans="1:13" s="477" customFormat="1" ht="17.25" hidden="1" customHeight="1" outlineLevel="1" x14ac:dyDescent="0.25">
      <c r="A527" s="53"/>
      <c r="B527" s="53"/>
      <c r="C527" s="478" t="s">
        <v>4329</v>
      </c>
      <c r="D527" s="479">
        <v>43097</v>
      </c>
      <c r="E527" s="478">
        <v>47920</v>
      </c>
      <c r="F527" s="480">
        <v>464</v>
      </c>
      <c r="G527" s="481"/>
      <c r="H527" s="25"/>
      <c r="I527" s="48"/>
      <c r="J527" s="26"/>
      <c r="K527" s="8"/>
      <c r="L527" s="27"/>
      <c r="M527" s="241"/>
    </row>
    <row r="528" spans="1:13" s="477" customFormat="1" ht="17.25" hidden="1" customHeight="1" outlineLevel="1" x14ac:dyDescent="0.25">
      <c r="A528" s="53"/>
      <c r="B528" s="53"/>
      <c r="C528" s="478" t="s">
        <v>4330</v>
      </c>
      <c r="D528" s="479">
        <v>43097</v>
      </c>
      <c r="E528" s="478">
        <v>47921</v>
      </c>
      <c r="F528" s="480">
        <v>464</v>
      </c>
      <c r="G528" s="481"/>
      <c r="H528" s="25"/>
      <c r="I528" s="48"/>
      <c r="J528" s="26"/>
      <c r="K528" s="8"/>
      <c r="L528" s="27"/>
      <c r="M528" s="241"/>
    </row>
    <row r="529" spans="1:13" s="477" customFormat="1" ht="17.25" hidden="1" customHeight="1" outlineLevel="1" x14ac:dyDescent="0.25">
      <c r="A529" s="53"/>
      <c r="B529" s="53"/>
      <c r="C529" s="478" t="s">
        <v>4331</v>
      </c>
      <c r="D529" s="479">
        <v>43097</v>
      </c>
      <c r="E529" s="478">
        <v>47922</v>
      </c>
      <c r="F529" s="480">
        <v>464</v>
      </c>
      <c r="G529" s="481"/>
      <c r="H529" s="25"/>
      <c r="I529" s="48"/>
      <c r="J529" s="26"/>
      <c r="K529" s="8"/>
      <c r="L529" s="27"/>
      <c r="M529" s="241"/>
    </row>
    <row r="530" spans="1:13" s="477" customFormat="1" ht="17.25" hidden="1" customHeight="1" outlineLevel="1" x14ac:dyDescent="0.25">
      <c r="A530" s="53"/>
      <c r="B530" s="53"/>
      <c r="C530" s="478" t="s">
        <v>4332</v>
      </c>
      <c r="D530" s="479">
        <v>43097</v>
      </c>
      <c r="E530" s="478">
        <v>47923</v>
      </c>
      <c r="F530" s="480">
        <v>464</v>
      </c>
      <c r="G530" s="481"/>
      <c r="H530" s="25"/>
      <c r="I530" s="48"/>
      <c r="J530" s="26"/>
      <c r="K530" s="8"/>
      <c r="L530" s="27"/>
      <c r="M530" s="241"/>
    </row>
    <row r="531" spans="1:13" s="477" customFormat="1" ht="17.25" hidden="1" customHeight="1" outlineLevel="1" x14ac:dyDescent="0.25">
      <c r="A531" s="53"/>
      <c r="B531" s="53"/>
      <c r="C531" s="478" t="s">
        <v>4333</v>
      </c>
      <c r="D531" s="479">
        <v>43097</v>
      </c>
      <c r="E531" s="478">
        <v>47924</v>
      </c>
      <c r="F531" s="480">
        <v>464</v>
      </c>
      <c r="G531" s="481"/>
      <c r="H531" s="25"/>
      <c r="I531" s="48"/>
      <c r="J531" s="26"/>
      <c r="K531" s="8"/>
      <c r="L531" s="27"/>
      <c r="M531" s="241"/>
    </row>
    <row r="532" spans="1:13" s="477" customFormat="1" ht="17.25" hidden="1" customHeight="1" outlineLevel="1" x14ac:dyDescent="0.25">
      <c r="A532" s="53"/>
      <c r="B532" s="53"/>
      <c r="C532" s="478" t="s">
        <v>4334</v>
      </c>
      <c r="D532" s="479">
        <v>43097</v>
      </c>
      <c r="E532" s="478">
        <v>47886</v>
      </c>
      <c r="F532" s="480">
        <v>464</v>
      </c>
      <c r="G532" s="481"/>
      <c r="H532" s="25"/>
      <c r="I532" s="48"/>
      <c r="J532" s="26"/>
      <c r="K532" s="8"/>
      <c r="L532" s="27"/>
      <c r="M532" s="241"/>
    </row>
    <row r="533" spans="1:13" s="477" customFormat="1" ht="17.25" hidden="1" customHeight="1" outlineLevel="1" x14ac:dyDescent="0.25">
      <c r="A533" s="53"/>
      <c r="B533" s="53"/>
      <c r="C533" s="478" t="s">
        <v>4335</v>
      </c>
      <c r="D533" s="479">
        <v>43097</v>
      </c>
      <c r="E533" s="478">
        <v>48853</v>
      </c>
      <c r="F533" s="480">
        <v>464</v>
      </c>
      <c r="G533" s="481"/>
      <c r="H533" s="25"/>
      <c r="I533" s="48"/>
      <c r="J533" s="26"/>
      <c r="K533" s="8"/>
      <c r="L533" s="27"/>
      <c r="M533" s="241"/>
    </row>
    <row r="534" spans="1:13" s="477" customFormat="1" ht="17.25" hidden="1" customHeight="1" outlineLevel="1" x14ac:dyDescent="0.25">
      <c r="A534" s="53"/>
      <c r="B534" s="53"/>
      <c r="C534" s="478" t="s">
        <v>2185</v>
      </c>
      <c r="D534" s="479">
        <v>43097</v>
      </c>
      <c r="E534" s="478">
        <v>48854</v>
      </c>
      <c r="F534" s="480">
        <v>464</v>
      </c>
      <c r="G534" s="481"/>
      <c r="H534" s="25"/>
      <c r="I534" s="48"/>
      <c r="J534" s="26"/>
      <c r="K534" s="8"/>
      <c r="L534" s="27"/>
      <c r="M534" s="241"/>
    </row>
    <row r="535" spans="1:13" s="477" customFormat="1" ht="17.25" hidden="1" customHeight="1" outlineLevel="1" x14ac:dyDescent="0.25">
      <c r="A535" s="53"/>
      <c r="B535" s="53"/>
      <c r="C535" s="478" t="s">
        <v>2398</v>
      </c>
      <c r="D535" s="479">
        <v>43097</v>
      </c>
      <c r="E535" s="478">
        <v>47925</v>
      </c>
      <c r="F535" s="480">
        <v>464</v>
      </c>
      <c r="G535" s="481"/>
      <c r="H535" s="25"/>
      <c r="I535" s="48"/>
      <c r="J535" s="26"/>
      <c r="K535" s="8"/>
      <c r="L535" s="27"/>
      <c r="M535" s="241"/>
    </row>
    <row r="536" spans="1:13" s="481" customFormat="1" ht="17.25" hidden="1" customHeight="1" outlineLevel="1" x14ac:dyDescent="0.25">
      <c r="A536" s="53"/>
      <c r="B536" s="53"/>
      <c r="C536" s="482" t="s">
        <v>4336</v>
      </c>
      <c r="D536" s="483">
        <v>43098</v>
      </c>
      <c r="E536" s="482">
        <v>47887</v>
      </c>
      <c r="F536" s="485">
        <v>464</v>
      </c>
      <c r="G536" s="484"/>
      <c r="H536" s="25"/>
      <c r="I536" s="48"/>
      <c r="J536" s="26"/>
      <c r="K536" s="8"/>
      <c r="L536" s="27"/>
      <c r="M536" s="241"/>
    </row>
    <row r="537" spans="1:13" s="481" customFormat="1" ht="17.25" hidden="1" customHeight="1" outlineLevel="1" x14ac:dyDescent="0.25">
      <c r="A537" s="53"/>
      <c r="B537" s="53"/>
      <c r="C537" s="482" t="s">
        <v>4337</v>
      </c>
      <c r="D537" s="483">
        <v>43098</v>
      </c>
      <c r="E537" s="482">
        <v>47888</v>
      </c>
      <c r="F537" s="485">
        <v>464</v>
      </c>
      <c r="G537" s="484"/>
      <c r="H537" s="25"/>
      <c r="I537" s="48"/>
      <c r="J537" s="26"/>
      <c r="K537" s="8"/>
      <c r="L537" s="27"/>
      <c r="M537" s="241"/>
    </row>
    <row r="538" spans="1:13" hidden="1" x14ac:dyDescent="0.25">
      <c r="A538" s="42" t="s">
        <v>98</v>
      </c>
      <c r="B538" s="42" t="s">
        <v>99</v>
      </c>
      <c r="C538" s="28"/>
      <c r="D538" s="29"/>
      <c r="E538" s="46"/>
      <c r="F538" s="45"/>
      <c r="G538" s="20">
        <f>+SUM(F539:F543)</f>
        <v>7478.84</v>
      </c>
      <c r="H538" s="25">
        <f>+G538/1.16*0.16</f>
        <v>1031.5641379310346</v>
      </c>
      <c r="I538" s="71"/>
      <c r="J538" s="26"/>
      <c r="K538" s="8"/>
      <c r="L538" s="27"/>
    </row>
    <row r="539" spans="1:13" hidden="1" outlineLevel="1" x14ac:dyDescent="0.25">
      <c r="A539" s="11"/>
      <c r="B539" s="11"/>
      <c r="C539" s="486" t="s">
        <v>4339</v>
      </c>
      <c r="D539" s="487">
        <v>43077</v>
      </c>
      <c r="E539" s="486">
        <v>32957</v>
      </c>
      <c r="F539" s="488">
        <v>962.76</v>
      </c>
      <c r="G539" s="241"/>
      <c r="H539" s="25"/>
      <c r="I539" s="323" t="s">
        <v>4340</v>
      </c>
      <c r="J539" s="26"/>
      <c r="K539" s="8"/>
      <c r="L539" s="27"/>
    </row>
    <row r="540" spans="1:13" hidden="1" outlineLevel="1" x14ac:dyDescent="0.25">
      <c r="A540" s="11"/>
      <c r="B540" s="11"/>
      <c r="C540" s="486" t="s">
        <v>2064</v>
      </c>
      <c r="D540" s="487">
        <v>43077</v>
      </c>
      <c r="E540" s="486">
        <v>32955</v>
      </c>
      <c r="F540" s="489">
        <v>1904.41</v>
      </c>
      <c r="G540" s="241"/>
      <c r="H540" s="25"/>
      <c r="I540" s="250" t="s">
        <v>4341</v>
      </c>
      <c r="J540" s="26"/>
      <c r="K540" s="8"/>
      <c r="L540" s="27"/>
    </row>
    <row r="541" spans="1:13" hidden="1" outlineLevel="1" x14ac:dyDescent="0.25">
      <c r="A541" s="11"/>
      <c r="B541" s="11"/>
      <c r="C541" s="486" t="s">
        <v>1041</v>
      </c>
      <c r="D541" s="487">
        <v>43077</v>
      </c>
      <c r="E541" s="486">
        <v>32956</v>
      </c>
      <c r="F541" s="488">
        <v>840.3</v>
      </c>
      <c r="G541" s="241"/>
      <c r="H541" s="25"/>
      <c r="I541" s="323" t="s">
        <v>4342</v>
      </c>
      <c r="J541" s="26"/>
      <c r="K541" s="8"/>
      <c r="L541" s="27"/>
    </row>
    <row r="542" spans="1:13" hidden="1" outlineLevel="1" x14ac:dyDescent="0.25">
      <c r="A542" s="11"/>
      <c r="B542" s="11"/>
      <c r="C542" s="486" t="s">
        <v>1101</v>
      </c>
      <c r="D542" s="487">
        <v>43077</v>
      </c>
      <c r="E542" s="486">
        <v>32958</v>
      </c>
      <c r="F542" s="488">
        <v>175.16</v>
      </c>
      <c r="G542" s="241"/>
      <c r="H542" s="25"/>
      <c r="I542" s="250" t="s">
        <v>4343</v>
      </c>
      <c r="J542" s="26"/>
      <c r="K542" s="8"/>
      <c r="L542" s="27"/>
    </row>
    <row r="543" spans="1:13" hidden="1" outlineLevel="1" x14ac:dyDescent="0.25">
      <c r="A543" s="11"/>
      <c r="B543" s="11"/>
      <c r="C543" s="486" t="s">
        <v>1103</v>
      </c>
      <c r="D543" s="487">
        <v>43077</v>
      </c>
      <c r="E543" s="486">
        <v>32940</v>
      </c>
      <c r="F543" s="489">
        <v>3596.21</v>
      </c>
      <c r="G543" s="241"/>
      <c r="H543" s="25"/>
      <c r="I543" s="250" t="s">
        <v>788</v>
      </c>
      <c r="J543" s="26"/>
      <c r="K543" s="8"/>
      <c r="L543" s="27"/>
    </row>
    <row r="544" spans="1:13" hidden="1" x14ac:dyDescent="0.25">
      <c r="A544" s="42" t="s">
        <v>100</v>
      </c>
      <c r="B544" s="42" t="s">
        <v>101</v>
      </c>
      <c r="C544" s="58"/>
      <c r="D544" s="58"/>
      <c r="E544" s="58"/>
      <c r="F544" s="58"/>
      <c r="G544" s="20">
        <f>+SUM(F545:F545)</f>
        <v>2151.8000000000002</v>
      </c>
      <c r="H544" s="25">
        <f>+G544/1.16*0.16</f>
        <v>296.80000000000007</v>
      </c>
      <c r="I544" s="241"/>
      <c r="J544" s="241"/>
      <c r="K544" s="241"/>
      <c r="L544" s="241"/>
    </row>
    <row r="545" spans="1:12" hidden="1" outlineLevel="1" x14ac:dyDescent="0.25">
      <c r="A545" s="11"/>
      <c r="B545" s="11"/>
      <c r="C545" s="394" t="s">
        <v>4344</v>
      </c>
      <c r="D545" s="392">
        <v>43448</v>
      </c>
      <c r="E545" s="394">
        <v>20129</v>
      </c>
      <c r="F545" s="394">
        <v>2151.8000000000002</v>
      </c>
      <c r="G545" s="241"/>
      <c r="H545" s="241"/>
      <c r="I545" s="323" t="s">
        <v>4345</v>
      </c>
      <c r="J545" s="26"/>
      <c r="K545" s="8"/>
      <c r="L545" s="27"/>
    </row>
    <row r="546" spans="1:12" hidden="1" x14ac:dyDescent="0.25">
      <c r="A546" s="18" t="s">
        <v>106</v>
      </c>
      <c r="B546" s="18" t="s">
        <v>107</v>
      </c>
      <c r="C546" s="58"/>
      <c r="D546" s="70"/>
      <c r="E546" s="58"/>
      <c r="F546" s="58"/>
      <c r="G546" s="20">
        <f>+SUM(F547:F547)</f>
        <v>184.18</v>
      </c>
      <c r="H546" s="25">
        <f>+G546/1.16*0.16</f>
        <v>25.404137931034484</v>
      </c>
      <c r="I546" s="92"/>
      <c r="J546" s="26"/>
      <c r="K546" s="8"/>
      <c r="L546" s="27"/>
    </row>
    <row r="547" spans="1:12" s="488" customFormat="1" hidden="1" outlineLevel="1" x14ac:dyDescent="0.25">
      <c r="A547" s="53"/>
      <c r="B547" s="53"/>
      <c r="C547" s="58" t="s">
        <v>4346</v>
      </c>
      <c r="D547" s="70">
        <v>43456</v>
      </c>
      <c r="E547" s="58">
        <v>29533</v>
      </c>
      <c r="F547" s="58">
        <v>184.18</v>
      </c>
      <c r="G547" s="241"/>
      <c r="H547" s="241"/>
      <c r="I547" s="323" t="s">
        <v>4347</v>
      </c>
      <c r="J547" s="26"/>
      <c r="K547" s="8"/>
      <c r="L547" s="27"/>
    </row>
    <row r="548" spans="1:12" hidden="1" x14ac:dyDescent="0.25">
      <c r="A548" s="18" t="s">
        <v>116</v>
      </c>
      <c r="B548" s="18" t="s">
        <v>2352</v>
      </c>
      <c r="C548" s="28"/>
      <c r="D548" s="29"/>
      <c r="E548" s="30"/>
      <c r="F548" s="31"/>
      <c r="G548" s="20">
        <f>+F549+F550+F551</f>
        <v>4927.68</v>
      </c>
      <c r="H548" s="25">
        <f>+G548/1.16*0.16</f>
        <v>679.68000000000018</v>
      </c>
      <c r="I548" s="71"/>
      <c r="J548" s="26"/>
      <c r="K548" s="8"/>
      <c r="L548" s="27"/>
    </row>
    <row r="549" spans="1:12" hidden="1" outlineLevel="1" x14ac:dyDescent="0.25">
      <c r="A549" s="6"/>
      <c r="B549" s="6"/>
      <c r="C549" s="562" t="s">
        <v>2353</v>
      </c>
      <c r="D549" s="70">
        <v>42923</v>
      </c>
      <c r="E549" s="562" t="s">
        <v>2354</v>
      </c>
      <c r="F549" s="32">
        <v>3132</v>
      </c>
      <c r="G549" s="40"/>
      <c r="H549" s="59"/>
      <c r="I549" s="250" t="s">
        <v>2357</v>
      </c>
      <c r="J549" s="26" t="s">
        <v>4589</v>
      </c>
      <c r="K549" s="8"/>
      <c r="L549" s="27"/>
    </row>
    <row r="550" spans="1:12" hidden="1" outlineLevel="1" x14ac:dyDescent="0.25">
      <c r="A550" s="53"/>
      <c r="B550" s="53"/>
      <c r="C550" s="562"/>
      <c r="D550" s="70"/>
      <c r="E550" s="562"/>
      <c r="F550" s="562">
        <v>-365.4</v>
      </c>
      <c r="G550" s="26"/>
      <c r="H550" s="241"/>
      <c r="I550" s="440" t="s">
        <v>3855</v>
      </c>
      <c r="J550" s="26"/>
      <c r="K550" s="8"/>
      <c r="L550" s="27"/>
    </row>
    <row r="551" spans="1:12" s="488" customFormat="1" hidden="1" outlineLevel="1" x14ac:dyDescent="0.25">
      <c r="A551" s="53"/>
      <c r="B551" s="53"/>
      <c r="C551" s="58" t="s">
        <v>3442</v>
      </c>
      <c r="D551" s="70">
        <v>43464</v>
      </c>
      <c r="E551" s="58" t="s">
        <v>4581</v>
      </c>
      <c r="F551" s="58">
        <v>2161.08</v>
      </c>
      <c r="G551" s="241"/>
      <c r="H551" s="241"/>
      <c r="I551" s="440"/>
      <c r="J551" s="26"/>
      <c r="K551" s="8"/>
      <c r="L551" s="27"/>
    </row>
    <row r="552" spans="1:12" s="488" customFormat="1" hidden="1" outlineLevel="1" x14ac:dyDescent="0.25">
      <c r="A552" s="18" t="s">
        <v>4636</v>
      </c>
      <c r="B552" s="18" t="s">
        <v>4637</v>
      </c>
      <c r="C552" s="28"/>
      <c r="D552" s="29"/>
      <c r="E552" s="30"/>
      <c r="F552" s="31"/>
      <c r="G552" s="20">
        <f>+F553</f>
        <v>170</v>
      </c>
      <c r="H552" s="25">
        <f>+G552/1.16*0.16</f>
        <v>23.448275862068968</v>
      </c>
      <c r="I552" s="312"/>
      <c r="J552" s="26"/>
      <c r="K552" s="8"/>
      <c r="L552" s="27"/>
    </row>
    <row r="553" spans="1:12" s="488" customFormat="1" hidden="1" outlineLevel="1" x14ac:dyDescent="0.25">
      <c r="A553" s="53"/>
      <c r="B553" s="53"/>
      <c r="C553" s="58" t="s">
        <v>4638</v>
      </c>
      <c r="D553" s="70">
        <v>43465</v>
      </c>
      <c r="E553" s="58">
        <v>2380902</v>
      </c>
      <c r="F553" s="61">
        <v>170</v>
      </c>
      <c r="G553" s="20"/>
      <c r="H553" s="25"/>
      <c r="I553" s="312"/>
      <c r="J553" s="26"/>
      <c r="K553" s="8"/>
      <c r="L553" s="27"/>
    </row>
    <row r="554" spans="1:12" s="488" customFormat="1" hidden="1" outlineLevel="1" x14ac:dyDescent="0.25">
      <c r="A554" s="53"/>
      <c r="B554" s="53"/>
      <c r="C554" s="76"/>
      <c r="D554" s="314"/>
      <c r="E554" s="76"/>
      <c r="F554" s="77"/>
      <c r="G554" s="76"/>
      <c r="H554" s="25"/>
      <c r="I554" s="312"/>
      <c r="J554" s="26"/>
      <c r="K554" s="8"/>
      <c r="L554" s="27"/>
    </row>
    <row r="555" spans="1:12" hidden="1" x14ac:dyDescent="0.25">
      <c r="A555" s="18" t="s">
        <v>2673</v>
      </c>
      <c r="B555" s="18" t="s">
        <v>2674</v>
      </c>
      <c r="C555" s="76"/>
      <c r="D555" s="314"/>
      <c r="E555" s="76"/>
      <c r="F555" s="77"/>
      <c r="G555" s="489">
        <v>-1934.67</v>
      </c>
      <c r="H555" s="25">
        <f>+G555/1.16*0.16</f>
        <v>-266.85103448275868</v>
      </c>
      <c r="I555" s="323"/>
      <c r="J555" s="26"/>
      <c r="K555" s="8"/>
      <c r="L555" s="27"/>
    </row>
    <row r="556" spans="1:12" x14ac:dyDescent="0.25">
      <c r="A556" s="18" t="s">
        <v>130</v>
      </c>
      <c r="B556" s="18" t="s">
        <v>131</v>
      </c>
      <c r="C556" s="530"/>
      <c r="D556" s="531"/>
      <c r="E556" s="532"/>
      <c r="F556" s="533"/>
      <c r="G556" s="20">
        <f>+SUM(F557:F563)</f>
        <v>21174.39</v>
      </c>
      <c r="H556" s="25">
        <f>+G556/1.16*0.16</f>
        <v>2920.6055172413799</v>
      </c>
      <c r="I556" s="25"/>
      <c r="J556" s="241"/>
      <c r="K556" s="8"/>
      <c r="L556" s="27"/>
    </row>
    <row r="557" spans="1:12" outlineLevel="1" x14ac:dyDescent="0.25">
      <c r="A557" s="53"/>
      <c r="B557" s="53"/>
      <c r="C557" s="534" t="s">
        <v>132</v>
      </c>
      <c r="D557" s="535">
        <v>42693</v>
      </c>
      <c r="E557" s="534">
        <v>15446</v>
      </c>
      <c r="F557" s="537">
        <v>3800.02</v>
      </c>
      <c r="G557" s="20"/>
      <c r="H557" s="25"/>
      <c r="I557" s="243" t="s">
        <v>836</v>
      </c>
      <c r="J557" s="241" t="s">
        <v>4590</v>
      </c>
      <c r="K557" s="8"/>
      <c r="L557" s="27"/>
    </row>
    <row r="558" spans="1:12" outlineLevel="1" x14ac:dyDescent="0.25">
      <c r="A558" s="53"/>
      <c r="B558" s="53"/>
      <c r="C558" s="534" t="s">
        <v>133</v>
      </c>
      <c r="D558" s="535">
        <v>42697</v>
      </c>
      <c r="E558" s="534">
        <v>15571</v>
      </c>
      <c r="F558" s="537">
        <v>2670</v>
      </c>
      <c r="G558" s="20"/>
      <c r="H558" s="25"/>
      <c r="I558" s="243" t="s">
        <v>837</v>
      </c>
      <c r="J558" s="241" t="s">
        <v>4590</v>
      </c>
      <c r="K558" s="8"/>
      <c r="L558" s="27"/>
    </row>
    <row r="559" spans="1:12" outlineLevel="1" x14ac:dyDescent="0.25">
      <c r="A559" s="53"/>
      <c r="B559" s="53"/>
      <c r="C559" s="534" t="s">
        <v>134</v>
      </c>
      <c r="D559" s="535">
        <v>42679</v>
      </c>
      <c r="E559" s="534">
        <v>15448</v>
      </c>
      <c r="F559" s="537">
        <v>304.38</v>
      </c>
      <c r="G559" s="20"/>
      <c r="H559" s="25"/>
      <c r="I559" s="244" t="s">
        <v>838</v>
      </c>
      <c r="J559" s="241" t="s">
        <v>4590</v>
      </c>
      <c r="K559" s="8"/>
      <c r="L559" s="27"/>
    </row>
    <row r="560" spans="1:12" hidden="1" outlineLevel="1" x14ac:dyDescent="0.25">
      <c r="A560" s="53"/>
      <c r="B560" s="53"/>
      <c r="C560" s="488" t="s">
        <v>3867</v>
      </c>
      <c r="D560" s="490">
        <v>43069</v>
      </c>
      <c r="E560" s="488">
        <v>19867</v>
      </c>
      <c r="F560" s="489">
        <v>2099.9899999999998</v>
      </c>
      <c r="G560" s="20"/>
      <c r="H560" s="25"/>
      <c r="I560" s="323" t="s">
        <v>3871</v>
      </c>
      <c r="J560" s="241"/>
      <c r="K560" s="8"/>
      <c r="L560" s="27"/>
    </row>
    <row r="561" spans="1:12" hidden="1" outlineLevel="1" x14ac:dyDescent="0.25">
      <c r="A561" s="53"/>
      <c r="B561" s="53"/>
      <c r="C561" s="58" t="s">
        <v>4348</v>
      </c>
      <c r="D561" s="314">
        <v>43083</v>
      </c>
      <c r="E561" s="58">
        <v>19849</v>
      </c>
      <c r="F561" s="77">
        <v>2800</v>
      </c>
      <c r="G561" s="20"/>
      <c r="H561" s="25"/>
      <c r="I561" s="250" t="s">
        <v>4351</v>
      </c>
      <c r="J561" s="241"/>
      <c r="K561" s="8"/>
      <c r="L561" s="27"/>
    </row>
    <row r="562" spans="1:12" hidden="1" outlineLevel="1" x14ac:dyDescent="0.25">
      <c r="A562" s="53"/>
      <c r="B562" s="53"/>
      <c r="C562" s="58" t="s">
        <v>4349</v>
      </c>
      <c r="D562" s="314">
        <v>43084</v>
      </c>
      <c r="E562" s="58">
        <v>19916</v>
      </c>
      <c r="F562" s="77">
        <v>5300.01</v>
      </c>
      <c r="G562" s="20"/>
      <c r="H562" s="25"/>
      <c r="I562" s="250" t="s">
        <v>4352</v>
      </c>
      <c r="J562" s="241"/>
      <c r="K562" s="8"/>
      <c r="L562" s="27"/>
    </row>
    <row r="563" spans="1:12" hidden="1" outlineLevel="1" x14ac:dyDescent="0.25">
      <c r="A563" s="53"/>
      <c r="B563" s="53"/>
      <c r="C563" s="58" t="s">
        <v>4350</v>
      </c>
      <c r="D563" s="314">
        <v>43084</v>
      </c>
      <c r="E563" s="58">
        <v>19961</v>
      </c>
      <c r="F563" s="77">
        <v>4199.99</v>
      </c>
      <c r="G563" s="20"/>
      <c r="H563" s="25"/>
      <c r="I563" s="323" t="s">
        <v>4353</v>
      </c>
      <c r="J563" s="241"/>
      <c r="K563" s="8"/>
      <c r="L563" s="27"/>
    </row>
    <row r="564" spans="1:12" ht="15.75" hidden="1" customHeight="1" collapsed="1" x14ac:dyDescent="0.25">
      <c r="A564" s="18" t="s">
        <v>135</v>
      </c>
      <c r="B564" s="18" t="s">
        <v>136</v>
      </c>
      <c r="C564" s="116"/>
      <c r="D564" s="116"/>
      <c r="E564" s="116"/>
      <c r="F564" s="116"/>
      <c r="G564" s="20">
        <f>+SUM(F565:F577)</f>
        <v>32016</v>
      </c>
      <c r="H564" s="25">
        <f>+G564/1.16*0.16</f>
        <v>4416.0000000000009</v>
      </c>
      <c r="I564" s="71"/>
      <c r="J564" s="241"/>
      <c r="K564" s="241"/>
      <c r="L564" s="27"/>
    </row>
    <row r="565" spans="1:12" hidden="1" outlineLevel="1" x14ac:dyDescent="0.25">
      <c r="A565" s="53"/>
      <c r="B565" s="53"/>
      <c r="C565" s="519" t="s">
        <v>2074</v>
      </c>
      <c r="D565" s="327">
        <v>42912</v>
      </c>
      <c r="E565" s="519">
        <v>755</v>
      </c>
      <c r="F565" s="520">
        <v>3132</v>
      </c>
      <c r="G565" s="20"/>
      <c r="H565" s="25"/>
      <c r="I565" s="250" t="s">
        <v>2083</v>
      </c>
      <c r="J565" s="241"/>
      <c r="K565" s="241"/>
      <c r="L565" s="27"/>
    </row>
    <row r="566" spans="1:12" hidden="1" outlineLevel="1" x14ac:dyDescent="0.25">
      <c r="A566" s="53"/>
      <c r="B566" s="53"/>
      <c r="C566" s="519" t="s">
        <v>2676</v>
      </c>
      <c r="D566" s="327">
        <v>42968</v>
      </c>
      <c r="E566" s="519">
        <v>822</v>
      </c>
      <c r="F566" s="520">
        <v>6380</v>
      </c>
      <c r="G566" s="20"/>
      <c r="H566" s="25"/>
      <c r="I566" s="250" t="s">
        <v>2680</v>
      </c>
      <c r="J566" s="241"/>
      <c r="K566" s="241"/>
      <c r="L566" s="27"/>
    </row>
    <row r="567" spans="1:12" hidden="1" outlineLevel="1" x14ac:dyDescent="0.25">
      <c r="A567" s="53"/>
      <c r="B567" s="53"/>
      <c r="C567" s="488" t="s">
        <v>213</v>
      </c>
      <c r="D567" s="490">
        <v>43082</v>
      </c>
      <c r="E567" s="488">
        <v>920</v>
      </c>
      <c r="F567" s="488">
        <v>928</v>
      </c>
      <c r="G567" s="20"/>
      <c r="H567" s="25"/>
      <c r="I567" s="323" t="s">
        <v>4362</v>
      </c>
      <c r="J567" s="241"/>
      <c r="K567" s="241"/>
      <c r="L567" s="27"/>
    </row>
    <row r="568" spans="1:12" s="488" customFormat="1" hidden="1" outlineLevel="1" x14ac:dyDescent="0.25">
      <c r="A568" s="53"/>
      <c r="B568" s="53"/>
      <c r="C568" s="488" t="s">
        <v>4354</v>
      </c>
      <c r="D568" s="490">
        <v>43082</v>
      </c>
      <c r="E568" s="488">
        <v>928</v>
      </c>
      <c r="F568" s="489">
        <v>2900</v>
      </c>
      <c r="G568" s="20"/>
      <c r="H568" s="25"/>
      <c r="I568" s="323" t="s">
        <v>4363</v>
      </c>
      <c r="J568" s="241"/>
      <c r="K568" s="241"/>
      <c r="L568" s="27"/>
    </row>
    <row r="569" spans="1:12" s="488" customFormat="1" hidden="1" outlineLevel="1" x14ac:dyDescent="0.25">
      <c r="A569" s="53"/>
      <c r="B569" s="53"/>
      <c r="C569" s="488" t="s">
        <v>4355</v>
      </c>
      <c r="D569" s="490">
        <v>43083</v>
      </c>
      <c r="E569" s="488">
        <v>930</v>
      </c>
      <c r="F569" s="488">
        <v>464</v>
      </c>
      <c r="G569" s="20"/>
      <c r="H569" s="25"/>
      <c r="I569" s="323" t="s">
        <v>4364</v>
      </c>
      <c r="J569" s="241"/>
      <c r="K569" s="241"/>
      <c r="L569" s="27"/>
    </row>
    <row r="570" spans="1:12" s="488" customFormat="1" hidden="1" outlineLevel="1" x14ac:dyDescent="0.25">
      <c r="A570" s="53"/>
      <c r="B570" s="53"/>
      <c r="C570" s="488" t="s">
        <v>2875</v>
      </c>
      <c r="D570" s="490">
        <v>43087</v>
      </c>
      <c r="E570" s="488">
        <v>924</v>
      </c>
      <c r="F570" s="489">
        <v>2668</v>
      </c>
      <c r="G570" s="20"/>
      <c r="H570" s="25"/>
      <c r="I570" s="323" t="s">
        <v>4365</v>
      </c>
      <c r="J570" s="241"/>
      <c r="K570" s="241"/>
      <c r="L570" s="27"/>
    </row>
    <row r="571" spans="1:12" s="488" customFormat="1" hidden="1" outlineLevel="1" x14ac:dyDescent="0.25">
      <c r="A571" s="53"/>
      <c r="B571" s="53"/>
      <c r="C571" s="488" t="s">
        <v>4356</v>
      </c>
      <c r="D571" s="490">
        <v>43087</v>
      </c>
      <c r="E571" s="488" t="s">
        <v>2182</v>
      </c>
      <c r="F571" s="489">
        <v>1508</v>
      </c>
      <c r="G571" s="20"/>
      <c r="H571" s="25"/>
      <c r="I571" s="323" t="s">
        <v>4368</v>
      </c>
      <c r="J571" s="241"/>
      <c r="K571" s="241"/>
      <c r="L571" s="27"/>
    </row>
    <row r="572" spans="1:12" s="488" customFormat="1" hidden="1" outlineLevel="1" x14ac:dyDescent="0.25">
      <c r="A572" s="53"/>
      <c r="B572" s="53"/>
      <c r="C572" s="488" t="s">
        <v>3098</v>
      </c>
      <c r="D572" s="490">
        <v>43087</v>
      </c>
      <c r="E572" s="488">
        <v>925</v>
      </c>
      <c r="F572" s="489">
        <v>3480</v>
      </c>
      <c r="G572" s="20"/>
      <c r="H572" s="25"/>
      <c r="I572" s="250" t="s">
        <v>4367</v>
      </c>
      <c r="J572" s="241"/>
      <c r="K572" s="241"/>
      <c r="L572" s="27"/>
    </row>
    <row r="573" spans="1:12" s="488" customFormat="1" hidden="1" outlineLevel="1" x14ac:dyDescent="0.25">
      <c r="A573" s="53"/>
      <c r="B573" s="53"/>
      <c r="C573" s="488" t="s">
        <v>4357</v>
      </c>
      <c r="D573" s="490">
        <v>43088</v>
      </c>
      <c r="E573" s="488">
        <v>932</v>
      </c>
      <c r="F573" s="489">
        <v>1508</v>
      </c>
      <c r="G573" s="20"/>
      <c r="H573" s="25"/>
      <c r="I573" s="323" t="s">
        <v>4366</v>
      </c>
      <c r="J573" s="241"/>
      <c r="K573" s="241"/>
      <c r="L573" s="27"/>
    </row>
    <row r="574" spans="1:12" s="488" customFormat="1" hidden="1" outlineLevel="1" x14ac:dyDescent="0.25">
      <c r="A574" s="53"/>
      <c r="B574" s="53"/>
      <c r="C574" s="488" t="s">
        <v>4358</v>
      </c>
      <c r="D574" s="490">
        <v>43088</v>
      </c>
      <c r="E574" s="488">
        <v>922</v>
      </c>
      <c r="F574" s="489">
        <v>1856</v>
      </c>
      <c r="G574" s="20"/>
      <c r="H574" s="25"/>
      <c r="I574" s="323" t="s">
        <v>4369</v>
      </c>
      <c r="J574" s="241"/>
      <c r="K574" s="241"/>
      <c r="L574" s="27"/>
    </row>
    <row r="575" spans="1:12" s="488" customFormat="1" hidden="1" outlineLevel="1" x14ac:dyDescent="0.25">
      <c r="A575" s="53"/>
      <c r="B575" s="53"/>
      <c r="C575" s="488" t="s">
        <v>4359</v>
      </c>
      <c r="D575" s="490">
        <v>43096</v>
      </c>
      <c r="E575" s="488">
        <v>931</v>
      </c>
      <c r="F575" s="488">
        <v>812</v>
      </c>
      <c r="G575" s="20"/>
      <c r="H575" s="25"/>
      <c r="I575" s="323" t="s">
        <v>4370</v>
      </c>
      <c r="J575" s="241"/>
      <c r="K575" s="241"/>
      <c r="L575" s="27"/>
    </row>
    <row r="576" spans="1:12" s="488" customFormat="1" hidden="1" outlineLevel="1" x14ac:dyDescent="0.25">
      <c r="A576" s="53"/>
      <c r="B576" s="53"/>
      <c r="C576" s="488" t="s">
        <v>4360</v>
      </c>
      <c r="D576" s="490">
        <v>43096</v>
      </c>
      <c r="E576" s="488">
        <v>933</v>
      </c>
      <c r="F576" s="489">
        <v>5220</v>
      </c>
      <c r="G576" s="20"/>
      <c r="H576" s="25"/>
      <c r="I576" s="250" t="s">
        <v>4371</v>
      </c>
      <c r="J576" s="241"/>
      <c r="K576" s="241"/>
      <c r="L576" s="27"/>
    </row>
    <row r="577" spans="1:19" hidden="1" outlineLevel="1" x14ac:dyDescent="0.25">
      <c r="A577" s="53"/>
      <c r="B577" s="53"/>
      <c r="C577" s="488" t="s">
        <v>4361</v>
      </c>
      <c r="D577" s="490">
        <v>43098</v>
      </c>
      <c r="E577" s="488">
        <v>927</v>
      </c>
      <c r="F577" s="489">
        <v>1160</v>
      </c>
      <c r="G577" s="20"/>
      <c r="H577" s="25"/>
      <c r="I577" s="250" t="s">
        <v>788</v>
      </c>
      <c r="J577" s="241"/>
      <c r="K577" s="241"/>
      <c r="L577" s="27"/>
    </row>
    <row r="578" spans="1:19" hidden="1" x14ac:dyDescent="0.25">
      <c r="A578" s="18" t="s">
        <v>384</v>
      </c>
      <c r="B578" s="18" t="s">
        <v>385</v>
      </c>
      <c r="C578" s="58"/>
      <c r="D578" s="70"/>
      <c r="E578" s="58"/>
      <c r="F578" s="58"/>
      <c r="G578" s="20">
        <f>+SUM(F579:F579)</f>
        <v>-37931.53</v>
      </c>
      <c r="H578" s="25">
        <f>+G578/1.16*0.16</f>
        <v>-5231.9351724137932</v>
      </c>
      <c r="I578" s="71"/>
      <c r="J578" s="241"/>
      <c r="K578" s="241"/>
      <c r="L578" s="22"/>
    </row>
    <row r="579" spans="1:19" hidden="1" outlineLevel="1" x14ac:dyDescent="0.25">
      <c r="A579" s="11"/>
      <c r="B579" s="11"/>
      <c r="C579" s="58" t="s">
        <v>386</v>
      </c>
      <c r="D579" s="70">
        <v>42738</v>
      </c>
      <c r="E579" s="58" t="s">
        <v>387</v>
      </c>
      <c r="F579" s="58">
        <v>-37931.53</v>
      </c>
      <c r="G579" s="20"/>
      <c r="H579" s="25"/>
      <c r="I579" s="25"/>
      <c r="J579" s="241"/>
      <c r="K579" s="8"/>
      <c r="L579" s="27"/>
    </row>
    <row r="580" spans="1:19" hidden="1" outlineLevel="1" x14ac:dyDescent="0.25">
      <c r="A580" s="18" t="s">
        <v>648</v>
      </c>
      <c r="B580" s="18" t="s">
        <v>649</v>
      </c>
      <c r="C580" s="241"/>
      <c r="D580" s="242"/>
      <c r="E580" s="241"/>
      <c r="F580" s="241"/>
      <c r="G580" s="20">
        <f>+SUM(F581:F581)</f>
        <v>21054</v>
      </c>
      <c r="H580" s="25">
        <f>+G580/1.16*0.16</f>
        <v>2904</v>
      </c>
      <c r="I580" s="71"/>
      <c r="J580" s="241"/>
      <c r="K580" s="8"/>
      <c r="L580" s="27"/>
    </row>
    <row r="581" spans="1:19" hidden="1" outlineLevel="1" x14ac:dyDescent="0.25">
      <c r="A581" s="11"/>
      <c r="B581" s="11"/>
      <c r="C581" s="58" t="s">
        <v>4372</v>
      </c>
      <c r="D581" s="70">
        <v>43447</v>
      </c>
      <c r="E581" s="58" t="s">
        <v>4373</v>
      </c>
      <c r="F581" s="58">
        <v>21054</v>
      </c>
      <c r="G581" s="20"/>
      <c r="H581" s="25"/>
      <c r="I581" s="349" t="s">
        <v>3887</v>
      </c>
      <c r="J581" s="241"/>
      <c r="K581" s="8"/>
      <c r="L581" s="27"/>
    </row>
    <row r="582" spans="1:19" hidden="1" x14ac:dyDescent="0.25">
      <c r="A582" s="18" t="s">
        <v>153</v>
      </c>
      <c r="B582" s="18" t="s">
        <v>154</v>
      </c>
      <c r="C582" s="524"/>
      <c r="D582" s="525"/>
      <c r="E582" s="526"/>
      <c r="F582" s="527"/>
      <c r="G582" s="20">
        <v>44800</v>
      </c>
      <c r="H582" s="25">
        <f>+G582/1.16*0.16</f>
        <v>6179.3103448275861</v>
      </c>
      <c r="I582" s="25"/>
      <c r="J582" s="241"/>
      <c r="K582" s="8"/>
      <c r="L582" s="27"/>
    </row>
    <row r="583" spans="1:19" hidden="1" outlineLevel="1" x14ac:dyDescent="0.25">
      <c r="A583" s="11"/>
      <c r="B583" s="11"/>
      <c r="C583" s="528" t="s">
        <v>155</v>
      </c>
      <c r="D583" s="529">
        <v>42703</v>
      </c>
      <c r="E583" s="528">
        <v>377</v>
      </c>
      <c r="F583" s="491">
        <v>44800</v>
      </c>
      <c r="G583" s="50"/>
      <c r="H583" s="25"/>
      <c r="I583" s="244" t="s">
        <v>851</v>
      </c>
      <c r="J583" s="241"/>
      <c r="K583" s="8"/>
      <c r="L583" s="27"/>
    </row>
    <row r="584" spans="1:19" collapsed="1" x14ac:dyDescent="0.25">
      <c r="A584" s="18" t="s">
        <v>159</v>
      </c>
      <c r="B584" s="18" t="s">
        <v>160</v>
      </c>
      <c r="C584" s="530"/>
      <c r="D584" s="531"/>
      <c r="E584" s="538"/>
      <c r="F584" s="534"/>
      <c r="G584" s="20">
        <f>+SUM(F585:F589)</f>
        <v>-12760</v>
      </c>
      <c r="H584" s="25">
        <f>+G584/1.16*0.16</f>
        <v>-1760</v>
      </c>
      <c r="I584" s="25" t="s">
        <v>3630</v>
      </c>
      <c r="J584" s="58"/>
      <c r="K584" s="8"/>
      <c r="L584" s="56"/>
      <c r="M584" s="58"/>
      <c r="N584" s="58"/>
      <c r="O584" s="58"/>
      <c r="P584" s="58"/>
      <c r="Q584" s="58"/>
      <c r="R584" s="58"/>
      <c r="S584" s="58"/>
    </row>
    <row r="585" spans="1:19" outlineLevel="1" x14ac:dyDescent="0.25">
      <c r="A585" s="53"/>
      <c r="B585" s="53"/>
      <c r="C585" s="534" t="s">
        <v>161</v>
      </c>
      <c r="D585" s="535">
        <v>42068</v>
      </c>
      <c r="E585" s="534" t="s">
        <v>162</v>
      </c>
      <c r="F585" s="536">
        <v>464</v>
      </c>
      <c r="G585" s="20"/>
      <c r="H585" s="25"/>
      <c r="I585" s="25" t="s">
        <v>4591</v>
      </c>
      <c r="J585" s="58"/>
      <c r="K585" s="8"/>
      <c r="L585" s="56"/>
      <c r="M585" s="58"/>
      <c r="N585" s="58"/>
      <c r="O585" s="58"/>
      <c r="P585" s="58"/>
      <c r="Q585" s="58"/>
      <c r="R585" s="58"/>
      <c r="S585" s="58"/>
    </row>
    <row r="586" spans="1:19" outlineLevel="1" x14ac:dyDescent="0.25">
      <c r="A586" s="53"/>
      <c r="B586" s="53"/>
      <c r="C586" s="534" t="s">
        <v>163</v>
      </c>
      <c r="D586" s="535">
        <v>42172</v>
      </c>
      <c r="E586" s="534" t="s">
        <v>164</v>
      </c>
      <c r="F586" s="536">
        <v>4408</v>
      </c>
      <c r="G586" s="20"/>
      <c r="H586" s="25"/>
      <c r="I586" s="25"/>
      <c r="J586" s="58"/>
      <c r="K586" s="8"/>
      <c r="L586" s="56"/>
      <c r="M586" s="58"/>
      <c r="N586" s="58"/>
      <c r="O586" s="58"/>
      <c r="P586" s="58"/>
      <c r="Q586" s="58"/>
      <c r="R586" s="58"/>
      <c r="S586" s="58"/>
    </row>
    <row r="587" spans="1:19" outlineLevel="1" x14ac:dyDescent="0.25">
      <c r="A587" s="53"/>
      <c r="B587" s="53"/>
      <c r="C587" s="534" t="s">
        <v>165</v>
      </c>
      <c r="D587" s="535">
        <v>42247</v>
      </c>
      <c r="E587" s="534" t="s">
        <v>166</v>
      </c>
      <c r="F587" s="536">
        <v>4408</v>
      </c>
      <c r="G587" s="20"/>
      <c r="H587" s="25"/>
      <c r="I587" s="25"/>
      <c r="J587" s="58"/>
      <c r="K587" s="8"/>
      <c r="L587" s="56"/>
      <c r="M587" s="58"/>
      <c r="N587" s="58"/>
      <c r="O587" s="58"/>
      <c r="P587" s="58"/>
      <c r="Q587" s="58"/>
      <c r="R587" s="58"/>
      <c r="S587" s="58"/>
    </row>
    <row r="588" spans="1:19" outlineLevel="1" x14ac:dyDescent="0.25">
      <c r="A588" s="53"/>
      <c r="B588" s="53"/>
      <c r="C588" s="534" t="s">
        <v>167</v>
      </c>
      <c r="D588" s="535">
        <v>42247</v>
      </c>
      <c r="E588" s="534" t="s">
        <v>168</v>
      </c>
      <c r="F588" s="536">
        <v>4408</v>
      </c>
      <c r="G588" s="20"/>
      <c r="H588" s="25"/>
      <c r="I588" s="25"/>
      <c r="J588" s="58"/>
      <c r="K588" s="8"/>
      <c r="L588" s="56"/>
      <c r="M588" s="58"/>
      <c r="N588" s="58"/>
      <c r="O588" s="58"/>
      <c r="P588" s="58"/>
      <c r="Q588" s="58"/>
      <c r="R588" s="58"/>
      <c r="S588" s="58"/>
    </row>
    <row r="589" spans="1:19" outlineLevel="1" x14ac:dyDescent="0.25">
      <c r="A589" s="53"/>
      <c r="B589" s="53"/>
      <c r="C589" s="534" t="s">
        <v>169</v>
      </c>
      <c r="D589" s="535">
        <v>42487</v>
      </c>
      <c r="E589" s="534" t="s">
        <v>20</v>
      </c>
      <c r="F589" s="537">
        <v>-26448</v>
      </c>
      <c r="G589" s="20"/>
      <c r="H589" s="71" t="s">
        <v>170</v>
      </c>
      <c r="I589" s="71"/>
      <c r="J589" s="58"/>
      <c r="K589" s="8"/>
      <c r="L589" s="56"/>
      <c r="M589" s="58"/>
      <c r="N589" s="58"/>
      <c r="O589" s="58"/>
      <c r="P589" s="58"/>
      <c r="Q589" s="58"/>
      <c r="R589" s="58"/>
      <c r="S589" s="58"/>
    </row>
    <row r="590" spans="1:19" s="488" customFormat="1" hidden="1" outlineLevel="1" x14ac:dyDescent="0.25">
      <c r="A590" s="18" t="s">
        <v>3034</v>
      </c>
      <c r="B590" s="18" t="s">
        <v>3035</v>
      </c>
      <c r="C590" s="58"/>
      <c r="D590" s="70"/>
      <c r="E590" s="58"/>
      <c r="F590" s="61"/>
      <c r="G590" s="20">
        <f>+SUM(F591:F592)</f>
        <v>32793.199999999997</v>
      </c>
      <c r="H590" s="25">
        <f>+G590/1.16*0.16</f>
        <v>4523.2</v>
      </c>
      <c r="I590" s="71"/>
      <c r="J590" s="58"/>
      <c r="K590" s="8"/>
      <c r="L590" s="56"/>
      <c r="M590" s="58"/>
      <c r="N590" s="58"/>
      <c r="O590" s="58"/>
      <c r="P590" s="58"/>
      <c r="Q590" s="58"/>
      <c r="R590" s="58"/>
      <c r="S590" s="58"/>
    </row>
    <row r="591" spans="1:19" s="488" customFormat="1" hidden="1" outlineLevel="1" x14ac:dyDescent="0.25">
      <c r="A591" s="53"/>
      <c r="B591" s="53"/>
      <c r="C591" s="58" t="s">
        <v>4374</v>
      </c>
      <c r="D591" s="70">
        <v>43453</v>
      </c>
      <c r="E591" s="58">
        <v>317</v>
      </c>
      <c r="F591" s="61">
        <v>24122.2</v>
      </c>
      <c r="G591" s="20"/>
      <c r="H591" s="71"/>
      <c r="I591" s="323" t="s">
        <v>4376</v>
      </c>
      <c r="J591" s="58"/>
      <c r="K591" s="8"/>
      <c r="L591" s="56"/>
      <c r="M591" s="58"/>
      <c r="N591" s="58"/>
      <c r="O591" s="58"/>
      <c r="P591" s="58"/>
      <c r="Q591" s="58"/>
      <c r="R591" s="58"/>
      <c r="S591" s="58"/>
    </row>
    <row r="592" spans="1:19" s="488" customFormat="1" hidden="1" outlineLevel="1" x14ac:dyDescent="0.25">
      <c r="A592" s="53"/>
      <c r="B592" s="53"/>
      <c r="C592" s="58" t="s">
        <v>4375</v>
      </c>
      <c r="D592" s="70">
        <v>43454</v>
      </c>
      <c r="E592" s="58">
        <v>319</v>
      </c>
      <c r="F592" s="61">
        <v>8671</v>
      </c>
      <c r="G592" s="20"/>
      <c r="H592" s="71"/>
      <c r="I592" s="323" t="s">
        <v>4377</v>
      </c>
      <c r="J592" s="58"/>
      <c r="K592" s="8"/>
      <c r="L592" s="56"/>
      <c r="M592" s="58"/>
      <c r="N592" s="58"/>
      <c r="O592" s="58"/>
      <c r="P592" s="58"/>
      <c r="Q592" s="58"/>
      <c r="R592" s="58"/>
      <c r="S592" s="58"/>
    </row>
    <row r="593" spans="1:12" s="488" customFormat="1" hidden="1" outlineLevel="1" x14ac:dyDescent="0.25">
      <c r="A593" s="18" t="s">
        <v>176</v>
      </c>
      <c r="B593" s="18" t="s">
        <v>1431</v>
      </c>
      <c r="D593" s="490"/>
      <c r="F593" s="489"/>
      <c r="G593" s="20">
        <f>+SUM(F594:F594)</f>
        <v>2610</v>
      </c>
      <c r="H593" s="25">
        <f>+G593/1.16*0.16</f>
        <v>360</v>
      </c>
      <c r="I593" s="312"/>
      <c r="J593" s="58"/>
      <c r="K593" s="58"/>
      <c r="L593" s="58"/>
    </row>
    <row r="594" spans="1:12" s="488" customFormat="1" hidden="1" outlineLevel="1" x14ac:dyDescent="0.25">
      <c r="A594" s="53"/>
      <c r="B594" s="53"/>
      <c r="C594" s="76" t="s">
        <v>4378</v>
      </c>
      <c r="D594" s="314">
        <v>43445</v>
      </c>
      <c r="E594" s="76">
        <v>2236</v>
      </c>
      <c r="F594" s="77">
        <v>2610</v>
      </c>
      <c r="G594" s="241"/>
      <c r="H594" s="25"/>
      <c r="I594" s="323" t="s">
        <v>4379</v>
      </c>
      <c r="J594" s="58"/>
      <c r="K594" s="58"/>
      <c r="L594" s="58"/>
    </row>
    <row r="595" spans="1:12" hidden="1" outlineLevel="1" x14ac:dyDescent="0.25">
      <c r="A595" s="18" t="s">
        <v>178</v>
      </c>
      <c r="B595" s="18" t="s">
        <v>2134</v>
      </c>
      <c r="D595" s="392"/>
      <c r="F595" s="489"/>
      <c r="G595" s="20">
        <f>+SUM(F596:F597)</f>
        <v>5848</v>
      </c>
      <c r="H595" s="25">
        <f>+G595/1.16*0.16</f>
        <v>806.62068965517244</v>
      </c>
      <c r="I595" s="312"/>
      <c r="J595" s="58"/>
      <c r="K595" s="58"/>
      <c r="L595" s="58"/>
    </row>
    <row r="596" spans="1:12" hidden="1" outlineLevel="1" x14ac:dyDescent="0.25">
      <c r="A596" s="53"/>
      <c r="B596" s="53"/>
      <c r="C596" s="76" t="s">
        <v>4380</v>
      </c>
      <c r="D596" s="314">
        <v>43464</v>
      </c>
      <c r="E596" s="76">
        <v>49777875</v>
      </c>
      <c r="F596" s="77">
        <v>5848</v>
      </c>
      <c r="G596" s="241"/>
      <c r="H596" s="25"/>
      <c r="I596" s="323" t="s">
        <v>4381</v>
      </c>
      <c r="J596" s="58"/>
      <c r="K596" s="58"/>
      <c r="L596" s="58"/>
    </row>
    <row r="597" spans="1:12" hidden="1" outlineLevel="1" x14ac:dyDescent="0.25">
      <c r="A597" s="18" t="s">
        <v>2848</v>
      </c>
      <c r="B597" s="18" t="s">
        <v>2847</v>
      </c>
      <c r="C597" s="445"/>
      <c r="D597" s="446"/>
      <c r="E597" s="445"/>
      <c r="F597" s="447"/>
      <c r="G597" s="20">
        <f>+SUM(F598:F598)</f>
        <v>2337.4</v>
      </c>
      <c r="H597" s="25">
        <f>+G597/1.16*0.16</f>
        <v>322.40000000000003</v>
      </c>
      <c r="I597" s="25"/>
      <c r="J597" s="58"/>
      <c r="K597" s="58"/>
      <c r="L597" s="58"/>
    </row>
    <row r="598" spans="1:12" hidden="1" outlineLevel="1" x14ac:dyDescent="0.25">
      <c r="A598" s="53"/>
      <c r="B598" s="53"/>
      <c r="C598" s="69" t="s">
        <v>4382</v>
      </c>
      <c r="D598" s="422">
        <v>43464</v>
      </c>
      <c r="E598" s="69" t="s">
        <v>4383</v>
      </c>
      <c r="F598" s="423">
        <v>2337.4</v>
      </c>
      <c r="G598" s="20"/>
      <c r="H598" s="25"/>
      <c r="I598" s="323" t="s">
        <v>4384</v>
      </c>
      <c r="J598" s="58"/>
      <c r="K598" s="58"/>
      <c r="L598" s="58"/>
    </row>
    <row r="599" spans="1:12" s="488" customFormat="1" hidden="1" outlineLevel="1" x14ac:dyDescent="0.25">
      <c r="A599" s="18" t="s">
        <v>4624</v>
      </c>
      <c r="B599" s="18" t="s">
        <v>4625</v>
      </c>
      <c r="C599" s="445"/>
      <c r="D599" s="446"/>
      <c r="E599" s="445"/>
      <c r="F599" s="447"/>
      <c r="G599" s="20">
        <f>+SUM(F600:F600)</f>
        <v>36079.99</v>
      </c>
      <c r="H599" s="25">
        <f>+G599/1.16*0.16</f>
        <v>4976.5503448275858</v>
      </c>
      <c r="I599" s="25"/>
      <c r="J599" s="58"/>
      <c r="K599" s="58"/>
      <c r="L599" s="58"/>
    </row>
    <row r="600" spans="1:12" s="488" customFormat="1" hidden="1" outlineLevel="1" x14ac:dyDescent="0.25">
      <c r="A600" s="53"/>
      <c r="B600" s="53"/>
      <c r="C600" s="69" t="s">
        <v>4626</v>
      </c>
      <c r="D600" s="422">
        <v>43464</v>
      </c>
      <c r="E600" s="69">
        <v>114</v>
      </c>
      <c r="F600" s="423">
        <v>36079.99</v>
      </c>
      <c r="G600" s="20"/>
      <c r="H600" s="25"/>
      <c r="I600" s="323"/>
      <c r="J600" s="58"/>
      <c r="K600" s="58"/>
      <c r="L600" s="58"/>
    </row>
    <row r="601" spans="1:12" s="488" customFormat="1" hidden="1" outlineLevel="1" x14ac:dyDescent="0.25">
      <c r="A601" s="53"/>
      <c r="B601" s="53"/>
      <c r="C601" s="69"/>
      <c r="D601" s="422"/>
      <c r="E601" s="69"/>
      <c r="F601" s="423"/>
      <c r="G601" s="20"/>
      <c r="H601" s="25"/>
      <c r="I601" s="323"/>
      <c r="J601" s="58"/>
      <c r="K601" s="58"/>
      <c r="L601" s="58"/>
    </row>
    <row r="602" spans="1:12" ht="15.75" hidden="1" customHeight="1" x14ac:dyDescent="0.25">
      <c r="A602" s="18" t="s">
        <v>192</v>
      </c>
      <c r="B602" s="18" t="s">
        <v>193</v>
      </c>
      <c r="C602" s="241"/>
      <c r="D602" s="242"/>
      <c r="E602" s="241"/>
      <c r="F602" s="26"/>
      <c r="G602" s="20">
        <f>+SUM(F603:F603)</f>
        <v>6284.04</v>
      </c>
      <c r="H602" s="25">
        <f>+G602/1.16*0.16</f>
        <v>866.7641379310345</v>
      </c>
      <c r="I602" s="488"/>
    </row>
    <row r="603" spans="1:12" ht="15.75" hidden="1" customHeight="1" outlineLevel="1" x14ac:dyDescent="0.25">
      <c r="A603" s="241"/>
      <c r="B603" s="241"/>
      <c r="C603" s="488" t="s">
        <v>3276</v>
      </c>
      <c r="D603" s="490">
        <v>43082</v>
      </c>
      <c r="E603" s="488" t="s">
        <v>4385</v>
      </c>
      <c r="F603" s="77">
        <v>6284.04</v>
      </c>
      <c r="G603" s="241"/>
      <c r="H603" s="241"/>
      <c r="I603" s="488"/>
    </row>
    <row r="604" spans="1:12" hidden="1" x14ac:dyDescent="0.25">
      <c r="A604" s="18" t="s">
        <v>194</v>
      </c>
      <c r="B604" s="18" t="s">
        <v>195</v>
      </c>
      <c r="C604" s="58"/>
      <c r="D604" s="70"/>
      <c r="E604" s="58"/>
      <c r="F604" s="61"/>
      <c r="G604" s="20">
        <f>+SUM(F605:F616)</f>
        <v>3944</v>
      </c>
      <c r="H604" s="25">
        <f>+G604/1.16*0.16</f>
        <v>544.00000000000011</v>
      </c>
      <c r="I604" s="488"/>
      <c r="J604" s="489"/>
    </row>
    <row r="605" spans="1:12" s="488" customFormat="1" hidden="1" outlineLevel="1" x14ac:dyDescent="0.25">
      <c r="A605" s="53"/>
      <c r="B605" s="53"/>
      <c r="C605" s="499" t="s">
        <v>436</v>
      </c>
      <c r="D605" s="500">
        <v>42766</v>
      </c>
      <c r="E605" s="499" t="s">
        <v>437</v>
      </c>
      <c r="F605" s="499">
        <v>406</v>
      </c>
      <c r="G605" s="20"/>
      <c r="H605" s="25"/>
      <c r="I605" s="240"/>
    </row>
    <row r="606" spans="1:12" s="488" customFormat="1" hidden="1" outlineLevel="1" x14ac:dyDescent="0.25">
      <c r="A606" s="53"/>
      <c r="B606" s="53"/>
      <c r="C606" s="76" t="s">
        <v>1172</v>
      </c>
      <c r="D606" s="314">
        <v>42823</v>
      </c>
      <c r="E606" s="76" t="s">
        <v>1173</v>
      </c>
      <c r="F606" s="76">
        <v>406</v>
      </c>
      <c r="G606" s="20"/>
      <c r="H606" s="25"/>
      <c r="I606" s="240"/>
    </row>
    <row r="607" spans="1:12" s="488" customFormat="1" hidden="1" outlineLevel="1" x14ac:dyDescent="0.25">
      <c r="A607" s="53"/>
      <c r="B607" s="53"/>
      <c r="C607" s="76" t="s">
        <v>1174</v>
      </c>
      <c r="D607" s="314">
        <v>42825</v>
      </c>
      <c r="E607" s="76" t="s">
        <v>1175</v>
      </c>
      <c r="F607" s="76">
        <v>406</v>
      </c>
      <c r="G607" s="20"/>
      <c r="H607" s="25"/>
      <c r="I607" s="240"/>
    </row>
    <row r="608" spans="1:12" s="488" customFormat="1" hidden="1" outlineLevel="1" x14ac:dyDescent="0.25">
      <c r="A608" s="53"/>
      <c r="B608" s="53"/>
      <c r="C608" s="76" t="s">
        <v>1439</v>
      </c>
      <c r="D608" s="314">
        <v>42832</v>
      </c>
      <c r="E608" s="76" t="s">
        <v>1440</v>
      </c>
      <c r="F608" s="76">
        <v>406</v>
      </c>
      <c r="G608" s="20"/>
      <c r="H608" s="25"/>
      <c r="I608" s="240"/>
    </row>
    <row r="609" spans="1:10" hidden="1" outlineLevel="1" x14ac:dyDescent="0.25">
      <c r="A609" s="53"/>
      <c r="B609" s="53"/>
      <c r="C609" s="488" t="s">
        <v>3913</v>
      </c>
      <c r="D609" s="490">
        <v>43050</v>
      </c>
      <c r="E609" s="488" t="s">
        <v>4386</v>
      </c>
      <c r="F609" s="488">
        <v>406</v>
      </c>
      <c r="G609" s="20"/>
      <c r="H609" s="25"/>
      <c r="I609" s="243"/>
    </row>
    <row r="610" spans="1:10" hidden="1" outlineLevel="1" x14ac:dyDescent="0.25">
      <c r="A610" s="53"/>
      <c r="B610" s="53"/>
      <c r="C610" s="488" t="s">
        <v>376</v>
      </c>
      <c r="D610" s="490">
        <v>43098</v>
      </c>
      <c r="E610" s="488">
        <v>1429</v>
      </c>
      <c r="F610" s="488">
        <v>406</v>
      </c>
      <c r="G610" s="20"/>
      <c r="H610" s="25"/>
      <c r="I610" s="312"/>
    </row>
    <row r="611" spans="1:10" hidden="1" outlineLevel="1" x14ac:dyDescent="0.25">
      <c r="A611" s="53"/>
      <c r="B611" s="53"/>
      <c r="C611" s="488" t="s">
        <v>4387</v>
      </c>
      <c r="D611" s="490">
        <v>43100</v>
      </c>
      <c r="E611" s="488" t="s">
        <v>4388</v>
      </c>
      <c r="F611" s="488">
        <v>-406</v>
      </c>
      <c r="G611" s="20"/>
      <c r="H611" s="25"/>
      <c r="I611" s="312"/>
    </row>
    <row r="612" spans="1:10" s="488" customFormat="1" hidden="1" outlineLevel="1" x14ac:dyDescent="0.25">
      <c r="A612" s="53"/>
      <c r="B612" s="53"/>
      <c r="C612" s="556" t="s">
        <v>4640</v>
      </c>
      <c r="D612" s="557">
        <v>43100</v>
      </c>
      <c r="E612" s="556" t="s">
        <v>4641</v>
      </c>
      <c r="F612" s="558">
        <v>406</v>
      </c>
      <c r="G612" s="20"/>
      <c r="H612" s="25"/>
      <c r="I612" s="312"/>
    </row>
    <row r="613" spans="1:10" s="488" customFormat="1" hidden="1" outlineLevel="1" x14ac:dyDescent="0.25">
      <c r="A613" s="53"/>
      <c r="B613" s="53"/>
      <c r="C613" s="556" t="s">
        <v>4642</v>
      </c>
      <c r="D613" s="557">
        <v>43100</v>
      </c>
      <c r="E613" s="556" t="s">
        <v>4643</v>
      </c>
      <c r="F613" s="558">
        <v>406</v>
      </c>
      <c r="G613" s="20"/>
      <c r="H613" s="25"/>
      <c r="I613" s="312"/>
    </row>
    <row r="614" spans="1:10" s="488" customFormat="1" hidden="1" outlineLevel="1" x14ac:dyDescent="0.25">
      <c r="A614" s="53"/>
      <c r="B614" s="53"/>
      <c r="C614" s="556" t="s">
        <v>4644</v>
      </c>
      <c r="D614" s="557">
        <v>43100</v>
      </c>
      <c r="E614" s="556" t="s">
        <v>4645</v>
      </c>
      <c r="F614" s="558">
        <v>406</v>
      </c>
      <c r="G614" s="20"/>
      <c r="H614" s="25"/>
      <c r="I614" s="312"/>
    </row>
    <row r="615" spans="1:10" s="488" customFormat="1" hidden="1" outlineLevel="1" x14ac:dyDescent="0.25">
      <c r="A615" s="53"/>
      <c r="B615" s="53"/>
      <c r="C615" s="556" t="s">
        <v>4646</v>
      </c>
      <c r="D615" s="557">
        <v>43100</v>
      </c>
      <c r="E615" s="556" t="s">
        <v>4647</v>
      </c>
      <c r="F615" s="558">
        <v>406</v>
      </c>
      <c r="G615" s="20"/>
      <c r="H615" s="25"/>
      <c r="I615" s="312"/>
    </row>
    <row r="616" spans="1:10" s="488" customFormat="1" hidden="1" outlineLevel="1" x14ac:dyDescent="0.25">
      <c r="A616" s="53"/>
      <c r="B616" s="53"/>
      <c r="C616" s="556" t="s">
        <v>4648</v>
      </c>
      <c r="D616" s="557">
        <v>43100</v>
      </c>
      <c r="E616" s="556" t="s">
        <v>4649</v>
      </c>
      <c r="F616" s="558">
        <v>290</v>
      </c>
      <c r="G616" s="20"/>
      <c r="H616" s="25"/>
      <c r="I616" s="312"/>
    </row>
    <row r="617" spans="1:10" outlineLevel="1" x14ac:dyDescent="0.25">
      <c r="A617" s="18" t="s">
        <v>2137</v>
      </c>
      <c r="B617" s="18" t="s">
        <v>3045</v>
      </c>
      <c r="C617" s="534"/>
      <c r="D617" s="535"/>
      <c r="E617" s="534"/>
      <c r="F617" s="534"/>
      <c r="G617" s="20">
        <f>+F618+F619</f>
        <v>5568</v>
      </c>
      <c r="H617" s="25">
        <f>+G617/1.16*0.16</f>
        <v>768</v>
      </c>
      <c r="I617" s="488"/>
    </row>
    <row r="618" spans="1:10" outlineLevel="1" x14ac:dyDescent="0.25">
      <c r="A618" s="241"/>
      <c r="B618" s="241"/>
      <c r="C618" s="539" t="s">
        <v>3046</v>
      </c>
      <c r="D618" s="540">
        <v>42996</v>
      </c>
      <c r="E618" s="539">
        <v>934830</v>
      </c>
      <c r="F618" s="539">
        <v>2088</v>
      </c>
      <c r="G618" s="241"/>
      <c r="H618" s="241"/>
      <c r="I618" s="250" t="s">
        <v>788</v>
      </c>
      <c r="J618" s="241" t="s">
        <v>4590</v>
      </c>
    </row>
    <row r="619" spans="1:10" outlineLevel="1" x14ac:dyDescent="0.25">
      <c r="A619" s="241"/>
      <c r="B619" s="241"/>
      <c r="C619" s="539" t="s">
        <v>3047</v>
      </c>
      <c r="D619" s="540">
        <v>42997</v>
      </c>
      <c r="E619" s="539">
        <v>6</v>
      </c>
      <c r="F619" s="539">
        <v>3480</v>
      </c>
      <c r="G619" s="241"/>
      <c r="H619" s="241"/>
      <c r="I619" s="250" t="s">
        <v>788</v>
      </c>
      <c r="J619" s="241" t="s">
        <v>4590</v>
      </c>
    </row>
    <row r="620" spans="1:10" x14ac:dyDescent="0.25">
      <c r="A620" s="18" t="s">
        <v>211</v>
      </c>
      <c r="B620" s="18" t="s">
        <v>212</v>
      </c>
      <c r="C620" s="534"/>
      <c r="D620" s="534"/>
      <c r="E620" s="534"/>
      <c r="F620" s="534"/>
      <c r="G620" s="20">
        <f>+F621</f>
        <v>8107.99</v>
      </c>
      <c r="H620" s="25">
        <f>+G620/1.16*0.16</f>
        <v>1118.3434482758621</v>
      </c>
    </row>
    <row r="621" spans="1:10" outlineLevel="1" x14ac:dyDescent="0.25">
      <c r="A621" s="53"/>
      <c r="B621" s="53"/>
      <c r="C621" s="534" t="s">
        <v>213</v>
      </c>
      <c r="D621" s="535">
        <v>42597</v>
      </c>
      <c r="E621" s="534" t="s">
        <v>214</v>
      </c>
      <c r="F621" s="537">
        <v>8107.99</v>
      </c>
      <c r="G621" s="241"/>
      <c r="H621" s="241"/>
      <c r="I621" s="250" t="s">
        <v>788</v>
      </c>
      <c r="J621" s="241" t="s">
        <v>4590</v>
      </c>
    </row>
    <row r="622" spans="1:10" hidden="1" x14ac:dyDescent="0.25">
      <c r="A622" s="18" t="s">
        <v>215</v>
      </c>
      <c r="B622" s="18" t="s">
        <v>216</v>
      </c>
      <c r="C622" s="241"/>
      <c r="D622" s="242"/>
      <c r="E622" s="58"/>
      <c r="F622" s="26"/>
      <c r="G622" s="20">
        <f>+SUM(F623:F623)</f>
        <v>3941.45</v>
      </c>
      <c r="H622" s="25">
        <f>+G622/1.16*0.16</f>
        <v>543.648275862069</v>
      </c>
      <c r="I622" s="488"/>
    </row>
    <row r="623" spans="1:10" hidden="1" outlineLevel="1" x14ac:dyDescent="0.25">
      <c r="A623" s="241"/>
      <c r="B623" s="241"/>
      <c r="C623" s="488" t="s">
        <v>4389</v>
      </c>
      <c r="D623" s="490">
        <v>43442</v>
      </c>
      <c r="E623" s="488" t="s">
        <v>4390</v>
      </c>
      <c r="F623" s="489">
        <v>3941.45</v>
      </c>
      <c r="G623" s="488"/>
      <c r="H623" s="241"/>
      <c r="I623" s="250" t="s">
        <v>4391</v>
      </c>
    </row>
    <row r="624" spans="1:10" hidden="1" x14ac:dyDescent="0.25">
      <c r="A624" s="18" t="s">
        <v>217</v>
      </c>
      <c r="B624" s="18" t="s">
        <v>218</v>
      </c>
      <c r="C624" s="58"/>
      <c r="D624" s="70"/>
      <c r="E624" s="58"/>
      <c r="F624" s="61"/>
      <c r="G624" s="20">
        <f>+SUM(F625:F631)</f>
        <v>56171.28</v>
      </c>
      <c r="H624" s="25">
        <f>+G624/1.16*0.16</f>
        <v>7747.76275862069</v>
      </c>
      <c r="I624" s="488"/>
    </row>
    <row r="625" spans="1:9" hidden="1" outlineLevel="1" x14ac:dyDescent="0.25">
      <c r="A625" s="241"/>
      <c r="B625" s="241"/>
      <c r="C625" s="488" t="s">
        <v>3934</v>
      </c>
      <c r="D625" s="490">
        <v>43069</v>
      </c>
      <c r="E625" s="488" t="s">
        <v>3935</v>
      </c>
      <c r="F625" s="328">
        <v>11299</v>
      </c>
      <c r="G625" s="241"/>
      <c r="H625" s="241"/>
      <c r="I625" s="470" t="s">
        <v>388</v>
      </c>
    </row>
    <row r="626" spans="1:9" hidden="1" outlineLevel="1" x14ac:dyDescent="0.25">
      <c r="A626" s="241"/>
      <c r="B626" s="241"/>
      <c r="C626" s="488" t="s">
        <v>601</v>
      </c>
      <c r="D626" s="490">
        <v>43070</v>
      </c>
      <c r="E626" s="488">
        <v>180</v>
      </c>
      <c r="F626" s="488">
        <v>928</v>
      </c>
      <c r="G626" s="241"/>
      <c r="H626" s="241"/>
      <c r="I626" s="250" t="s">
        <v>4399</v>
      </c>
    </row>
    <row r="627" spans="1:9" hidden="1" outlineLevel="1" x14ac:dyDescent="0.25">
      <c r="A627" s="241"/>
      <c r="B627" s="241"/>
      <c r="C627" s="488" t="s">
        <v>4392</v>
      </c>
      <c r="D627" s="490">
        <v>43087</v>
      </c>
      <c r="E627" s="488" t="s">
        <v>4393</v>
      </c>
      <c r="F627" s="489">
        <v>4408</v>
      </c>
      <c r="G627" s="241"/>
      <c r="H627" s="241"/>
      <c r="I627" s="323" t="s">
        <v>4400</v>
      </c>
    </row>
    <row r="628" spans="1:9" hidden="1" outlineLevel="1" x14ac:dyDescent="0.25">
      <c r="A628" s="241"/>
      <c r="B628" s="241"/>
      <c r="C628" s="488" t="s">
        <v>2464</v>
      </c>
      <c r="D628" s="490">
        <v>43088</v>
      </c>
      <c r="E628" s="488" t="s">
        <v>4394</v>
      </c>
      <c r="F628" s="489">
        <v>4872</v>
      </c>
      <c r="G628" s="241"/>
      <c r="H628" s="241"/>
      <c r="I628" s="323" t="s">
        <v>4401</v>
      </c>
    </row>
    <row r="629" spans="1:9" hidden="1" outlineLevel="1" x14ac:dyDescent="0.25">
      <c r="A629" s="241"/>
      <c r="B629" s="241"/>
      <c r="C629" s="488" t="s">
        <v>4395</v>
      </c>
      <c r="D629" s="490">
        <v>43096</v>
      </c>
      <c r="E629" s="488" t="s">
        <v>4396</v>
      </c>
      <c r="F629" s="489">
        <v>10995.64</v>
      </c>
      <c r="G629" s="241"/>
      <c r="H629" s="241"/>
      <c r="I629" s="323" t="s">
        <v>4402</v>
      </c>
    </row>
    <row r="630" spans="1:9" hidden="1" outlineLevel="1" x14ac:dyDescent="0.25">
      <c r="A630" s="241"/>
      <c r="B630" s="241"/>
      <c r="C630" s="488" t="s">
        <v>62</v>
      </c>
      <c r="D630" s="490">
        <v>43098</v>
      </c>
      <c r="E630" s="488" t="s">
        <v>4397</v>
      </c>
      <c r="F630" s="489">
        <v>11600</v>
      </c>
      <c r="G630" s="241"/>
      <c r="H630" s="241"/>
      <c r="I630" s="470" t="s">
        <v>788</v>
      </c>
    </row>
    <row r="631" spans="1:9" hidden="1" outlineLevel="1" x14ac:dyDescent="0.25">
      <c r="A631" s="241"/>
      <c r="B631" s="241"/>
      <c r="C631" s="488" t="s">
        <v>4398</v>
      </c>
      <c r="D631" s="490">
        <v>43099</v>
      </c>
      <c r="E631" s="488">
        <v>206</v>
      </c>
      <c r="F631" s="489">
        <v>12068.64</v>
      </c>
      <c r="G631" s="241"/>
      <c r="H631" s="241"/>
      <c r="I631" s="470" t="s">
        <v>788</v>
      </c>
    </row>
    <row r="632" spans="1:9" hidden="1" x14ac:dyDescent="0.25">
      <c r="A632" s="18" t="s">
        <v>220</v>
      </c>
      <c r="B632" s="18" t="s">
        <v>221</v>
      </c>
      <c r="C632" s="58"/>
      <c r="D632" s="70"/>
      <c r="E632" s="58"/>
      <c r="F632" s="61"/>
      <c r="G632" s="20">
        <f>+SUM(F633:F643)</f>
        <v>49841.99</v>
      </c>
      <c r="H632" s="25">
        <f>+G632/1.16*0.16</f>
        <v>6874.7572413793105</v>
      </c>
      <c r="I632" s="323"/>
    </row>
    <row r="633" spans="1:9" hidden="1" outlineLevel="1" x14ac:dyDescent="0.25">
      <c r="A633" s="241"/>
      <c r="B633" s="241"/>
      <c r="C633" s="488" t="s">
        <v>3951</v>
      </c>
      <c r="D633" s="490">
        <v>43069</v>
      </c>
      <c r="E633" s="488" t="s">
        <v>3952</v>
      </c>
      <c r="F633" s="489">
        <v>6000</v>
      </c>
      <c r="G633" s="241"/>
      <c r="H633" s="241"/>
      <c r="I633" s="323" t="s">
        <v>3960</v>
      </c>
    </row>
    <row r="634" spans="1:9" hidden="1" outlineLevel="1" x14ac:dyDescent="0.25">
      <c r="A634" s="241"/>
      <c r="B634" s="241"/>
      <c r="C634" s="488" t="s">
        <v>3953</v>
      </c>
      <c r="D634" s="490">
        <v>43069</v>
      </c>
      <c r="E634" s="488" t="s">
        <v>3954</v>
      </c>
      <c r="F634" s="489">
        <v>3800</v>
      </c>
      <c r="G634" s="241"/>
      <c r="H634" s="241"/>
      <c r="I634" s="323" t="s">
        <v>3960</v>
      </c>
    </row>
    <row r="635" spans="1:9" hidden="1" outlineLevel="1" x14ac:dyDescent="0.25">
      <c r="A635" s="241"/>
      <c r="B635" s="241"/>
      <c r="C635" s="488" t="s">
        <v>4403</v>
      </c>
      <c r="D635" s="490">
        <v>43074</v>
      </c>
      <c r="E635" s="488" t="s">
        <v>4404</v>
      </c>
      <c r="F635" s="489">
        <v>3800</v>
      </c>
      <c r="G635" s="241"/>
      <c r="H635" s="241"/>
      <c r="I635" s="323" t="s">
        <v>4414</v>
      </c>
    </row>
    <row r="636" spans="1:9" hidden="1" outlineLevel="1" x14ac:dyDescent="0.25">
      <c r="A636" s="241"/>
      <c r="B636" s="241"/>
      <c r="C636" s="488" t="s">
        <v>4405</v>
      </c>
      <c r="D636" s="490">
        <v>43074</v>
      </c>
      <c r="E636" s="488" t="s">
        <v>4406</v>
      </c>
      <c r="F636" s="489">
        <v>4200</v>
      </c>
      <c r="G636" s="241"/>
      <c r="H636" s="241"/>
      <c r="I636" s="323" t="s">
        <v>4415</v>
      </c>
    </row>
    <row r="637" spans="1:9" hidden="1" outlineLevel="1" x14ac:dyDescent="0.25">
      <c r="A637" s="241"/>
      <c r="B637" s="241"/>
      <c r="C637" s="488" t="s">
        <v>4407</v>
      </c>
      <c r="D637" s="490">
        <v>43080</v>
      </c>
      <c r="E637" s="488" t="s">
        <v>4408</v>
      </c>
      <c r="F637" s="489">
        <v>8500</v>
      </c>
      <c r="G637" s="241"/>
      <c r="H637" s="241"/>
      <c r="I637" s="250" t="s">
        <v>4416</v>
      </c>
    </row>
    <row r="638" spans="1:9" hidden="1" outlineLevel="1" x14ac:dyDescent="0.25">
      <c r="A638" s="241"/>
      <c r="B638" s="241"/>
      <c r="C638" s="488" t="s">
        <v>3090</v>
      </c>
      <c r="D638" s="490">
        <v>43080</v>
      </c>
      <c r="E638" s="488" t="s">
        <v>4409</v>
      </c>
      <c r="F638" s="489">
        <v>7000</v>
      </c>
      <c r="G638" s="241"/>
      <c r="H638" s="241"/>
      <c r="I638" s="250" t="s">
        <v>4417</v>
      </c>
    </row>
    <row r="639" spans="1:9" hidden="1" outlineLevel="1" x14ac:dyDescent="0.25">
      <c r="A639" s="241"/>
      <c r="B639" s="241"/>
      <c r="C639" s="488" t="s">
        <v>4410</v>
      </c>
      <c r="D639" s="490">
        <v>43080</v>
      </c>
      <c r="E639" s="488" t="s">
        <v>4411</v>
      </c>
      <c r="F639" s="489">
        <v>2668</v>
      </c>
      <c r="G639" s="241"/>
      <c r="H639" s="241"/>
      <c r="I639" s="323" t="s">
        <v>4418</v>
      </c>
    </row>
    <row r="640" spans="1:9" hidden="1" outlineLevel="1" x14ac:dyDescent="0.25">
      <c r="A640" s="241"/>
      <c r="B640" s="241"/>
      <c r="C640" s="488" t="s">
        <v>735</v>
      </c>
      <c r="D640" s="490">
        <v>43083</v>
      </c>
      <c r="E640" s="488" t="s">
        <v>4412</v>
      </c>
      <c r="F640" s="489">
        <v>3799.99</v>
      </c>
      <c r="G640" s="241"/>
      <c r="H640" s="241"/>
      <c r="I640" s="323" t="s">
        <v>4419</v>
      </c>
    </row>
    <row r="641" spans="1:12" s="488" customFormat="1" hidden="1" outlineLevel="1" x14ac:dyDescent="0.25">
      <c r="A641" s="241"/>
      <c r="B641" s="241"/>
      <c r="C641" s="488" t="s">
        <v>424</v>
      </c>
      <c r="D641" s="490">
        <v>43089</v>
      </c>
      <c r="E641" s="488" t="s">
        <v>4413</v>
      </c>
      <c r="F641" s="489">
        <v>7000</v>
      </c>
      <c r="G641" s="241"/>
      <c r="H641" s="241"/>
      <c r="I641" s="323" t="s">
        <v>4420</v>
      </c>
    </row>
    <row r="642" spans="1:12" s="488" customFormat="1" hidden="1" outlineLevel="1" x14ac:dyDescent="0.25">
      <c r="A642" s="241"/>
      <c r="B642" s="241"/>
      <c r="C642" s="488" t="s">
        <v>4620</v>
      </c>
      <c r="D642" s="490">
        <v>43464</v>
      </c>
      <c r="E642" s="488" t="s">
        <v>4621</v>
      </c>
      <c r="F642" s="489">
        <v>3074</v>
      </c>
      <c r="G642" s="241"/>
      <c r="H642" s="241"/>
      <c r="I642" s="323"/>
    </row>
    <row r="643" spans="1:12" s="488" customFormat="1" hidden="1" outlineLevel="1" x14ac:dyDescent="0.25">
      <c r="A643" s="18" t="s">
        <v>4582</v>
      </c>
      <c r="B643" s="18" t="s">
        <v>4583</v>
      </c>
      <c r="C643" s="58"/>
      <c r="D643" s="70"/>
      <c r="E643" s="58"/>
      <c r="F643" s="61"/>
      <c r="G643" s="20">
        <f>+F644</f>
        <v>27036.55</v>
      </c>
      <c r="H643" s="25">
        <f>+G643/1.16*0.16</f>
        <v>3729.1793103448281</v>
      </c>
      <c r="I643" s="323"/>
    </row>
    <row r="644" spans="1:12" s="488" customFormat="1" hidden="1" outlineLevel="1" x14ac:dyDescent="0.25">
      <c r="A644" s="241"/>
      <c r="B644" s="241"/>
      <c r="C644" s="488" t="s">
        <v>4584</v>
      </c>
      <c r="D644" s="490">
        <v>43460</v>
      </c>
      <c r="E644" s="488" t="s">
        <v>4585</v>
      </c>
      <c r="F644" s="489">
        <v>27036.55</v>
      </c>
      <c r="G644" s="241"/>
      <c r="H644" s="241"/>
      <c r="I644" s="323"/>
    </row>
    <row r="645" spans="1:12" hidden="1" outlineLevel="1" x14ac:dyDescent="0.25">
      <c r="A645" s="18" t="s">
        <v>3961</v>
      </c>
      <c r="B645" s="18" t="s">
        <v>3962</v>
      </c>
      <c r="C645" s="58"/>
      <c r="D645" s="70"/>
      <c r="E645" s="58"/>
      <c r="F645" s="61"/>
      <c r="G645" s="20">
        <f>+F646</f>
        <v>5000</v>
      </c>
      <c r="H645" s="25">
        <f>+G645/1.16*0.16</f>
        <v>689.65517241379325</v>
      </c>
      <c r="I645" s="323"/>
    </row>
    <row r="646" spans="1:12" hidden="1" outlineLevel="1" x14ac:dyDescent="0.25">
      <c r="A646" s="241"/>
      <c r="B646" s="241"/>
      <c r="C646" s="97" t="s">
        <v>3963</v>
      </c>
      <c r="D646" s="392">
        <v>43040</v>
      </c>
      <c r="E646" s="394" t="s">
        <v>3964</v>
      </c>
      <c r="F646" s="397">
        <v>5000</v>
      </c>
      <c r="G646" s="241"/>
      <c r="H646" s="241"/>
      <c r="I646" s="470" t="s">
        <v>788</v>
      </c>
    </row>
    <row r="647" spans="1:12" ht="15.75" hidden="1" customHeight="1" x14ac:dyDescent="0.25">
      <c r="A647" s="18" t="s">
        <v>229</v>
      </c>
      <c r="B647" s="18" t="s">
        <v>230</v>
      </c>
      <c r="C647" s="448"/>
      <c r="D647" s="449"/>
      <c r="E647" s="448"/>
      <c r="F647" s="448"/>
      <c r="G647" s="20">
        <f>+SUM(F648:F648)</f>
        <v>570</v>
      </c>
      <c r="H647" s="25">
        <f>+G647/1.16*0.16</f>
        <v>78.620689655172427</v>
      </c>
      <c r="I647" s="488"/>
    </row>
    <row r="648" spans="1:12" ht="15.75" hidden="1" customHeight="1" outlineLevel="1" x14ac:dyDescent="0.25">
      <c r="A648" s="241"/>
      <c r="B648" s="241"/>
      <c r="C648" s="394" t="s">
        <v>2469</v>
      </c>
      <c r="D648" s="392">
        <v>42928</v>
      </c>
      <c r="E648" s="394">
        <v>226</v>
      </c>
      <c r="F648" s="397">
        <f>2320-1740-10</f>
        <v>570</v>
      </c>
      <c r="G648" s="323"/>
      <c r="H648" s="241"/>
      <c r="I648" s="323" t="s">
        <v>2569</v>
      </c>
      <c r="J648" s="392"/>
      <c r="L648" s="397"/>
    </row>
    <row r="649" spans="1:12" ht="15.75" hidden="1" customHeight="1" x14ac:dyDescent="0.25">
      <c r="A649" s="18" t="s">
        <v>232</v>
      </c>
      <c r="B649" s="18" t="s">
        <v>233</v>
      </c>
      <c r="C649" s="58"/>
      <c r="D649" s="70"/>
      <c r="E649" s="58"/>
      <c r="F649" s="61"/>
      <c r="G649" s="20">
        <f>+SUM(F650:F669)</f>
        <v>21402</v>
      </c>
      <c r="H649" s="25">
        <f>+G649/1.16*0.16</f>
        <v>2952</v>
      </c>
      <c r="I649" s="488"/>
    </row>
    <row r="650" spans="1:12" ht="15.75" hidden="1" customHeight="1" outlineLevel="1" x14ac:dyDescent="0.25">
      <c r="A650" s="241"/>
      <c r="B650" s="241"/>
      <c r="C650" s="394" t="s">
        <v>3988</v>
      </c>
      <c r="D650" s="392">
        <v>43069</v>
      </c>
      <c r="E650" s="394" t="s">
        <v>3989</v>
      </c>
      <c r="F650" s="488">
        <v>696</v>
      </c>
      <c r="G650" s="488"/>
      <c r="H650" s="241"/>
      <c r="I650" s="323" t="s">
        <v>4006</v>
      </c>
    </row>
    <row r="651" spans="1:12" ht="15.75" hidden="1" customHeight="1" outlineLevel="1" x14ac:dyDescent="0.25">
      <c r="A651" s="241"/>
      <c r="B651" s="241"/>
      <c r="C651" s="519" t="s">
        <v>3990</v>
      </c>
      <c r="D651" s="327">
        <v>43069</v>
      </c>
      <c r="E651" s="519" t="s">
        <v>3991</v>
      </c>
      <c r="F651" s="520">
        <v>1218</v>
      </c>
      <c r="G651" s="488"/>
      <c r="H651" s="241"/>
      <c r="I651" s="323" t="s">
        <v>4007</v>
      </c>
      <c r="J651" s="394" t="s">
        <v>4588</v>
      </c>
    </row>
    <row r="652" spans="1:12" ht="15.75" hidden="1" customHeight="1" outlineLevel="1" x14ac:dyDescent="0.25">
      <c r="A652" s="241"/>
      <c r="B652" s="241"/>
      <c r="C652" s="488" t="s">
        <v>3992</v>
      </c>
      <c r="D652" s="490">
        <v>43069</v>
      </c>
      <c r="E652" s="488" t="s">
        <v>3993</v>
      </c>
      <c r="F652" s="489">
        <v>1218</v>
      </c>
      <c r="G652" s="488"/>
      <c r="H652" s="241"/>
      <c r="I652" s="323" t="s">
        <v>4008</v>
      </c>
    </row>
    <row r="653" spans="1:12" ht="15.75" hidden="1" customHeight="1" outlineLevel="1" x14ac:dyDescent="0.25">
      <c r="A653" s="241"/>
      <c r="B653" s="241"/>
      <c r="C653" s="394" t="s">
        <v>3994</v>
      </c>
      <c r="D653" s="392">
        <v>43069</v>
      </c>
      <c r="E653" s="394" t="s">
        <v>3995</v>
      </c>
      <c r="F653" s="397">
        <v>1218</v>
      </c>
      <c r="G653" s="488"/>
      <c r="H653" s="241"/>
      <c r="I653" s="323" t="s">
        <v>4009</v>
      </c>
    </row>
    <row r="654" spans="1:12" s="488" customFormat="1" ht="15.75" hidden="1" customHeight="1" outlineLevel="1" x14ac:dyDescent="0.25">
      <c r="A654" s="241"/>
      <c r="B654" s="241"/>
      <c r="C654" s="488" t="s">
        <v>4421</v>
      </c>
      <c r="D654" s="490">
        <v>43074</v>
      </c>
      <c r="E654" s="488" t="s">
        <v>4422</v>
      </c>
      <c r="F654" s="489">
        <v>1218</v>
      </c>
      <c r="H654" s="241"/>
      <c r="I654" s="250" t="s">
        <v>4443</v>
      </c>
    </row>
    <row r="655" spans="1:12" s="488" customFormat="1" ht="15.75" hidden="1" customHeight="1" outlineLevel="1" x14ac:dyDescent="0.25">
      <c r="A655" s="241"/>
      <c r="B655" s="241"/>
      <c r="C655" s="488" t="s">
        <v>4423</v>
      </c>
      <c r="D655" s="490">
        <v>43074</v>
      </c>
      <c r="E655" s="488" t="s">
        <v>4424</v>
      </c>
      <c r="F655" s="489">
        <v>1218</v>
      </c>
      <c r="H655" s="241"/>
      <c r="I655" s="250" t="s">
        <v>4444</v>
      </c>
    </row>
    <row r="656" spans="1:12" s="488" customFormat="1" ht="15.75" hidden="1" customHeight="1" outlineLevel="1" x14ac:dyDescent="0.25">
      <c r="A656" s="241"/>
      <c r="B656" s="241"/>
      <c r="C656" s="488" t="s">
        <v>2329</v>
      </c>
      <c r="D656" s="490">
        <v>43080</v>
      </c>
      <c r="E656" s="488" t="s">
        <v>4425</v>
      </c>
      <c r="F656" s="489">
        <v>1218</v>
      </c>
      <c r="H656" s="241"/>
      <c r="I656" s="323" t="s">
        <v>4445</v>
      </c>
    </row>
    <row r="657" spans="1:9" s="488" customFormat="1" ht="15.75" hidden="1" customHeight="1" outlineLevel="1" x14ac:dyDescent="0.25">
      <c r="A657" s="241"/>
      <c r="B657" s="241"/>
      <c r="C657" s="488" t="s">
        <v>4426</v>
      </c>
      <c r="D657" s="490">
        <v>43083</v>
      </c>
      <c r="E657" s="488" t="s">
        <v>4427</v>
      </c>
      <c r="F657" s="489">
        <v>1218</v>
      </c>
      <c r="H657" s="241"/>
      <c r="I657" s="323" t="s">
        <v>4446</v>
      </c>
    </row>
    <row r="658" spans="1:9" s="488" customFormat="1" ht="15.75" hidden="1" customHeight="1" outlineLevel="1" x14ac:dyDescent="0.25">
      <c r="A658" s="241"/>
      <c r="B658" s="241"/>
      <c r="C658" s="488" t="s">
        <v>4428</v>
      </c>
      <c r="D658" s="490">
        <v>43087</v>
      </c>
      <c r="E658" s="488" t="s">
        <v>4429</v>
      </c>
      <c r="F658" s="489">
        <v>1218</v>
      </c>
      <c r="H658" s="241"/>
      <c r="I658" s="323" t="s">
        <v>4447</v>
      </c>
    </row>
    <row r="659" spans="1:9" s="488" customFormat="1" ht="15.75" hidden="1" customHeight="1" outlineLevel="1" x14ac:dyDescent="0.25">
      <c r="A659" s="241"/>
      <c r="B659" s="241"/>
      <c r="C659" s="488" t="s">
        <v>4430</v>
      </c>
      <c r="D659" s="490">
        <v>43088</v>
      </c>
      <c r="E659" s="488" t="s">
        <v>1749</v>
      </c>
      <c r="F659" s="489">
        <v>1218</v>
      </c>
      <c r="H659" s="241"/>
      <c r="I659" s="323" t="s">
        <v>4448</v>
      </c>
    </row>
    <row r="660" spans="1:9" s="488" customFormat="1" ht="15.75" hidden="1" customHeight="1" outlineLevel="1" x14ac:dyDescent="0.25">
      <c r="A660" s="241"/>
      <c r="B660" s="241"/>
      <c r="C660" s="488" t="s">
        <v>4431</v>
      </c>
      <c r="D660" s="490">
        <v>43089</v>
      </c>
      <c r="E660" s="488" t="s">
        <v>4432</v>
      </c>
      <c r="F660" s="489">
        <v>1218</v>
      </c>
      <c r="H660" s="241"/>
      <c r="I660" s="250" t="s">
        <v>4449</v>
      </c>
    </row>
    <row r="661" spans="1:9" s="488" customFormat="1" ht="15.75" hidden="1" customHeight="1" outlineLevel="1" x14ac:dyDescent="0.25">
      <c r="A661" s="241"/>
      <c r="B661" s="241"/>
      <c r="C661" s="488" t="s">
        <v>2050</v>
      </c>
      <c r="D661" s="490">
        <v>43089</v>
      </c>
      <c r="E661" s="488" t="s">
        <v>4433</v>
      </c>
      <c r="F661" s="489">
        <v>1218</v>
      </c>
      <c r="H661" s="241"/>
      <c r="I661" s="323" t="s">
        <v>4450</v>
      </c>
    </row>
    <row r="662" spans="1:9" s="488" customFormat="1" ht="15.75" hidden="1" customHeight="1" outlineLevel="1" x14ac:dyDescent="0.25">
      <c r="A662" s="241"/>
      <c r="B662" s="241"/>
      <c r="C662" s="488" t="s">
        <v>4434</v>
      </c>
      <c r="D662" s="490">
        <v>43091</v>
      </c>
      <c r="E662" s="488" t="s">
        <v>4435</v>
      </c>
      <c r="F662" s="489">
        <v>1218</v>
      </c>
      <c r="H662" s="241"/>
      <c r="I662" s="250" t="s">
        <v>4451</v>
      </c>
    </row>
    <row r="663" spans="1:9" s="488" customFormat="1" ht="15.75" hidden="1" customHeight="1" outlineLevel="1" x14ac:dyDescent="0.25">
      <c r="A663" s="241"/>
      <c r="B663" s="241"/>
      <c r="C663" s="488" t="s">
        <v>4436</v>
      </c>
      <c r="D663" s="490">
        <v>43091</v>
      </c>
      <c r="E663" s="488" t="s">
        <v>4437</v>
      </c>
      <c r="F663" s="489">
        <v>1218</v>
      </c>
      <c r="H663" s="241"/>
      <c r="I663" s="250" t="s">
        <v>4452</v>
      </c>
    </row>
    <row r="664" spans="1:9" s="488" customFormat="1" ht="15.75" hidden="1" customHeight="1" outlineLevel="1" x14ac:dyDescent="0.25">
      <c r="A664" s="241"/>
      <c r="B664" s="241"/>
      <c r="C664" s="488" t="s">
        <v>275</v>
      </c>
      <c r="D664" s="490">
        <v>43092</v>
      </c>
      <c r="E664" s="488" t="s">
        <v>2114</v>
      </c>
      <c r="F664" s="489">
        <v>1218</v>
      </c>
      <c r="H664" s="241"/>
      <c r="I664" s="250" t="s">
        <v>4453</v>
      </c>
    </row>
    <row r="665" spans="1:9" s="488" customFormat="1" ht="15.75" hidden="1" customHeight="1" outlineLevel="1" x14ac:dyDescent="0.25">
      <c r="A665" s="241"/>
      <c r="B665" s="241"/>
      <c r="C665" s="488" t="s">
        <v>277</v>
      </c>
      <c r="D665" s="490">
        <v>43092</v>
      </c>
      <c r="E665" s="488" t="s">
        <v>4438</v>
      </c>
      <c r="F665" s="489">
        <v>1218</v>
      </c>
      <c r="H665" s="241"/>
      <c r="I665" s="323" t="s">
        <v>4454</v>
      </c>
    </row>
    <row r="666" spans="1:9" s="488" customFormat="1" ht="15.75" hidden="1" customHeight="1" outlineLevel="1" x14ac:dyDescent="0.25">
      <c r="A666" s="241"/>
      <c r="B666" s="241"/>
      <c r="C666" s="488" t="s">
        <v>4439</v>
      </c>
      <c r="D666" s="490">
        <v>43095</v>
      </c>
      <c r="E666" s="488" t="s">
        <v>4440</v>
      </c>
      <c r="F666" s="489">
        <v>1218</v>
      </c>
      <c r="H666" s="241"/>
      <c r="I666" s="323" t="s">
        <v>4456</v>
      </c>
    </row>
    <row r="667" spans="1:9" s="488" customFormat="1" ht="15.75" hidden="1" customHeight="1" outlineLevel="1" x14ac:dyDescent="0.25">
      <c r="A667" s="241"/>
      <c r="B667" s="241"/>
      <c r="C667" s="488" t="s">
        <v>2929</v>
      </c>
      <c r="D667" s="490">
        <v>43095</v>
      </c>
      <c r="E667" s="488" t="s">
        <v>4441</v>
      </c>
      <c r="F667" s="489">
        <v>1218</v>
      </c>
      <c r="H667" s="241"/>
      <c r="I667" s="323" t="s">
        <v>4455</v>
      </c>
    </row>
    <row r="668" spans="1:9" s="488" customFormat="1" ht="15.75" hidden="1" customHeight="1" outlineLevel="1" x14ac:dyDescent="0.25">
      <c r="A668" s="241"/>
      <c r="B668" s="241"/>
      <c r="C668" s="488" t="s">
        <v>2468</v>
      </c>
      <c r="D668" s="490">
        <v>43096</v>
      </c>
      <c r="E668" s="488" t="s">
        <v>4442</v>
      </c>
      <c r="F668" s="489">
        <v>1218</v>
      </c>
      <c r="H668" s="241"/>
      <c r="I668" s="323" t="s">
        <v>4457</v>
      </c>
    </row>
    <row r="669" spans="1:9" s="488" customFormat="1" ht="15.75" hidden="1" customHeight="1" outlineLevel="1" x14ac:dyDescent="0.25">
      <c r="A669" s="241"/>
      <c r="B669" s="241"/>
      <c r="C669" s="488" t="s">
        <v>4627</v>
      </c>
      <c r="D669" s="490">
        <v>43460</v>
      </c>
      <c r="E669" s="488" t="s">
        <v>4628</v>
      </c>
      <c r="F669" s="489">
        <v>-1218</v>
      </c>
      <c r="H669" s="241"/>
      <c r="I669" s="323"/>
    </row>
    <row r="670" spans="1:9" ht="15.75" hidden="1" customHeight="1" outlineLevel="1" x14ac:dyDescent="0.25">
      <c r="A670" s="18" t="s">
        <v>4458</v>
      </c>
      <c r="B670" s="18" t="s">
        <v>4459</v>
      </c>
      <c r="C670" s="58"/>
      <c r="D670" s="70"/>
      <c r="E670" s="58"/>
      <c r="F670" s="61"/>
      <c r="G670" s="20">
        <f>SUM(F671:F681)</f>
        <v>-1910.3099999999977</v>
      </c>
      <c r="H670" s="25">
        <f>+G670/1.16*0.16</f>
        <v>-263.49103448275832</v>
      </c>
      <c r="I670" s="488"/>
    </row>
    <row r="671" spans="1:9" s="488" customFormat="1" ht="15.75" hidden="1" customHeight="1" outlineLevel="1" x14ac:dyDescent="0.25">
      <c r="A671" s="53"/>
      <c r="B671" s="53"/>
      <c r="C671" s="58" t="s">
        <v>4561</v>
      </c>
      <c r="D671" s="70">
        <v>42802</v>
      </c>
      <c r="E671" s="58" t="s">
        <v>4562</v>
      </c>
      <c r="F671" s="61">
        <v>-1822.78</v>
      </c>
      <c r="G671" s="20"/>
      <c r="H671" s="25"/>
    </row>
    <row r="672" spans="1:9" s="488" customFormat="1" ht="15.75" hidden="1" customHeight="1" outlineLevel="1" x14ac:dyDescent="0.25">
      <c r="A672" s="53"/>
      <c r="B672" s="53"/>
      <c r="C672" s="58" t="s">
        <v>4563</v>
      </c>
      <c r="D672" s="70">
        <v>42901</v>
      </c>
      <c r="E672" s="58" t="s">
        <v>4564</v>
      </c>
      <c r="F672" s="61">
        <v>-15730.8</v>
      </c>
      <c r="G672" s="20"/>
      <c r="H672" s="25"/>
    </row>
    <row r="673" spans="1:10" s="488" customFormat="1" ht="15.75" hidden="1" customHeight="1" outlineLevel="1" x14ac:dyDescent="0.25">
      <c r="A673" s="53"/>
      <c r="B673" s="53"/>
      <c r="C673" s="58" t="s">
        <v>4565</v>
      </c>
      <c r="D673" s="70">
        <v>42901</v>
      </c>
      <c r="E673" s="58" t="s">
        <v>4566</v>
      </c>
      <c r="F673" s="61">
        <v>-348</v>
      </c>
      <c r="G673" s="20"/>
      <c r="H673" s="25"/>
    </row>
    <row r="674" spans="1:10" s="488" customFormat="1" ht="15.75" hidden="1" customHeight="1" outlineLevel="1" x14ac:dyDescent="0.25">
      <c r="A674" s="53"/>
      <c r="B674" s="53"/>
      <c r="C674" s="58" t="s">
        <v>4567</v>
      </c>
      <c r="D674" s="70">
        <v>42902</v>
      </c>
      <c r="E674" s="58" t="s">
        <v>4568</v>
      </c>
      <c r="F674" s="61">
        <v>500</v>
      </c>
      <c r="G674" s="20"/>
      <c r="H674" s="25"/>
    </row>
    <row r="675" spans="1:10" s="488" customFormat="1" ht="15.75" hidden="1" customHeight="1" outlineLevel="1" x14ac:dyDescent="0.25">
      <c r="A675" s="53"/>
      <c r="B675" s="53"/>
      <c r="C675" s="58" t="s">
        <v>4569</v>
      </c>
      <c r="D675" s="70">
        <v>42902</v>
      </c>
      <c r="E675" s="58" t="s">
        <v>4570</v>
      </c>
      <c r="F675" s="61">
        <v>1078.8</v>
      </c>
      <c r="G675" s="20"/>
      <c r="H675" s="25"/>
    </row>
    <row r="676" spans="1:10" s="488" customFormat="1" ht="15.75" hidden="1" customHeight="1" outlineLevel="1" x14ac:dyDescent="0.25">
      <c r="A676" s="53"/>
      <c r="B676" s="53"/>
      <c r="C676" s="76" t="s">
        <v>4571</v>
      </c>
      <c r="D676" s="314">
        <v>42926</v>
      </c>
      <c r="E676" s="76" t="s">
        <v>4572</v>
      </c>
      <c r="F676" s="77">
        <v>-20974.400000000001</v>
      </c>
      <c r="G676" s="20"/>
      <c r="H676" s="25"/>
    </row>
    <row r="677" spans="1:10" s="488" customFormat="1" ht="15.75" hidden="1" customHeight="1" outlineLevel="1" x14ac:dyDescent="0.25">
      <c r="A677" s="53"/>
      <c r="B677" s="53"/>
      <c r="C677" s="76" t="s">
        <v>4573</v>
      </c>
      <c r="D677" s="314">
        <v>42942</v>
      </c>
      <c r="E677" s="76" t="s">
        <v>4574</v>
      </c>
      <c r="F677" s="77">
        <v>-15730.8</v>
      </c>
      <c r="G677" s="20"/>
      <c r="H677" s="25"/>
    </row>
    <row r="678" spans="1:10" s="488" customFormat="1" ht="15.75" hidden="1" customHeight="1" outlineLevel="1" x14ac:dyDescent="0.25">
      <c r="A678" s="53"/>
      <c r="B678" s="53"/>
      <c r="C678" s="58" t="s">
        <v>4575</v>
      </c>
      <c r="D678" s="314">
        <v>43334</v>
      </c>
      <c r="E678" s="58" t="s">
        <v>4576</v>
      </c>
      <c r="F678" s="77">
        <v>36848.06</v>
      </c>
      <c r="G678" s="20"/>
      <c r="H678" s="25"/>
    </row>
    <row r="679" spans="1:10" s="488" customFormat="1" ht="15.75" hidden="1" customHeight="1" outlineLevel="1" x14ac:dyDescent="0.25">
      <c r="A679" s="53"/>
      <c r="B679" s="53"/>
      <c r="C679" s="58" t="s">
        <v>4577</v>
      </c>
      <c r="D679" s="314">
        <v>43342</v>
      </c>
      <c r="E679" s="58" t="s">
        <v>4578</v>
      </c>
      <c r="F679" s="77">
        <v>8819.7000000000007</v>
      </c>
      <c r="G679" s="20"/>
      <c r="H679" s="25"/>
    </row>
    <row r="680" spans="1:10" ht="15.75" hidden="1" customHeight="1" outlineLevel="1" x14ac:dyDescent="0.25">
      <c r="A680" s="241"/>
      <c r="B680" s="241"/>
      <c r="C680" s="76" t="s">
        <v>4460</v>
      </c>
      <c r="D680" s="314">
        <v>43464</v>
      </c>
      <c r="E680" s="76" t="s">
        <v>4461</v>
      </c>
      <c r="F680" s="76">
        <v>4789.91</v>
      </c>
      <c r="G680" s="488"/>
      <c r="H680" s="241"/>
      <c r="I680" s="323" t="s">
        <v>4463</v>
      </c>
    </row>
    <row r="681" spans="1:10" s="488" customFormat="1" ht="15.75" hidden="1" customHeight="1" outlineLevel="1" x14ac:dyDescent="0.25">
      <c r="A681" s="241"/>
      <c r="B681" s="241"/>
      <c r="C681" s="76" t="s">
        <v>4462</v>
      </c>
      <c r="D681" s="314">
        <v>43464</v>
      </c>
      <c r="E681" s="76">
        <v>431827</v>
      </c>
      <c r="F681" s="77">
        <v>660</v>
      </c>
      <c r="H681" s="241"/>
      <c r="I681" s="250"/>
    </row>
    <row r="682" spans="1:10" collapsed="1" x14ac:dyDescent="0.25">
      <c r="A682" s="18" t="s">
        <v>1263</v>
      </c>
      <c r="B682" s="18" t="s">
        <v>1264</v>
      </c>
      <c r="C682" s="534"/>
      <c r="D682" s="535"/>
      <c r="E682" s="534"/>
      <c r="F682" s="537"/>
      <c r="G682" s="20">
        <f>+F683</f>
        <v>3519.64</v>
      </c>
      <c r="H682" s="25">
        <f>+G682/1.16*0.16</f>
        <v>485.46758620689661</v>
      </c>
    </row>
    <row r="683" spans="1:10" outlineLevel="1" x14ac:dyDescent="0.25">
      <c r="A683" s="241"/>
      <c r="B683" s="241"/>
      <c r="C683" s="534" t="s">
        <v>1265</v>
      </c>
      <c r="D683" s="535">
        <v>42825</v>
      </c>
      <c r="E683" s="534">
        <v>572</v>
      </c>
      <c r="F683" s="537">
        <v>3519.64</v>
      </c>
      <c r="G683" s="241"/>
      <c r="H683" s="241"/>
      <c r="I683" s="312" t="s">
        <v>1266</v>
      </c>
      <c r="J683" s="241" t="s">
        <v>4590</v>
      </c>
    </row>
    <row r="684" spans="1:10" x14ac:dyDescent="0.25">
      <c r="A684" s="18" t="s">
        <v>1271</v>
      </c>
      <c r="B684" s="18" t="s">
        <v>1272</v>
      </c>
      <c r="C684" s="534"/>
      <c r="D684" s="535"/>
      <c r="E684" s="534"/>
      <c r="F684" s="537"/>
      <c r="G684" s="20">
        <f>+F685</f>
        <v>-14326</v>
      </c>
      <c r="H684" s="25">
        <f>+G684/1.16*0.16</f>
        <v>-1976</v>
      </c>
    </row>
    <row r="685" spans="1:10" outlineLevel="1" x14ac:dyDescent="0.25">
      <c r="A685" s="53"/>
      <c r="B685" s="53"/>
      <c r="C685" s="534" t="s">
        <v>1273</v>
      </c>
      <c r="D685" s="535">
        <v>42825</v>
      </c>
      <c r="E685" s="534" t="s">
        <v>1274</v>
      </c>
      <c r="F685" s="537">
        <v>-14326</v>
      </c>
      <c r="G685" s="20"/>
      <c r="H685" s="25"/>
      <c r="I685" s="394" t="s">
        <v>3631</v>
      </c>
      <c r="J685" s="394" t="s">
        <v>4592</v>
      </c>
    </row>
    <row r="686" spans="1:10" hidden="1" x14ac:dyDescent="0.25">
      <c r="A686" s="18" t="s">
        <v>1891</v>
      </c>
      <c r="B686" s="18" t="s">
        <v>4464</v>
      </c>
      <c r="C686" s="58"/>
      <c r="D686" s="70"/>
      <c r="E686" s="58"/>
      <c r="F686" s="61"/>
      <c r="G686" s="20">
        <f>+SUM(F687:F700)</f>
        <v>189196</v>
      </c>
      <c r="H686" s="25">
        <f>+G686/1.16*0.16</f>
        <v>26096</v>
      </c>
    </row>
    <row r="687" spans="1:10" hidden="1" outlineLevel="1" x14ac:dyDescent="0.25">
      <c r="A687" s="53"/>
      <c r="B687" s="53"/>
      <c r="C687" s="488" t="s">
        <v>2920</v>
      </c>
      <c r="D687" s="490">
        <v>43090</v>
      </c>
      <c r="E687" s="488">
        <v>256</v>
      </c>
      <c r="F687" s="489">
        <v>20068</v>
      </c>
      <c r="G687" s="20"/>
      <c r="H687" s="25"/>
      <c r="I687" s="323" t="s">
        <v>4022</v>
      </c>
    </row>
    <row r="688" spans="1:10" s="488" customFormat="1" hidden="1" outlineLevel="1" x14ac:dyDescent="0.25">
      <c r="A688" s="53"/>
      <c r="B688" s="53"/>
      <c r="C688" s="488" t="s">
        <v>4465</v>
      </c>
      <c r="D688" s="490">
        <v>43090</v>
      </c>
      <c r="E688" s="488">
        <v>257</v>
      </c>
      <c r="F688" s="489">
        <v>19140</v>
      </c>
      <c r="G688" s="20"/>
      <c r="H688" s="25"/>
      <c r="I688" s="323" t="s">
        <v>788</v>
      </c>
    </row>
    <row r="689" spans="1:10" s="488" customFormat="1" hidden="1" outlineLevel="1" x14ac:dyDescent="0.25">
      <c r="A689" s="53"/>
      <c r="B689" s="53"/>
      <c r="C689" s="488" t="s">
        <v>2113</v>
      </c>
      <c r="D689" s="490">
        <v>43090</v>
      </c>
      <c r="E689" s="488">
        <v>263</v>
      </c>
      <c r="F689" s="489">
        <v>8932</v>
      </c>
      <c r="G689" s="20"/>
      <c r="H689" s="25"/>
      <c r="I689" s="250" t="s">
        <v>4468</v>
      </c>
    </row>
    <row r="690" spans="1:10" s="488" customFormat="1" hidden="1" outlineLevel="1" x14ac:dyDescent="0.25">
      <c r="A690" s="53"/>
      <c r="B690" s="53"/>
      <c r="C690" s="488" t="s">
        <v>4466</v>
      </c>
      <c r="D690" s="490">
        <v>43090</v>
      </c>
      <c r="E690" s="488">
        <v>264</v>
      </c>
      <c r="F690" s="489">
        <v>19952</v>
      </c>
      <c r="G690" s="20"/>
      <c r="H690" s="25"/>
      <c r="I690" s="323" t="s">
        <v>4469</v>
      </c>
    </row>
    <row r="691" spans="1:10" s="488" customFormat="1" hidden="1" outlineLevel="1" x14ac:dyDescent="0.25">
      <c r="A691" s="53"/>
      <c r="B691" s="53"/>
      <c r="C691" s="488" t="s">
        <v>4467</v>
      </c>
      <c r="D691" s="490">
        <v>43090</v>
      </c>
      <c r="E691" s="488">
        <v>271</v>
      </c>
      <c r="F691" s="489">
        <v>3016</v>
      </c>
      <c r="G691" s="20"/>
      <c r="H691" s="25"/>
      <c r="I691" s="323" t="s">
        <v>4470</v>
      </c>
    </row>
    <row r="692" spans="1:10" s="488" customFormat="1" hidden="1" outlineLevel="1" x14ac:dyDescent="0.25">
      <c r="A692" s="53"/>
      <c r="B692" s="53"/>
      <c r="C692" s="488" t="s">
        <v>4594</v>
      </c>
      <c r="D692" s="490">
        <v>43100</v>
      </c>
      <c r="E692" s="488">
        <v>261</v>
      </c>
      <c r="F692" s="489">
        <v>12992</v>
      </c>
      <c r="G692" s="20"/>
      <c r="H692" s="25"/>
      <c r="I692" s="323"/>
    </row>
    <row r="693" spans="1:10" s="488" customFormat="1" hidden="1" outlineLevel="1" x14ac:dyDescent="0.25">
      <c r="A693" s="53"/>
      <c r="B693" s="53"/>
      <c r="C693" s="488" t="s">
        <v>4595</v>
      </c>
      <c r="D693" s="490">
        <v>43100</v>
      </c>
      <c r="E693" s="488">
        <v>261</v>
      </c>
      <c r="F693" s="489">
        <v>25520</v>
      </c>
      <c r="G693" s="20"/>
      <c r="H693" s="25"/>
      <c r="I693" s="323"/>
    </row>
    <row r="694" spans="1:10" s="488" customFormat="1" hidden="1" outlineLevel="1" x14ac:dyDescent="0.25">
      <c r="A694" s="53"/>
      <c r="B694" s="53"/>
      <c r="C694" s="488" t="s">
        <v>4596</v>
      </c>
      <c r="D694" s="490">
        <v>43100</v>
      </c>
      <c r="E694" s="488">
        <v>26102</v>
      </c>
      <c r="F694" s="489">
        <v>12528</v>
      </c>
      <c r="G694" s="20"/>
      <c r="H694" s="25"/>
      <c r="I694" s="323"/>
    </row>
    <row r="695" spans="1:10" s="488" customFormat="1" hidden="1" outlineLevel="1" x14ac:dyDescent="0.25">
      <c r="A695" s="53"/>
      <c r="B695" s="53"/>
      <c r="C695" s="488" t="s">
        <v>4597</v>
      </c>
      <c r="D695" s="490">
        <v>43100</v>
      </c>
      <c r="E695" s="488">
        <v>26102</v>
      </c>
      <c r="F695" s="489">
        <v>12528</v>
      </c>
      <c r="G695" s="20"/>
      <c r="H695" s="25"/>
      <c r="I695" s="323"/>
    </row>
    <row r="696" spans="1:10" s="488" customFormat="1" hidden="1" outlineLevel="1" x14ac:dyDescent="0.25">
      <c r="A696" s="53"/>
      <c r="B696" s="53"/>
      <c r="C696" s="488" t="s">
        <v>4598</v>
      </c>
      <c r="D696" s="490">
        <v>43100</v>
      </c>
      <c r="E696" s="488">
        <v>601</v>
      </c>
      <c r="F696" s="489">
        <v>13572</v>
      </c>
      <c r="G696" s="20"/>
      <c r="H696" s="25"/>
      <c r="I696" s="323"/>
    </row>
    <row r="697" spans="1:10" s="488" customFormat="1" hidden="1" outlineLevel="1" x14ac:dyDescent="0.25">
      <c r="A697" s="53"/>
      <c r="B697" s="53"/>
      <c r="C697" s="488" t="s">
        <v>4599</v>
      </c>
      <c r="D697" s="490">
        <v>43100</v>
      </c>
      <c r="E697" s="488" t="s">
        <v>4600</v>
      </c>
      <c r="F697" s="489">
        <v>2900</v>
      </c>
      <c r="G697" s="20"/>
      <c r="H697" s="25"/>
      <c r="I697" s="323"/>
    </row>
    <row r="698" spans="1:10" s="488" customFormat="1" hidden="1" outlineLevel="1" x14ac:dyDescent="0.25">
      <c r="A698" s="53"/>
      <c r="B698" s="53"/>
      <c r="C698" s="488" t="s">
        <v>4601</v>
      </c>
      <c r="D698" s="490">
        <v>43100</v>
      </c>
      <c r="E698" s="488" t="s">
        <v>4600</v>
      </c>
      <c r="F698" s="489">
        <v>0</v>
      </c>
      <c r="G698" s="20"/>
      <c r="H698" s="25"/>
      <c r="I698" s="323"/>
    </row>
    <row r="699" spans="1:10" s="488" customFormat="1" hidden="1" outlineLevel="1" x14ac:dyDescent="0.25">
      <c r="A699" s="53"/>
      <c r="B699" s="53"/>
      <c r="C699" s="488" t="s">
        <v>4602</v>
      </c>
      <c r="D699" s="490">
        <v>43100</v>
      </c>
      <c r="E699" s="488">
        <v>272</v>
      </c>
      <c r="F699" s="489">
        <v>25752</v>
      </c>
      <c r="G699" s="20"/>
      <c r="H699" s="25"/>
      <c r="I699" s="323" t="s">
        <v>4605</v>
      </c>
    </row>
    <row r="700" spans="1:10" s="488" customFormat="1" hidden="1" outlineLevel="1" x14ac:dyDescent="0.25">
      <c r="A700" s="53"/>
      <c r="B700" s="53"/>
      <c r="C700" s="488" t="s">
        <v>4603</v>
      </c>
      <c r="D700" s="490">
        <v>43100</v>
      </c>
      <c r="E700" s="488" t="s">
        <v>4604</v>
      </c>
      <c r="F700" s="489">
        <v>12296</v>
      </c>
      <c r="G700" s="20"/>
      <c r="H700" s="25"/>
      <c r="I700" s="323" t="s">
        <v>4605</v>
      </c>
    </row>
    <row r="701" spans="1:10" outlineLevel="1" x14ac:dyDescent="0.25">
      <c r="A701" s="18" t="s">
        <v>3148</v>
      </c>
      <c r="B701" s="18" t="s">
        <v>3149</v>
      </c>
      <c r="C701" s="541"/>
      <c r="D701" s="542"/>
      <c r="E701" s="541"/>
      <c r="F701" s="543"/>
      <c r="G701" s="20">
        <f>+SUM(F702:F702)</f>
        <v>4499.55</v>
      </c>
      <c r="H701" s="25">
        <f>+G701/1.16*0.16</f>
        <v>620.62758620689658</v>
      </c>
      <c r="I701" s="488" t="s">
        <v>3189</v>
      </c>
    </row>
    <row r="702" spans="1:10" outlineLevel="1" x14ac:dyDescent="0.25">
      <c r="A702" s="53"/>
      <c r="B702" s="53"/>
      <c r="C702" s="544" t="s">
        <v>3552</v>
      </c>
      <c r="D702" s="545">
        <v>43025</v>
      </c>
      <c r="E702" s="544">
        <v>258</v>
      </c>
      <c r="F702" s="546">
        <v>4499.55</v>
      </c>
      <c r="G702" s="20"/>
      <c r="H702" s="25"/>
      <c r="I702" s="311" t="s">
        <v>788</v>
      </c>
      <c r="J702" s="241" t="s">
        <v>4590</v>
      </c>
    </row>
    <row r="703" spans="1:10" s="488" customFormat="1" hidden="1" outlineLevel="1" x14ac:dyDescent="0.25">
      <c r="A703" s="18" t="s">
        <v>4471</v>
      </c>
      <c r="B703" s="18" t="s">
        <v>4472</v>
      </c>
      <c r="C703" s="554"/>
      <c r="D703" s="555"/>
      <c r="E703" s="554"/>
      <c r="F703" s="564"/>
      <c r="G703" s="565">
        <f>+F704</f>
        <v>2540.4</v>
      </c>
      <c r="H703" s="566">
        <f>+G703/1.16*0.16</f>
        <v>350.40000000000009</v>
      </c>
      <c r="I703" s="567"/>
      <c r="J703" s="323"/>
    </row>
    <row r="704" spans="1:10" s="488" customFormat="1" hidden="1" outlineLevel="1" x14ac:dyDescent="0.25">
      <c r="A704" s="53"/>
      <c r="B704" s="53"/>
      <c r="C704" s="554" t="s">
        <v>4474</v>
      </c>
      <c r="D704" s="555">
        <v>43445</v>
      </c>
      <c r="E704" s="554">
        <v>12248</v>
      </c>
      <c r="F704" s="564">
        <v>2540.4</v>
      </c>
      <c r="G704" s="565"/>
      <c r="H704" s="566"/>
      <c r="I704" s="568" t="s">
        <v>4473</v>
      </c>
      <c r="J704" s="323"/>
    </row>
    <row r="705" spans="1:10" collapsed="1" x14ac:dyDescent="0.25">
      <c r="A705" s="18" t="s">
        <v>2815</v>
      </c>
      <c r="B705" s="18" t="s">
        <v>2816</v>
      </c>
      <c r="C705" s="534"/>
      <c r="D705" s="535"/>
      <c r="E705" s="534"/>
      <c r="F705" s="537"/>
      <c r="G705" s="20">
        <f>+SUM(F706:F706)</f>
        <v>3132</v>
      </c>
      <c r="H705" s="25">
        <f>+G705/1.16*0.16</f>
        <v>432</v>
      </c>
    </row>
    <row r="706" spans="1:10" outlineLevel="1" x14ac:dyDescent="0.25">
      <c r="A706" s="53"/>
      <c r="B706" s="53"/>
      <c r="C706" s="547" t="s">
        <v>2817</v>
      </c>
      <c r="D706" s="548">
        <v>42973</v>
      </c>
      <c r="E706" s="547">
        <v>279</v>
      </c>
      <c r="F706" s="549">
        <v>3132</v>
      </c>
      <c r="G706" s="20"/>
      <c r="H706" s="25"/>
      <c r="I706" s="323" t="s">
        <v>2824</v>
      </c>
      <c r="J706" s="241" t="s">
        <v>4590</v>
      </c>
    </row>
    <row r="707" spans="1:10" hidden="1" x14ac:dyDescent="0.25">
      <c r="A707" s="18" t="s">
        <v>3152</v>
      </c>
      <c r="B707" s="18" t="s">
        <v>3153</v>
      </c>
      <c r="C707" s="58"/>
      <c r="D707" s="70"/>
      <c r="E707" s="58"/>
      <c r="F707" s="61"/>
      <c r="G707" s="20">
        <f>+SUM(F708:F726)</f>
        <v>132146.4</v>
      </c>
      <c r="H707" s="25">
        <f>+G707/1.16*0.16</f>
        <v>18227.089655172414</v>
      </c>
    </row>
    <row r="708" spans="1:10" s="558" customFormat="1" hidden="1" x14ac:dyDescent="0.25">
      <c r="A708" s="18"/>
      <c r="B708" s="18"/>
      <c r="C708" s="562"/>
      <c r="D708" s="70"/>
      <c r="E708" s="562"/>
      <c r="F708" s="61">
        <v>348</v>
      </c>
      <c r="G708" s="560"/>
      <c r="H708" s="25"/>
    </row>
    <row r="709" spans="1:10" s="488" customFormat="1" hidden="1" x14ac:dyDescent="0.25">
      <c r="A709" s="53"/>
      <c r="B709" s="53"/>
      <c r="C709" s="488" t="s">
        <v>3672</v>
      </c>
      <c r="D709" s="490">
        <v>43434</v>
      </c>
      <c r="E709" s="488">
        <v>354</v>
      </c>
      <c r="F709" s="489">
        <v>12760</v>
      </c>
      <c r="G709" s="20"/>
      <c r="H709" s="25"/>
    </row>
    <row r="710" spans="1:10" hidden="1" x14ac:dyDescent="0.25">
      <c r="A710" s="53"/>
      <c r="B710" s="53"/>
      <c r="C710" s="488" t="s">
        <v>4027</v>
      </c>
      <c r="D710" s="490">
        <v>43063</v>
      </c>
      <c r="E710" s="488">
        <v>355</v>
      </c>
      <c r="F710" s="489">
        <v>5800</v>
      </c>
      <c r="G710" s="20"/>
      <c r="H710" s="25"/>
      <c r="I710" s="323" t="s">
        <v>4036</v>
      </c>
    </row>
    <row r="711" spans="1:10" hidden="1" x14ac:dyDescent="0.25">
      <c r="A711" s="53"/>
      <c r="B711" s="53"/>
      <c r="C711" s="488" t="s">
        <v>4029</v>
      </c>
      <c r="D711" s="490">
        <v>43063</v>
      </c>
      <c r="E711" s="488">
        <v>347</v>
      </c>
      <c r="F711" s="77">
        <v>2668</v>
      </c>
      <c r="G711" s="20"/>
      <c r="H711" s="25"/>
      <c r="I711" s="323" t="s">
        <v>4038</v>
      </c>
    </row>
    <row r="712" spans="1:10" hidden="1" x14ac:dyDescent="0.25">
      <c r="A712" s="53"/>
      <c r="B712" s="53"/>
      <c r="C712" s="488" t="s">
        <v>4475</v>
      </c>
      <c r="D712" s="490">
        <v>43082</v>
      </c>
      <c r="E712" s="488">
        <v>358</v>
      </c>
      <c r="F712" s="489">
        <v>14500</v>
      </c>
      <c r="G712" s="20"/>
      <c r="H712" s="25"/>
      <c r="I712" s="323" t="s">
        <v>4606</v>
      </c>
    </row>
    <row r="713" spans="1:10" s="488" customFormat="1" hidden="1" x14ac:dyDescent="0.25">
      <c r="A713" s="53"/>
      <c r="B713" s="53"/>
      <c r="C713" s="488" t="s">
        <v>4476</v>
      </c>
      <c r="D713" s="490">
        <v>43087</v>
      </c>
      <c r="E713" s="488">
        <v>331</v>
      </c>
      <c r="F713" s="489">
        <v>13920</v>
      </c>
      <c r="G713" s="20"/>
      <c r="H713" s="25"/>
      <c r="I713" s="323" t="s">
        <v>4607</v>
      </c>
    </row>
    <row r="714" spans="1:10" s="488" customFormat="1" hidden="1" x14ac:dyDescent="0.25">
      <c r="A714" s="53"/>
      <c r="B714" s="53"/>
      <c r="C714" s="488" t="s">
        <v>4477</v>
      </c>
      <c r="D714" s="490">
        <v>43087</v>
      </c>
      <c r="E714" s="488">
        <v>359</v>
      </c>
      <c r="F714" s="99">
        <v>12180</v>
      </c>
      <c r="G714" s="20"/>
      <c r="H714" s="25"/>
      <c r="I714" s="323" t="s">
        <v>4608</v>
      </c>
    </row>
    <row r="715" spans="1:10" s="488" customFormat="1" hidden="1" x14ac:dyDescent="0.25">
      <c r="A715" s="53"/>
      <c r="B715" s="53"/>
      <c r="C715" s="488" t="s">
        <v>4478</v>
      </c>
      <c r="D715" s="490">
        <v>43096</v>
      </c>
      <c r="E715" s="488">
        <v>384</v>
      </c>
      <c r="F715" s="489">
        <v>6728</v>
      </c>
      <c r="G715" s="20"/>
      <c r="H715" s="25"/>
      <c r="I715" s="250" t="s">
        <v>4609</v>
      </c>
    </row>
    <row r="716" spans="1:10" s="488" customFormat="1" hidden="1" x14ac:dyDescent="0.25">
      <c r="A716" s="53"/>
      <c r="B716" s="53"/>
      <c r="C716" s="488" t="s">
        <v>4479</v>
      </c>
      <c r="D716" s="490">
        <v>43096</v>
      </c>
      <c r="E716" s="488">
        <v>381</v>
      </c>
      <c r="F716" s="489">
        <v>6960</v>
      </c>
      <c r="G716" s="569"/>
      <c r="H716" s="25"/>
      <c r="I716" s="323" t="s">
        <v>4610</v>
      </c>
    </row>
    <row r="717" spans="1:10" s="488" customFormat="1" hidden="1" x14ac:dyDescent="0.25">
      <c r="A717" s="53"/>
      <c r="B717" s="53"/>
      <c r="C717" s="488" t="s">
        <v>4480</v>
      </c>
      <c r="D717" s="490">
        <v>43096</v>
      </c>
      <c r="E717" s="488">
        <v>386</v>
      </c>
      <c r="F717" s="489">
        <v>4060</v>
      </c>
      <c r="G717" s="20"/>
      <c r="H717" s="25"/>
      <c r="I717" s="323" t="s">
        <v>4612</v>
      </c>
    </row>
    <row r="718" spans="1:10" s="488" customFormat="1" hidden="1" x14ac:dyDescent="0.25">
      <c r="A718" s="53"/>
      <c r="B718" s="53"/>
      <c r="C718" s="488" t="s">
        <v>2447</v>
      </c>
      <c r="D718" s="490">
        <v>43096</v>
      </c>
      <c r="E718" s="488">
        <v>385</v>
      </c>
      <c r="F718" s="489">
        <v>4060</v>
      </c>
      <c r="G718" s="20"/>
      <c r="H718" s="25"/>
      <c r="I718" s="250" t="s">
        <v>4611</v>
      </c>
    </row>
    <row r="719" spans="1:10" s="488" customFormat="1" hidden="1" x14ac:dyDescent="0.25">
      <c r="A719" s="53"/>
      <c r="B719" s="53"/>
      <c r="C719" s="488" t="s">
        <v>4481</v>
      </c>
      <c r="D719" s="490">
        <v>43096</v>
      </c>
      <c r="E719" s="488">
        <v>382</v>
      </c>
      <c r="F719" s="489">
        <v>2320</v>
      </c>
      <c r="G719" s="20"/>
      <c r="H719" s="25"/>
      <c r="I719" s="250" t="s">
        <v>4614</v>
      </c>
    </row>
    <row r="720" spans="1:10" s="488" customFormat="1" hidden="1" x14ac:dyDescent="0.25">
      <c r="A720" s="53"/>
      <c r="B720" s="53"/>
      <c r="C720" s="488" t="s">
        <v>33</v>
      </c>
      <c r="D720" s="490">
        <v>43096</v>
      </c>
      <c r="E720" s="488">
        <v>383</v>
      </c>
      <c r="F720" s="489">
        <v>3480</v>
      </c>
      <c r="G720" s="20"/>
      <c r="H720" s="25"/>
      <c r="I720" s="323" t="s">
        <v>4613</v>
      </c>
    </row>
    <row r="721" spans="1:9" s="488" customFormat="1" hidden="1" x14ac:dyDescent="0.25">
      <c r="A721" s="53"/>
      <c r="B721" s="53"/>
      <c r="C721" s="488" t="s">
        <v>4482</v>
      </c>
      <c r="D721" s="490">
        <v>43097</v>
      </c>
      <c r="E721" s="488">
        <v>379</v>
      </c>
      <c r="F721" s="489">
        <v>1740</v>
      </c>
      <c r="G721" s="20"/>
      <c r="H721" s="25"/>
      <c r="I721" s="250" t="s">
        <v>4615</v>
      </c>
    </row>
    <row r="722" spans="1:9" s="488" customFormat="1" hidden="1" x14ac:dyDescent="0.25">
      <c r="A722" s="53"/>
      <c r="B722" s="53"/>
      <c r="C722" s="488" t="s">
        <v>3656</v>
      </c>
      <c r="D722" s="490">
        <v>43097</v>
      </c>
      <c r="E722" s="488">
        <v>378</v>
      </c>
      <c r="F722" s="489">
        <v>8120</v>
      </c>
      <c r="G722" s="20"/>
      <c r="H722" s="25"/>
      <c r="I722" s="250" t="s">
        <v>4616</v>
      </c>
    </row>
    <row r="723" spans="1:9" s="488" customFormat="1" hidden="1" x14ac:dyDescent="0.25">
      <c r="A723" s="53"/>
      <c r="B723" s="53"/>
      <c r="C723" s="488" t="s">
        <v>4483</v>
      </c>
      <c r="D723" s="490">
        <v>43098</v>
      </c>
      <c r="E723" s="488">
        <v>387</v>
      </c>
      <c r="F723" s="489">
        <v>3132</v>
      </c>
      <c r="G723" s="20"/>
      <c r="H723" s="25"/>
      <c r="I723" s="250" t="s">
        <v>4617</v>
      </c>
    </row>
    <row r="724" spans="1:9" s="488" customFormat="1" hidden="1" x14ac:dyDescent="0.25">
      <c r="A724" s="53"/>
      <c r="B724" s="53"/>
      <c r="C724" s="488" t="s">
        <v>3951</v>
      </c>
      <c r="D724" s="490">
        <v>43098</v>
      </c>
      <c r="E724" s="488">
        <v>377</v>
      </c>
      <c r="F724" s="489">
        <v>14500</v>
      </c>
      <c r="G724" s="20"/>
      <c r="H724" s="25"/>
      <c r="I724" s="323" t="s">
        <v>4618</v>
      </c>
    </row>
    <row r="725" spans="1:9" hidden="1" x14ac:dyDescent="0.25">
      <c r="A725" s="53"/>
      <c r="B725" s="53"/>
      <c r="C725" s="488" t="s">
        <v>4484</v>
      </c>
      <c r="D725" s="490">
        <v>43098</v>
      </c>
      <c r="E725" s="488">
        <v>376</v>
      </c>
      <c r="F725" s="489">
        <v>9860</v>
      </c>
      <c r="G725" s="20"/>
      <c r="H725" s="25"/>
      <c r="I725" s="323" t="s">
        <v>4619</v>
      </c>
    </row>
    <row r="726" spans="1:9" hidden="1" x14ac:dyDescent="0.25">
      <c r="A726" s="53"/>
      <c r="B726" s="53"/>
      <c r="C726" s="488" t="s">
        <v>4485</v>
      </c>
      <c r="D726" s="490">
        <v>43099</v>
      </c>
      <c r="E726" s="488">
        <v>388</v>
      </c>
      <c r="F726" s="489">
        <v>5010.3999999999996</v>
      </c>
      <c r="G726" s="20"/>
      <c r="H726" s="25"/>
      <c r="I726" s="323"/>
    </row>
    <row r="727" spans="1:9" ht="15.75" hidden="1" customHeight="1" x14ac:dyDescent="0.25">
      <c r="A727" s="18" t="s">
        <v>3166</v>
      </c>
      <c r="B727" s="18" t="s">
        <v>3167</v>
      </c>
      <c r="C727" s="58"/>
      <c r="D727" s="70"/>
      <c r="E727" s="58"/>
      <c r="F727" s="61"/>
      <c r="G727" s="20">
        <f>+F728</f>
        <v>1568.6</v>
      </c>
      <c r="H727" s="25">
        <f>+G727/1.16*0.16</f>
        <v>216.3586206896552</v>
      </c>
    </row>
    <row r="728" spans="1:9" hidden="1" outlineLevel="1" x14ac:dyDescent="0.25">
      <c r="A728" s="53"/>
      <c r="B728" s="53"/>
      <c r="C728" s="58" t="s">
        <v>3565</v>
      </c>
      <c r="D728" s="70">
        <v>43039</v>
      </c>
      <c r="E728" s="58" t="s">
        <v>3566</v>
      </c>
      <c r="F728" s="61">
        <v>1568.6</v>
      </c>
      <c r="G728" s="20"/>
      <c r="H728" s="25"/>
      <c r="I728" s="323" t="s">
        <v>3567</v>
      </c>
    </row>
    <row r="729" spans="1:9" hidden="1" outlineLevel="1" x14ac:dyDescent="0.25">
      <c r="A729" s="18" t="s">
        <v>4051</v>
      </c>
      <c r="B729" s="18" t="s">
        <v>4052</v>
      </c>
      <c r="C729" s="58"/>
      <c r="D729" s="70"/>
      <c r="E729" s="58"/>
      <c r="F729" s="61"/>
      <c r="G729" s="20">
        <f>+F730</f>
        <v>17352</v>
      </c>
      <c r="H729" s="25">
        <f>+G729/1.16*0.16</f>
        <v>2393.3793103448279</v>
      </c>
      <c r="I729" s="250"/>
    </row>
    <row r="730" spans="1:9" ht="17.25" hidden="1" customHeight="1" outlineLevel="1" x14ac:dyDescent="0.25">
      <c r="A730" s="53"/>
      <c r="B730" s="53"/>
      <c r="C730" s="58" t="s">
        <v>4486</v>
      </c>
      <c r="D730" s="70">
        <v>43464</v>
      </c>
      <c r="E730" s="58" t="s">
        <v>4487</v>
      </c>
      <c r="F730" s="61">
        <v>17352</v>
      </c>
      <c r="G730" s="20"/>
      <c r="H730" s="25"/>
      <c r="I730" s="250" t="s">
        <v>4490</v>
      </c>
    </row>
    <row r="731" spans="1:9" hidden="1" outlineLevel="1" x14ac:dyDescent="0.25">
      <c r="A731" s="18" t="s">
        <v>3578</v>
      </c>
      <c r="B731" s="18" t="s">
        <v>3579</v>
      </c>
      <c r="C731" s="58"/>
      <c r="D731" s="70"/>
      <c r="E731" s="58"/>
      <c r="F731" s="61"/>
      <c r="G731" s="20">
        <f>+F732</f>
        <v>86000</v>
      </c>
      <c r="H731" s="25">
        <f>+G731/1.16*0.16</f>
        <v>11862.068965517243</v>
      </c>
    </row>
    <row r="732" spans="1:9" hidden="1" outlineLevel="1" x14ac:dyDescent="0.25">
      <c r="A732" s="53"/>
      <c r="B732" s="53"/>
      <c r="C732" s="58" t="s">
        <v>3580</v>
      </c>
      <c r="D732" s="70">
        <v>43038</v>
      </c>
      <c r="E732" s="58" t="s">
        <v>3581</v>
      </c>
      <c r="F732" s="61">
        <v>86000</v>
      </c>
      <c r="G732" s="20"/>
      <c r="H732" s="25"/>
      <c r="I732" s="250"/>
    </row>
    <row r="733" spans="1:9" hidden="1" outlineLevel="1" x14ac:dyDescent="0.25">
      <c r="A733" s="18" t="s">
        <v>3582</v>
      </c>
      <c r="B733" s="18" t="s">
        <v>3583</v>
      </c>
      <c r="C733" s="58"/>
      <c r="D733" s="70"/>
      <c r="E733" s="58"/>
      <c r="F733" s="61"/>
      <c r="G733" s="20">
        <f>+SUM(F734:F736)</f>
        <v>2842</v>
      </c>
      <c r="H733" s="25">
        <f>+G733/1.16*0.16</f>
        <v>392</v>
      </c>
    </row>
    <row r="734" spans="1:9" hidden="1" x14ac:dyDescent="0.25">
      <c r="A734" s="53"/>
      <c r="B734" s="53"/>
      <c r="C734" s="488" t="s">
        <v>4056</v>
      </c>
      <c r="D734" s="490">
        <v>43055</v>
      </c>
      <c r="E734" s="488">
        <v>2973</v>
      </c>
      <c r="F734" s="488">
        <v>696</v>
      </c>
      <c r="G734" s="20"/>
      <c r="H734" s="25"/>
      <c r="I734" s="323" t="s">
        <v>4060</v>
      </c>
    </row>
    <row r="735" spans="1:9" hidden="1" x14ac:dyDescent="0.25">
      <c r="A735" s="53" t="s">
        <v>3586</v>
      </c>
      <c r="B735" s="53"/>
      <c r="C735" s="488" t="s">
        <v>4058</v>
      </c>
      <c r="D735" s="490">
        <v>43068</v>
      </c>
      <c r="E735" s="488">
        <v>3018</v>
      </c>
      <c r="F735" s="489">
        <v>1392</v>
      </c>
      <c r="G735" s="20"/>
      <c r="H735" s="25"/>
      <c r="I735" s="323" t="s">
        <v>4062</v>
      </c>
    </row>
    <row r="736" spans="1:9" hidden="1" x14ac:dyDescent="0.25">
      <c r="A736" s="53"/>
      <c r="B736" s="53"/>
      <c r="C736" s="58" t="s">
        <v>4488</v>
      </c>
      <c r="D736" s="392">
        <v>43439</v>
      </c>
      <c r="E736" s="394">
        <v>3041</v>
      </c>
      <c r="F736" s="76">
        <v>754</v>
      </c>
      <c r="G736" s="20"/>
      <c r="H736" s="25"/>
      <c r="I736" s="323" t="s">
        <v>4489</v>
      </c>
    </row>
    <row r="737" spans="1:9" hidden="1" x14ac:dyDescent="0.25">
      <c r="A737" s="18" t="s">
        <v>3613</v>
      </c>
      <c r="B737" s="18" t="s">
        <v>3614</v>
      </c>
      <c r="C737" s="58"/>
      <c r="D737" s="70"/>
      <c r="E737" s="58"/>
      <c r="F737" s="61"/>
      <c r="G737" s="20">
        <f>SUM(F738:F739)</f>
        <v>405000</v>
      </c>
      <c r="H737" s="25">
        <f>+G737/1.16*0.16</f>
        <v>55862.068965517246</v>
      </c>
      <c r="I737" s="250"/>
    </row>
    <row r="738" spans="1:9" hidden="1" x14ac:dyDescent="0.25">
      <c r="A738" s="53"/>
      <c r="B738" s="53"/>
      <c r="C738" s="394" t="s">
        <v>1727</v>
      </c>
      <c r="D738" s="392">
        <v>43068</v>
      </c>
      <c r="E738" s="394" t="s">
        <v>4063</v>
      </c>
      <c r="F738" s="397">
        <v>215000</v>
      </c>
      <c r="G738" s="20"/>
      <c r="H738" s="25"/>
      <c r="I738" s="323" t="s">
        <v>4070</v>
      </c>
    </row>
    <row r="739" spans="1:9" hidden="1" x14ac:dyDescent="0.25">
      <c r="A739" s="53"/>
      <c r="B739" s="53"/>
      <c r="C739" s="394" t="s">
        <v>1793</v>
      </c>
      <c r="D739" s="392">
        <v>43069</v>
      </c>
      <c r="E739" s="394" t="s">
        <v>4069</v>
      </c>
      <c r="F739" s="397">
        <v>190000</v>
      </c>
      <c r="G739" s="20"/>
      <c r="H739" s="25"/>
      <c r="I739" s="250" t="s">
        <v>4074</v>
      </c>
    </row>
    <row r="740" spans="1:9" hidden="1" x14ac:dyDescent="0.25">
      <c r="A740" s="18" t="s">
        <v>4078</v>
      </c>
      <c r="B740" s="18" t="s">
        <v>4079</v>
      </c>
      <c r="C740" s="58"/>
      <c r="D740" s="70"/>
      <c r="E740" s="58"/>
      <c r="F740" s="61"/>
      <c r="G740" s="20">
        <f>+F742+F741</f>
        <v>15649.59</v>
      </c>
      <c r="H740" s="25">
        <f>+G740/1.16*0.16</f>
        <v>2158.564137931035</v>
      </c>
      <c r="I740" s="250"/>
    </row>
    <row r="741" spans="1:9" hidden="1" x14ac:dyDescent="0.25">
      <c r="A741" s="53"/>
      <c r="B741" s="53"/>
      <c r="C741" s="58" t="s">
        <v>4090</v>
      </c>
      <c r="D741" s="70">
        <v>43054</v>
      </c>
      <c r="E741" s="58">
        <v>1460</v>
      </c>
      <c r="F741" s="61">
        <v>6334.79</v>
      </c>
      <c r="G741" s="20"/>
      <c r="H741" s="25"/>
      <c r="I741" s="250"/>
    </row>
    <row r="742" spans="1:9" hidden="1" x14ac:dyDescent="0.25">
      <c r="A742" s="53"/>
      <c r="B742" s="53"/>
      <c r="C742" s="58" t="s">
        <v>4091</v>
      </c>
      <c r="D742" s="70">
        <v>43063</v>
      </c>
      <c r="E742" s="58">
        <v>621</v>
      </c>
      <c r="F742" s="61">
        <v>9314.7999999999993</v>
      </c>
      <c r="G742" s="20"/>
      <c r="H742" s="25"/>
      <c r="I742" s="323"/>
    </row>
    <row r="743" spans="1:9" hidden="1" x14ac:dyDescent="0.25">
      <c r="A743" s="18" t="s">
        <v>4084</v>
      </c>
      <c r="B743" s="18" t="s">
        <v>4085</v>
      </c>
      <c r="C743" s="58"/>
      <c r="D743" s="70"/>
      <c r="E743" s="58"/>
      <c r="F743" s="61"/>
      <c r="G743" s="20">
        <f>+F744+F812</f>
        <v>10500</v>
      </c>
      <c r="H743" s="25">
        <f>+G743/1.16*0.16</f>
        <v>1448.2758620689656</v>
      </c>
      <c r="I743" s="323"/>
    </row>
    <row r="744" spans="1:9" hidden="1" x14ac:dyDescent="0.25">
      <c r="A744" s="53"/>
      <c r="B744" s="53"/>
      <c r="C744" s="58" t="s">
        <v>4096</v>
      </c>
      <c r="D744" s="70">
        <v>43062</v>
      </c>
      <c r="E744" s="58" t="s">
        <v>4097</v>
      </c>
      <c r="F744" s="61">
        <v>10500</v>
      </c>
      <c r="G744" s="20"/>
      <c r="H744" s="25"/>
      <c r="I744" s="323"/>
    </row>
    <row r="745" spans="1:9" hidden="1" x14ac:dyDescent="0.25">
      <c r="A745" s="18" t="s">
        <v>4105</v>
      </c>
      <c r="B745" s="18" t="s">
        <v>4106</v>
      </c>
      <c r="C745" s="58"/>
      <c r="D745" s="70"/>
      <c r="E745" s="58"/>
      <c r="F745" s="61"/>
      <c r="G745" s="20">
        <f>+F746+F820</f>
        <v>78822.7</v>
      </c>
      <c r="H745" s="25">
        <f>+G745/1.16*0.16</f>
        <v>10872.09655172414</v>
      </c>
      <c r="I745" s="323"/>
    </row>
    <row r="746" spans="1:9" hidden="1" x14ac:dyDescent="0.25">
      <c r="A746" s="53"/>
      <c r="B746" s="53"/>
      <c r="C746" s="58" t="s">
        <v>4107</v>
      </c>
      <c r="D746" s="70">
        <v>43067</v>
      </c>
      <c r="E746" s="58" t="s">
        <v>3904</v>
      </c>
      <c r="F746" s="61">
        <v>78822.7</v>
      </c>
      <c r="G746" s="20"/>
      <c r="H746" s="25"/>
      <c r="I746" s="323"/>
    </row>
    <row r="747" spans="1:9" hidden="1" x14ac:dyDescent="0.25">
      <c r="A747" s="18" t="s">
        <v>4116</v>
      </c>
      <c r="B747" s="18" t="s">
        <v>4117</v>
      </c>
      <c r="C747" s="58"/>
      <c r="D747" s="70"/>
      <c r="E747" s="58"/>
      <c r="F747" s="61"/>
      <c r="G747" s="20">
        <f>+F748+F826</f>
        <v>30636.51</v>
      </c>
      <c r="H747" s="25">
        <f>+G747/1.16*0.16</f>
        <v>4225.7255172413788</v>
      </c>
      <c r="I747" s="323"/>
    </row>
    <row r="748" spans="1:9" hidden="1" x14ac:dyDescent="0.25">
      <c r="A748" s="53"/>
      <c r="B748" s="53"/>
      <c r="C748" s="58" t="s">
        <v>4118</v>
      </c>
      <c r="D748" s="70">
        <v>43067</v>
      </c>
      <c r="E748" s="58" t="s">
        <v>4119</v>
      </c>
      <c r="F748" s="61">
        <v>30636.51</v>
      </c>
      <c r="G748" s="20"/>
      <c r="H748" s="25"/>
      <c r="I748" s="323"/>
    </row>
    <row r="749" spans="1:9" hidden="1" x14ac:dyDescent="0.25">
      <c r="A749" s="18" t="s">
        <v>4120</v>
      </c>
      <c r="B749" s="18" t="s">
        <v>4121</v>
      </c>
      <c r="C749" s="58"/>
      <c r="D749" s="70"/>
      <c r="E749" s="58"/>
      <c r="F749" s="61"/>
      <c r="G749" s="20">
        <f>+F750+F828</f>
        <v>39178.61</v>
      </c>
      <c r="H749" s="25">
        <f>+G749/1.16*0.16</f>
        <v>5403.9462068965522</v>
      </c>
      <c r="I749" s="323"/>
    </row>
    <row r="750" spans="1:9" hidden="1" x14ac:dyDescent="0.25">
      <c r="A750" s="53"/>
      <c r="B750" s="53"/>
      <c r="C750" s="58" t="s">
        <v>4122</v>
      </c>
      <c r="D750" s="70">
        <v>43067</v>
      </c>
      <c r="E750" s="58" t="s">
        <v>4123</v>
      </c>
      <c r="F750" s="61">
        <v>39178.61</v>
      </c>
      <c r="G750" s="20"/>
      <c r="H750" s="25"/>
      <c r="I750" s="323"/>
    </row>
    <row r="751" spans="1:9" s="488" customFormat="1" hidden="1" x14ac:dyDescent="0.25">
      <c r="A751" s="18" t="s">
        <v>4491</v>
      </c>
      <c r="B751" s="18" t="s">
        <v>4492</v>
      </c>
      <c r="C751" s="58"/>
      <c r="D751" s="70"/>
      <c r="E751" s="58"/>
      <c r="F751" s="61"/>
      <c r="G751" s="20">
        <f>+F752+F842</f>
        <v>208000</v>
      </c>
      <c r="H751" s="25">
        <f>+G751/1.16*0.16</f>
        <v>28689.655172413797</v>
      </c>
      <c r="I751" s="323"/>
    </row>
    <row r="752" spans="1:9" s="488" customFormat="1" hidden="1" x14ac:dyDescent="0.25">
      <c r="A752" s="53"/>
      <c r="B752" s="53"/>
      <c r="C752" s="58" t="s">
        <v>4493</v>
      </c>
      <c r="D752" s="70">
        <v>43087</v>
      </c>
      <c r="E752" s="58" t="s">
        <v>4494</v>
      </c>
      <c r="F752" s="61">
        <v>208000</v>
      </c>
      <c r="G752" s="20"/>
      <c r="H752" s="25"/>
      <c r="I752" s="323"/>
    </row>
    <row r="753" spans="1:9" s="488" customFormat="1" hidden="1" x14ac:dyDescent="0.25">
      <c r="A753" s="18" t="s">
        <v>4495</v>
      </c>
      <c r="B753" s="18" t="s">
        <v>4496</v>
      </c>
      <c r="C753" s="58"/>
      <c r="D753" s="70"/>
      <c r="E753" s="58"/>
      <c r="F753" s="61"/>
      <c r="G753" s="20">
        <f>+SUM(F754:F760)</f>
        <v>18792</v>
      </c>
      <c r="H753" s="25">
        <f>+G753/1.16*0.16</f>
        <v>2592.0000000000005</v>
      </c>
      <c r="I753" s="323"/>
    </row>
    <row r="754" spans="1:9" s="488" customFormat="1" hidden="1" x14ac:dyDescent="0.25">
      <c r="A754" s="53"/>
      <c r="B754" s="53"/>
      <c r="C754" s="488" t="s">
        <v>2363</v>
      </c>
      <c r="D754" s="490">
        <v>43088</v>
      </c>
      <c r="E754" s="488">
        <v>385</v>
      </c>
      <c r="F754" s="489">
        <v>1972</v>
      </c>
      <c r="G754" s="20"/>
      <c r="H754" s="25"/>
      <c r="I754" s="323" t="s">
        <v>4500</v>
      </c>
    </row>
    <row r="755" spans="1:9" s="488" customFormat="1" hidden="1" x14ac:dyDescent="0.25">
      <c r="A755" s="53"/>
      <c r="B755" s="53"/>
      <c r="C755" s="488" t="s">
        <v>4497</v>
      </c>
      <c r="D755" s="490">
        <v>43088</v>
      </c>
      <c r="E755" s="488">
        <v>382</v>
      </c>
      <c r="F755" s="489">
        <v>1972</v>
      </c>
      <c r="G755" s="20"/>
      <c r="H755" s="25"/>
      <c r="I755" s="323" t="s">
        <v>4501</v>
      </c>
    </row>
    <row r="756" spans="1:9" s="488" customFormat="1" hidden="1" x14ac:dyDescent="0.25">
      <c r="A756" s="53"/>
      <c r="B756" s="53"/>
      <c r="C756" s="488" t="s">
        <v>4498</v>
      </c>
      <c r="D756" s="490">
        <v>43090</v>
      </c>
      <c r="E756" s="488">
        <v>388</v>
      </c>
      <c r="F756" s="489">
        <v>2900</v>
      </c>
      <c r="G756" s="20"/>
      <c r="H756" s="25"/>
      <c r="I756" s="323" t="s">
        <v>4502</v>
      </c>
    </row>
    <row r="757" spans="1:9" s="488" customFormat="1" hidden="1" x14ac:dyDescent="0.25">
      <c r="A757" s="53"/>
      <c r="B757" s="53"/>
      <c r="C757" s="488" t="s">
        <v>2718</v>
      </c>
      <c r="D757" s="490">
        <v>43095</v>
      </c>
      <c r="E757" s="488">
        <v>392</v>
      </c>
      <c r="F757" s="489">
        <v>2436</v>
      </c>
      <c r="G757" s="20"/>
      <c r="H757" s="25"/>
      <c r="I757" s="323" t="s">
        <v>4503</v>
      </c>
    </row>
    <row r="758" spans="1:9" s="488" customFormat="1" hidden="1" x14ac:dyDescent="0.25">
      <c r="A758" s="53"/>
      <c r="B758" s="53"/>
      <c r="C758" s="488" t="s">
        <v>1230</v>
      </c>
      <c r="D758" s="490">
        <v>43095</v>
      </c>
      <c r="E758" s="488">
        <v>381</v>
      </c>
      <c r="F758" s="489">
        <v>1740</v>
      </c>
      <c r="G758" s="20"/>
      <c r="H758" s="25"/>
      <c r="I758" s="323" t="s">
        <v>4504</v>
      </c>
    </row>
    <row r="759" spans="1:9" s="488" customFormat="1" hidden="1" x14ac:dyDescent="0.25">
      <c r="A759" s="53"/>
      <c r="B759" s="53"/>
      <c r="C759" s="488" t="s">
        <v>414</v>
      </c>
      <c r="D759" s="490">
        <v>43096</v>
      </c>
      <c r="E759" s="488">
        <v>387</v>
      </c>
      <c r="F759" s="489">
        <v>6960</v>
      </c>
      <c r="G759" s="20"/>
      <c r="H759" s="25"/>
      <c r="I759" s="323" t="s">
        <v>4505</v>
      </c>
    </row>
    <row r="760" spans="1:9" s="488" customFormat="1" hidden="1" x14ac:dyDescent="0.25">
      <c r="A760" s="53"/>
      <c r="B760" s="53"/>
      <c r="C760" s="488" t="s">
        <v>4499</v>
      </c>
      <c r="D760" s="490">
        <v>43096</v>
      </c>
      <c r="E760" s="488">
        <v>394</v>
      </c>
      <c r="F760" s="488">
        <v>812</v>
      </c>
      <c r="G760" s="20"/>
      <c r="H760" s="25"/>
      <c r="I760" s="250" t="s">
        <v>4506</v>
      </c>
    </row>
    <row r="761" spans="1:9" s="488" customFormat="1" hidden="1" x14ac:dyDescent="0.25">
      <c r="A761" s="18" t="s">
        <v>4507</v>
      </c>
      <c r="B761" s="18" t="s">
        <v>4508</v>
      </c>
      <c r="C761" s="58"/>
      <c r="D761" s="70"/>
      <c r="E761" s="58"/>
      <c r="F761" s="61"/>
      <c r="G761" s="20">
        <f>+F762</f>
        <v>58609.45</v>
      </c>
      <c r="H761" s="25">
        <f>+G761/1.16*0.16</f>
        <v>8084.0620689655179</v>
      </c>
      <c r="I761" s="323"/>
    </row>
    <row r="762" spans="1:9" s="488" customFormat="1" hidden="1" x14ac:dyDescent="0.25">
      <c r="A762" s="53"/>
      <c r="B762" s="53"/>
      <c r="C762" s="488" t="s">
        <v>4509</v>
      </c>
      <c r="D762" s="490">
        <v>41265</v>
      </c>
      <c r="E762" s="490" t="s">
        <v>4510</v>
      </c>
      <c r="F762" s="489">
        <v>58609.45</v>
      </c>
      <c r="G762" s="20"/>
      <c r="H762" s="25"/>
      <c r="I762" s="323"/>
    </row>
    <row r="763" spans="1:9" s="488" customFormat="1" hidden="1" x14ac:dyDescent="0.25">
      <c r="A763" s="18" t="s">
        <v>4511</v>
      </c>
      <c r="B763" s="18" t="s">
        <v>4512</v>
      </c>
      <c r="C763" s="58"/>
      <c r="D763" s="70"/>
      <c r="E763" s="58"/>
      <c r="F763" s="61"/>
      <c r="G763" s="20">
        <f>+F764</f>
        <v>160000</v>
      </c>
      <c r="H763" s="25">
        <f>+G763/1.16*0.16</f>
        <v>22068.965517241384</v>
      </c>
      <c r="I763" s="323"/>
    </row>
    <row r="764" spans="1:9" s="488" customFormat="1" hidden="1" x14ac:dyDescent="0.25">
      <c r="A764" s="53"/>
      <c r="B764" s="53"/>
      <c r="C764" s="488" t="s">
        <v>4513</v>
      </c>
      <c r="D764" s="490">
        <v>43091</v>
      </c>
      <c r="E764" s="490" t="s">
        <v>4514</v>
      </c>
      <c r="F764" s="489">
        <v>160000</v>
      </c>
      <c r="G764" s="20"/>
      <c r="H764" s="25"/>
      <c r="I764" s="323"/>
    </row>
    <row r="765" spans="1:9" s="488" customFormat="1" hidden="1" x14ac:dyDescent="0.25">
      <c r="A765" s="18" t="s">
        <v>4515</v>
      </c>
      <c r="B765" s="18" t="s">
        <v>4516</v>
      </c>
      <c r="C765" s="58"/>
      <c r="D765" s="70"/>
      <c r="E765" s="58"/>
      <c r="F765" s="61"/>
      <c r="G765" s="20">
        <f>+F766</f>
        <v>185000</v>
      </c>
      <c r="H765" s="25">
        <f>+G765/1.16*0.16</f>
        <v>25517.241379310344</v>
      </c>
      <c r="I765" s="323"/>
    </row>
    <row r="766" spans="1:9" s="488" customFormat="1" hidden="1" x14ac:dyDescent="0.25">
      <c r="A766" s="53"/>
      <c r="B766" s="53"/>
      <c r="C766" s="488" t="s">
        <v>4517</v>
      </c>
      <c r="D766" s="490">
        <v>43091</v>
      </c>
      <c r="E766" s="490" t="s">
        <v>4518</v>
      </c>
      <c r="F766" s="489">
        <v>185000</v>
      </c>
      <c r="G766" s="20"/>
      <c r="H766" s="25"/>
      <c r="I766" s="323"/>
    </row>
    <row r="767" spans="1:9" s="488" customFormat="1" hidden="1" x14ac:dyDescent="0.25">
      <c r="A767" s="18" t="s">
        <v>4519</v>
      </c>
      <c r="B767" s="18" t="s">
        <v>4113</v>
      </c>
      <c r="C767" s="58"/>
      <c r="D767" s="70"/>
      <c r="E767" s="58"/>
      <c r="F767" s="61"/>
      <c r="G767" s="20">
        <f>+F768</f>
        <v>158826.06</v>
      </c>
      <c r="H767" s="25">
        <f>+G767/1.16*0.16</f>
        <v>21907.04275862069</v>
      </c>
      <c r="I767" s="323"/>
    </row>
    <row r="768" spans="1:9" s="488" customFormat="1" hidden="1" x14ac:dyDescent="0.25">
      <c r="A768" s="53"/>
      <c r="B768" s="53"/>
      <c r="C768" s="488" t="s">
        <v>4520</v>
      </c>
      <c r="D768" s="490">
        <v>43095</v>
      </c>
      <c r="E768" s="490" t="s">
        <v>4521</v>
      </c>
      <c r="F768" s="489">
        <v>158826.06</v>
      </c>
      <c r="G768" s="20"/>
      <c r="H768" s="25"/>
      <c r="I768" s="323"/>
    </row>
    <row r="769" spans="1:9" s="488" customFormat="1" hidden="1" x14ac:dyDescent="0.25">
      <c r="A769" s="18" t="s">
        <v>4522</v>
      </c>
      <c r="B769" s="18" t="s">
        <v>4523</v>
      </c>
      <c r="C769" s="58"/>
      <c r="D769" s="70"/>
      <c r="E769" s="58"/>
      <c r="F769" s="61"/>
      <c r="G769" s="20">
        <f>+F770</f>
        <v>194000</v>
      </c>
      <c r="H769" s="25">
        <f>+G769/1.16*0.16</f>
        <v>26758.620689655174</v>
      </c>
      <c r="I769" s="323"/>
    </row>
    <row r="770" spans="1:9" s="488" customFormat="1" hidden="1" x14ac:dyDescent="0.25">
      <c r="A770" s="53"/>
      <c r="B770" s="53"/>
      <c r="C770" s="488" t="s">
        <v>4524</v>
      </c>
      <c r="D770" s="490">
        <v>43095</v>
      </c>
      <c r="E770" s="490" t="s">
        <v>4525</v>
      </c>
      <c r="F770" s="489">
        <v>194000</v>
      </c>
      <c r="G770" s="20"/>
      <c r="H770" s="25"/>
      <c r="I770" s="323"/>
    </row>
    <row r="771" spans="1:9" s="488" customFormat="1" hidden="1" x14ac:dyDescent="0.25">
      <c r="A771" s="18" t="s">
        <v>4526</v>
      </c>
      <c r="B771" s="18" t="s">
        <v>4527</v>
      </c>
      <c r="C771" s="58"/>
      <c r="D771" s="70"/>
      <c r="E771" s="58"/>
      <c r="F771" s="61"/>
      <c r="G771" s="20">
        <f>+F772</f>
        <v>115000</v>
      </c>
      <c r="H771" s="25">
        <f>+G771/1.16*0.16</f>
        <v>15862.068965517243</v>
      </c>
      <c r="I771" s="323"/>
    </row>
    <row r="772" spans="1:9" s="488" customFormat="1" hidden="1" x14ac:dyDescent="0.25">
      <c r="A772" s="53"/>
      <c r="B772" s="53"/>
      <c r="C772" s="488" t="s">
        <v>1920</v>
      </c>
      <c r="D772" s="490">
        <v>43095</v>
      </c>
      <c r="E772" s="490" t="s">
        <v>4528</v>
      </c>
      <c r="F772" s="489">
        <v>115000</v>
      </c>
      <c r="G772" s="20"/>
      <c r="H772" s="25"/>
      <c r="I772" s="323"/>
    </row>
    <row r="773" spans="1:9" s="488" customFormat="1" hidden="1" x14ac:dyDescent="0.25">
      <c r="A773" s="18" t="s">
        <v>4529</v>
      </c>
      <c r="B773" s="18" t="s">
        <v>4530</v>
      </c>
      <c r="C773" s="58"/>
      <c r="D773" s="70"/>
      <c r="E773" s="58"/>
      <c r="F773" s="61"/>
      <c r="G773" s="20">
        <f>+F774</f>
        <v>175000</v>
      </c>
      <c r="H773" s="25">
        <f>+G773/1.16*0.16</f>
        <v>24137.931034482761</v>
      </c>
      <c r="I773" s="323"/>
    </row>
    <row r="774" spans="1:9" s="488" customFormat="1" hidden="1" x14ac:dyDescent="0.25">
      <c r="A774" s="53"/>
      <c r="B774" s="53"/>
      <c r="C774" s="488" t="s">
        <v>4531</v>
      </c>
      <c r="D774" s="490">
        <v>43095</v>
      </c>
      <c r="E774" s="490" t="s">
        <v>4532</v>
      </c>
      <c r="F774" s="489">
        <v>175000</v>
      </c>
      <c r="G774" s="20"/>
      <c r="H774" s="25"/>
      <c r="I774" s="323"/>
    </row>
    <row r="775" spans="1:9" s="488" customFormat="1" hidden="1" x14ac:dyDescent="0.25">
      <c r="A775" s="18" t="s">
        <v>4533</v>
      </c>
      <c r="B775" s="18" t="s">
        <v>4534</v>
      </c>
      <c r="C775" s="58"/>
      <c r="D775" s="70"/>
      <c r="E775" s="58"/>
      <c r="F775" s="61"/>
      <c r="G775" s="20">
        <f>+F776</f>
        <v>330000</v>
      </c>
      <c r="H775" s="25">
        <f>+G775/1.16*0.16</f>
        <v>45517.241379310348</v>
      </c>
      <c r="I775" s="323"/>
    </row>
    <row r="776" spans="1:9" s="488" customFormat="1" hidden="1" x14ac:dyDescent="0.25">
      <c r="A776" s="53"/>
      <c r="B776" s="53"/>
      <c r="C776" s="488" t="s">
        <v>4535</v>
      </c>
      <c r="D776" s="490">
        <v>43095</v>
      </c>
      <c r="E776" s="490" t="s">
        <v>4536</v>
      </c>
      <c r="F776" s="489">
        <v>330000</v>
      </c>
      <c r="G776" s="20"/>
      <c r="H776" s="25"/>
      <c r="I776" s="323"/>
    </row>
    <row r="777" spans="1:9" s="488" customFormat="1" hidden="1" x14ac:dyDescent="0.25">
      <c r="A777" s="18" t="s">
        <v>4537</v>
      </c>
      <c r="B777" s="18" t="s">
        <v>4538</v>
      </c>
      <c r="C777" s="58"/>
      <c r="D777" s="70"/>
      <c r="E777" s="58"/>
      <c r="F777" s="61"/>
      <c r="G777" s="20">
        <f>+F778</f>
        <v>245627.18</v>
      </c>
      <c r="H777" s="25">
        <f>+G777/1.16*0.16</f>
        <v>33879.611034482761</v>
      </c>
      <c r="I777" s="323"/>
    </row>
    <row r="778" spans="1:9" s="488" customFormat="1" hidden="1" x14ac:dyDescent="0.25">
      <c r="A778" s="53"/>
      <c r="B778" s="53"/>
      <c r="C778" s="488" t="s">
        <v>3689</v>
      </c>
      <c r="D778" s="490">
        <v>43097</v>
      </c>
      <c r="E778" s="490" t="s">
        <v>4539</v>
      </c>
      <c r="F778" s="489">
        <v>245627.18</v>
      </c>
      <c r="G778" s="20"/>
      <c r="H778" s="25"/>
      <c r="I778" s="323"/>
    </row>
    <row r="779" spans="1:9" s="488" customFormat="1" hidden="1" x14ac:dyDescent="0.25">
      <c r="A779" s="18" t="s">
        <v>4540</v>
      </c>
      <c r="B779" s="18" t="s">
        <v>4541</v>
      </c>
      <c r="C779" s="58"/>
      <c r="D779" s="70"/>
      <c r="E779" s="58"/>
      <c r="F779" s="61"/>
      <c r="G779" s="20">
        <f>+F780</f>
        <v>3828</v>
      </c>
      <c r="H779" s="25">
        <f>+G779/1.16*0.16</f>
        <v>528</v>
      </c>
      <c r="I779" s="323"/>
    </row>
    <row r="780" spans="1:9" s="488" customFormat="1" hidden="1" x14ac:dyDescent="0.25">
      <c r="A780" s="53"/>
      <c r="B780" s="53"/>
      <c r="C780" s="488" t="s">
        <v>1947</v>
      </c>
      <c r="D780" s="490">
        <v>43099</v>
      </c>
      <c r="E780" s="490" t="s">
        <v>4542</v>
      </c>
      <c r="F780" s="489">
        <v>3828</v>
      </c>
      <c r="G780" s="20"/>
      <c r="H780" s="25"/>
      <c r="I780" s="323" t="s">
        <v>4543</v>
      </c>
    </row>
    <row r="781" spans="1:9" s="488" customFormat="1" hidden="1" x14ac:dyDescent="0.25">
      <c r="A781" s="18" t="s">
        <v>4544</v>
      </c>
      <c r="B781" s="18" t="s">
        <v>4545</v>
      </c>
      <c r="C781" s="58"/>
      <c r="D781" s="70"/>
      <c r="E781" s="58"/>
      <c r="F781" s="61"/>
      <c r="G781" s="20">
        <f>+F782+F783</f>
        <v>62851.12</v>
      </c>
      <c r="H781" s="25">
        <f>+G781/1.16*0.16</f>
        <v>8669.1200000000008</v>
      </c>
      <c r="I781" s="323"/>
    </row>
    <row r="782" spans="1:9" s="488" customFormat="1" hidden="1" x14ac:dyDescent="0.25">
      <c r="A782" s="53"/>
      <c r="B782" s="53"/>
      <c r="C782" s="488" t="s">
        <v>4546</v>
      </c>
      <c r="D782" s="490">
        <v>43099</v>
      </c>
      <c r="E782" s="492">
        <v>1641</v>
      </c>
      <c r="F782" s="489">
        <v>31425.56</v>
      </c>
      <c r="G782" s="20"/>
      <c r="H782" s="25"/>
      <c r="I782" s="323"/>
    </row>
    <row r="783" spans="1:9" s="488" customFormat="1" hidden="1" x14ac:dyDescent="0.25">
      <c r="A783" s="53"/>
      <c r="B783" s="53"/>
      <c r="C783" s="58" t="s">
        <v>4547</v>
      </c>
      <c r="D783" s="490">
        <v>43099</v>
      </c>
      <c r="E783" s="493">
        <v>1640</v>
      </c>
      <c r="F783" s="489">
        <v>31425.56</v>
      </c>
      <c r="G783" s="20"/>
      <c r="H783" s="25"/>
      <c r="I783" s="323"/>
    </row>
    <row r="784" spans="1:9" s="488" customFormat="1" hidden="1" x14ac:dyDescent="0.25">
      <c r="A784" s="18" t="s">
        <v>4629</v>
      </c>
      <c r="B784" s="18" t="s">
        <v>4630</v>
      </c>
      <c r="C784" s="58"/>
      <c r="D784" s="70"/>
      <c r="E784" s="58"/>
      <c r="F784" s="61"/>
      <c r="G784" s="20">
        <f>+F785+F786</f>
        <v>4640</v>
      </c>
      <c r="H784" s="25">
        <f>+G784/1.16*0.16</f>
        <v>640.00000000000011</v>
      </c>
      <c r="I784" s="323"/>
    </row>
    <row r="785" spans="1:9" s="488" customFormat="1" hidden="1" x14ac:dyDescent="0.25">
      <c r="A785" s="53"/>
      <c r="B785" s="53"/>
      <c r="C785" s="488" t="s">
        <v>4631</v>
      </c>
      <c r="D785" s="490">
        <v>43099</v>
      </c>
      <c r="E785" s="492">
        <v>206</v>
      </c>
      <c r="F785" s="489">
        <v>4640</v>
      </c>
      <c r="G785" s="20"/>
      <c r="H785" s="25"/>
      <c r="I785" s="323"/>
    </row>
    <row r="786" spans="1:9" s="488" customFormat="1" hidden="1" x14ac:dyDescent="0.25">
      <c r="A786" s="53"/>
      <c r="B786" s="53"/>
      <c r="C786" s="58"/>
      <c r="D786" s="490"/>
      <c r="E786" s="493"/>
      <c r="F786" s="489"/>
      <c r="G786" s="20"/>
      <c r="H786" s="25"/>
      <c r="I786" s="323"/>
    </row>
    <row r="787" spans="1:9" hidden="1" x14ac:dyDescent="0.25">
      <c r="A787" s="53"/>
      <c r="B787" s="53"/>
      <c r="C787" s="58"/>
      <c r="D787" s="70"/>
      <c r="E787" s="58"/>
      <c r="F787" s="61"/>
      <c r="G787" s="20"/>
      <c r="H787" s="25"/>
      <c r="I787" s="323"/>
    </row>
    <row r="788" spans="1:9" hidden="1" x14ac:dyDescent="0.25">
      <c r="E788" s="62" t="s">
        <v>234</v>
      </c>
      <c r="G788" s="397">
        <f>+SUM(G8:G786)</f>
        <v>5871393.0999999996</v>
      </c>
    </row>
    <row r="789" spans="1:9" hidden="1" x14ac:dyDescent="0.25">
      <c r="E789" s="62" t="s">
        <v>235</v>
      </c>
      <c r="G789" s="394">
        <v>-5871489.3099999996</v>
      </c>
    </row>
    <row r="790" spans="1:9" hidden="1" x14ac:dyDescent="0.25">
      <c r="E790" s="62" t="s">
        <v>236</v>
      </c>
      <c r="G790" s="397">
        <f>+G788+G789</f>
        <v>-96.209999999962747</v>
      </c>
    </row>
    <row r="791" spans="1:9" hidden="1" x14ac:dyDescent="0.25">
      <c r="G791" s="489"/>
    </row>
    <row r="792" spans="1:9" hidden="1" x14ac:dyDescent="0.25"/>
    <row r="793" spans="1:9" x14ac:dyDescent="0.25">
      <c r="G793" s="397"/>
    </row>
  </sheetData>
  <autoFilter ref="A7:I792">
    <filterColumn colId="5">
      <colorFilter dxfId="0"/>
    </filterColumn>
  </autoFilter>
  <conditionalFormatting sqref="I63:I64">
    <cfRule type="uniqueValues" dxfId="32" priority="46"/>
    <cfRule type="duplicateValues" priority="47"/>
    <cfRule type="uniqueValues" dxfId="31" priority="48"/>
  </conditionalFormatting>
  <conditionalFormatting sqref="I66">
    <cfRule type="uniqueValues" dxfId="30" priority="49"/>
    <cfRule type="duplicateValues" priority="50"/>
    <cfRule type="uniqueValues" dxfId="29" priority="51"/>
  </conditionalFormatting>
  <conditionalFormatting sqref="I595:I598 I601">
    <cfRule type="uniqueValues" dxfId="28" priority="61"/>
    <cfRule type="duplicateValues" priority="62"/>
    <cfRule type="uniqueValues" dxfId="27" priority="63"/>
  </conditionalFormatting>
  <conditionalFormatting sqref="I648 G648">
    <cfRule type="uniqueValues" dxfId="26" priority="22"/>
    <cfRule type="duplicateValues" priority="23"/>
    <cfRule type="uniqueValues" dxfId="25" priority="24"/>
  </conditionalFormatting>
  <conditionalFormatting sqref="I33:I37">
    <cfRule type="uniqueValues" dxfId="24" priority="67"/>
    <cfRule type="duplicateValues" priority="68"/>
    <cfRule type="uniqueValues" dxfId="23" priority="69"/>
  </conditionalFormatting>
  <conditionalFormatting sqref="I47">
    <cfRule type="uniqueValues" dxfId="22" priority="19"/>
    <cfRule type="duplicateValues" priority="20"/>
    <cfRule type="uniqueValues" dxfId="21" priority="21"/>
  </conditionalFormatting>
  <conditionalFormatting sqref="I71">
    <cfRule type="uniqueValues" dxfId="20" priority="16"/>
    <cfRule type="duplicateValues" priority="17"/>
    <cfRule type="uniqueValues" dxfId="19" priority="18"/>
  </conditionalFormatting>
  <conditionalFormatting sqref="I539:I543">
    <cfRule type="uniqueValues" dxfId="18" priority="634"/>
    <cfRule type="duplicateValues" priority="635"/>
    <cfRule type="uniqueValues" dxfId="17" priority="636"/>
  </conditionalFormatting>
  <conditionalFormatting sqref="I555">
    <cfRule type="uniqueValues" dxfId="16" priority="646"/>
    <cfRule type="duplicateValues" priority="647"/>
    <cfRule type="uniqueValues" dxfId="15" priority="648"/>
  </conditionalFormatting>
  <conditionalFormatting sqref="I593:I594">
    <cfRule type="uniqueValues" dxfId="14" priority="13"/>
    <cfRule type="duplicateValues" priority="14"/>
    <cfRule type="uniqueValues" dxfId="13" priority="15"/>
  </conditionalFormatting>
  <conditionalFormatting sqref="I634">
    <cfRule type="uniqueValues" dxfId="12" priority="10"/>
    <cfRule type="duplicateValues" priority="11"/>
    <cfRule type="uniqueValues" dxfId="11" priority="12"/>
  </conditionalFormatting>
  <conditionalFormatting sqref="I635:I638 I640:I642">
    <cfRule type="uniqueValues" dxfId="10" priority="655"/>
    <cfRule type="duplicateValues" priority="656"/>
    <cfRule type="uniqueValues" dxfId="9" priority="657"/>
  </conditionalFormatting>
  <conditionalFormatting sqref="I545">
    <cfRule type="uniqueValues" dxfId="8" priority="661"/>
    <cfRule type="duplicateValues" priority="662"/>
    <cfRule type="uniqueValues" dxfId="7" priority="663"/>
  </conditionalFormatting>
  <conditionalFormatting sqref="I41:I42 I45">
    <cfRule type="uniqueValues" dxfId="6" priority="679"/>
    <cfRule type="duplicateValues" priority="680"/>
    <cfRule type="uniqueValues" dxfId="5" priority="681"/>
  </conditionalFormatting>
  <conditionalFormatting sqref="I599:I600">
    <cfRule type="uniqueValues" dxfId="4" priority="4"/>
    <cfRule type="duplicateValues" priority="5"/>
    <cfRule type="uniqueValues" dxfId="3" priority="6"/>
  </conditionalFormatting>
  <conditionalFormatting sqref="I44">
    <cfRule type="uniqueValues" dxfId="2" priority="1"/>
    <cfRule type="duplicateValues" priority="2"/>
    <cfRule type="uniqueValues" dxfId="1" priority="3"/>
  </conditionalFormatting>
  <pageMargins left="0.70866141732283472" right="0.70866141732283472" top="0.74803149606299213" bottom="0.74803149606299213" header="0.31496062992125984" footer="0.31496062992125984"/>
  <pageSetup scale="16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</vt:lpstr>
      <vt:lpstr>AJ</vt:lpstr>
      <vt:lpstr>FEB</vt:lpstr>
      <vt:lpstr>prov</vt:lpstr>
      <vt:lpstr>MAR</vt:lpstr>
      <vt:lpstr>ABR</vt:lpstr>
      <vt:lpstr>MAY</vt:lpstr>
      <vt:lpstr>FALTA DE PAGO </vt:lpstr>
      <vt:lpstr>AJUSTE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2018-01-22T22:57:26Z</cp:lastPrinted>
  <dcterms:created xsi:type="dcterms:W3CDTF">2017-02-24T22:37:41Z</dcterms:created>
  <dcterms:modified xsi:type="dcterms:W3CDTF">2018-02-21T19:04:45Z</dcterms:modified>
</cp:coreProperties>
</file>