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60" windowHeight="7755" firstSheet="1" activeTab="12"/>
  </bookViews>
  <sheets>
    <sheet name="DIC" sheetId="1" r:id="rId1"/>
    <sheet name="ENE" sheetId="2" r:id="rId2"/>
    <sheet name="FEB" sheetId="3" r:id="rId3"/>
    <sheet name="MAR" sheetId="5" r:id="rId4"/>
    <sheet name="ABR" sheetId="6" r:id="rId5"/>
    <sheet name="MAY" sheetId="7" r:id="rId6"/>
    <sheet name="JUN" sheetId="8" r:id="rId7"/>
    <sheet name="JUL" sheetId="9" r:id="rId8"/>
    <sheet name="AGO" sheetId="12" r:id="rId9"/>
    <sheet name="SEP" sheetId="10" r:id="rId10"/>
    <sheet name="OCT" sheetId="13" r:id="rId11"/>
    <sheet name="NOV" sheetId="15" r:id="rId12"/>
    <sheet name="DIC 18" sheetId="17" r:id="rId13"/>
    <sheet name="Hoja2" sheetId="18" r:id="rId14"/>
  </sheets>
  <calcPr calcId="144525"/>
</workbook>
</file>

<file path=xl/calcChain.xml><?xml version="1.0" encoding="utf-8"?>
<calcChain xmlns="http://schemas.openxmlformats.org/spreadsheetml/2006/main">
  <c r="I34" i="17" l="1"/>
  <c r="I12" i="17" l="1"/>
  <c r="I11" i="17"/>
  <c r="I14" i="17" l="1"/>
  <c r="I22" i="17"/>
  <c r="I25" i="17" s="1"/>
  <c r="I33" i="17" s="1"/>
  <c r="I16" i="17"/>
  <c r="I35" i="17" l="1"/>
  <c r="I27" i="17"/>
  <c r="I43" i="15"/>
  <c r="I33" i="15"/>
  <c r="I35" i="15" s="1"/>
  <c r="I37" i="15" s="1"/>
  <c r="I16" i="15"/>
  <c r="I12" i="15"/>
  <c r="I13" i="15"/>
  <c r="I23" i="15" l="1"/>
  <c r="I25" i="15" s="1"/>
  <c r="I27" i="15" s="1"/>
  <c r="I11" i="15"/>
  <c r="I18" i="15" s="1"/>
  <c r="I45" i="15" l="1"/>
  <c r="I24" i="13"/>
  <c r="I26" i="13" s="1"/>
  <c r="I13" i="13"/>
  <c r="I15" i="13" s="1"/>
  <c r="I17" i="13" s="1"/>
  <c r="I40" i="12"/>
  <c r="I21" i="12"/>
  <c r="I20" i="12"/>
  <c r="I23" i="12" s="1"/>
  <c r="I25" i="12" s="1"/>
  <c r="I31" i="12"/>
  <c r="I11" i="12"/>
  <c r="I13" i="12" s="1"/>
  <c r="I15" i="12" s="1"/>
  <c r="I69" i="10"/>
  <c r="I68" i="10"/>
  <c r="I71" i="10" s="1"/>
  <c r="I47" i="10"/>
  <c r="I50" i="10"/>
  <c r="I52" i="10" s="1"/>
  <c r="I26" i="10"/>
  <c r="I25" i="10"/>
  <c r="I12" i="10"/>
  <c r="I13" i="10"/>
  <c r="I14" i="10"/>
  <c r="I15" i="10"/>
  <c r="I58" i="10"/>
  <c r="I38" i="10"/>
  <c r="I37" i="10"/>
  <c r="I11" i="10"/>
  <c r="I22" i="9"/>
  <c r="I11" i="9"/>
  <c r="I28" i="13" l="1"/>
  <c r="I32" i="13"/>
  <c r="I39" i="12"/>
  <c r="I35" i="12"/>
  <c r="I41" i="12"/>
  <c r="I73" i="10"/>
  <c r="I18" i="10"/>
  <c r="I29" i="10"/>
  <c r="I31" i="10" s="1"/>
  <c r="I40" i="10"/>
  <c r="I42" i="10" s="1"/>
  <c r="I60" i="10"/>
  <c r="I79" i="10" s="1"/>
  <c r="I13" i="9"/>
  <c r="I15" i="9" s="1"/>
  <c r="I21" i="9"/>
  <c r="I24" i="9" s="1"/>
  <c r="I30" i="9" s="1"/>
  <c r="I10" i="8"/>
  <c r="I34" i="13" l="1"/>
  <c r="I62" i="10"/>
  <c r="I81" i="10"/>
  <c r="I20" i="10"/>
  <c r="I32" i="9"/>
  <c r="I26" i="9"/>
  <c r="I20" i="8"/>
  <c r="I11" i="8"/>
  <c r="I13" i="8" s="1"/>
  <c r="I20" i="7"/>
  <c r="I22" i="8" l="1"/>
  <c r="I24" i="6"/>
  <c r="I23" i="6"/>
  <c r="I22" i="6"/>
  <c r="I21" i="6"/>
  <c r="I19" i="7"/>
  <c r="I22" i="7" s="1"/>
  <c r="I10" i="7"/>
  <c r="I12" i="7" s="1"/>
  <c r="I28" i="7" l="1"/>
  <c r="I15" i="8"/>
  <c r="I26" i="6"/>
  <c r="I28" i="6" s="1"/>
  <c r="I24" i="7"/>
  <c r="I14" i="7"/>
  <c r="I11" i="6"/>
  <c r="I30" i="7" l="1"/>
  <c r="I10" i="6"/>
  <c r="I13" i="6" s="1"/>
  <c r="I32" i="6" s="1"/>
  <c r="I11" i="5"/>
  <c r="I23" i="5"/>
  <c r="I22" i="5"/>
  <c r="I21" i="5"/>
  <c r="I10" i="5"/>
  <c r="I13" i="5" s="1"/>
  <c r="I25" i="5" l="1"/>
  <c r="I29" i="5" s="1"/>
  <c r="I31" i="5" s="1"/>
  <c r="I27" i="5"/>
  <c r="I15" i="6" l="1"/>
  <c r="I34" i="6"/>
  <c r="I15" i="5"/>
  <c r="I11" i="3"/>
  <c r="I50" i="2"/>
  <c r="I52" i="2" s="1"/>
  <c r="I39" i="2"/>
  <c r="I40" i="2"/>
  <c r="I41" i="2"/>
  <c r="I21" i="2"/>
  <c r="I12" i="2"/>
  <c r="I30" i="2"/>
  <c r="I32" i="2" s="1"/>
  <c r="I34" i="2" s="1"/>
  <c r="I11" i="2"/>
  <c r="I13" i="3" l="1"/>
  <c r="I19" i="3"/>
  <c r="I54" i="2"/>
  <c r="I15" i="3"/>
  <c r="I43" i="2"/>
  <c r="I23" i="2"/>
  <c r="I14" i="2"/>
  <c r="I16" i="2" s="1"/>
  <c r="I59" i="2" l="1"/>
  <c r="I61" i="2" s="1"/>
  <c r="I21" i="3"/>
  <c r="I45" i="2"/>
  <c r="I25" i="2"/>
  <c r="I41" i="1"/>
  <c r="I43" i="1" s="1"/>
  <c r="I32" i="1"/>
  <c r="I34" i="1" s="1"/>
  <c r="I23" i="1"/>
  <c r="I25" i="1" s="1"/>
  <c r="I27" i="1" s="1"/>
  <c r="I14" i="1"/>
  <c r="I13" i="1"/>
  <c r="I12" i="1"/>
  <c r="I45" i="1" l="1"/>
  <c r="I16" i="1"/>
  <c r="I18" i="1" s="1"/>
  <c r="I36" i="1"/>
  <c r="I48" i="1" l="1"/>
  <c r="I50" i="1"/>
</calcChain>
</file>

<file path=xl/sharedStrings.xml><?xml version="1.0" encoding="utf-8"?>
<sst xmlns="http://schemas.openxmlformats.org/spreadsheetml/2006/main" count="749" uniqueCount="175">
  <si>
    <t>ALECSA CELAYA S DE RL DE CV</t>
  </si>
  <si>
    <t>254-006</t>
  </si>
  <si>
    <t>CONCILIACION OTRAS CTAS X COBRAR</t>
  </si>
  <si>
    <t>EJERCICIO 2016</t>
  </si>
  <si>
    <t xml:space="preserve"> </t>
  </si>
  <si>
    <t xml:space="preserve">CUENTA 254-006-002 DTMAC COMERCIALIZADORA SA DE CV </t>
  </si>
  <si>
    <t>POLIZA</t>
  </si>
  <si>
    <t>FECHA</t>
  </si>
  <si>
    <t>REFERENCIA</t>
  </si>
  <si>
    <t>CONCEPTO</t>
  </si>
  <si>
    <t>TOTAL</t>
  </si>
  <si>
    <t>IMPORTE</t>
  </si>
  <si>
    <t xml:space="preserve">SALDO </t>
  </si>
  <si>
    <t>SALDO INICIAL</t>
  </si>
  <si>
    <t>D 790</t>
  </si>
  <si>
    <t>UDIS QUALITAS NOV 16</t>
  </si>
  <si>
    <t>D  2,171</t>
  </si>
  <si>
    <t>UDIS GNP NOVIEMBRE 16</t>
  </si>
  <si>
    <t>D  2,173</t>
  </si>
  <si>
    <t>UDIS AXA NOVIEMBRE 16</t>
  </si>
  <si>
    <t>Total</t>
  </si>
  <si>
    <t>TotalAuxiliar</t>
  </si>
  <si>
    <t>Diferencia</t>
  </si>
  <si>
    <t>CUENTA 254-006-012 CADIF MEXICO SEGUROS DE VISA</t>
  </si>
  <si>
    <t>D  2,176</t>
  </si>
  <si>
    <t>AM 1278</t>
  </si>
  <si>
    <t>CONTRAPRESTACION DE SERVICIOS</t>
  </si>
  <si>
    <t xml:space="preserve">CUENTA 254-006-042 OZ AUTOMOTRIZ  DE COLIMA SRL DE CV </t>
  </si>
  <si>
    <t>D  1,947</t>
  </si>
  <si>
    <t>AM-0207</t>
  </si>
  <si>
    <t>TRASLADO CYA-COLIMA</t>
  </si>
  <si>
    <t xml:space="preserve">CUENTA 254-006-051 CHOCOLATE CREATIVIDAD E INNOVACION </t>
  </si>
  <si>
    <t>D  2,077</t>
  </si>
  <si>
    <t>AM 1248</t>
  </si>
  <si>
    <t>CONTROL REMOTO NOVIEMBRE</t>
  </si>
  <si>
    <t>AUXILIAR</t>
  </si>
  <si>
    <t>DIFERENCIA</t>
  </si>
  <si>
    <t>D  2,591</t>
  </si>
  <si>
    <t>AM 1292</t>
  </si>
  <si>
    <t>COMIS POR PROTECCION EXT DIC 16</t>
  </si>
  <si>
    <t>CUENTA 254-006-005 QUALITAS COMPAÑÍA DE SEGUROS SA</t>
  </si>
  <si>
    <t>D  2,590</t>
  </si>
  <si>
    <t>AM 1291</t>
  </si>
  <si>
    <t>UDIS QUALITAS 1ER DECENA DIC 16</t>
  </si>
  <si>
    <t>D  3,186</t>
  </si>
  <si>
    <t>D  3,185</t>
  </si>
  <si>
    <t>AM 1300</t>
  </si>
  <si>
    <t>AM 1301</t>
  </si>
  <si>
    <t>MONTAJE Y DESMONTAJE</t>
  </si>
  <si>
    <t>ROTULACION</t>
  </si>
  <si>
    <t>D  3,184</t>
  </si>
  <si>
    <t>REPARACION DE ABOLLADURA</t>
  </si>
  <si>
    <t>CUENTA 254-006-052 TRANSPORTADORA AUTOMOTRIZ DEL PACIFICO</t>
  </si>
  <si>
    <t>AM 11299</t>
  </si>
  <si>
    <t>CUENTA 254-006-012 CARDIF MEXICO SEGUROS DE VISA</t>
  </si>
  <si>
    <t>CUENTA 254-006-051 CHOCOLATE CREATIVIDAD E INNOVACION</t>
  </si>
  <si>
    <t>D  601</t>
  </si>
  <si>
    <t>AM 1317</t>
  </si>
  <si>
    <t>CONTROL REMOTO 17 FEBRERO</t>
  </si>
  <si>
    <t>INSTALACION DE MICROPERFORADO</t>
  </si>
  <si>
    <t>AM 1318</t>
  </si>
  <si>
    <t>D  602</t>
  </si>
  <si>
    <t>D  1,548</t>
  </si>
  <si>
    <t>AM 1327</t>
  </si>
  <si>
    <t xml:space="preserve">ARTICULOS PROMOCIONALES </t>
  </si>
  <si>
    <t>AM 1337</t>
  </si>
  <si>
    <t>D  2,533</t>
  </si>
  <si>
    <t>D  2,530</t>
  </si>
  <si>
    <t>AM 1334</t>
  </si>
  <si>
    <t>D  560</t>
  </si>
  <si>
    <t>D  991</t>
  </si>
  <si>
    <t>AM 1339</t>
  </si>
  <si>
    <t>AM 1340</t>
  </si>
  <si>
    <t>MICROPERFORADORAS</t>
  </si>
  <si>
    <t>RENTA ESPECTACULAR</t>
  </si>
  <si>
    <t>D  2,939</t>
  </si>
  <si>
    <t>AM 1357</t>
  </si>
  <si>
    <t>CONTRAPRESTACION DE SERVICIOS MARZO</t>
  </si>
  <si>
    <t>COMPROMISOS FIJOS</t>
  </si>
  <si>
    <t>AM 1349</t>
  </si>
  <si>
    <t>D  2,557</t>
  </si>
  <si>
    <t>CUENTA 254-006-002 DTMAC COMERCIALIZADORA SA DE CV</t>
  </si>
  <si>
    <t>D  2,667</t>
  </si>
  <si>
    <t>AM 1371</t>
  </si>
  <si>
    <t>COMIS ANUAL POR VENTA DE GARANTIAS EXT</t>
  </si>
  <si>
    <t>D  2,661</t>
  </si>
  <si>
    <t>AM 1370</t>
  </si>
  <si>
    <t>AM 1386</t>
  </si>
  <si>
    <t>D  2,471</t>
  </si>
  <si>
    <t>D  1,387</t>
  </si>
  <si>
    <t>AM 1395</t>
  </si>
  <si>
    <t>COMIS PROTECCION EXTENDIDA</t>
  </si>
  <si>
    <t>D  2,923</t>
  </si>
  <si>
    <t>AM 1405</t>
  </si>
  <si>
    <t>CONTRAPRESTACION DE SERVICIOS JUN</t>
  </si>
  <si>
    <t>CUENTA 254-006-012 CARDIF MEXICO SEGUROS DE VIDA</t>
  </si>
  <si>
    <t>D  3,049</t>
  </si>
  <si>
    <t>AM 1426</t>
  </si>
  <si>
    <t>CONTRAPRESTACION SERV</t>
  </si>
  <si>
    <t>CUENTA 254-006-019 GRUPO NACIONAL PROVINCIAL SA</t>
  </si>
  <si>
    <t>UDIS GNP JULIO 17</t>
  </si>
  <si>
    <t>D  3,173</t>
  </si>
  <si>
    <t>AM 1451</t>
  </si>
  <si>
    <t>SERVICIOS AGOSTO</t>
  </si>
  <si>
    <t>D  3,175</t>
  </si>
  <si>
    <t>AM 1450</t>
  </si>
  <si>
    <t>UDIS AXA AGOSTO</t>
  </si>
  <si>
    <t>D  3,176</t>
  </si>
  <si>
    <t>AM 1449</t>
  </si>
  <si>
    <t>COMIS PROTECCION EXT</t>
  </si>
  <si>
    <t>D  3,177</t>
  </si>
  <si>
    <t>AM 1448</t>
  </si>
  <si>
    <t>UDIS QUALITAS</t>
  </si>
  <si>
    <t>D  3,178</t>
  </si>
  <si>
    <t>AM 1446</t>
  </si>
  <si>
    <t>CUENTA 254-006-002 QUALITAS COMPAÑÍA DE SEGUROS SA</t>
  </si>
  <si>
    <t>D  3,170</t>
  </si>
  <si>
    <t>AM 1453</t>
  </si>
  <si>
    <t>UDIS QUALITAS 1RA Y 2DA DECENA</t>
  </si>
  <si>
    <t>D  3,182</t>
  </si>
  <si>
    <t>AM 1438</t>
  </si>
  <si>
    <t>UDIS QUALITAS ER DECENA</t>
  </si>
  <si>
    <t>AM 1444</t>
  </si>
  <si>
    <t>D  3,179</t>
  </si>
  <si>
    <t>CUENTA 254-006-016 AXA SEGUROS SA DE CV</t>
  </si>
  <si>
    <t>D  3,189</t>
  </si>
  <si>
    <t>AM 1436</t>
  </si>
  <si>
    <t>D  1,734</t>
  </si>
  <si>
    <t>D  1,735</t>
  </si>
  <si>
    <t>AM 1431</t>
  </si>
  <si>
    <t>AM 1430</t>
  </si>
  <si>
    <t>COMPROMISOS FIJOS AGOSTO</t>
  </si>
  <si>
    <t>COMPROMISOS FIJOS JUN</t>
  </si>
  <si>
    <t>CONTRAPRESTACION DE SERVICIOS JUL 17</t>
  </si>
  <si>
    <t>AM 1427</t>
  </si>
  <si>
    <t>D  3,050</t>
  </si>
  <si>
    <t>Saldo Inicial</t>
  </si>
  <si>
    <t>Poliza Contable de D</t>
  </si>
  <si>
    <t>UDIS GNP SEP 17</t>
  </si>
  <si>
    <t>AM 1461</t>
  </si>
  <si>
    <t>D  1,404</t>
  </si>
  <si>
    <t>UDIS AXA OCTUBRE</t>
  </si>
  <si>
    <t>Sumas</t>
  </si>
  <si>
    <t>Saldo  Final</t>
  </si>
  <si>
    <t>D  2,513</t>
  </si>
  <si>
    <t>AM 1471</t>
  </si>
  <si>
    <t>D  3,441</t>
  </si>
  <si>
    <t>D  3,446</t>
  </si>
  <si>
    <t>AM 1481</t>
  </si>
  <si>
    <t>AM 1482</t>
  </si>
  <si>
    <t>CUENTA 254-006-027 VALOR MOTRIZ DE TAMAULIPAS</t>
  </si>
  <si>
    <t>D  3,436</t>
  </si>
  <si>
    <t>AM 1480</t>
  </si>
  <si>
    <t>PREVIA, GASOLINA</t>
  </si>
  <si>
    <t>SDO LIBROS</t>
  </si>
  <si>
    <t>CUENTA 254-006-023 OZ AUTOMOTRIZ, S DE RL DE CV</t>
  </si>
  <si>
    <t>D  3,145</t>
  </si>
  <si>
    <t>AM 1496</t>
  </si>
  <si>
    <t>NA21001-</t>
  </si>
  <si>
    <t>LJIMENEZ</t>
  </si>
  <si>
    <t>GASOLINA PARA UNIDAD</t>
  </si>
  <si>
    <t>D  3,146</t>
  </si>
  <si>
    <t>AM 1495</t>
  </si>
  <si>
    <t>PREVIA UNIDAD PRIUS</t>
  </si>
  <si>
    <t>Cuenta  254-006-051          CHOCOLATE CREATIVIDAD E INNOVA</t>
  </si>
  <si>
    <t>D  1,376</t>
  </si>
  <si>
    <t>AM 1486</t>
  </si>
  <si>
    <t>COMPROMISOS FIJOS DIC</t>
  </si>
  <si>
    <t>D  1,400</t>
  </si>
  <si>
    <t>AM 1485</t>
  </si>
  <si>
    <t>D  1,401</t>
  </si>
  <si>
    <t>AM 1484</t>
  </si>
  <si>
    <t>D  1,402</t>
  </si>
  <si>
    <t>AM 1483</t>
  </si>
  <si>
    <t>COMPROMISOS FIJOS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</si>
</sst>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#.00"/>
    <numFmt numFmtId="165" formatCode="#,##0.00\ ;\-#,##0.00\ ;&quot; -&quot;#\ ;@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color theme="0"/>
      <name val="Arial"/>
      <family val="2"/>
    </font>
    <font>
      <b/>
      <sz val="8"/>
      <color indexed="12"/>
      <name val="Arial"/>
      <family val="2"/>
    </font>
    <font>
      <b/>
      <sz val="8"/>
      <color rgb="FF002060"/>
      <name val="Arial"/>
      <family val="2"/>
    </font>
    <font>
      <sz val="8"/>
      <color theme="1"/>
      <name val="Arial"/>
      <family val="2"/>
    </font>
    <font>
      <sz val="9"/>
      <name val="Calibri"/>
      <family val="2"/>
      <scheme val="minor"/>
    </font>
    <font>
      <b/>
      <i/>
      <sz val="8"/>
      <color indexed="9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0"/>
      </patternFill>
    </fill>
    <fill>
      <patternFill patternType="solid">
        <fgColor indexed="10"/>
        <bgColor indexed="60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</cellStyleXfs>
  <cellXfs count="57">
    <xf numFmtId="0" fontId="0" fillId="0" borderId="0" xfId="0"/>
    <xf numFmtId="0" fontId="4" fillId="0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NumberFormat="1" applyFont="1"/>
    <xf numFmtId="164" fontId="3" fillId="0" borderId="0" xfId="2" applyNumberFormat="1" applyFont="1"/>
    <xf numFmtId="0" fontId="6" fillId="0" borderId="1" xfId="2" applyFont="1" applyBorder="1" applyAlignment="1">
      <alignment horizontal="center"/>
    </xf>
    <xf numFmtId="0" fontId="6" fillId="0" borderId="1" xfId="2" applyNumberFormat="1" applyFont="1" applyBorder="1" applyAlignment="1">
      <alignment horizontal="center"/>
    </xf>
    <xf numFmtId="164" fontId="6" fillId="0" borderId="1" xfId="3" applyNumberFormat="1" applyFont="1" applyFill="1" applyBorder="1" applyAlignment="1" applyProtection="1">
      <alignment horizontal="center"/>
    </xf>
    <xf numFmtId="0" fontId="6" fillId="0" borderId="1" xfId="2" applyFont="1" applyFill="1" applyBorder="1" applyAlignment="1">
      <alignment horizontal="center"/>
    </xf>
    <xf numFmtId="165" fontId="6" fillId="0" borderId="1" xfId="3" applyNumberFormat="1" applyFont="1" applyFill="1" applyBorder="1" applyAlignment="1" applyProtection="1">
      <alignment horizontal="center"/>
    </xf>
    <xf numFmtId="0" fontId="6" fillId="0" borderId="0" xfId="2" applyFont="1" applyBorder="1"/>
    <xf numFmtId="0" fontId="6" fillId="0" borderId="0" xfId="2" applyFont="1" applyBorder="1" applyAlignment="1">
      <alignment horizontal="center"/>
    </xf>
    <xf numFmtId="0" fontId="6" fillId="0" borderId="0" xfId="2" applyNumberFormat="1" applyFont="1" applyBorder="1"/>
    <xf numFmtId="164" fontId="6" fillId="0" borderId="0" xfId="3" applyNumberFormat="1" applyFont="1" applyFill="1" applyBorder="1" applyAlignment="1" applyProtection="1"/>
    <xf numFmtId="0" fontId="6" fillId="0" borderId="0" xfId="2" applyFont="1" applyFill="1" applyBorder="1"/>
    <xf numFmtId="43" fontId="4" fillId="0" borderId="0" xfId="0" applyNumberFormat="1" applyFont="1" applyFill="1"/>
    <xf numFmtId="43" fontId="7" fillId="0" borderId="0" xfId="1" applyNumberFormat="1" applyFont="1" applyFill="1"/>
    <xf numFmtId="0" fontId="8" fillId="0" borderId="0" xfId="0" applyFont="1"/>
    <xf numFmtId="14" fontId="8" fillId="0" borderId="0" xfId="0" applyNumberFormat="1" applyFont="1" applyAlignment="1">
      <alignment horizontal="center"/>
    </xf>
    <xf numFmtId="0" fontId="8" fillId="0" borderId="0" xfId="0" applyNumberFormat="1" applyFont="1"/>
    <xf numFmtId="43" fontId="8" fillId="0" borderId="0" xfId="1" applyFont="1"/>
    <xf numFmtId="43" fontId="8" fillId="0" borderId="0" xfId="0" applyNumberFormat="1" applyFont="1" applyFill="1"/>
    <xf numFmtId="43" fontId="4" fillId="0" borderId="0" xfId="1" applyNumberFormat="1" applyFont="1" applyFill="1" applyBorder="1" applyAlignment="1" applyProtection="1"/>
    <xf numFmtId="0" fontId="4" fillId="0" borderId="0" xfId="2" applyFont="1" applyBorder="1"/>
    <xf numFmtId="14" fontId="4" fillId="0" borderId="0" xfId="0" applyNumberFormat="1" applyFont="1" applyAlignment="1">
      <alignment horizontal="center"/>
    </xf>
    <xf numFmtId="43" fontId="4" fillId="0" borderId="0" xfId="1" applyFont="1"/>
    <xf numFmtId="14" fontId="9" fillId="0" borderId="0" xfId="0" applyNumberFormat="1" applyFont="1" applyAlignment="1">
      <alignment horizontal="center"/>
    </xf>
    <xf numFmtId="0" fontId="9" fillId="0" borderId="0" xfId="0" applyNumberFormat="1" applyFont="1"/>
    <xf numFmtId="0" fontId="8" fillId="0" borderId="0" xfId="0" applyFont="1" applyFill="1"/>
    <xf numFmtId="14" fontId="8" fillId="0" borderId="0" xfId="0" applyNumberFormat="1" applyFont="1" applyFill="1" applyAlignment="1">
      <alignment horizontal="center"/>
    </xf>
    <xf numFmtId="4" fontId="8" fillId="0" borderId="0" xfId="0" applyNumberFormat="1" applyFont="1"/>
    <xf numFmtId="43" fontId="4" fillId="0" borderId="0" xfId="1" applyNumberFormat="1" applyFont="1" applyFill="1"/>
    <xf numFmtId="43" fontId="4" fillId="0" borderId="2" xfId="1" applyFont="1" applyFill="1" applyBorder="1"/>
    <xf numFmtId="0" fontId="8" fillId="0" borderId="0" xfId="0" applyNumberFormat="1" applyFont="1" applyFill="1"/>
    <xf numFmtId="43" fontId="4" fillId="0" borderId="0" xfId="1" applyFont="1" applyAlignment="1">
      <alignment horizontal="right"/>
    </xf>
    <xf numFmtId="14" fontId="8" fillId="0" borderId="0" xfId="0" applyNumberFormat="1" applyFont="1" applyFill="1"/>
    <xf numFmtId="43" fontId="4" fillId="0" borderId="0" xfId="1" applyFont="1" applyFill="1" applyAlignment="1">
      <alignment horizontal="center"/>
    </xf>
    <xf numFmtId="43" fontId="8" fillId="0" borderId="0" xfId="1" applyFont="1" applyFill="1"/>
    <xf numFmtId="43" fontId="4" fillId="0" borderId="0" xfId="1" applyFont="1" applyFill="1"/>
    <xf numFmtId="43" fontId="11" fillId="0" borderId="0" xfId="1" applyFont="1" applyFill="1"/>
    <xf numFmtId="165" fontId="4" fillId="0" borderId="0" xfId="0" applyNumberFormat="1" applyFont="1"/>
    <xf numFmtId="14" fontId="8" fillId="0" borderId="0" xfId="0" applyNumberFormat="1" applyFont="1"/>
    <xf numFmtId="43" fontId="4" fillId="0" borderId="0" xfId="1" applyFont="1" applyFill="1" applyBorder="1" applyAlignment="1" applyProtection="1"/>
    <xf numFmtId="0" fontId="3" fillId="0" borderId="0" xfId="0" applyFont="1" applyFill="1"/>
    <xf numFmtId="43" fontId="4" fillId="0" borderId="0" xfId="0" applyNumberFormat="1" applyFont="1"/>
    <xf numFmtId="0" fontId="3" fillId="0" borderId="0" xfId="0" applyFont="1"/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/>
    <xf numFmtId="0" fontId="8" fillId="0" borderId="0" xfId="0" applyFont="1" applyAlignment="1">
      <alignment horizontal="center"/>
    </xf>
    <xf numFmtId="0" fontId="8" fillId="0" borderId="0" xfId="1" applyNumberFormat="1" applyFont="1"/>
    <xf numFmtId="14" fontId="4" fillId="0" borderId="0" xfId="0" applyNumberFormat="1" applyFont="1"/>
    <xf numFmtId="0" fontId="10" fillId="3" borderId="0" xfId="0" applyNumberFormat="1" applyFont="1" applyFill="1" applyBorder="1"/>
    <xf numFmtId="0" fontId="3" fillId="0" borderId="0" xfId="2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0" xfId="0" applyNumberFormat="1" applyFont="1" applyFill="1" applyBorder="1"/>
    <xf numFmtId="17" fontId="3" fillId="0" borderId="0" xfId="0" applyNumberFormat="1" applyFont="1" applyBorder="1" applyAlignment="1">
      <alignment horizontal="center"/>
    </xf>
  </cellXfs>
  <cellStyles count="4">
    <cellStyle name="Millares" xfId="1" builtinId="3"/>
    <cellStyle name="Millares_Hoja1" xfId="3"/>
    <cellStyle name="Normal" xfId="0" builtinId="0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opLeftCell="A29" workbookViewId="0">
      <selection activeCell="I50" sqref="I50"/>
    </sheetView>
  </sheetViews>
  <sheetFormatPr baseColWidth="10" defaultRowHeight="11.25" outlineLevelRow="1" x14ac:dyDescent="0.2"/>
  <cols>
    <col min="1" max="1" width="11.42578125" style="2"/>
    <col min="2" max="2" width="11.42578125" style="3"/>
    <col min="3" max="3" width="10.140625" style="4" bestFit="1" customWidth="1"/>
    <col min="4" max="4" width="28.7109375" style="4" customWidth="1"/>
    <col min="5" max="5" width="9.85546875" style="2" bestFit="1" customWidth="1"/>
    <col min="6" max="6" width="10.7109375" style="2" bestFit="1" customWidth="1"/>
    <col min="7" max="7" width="9.28515625" style="2" bestFit="1" customWidth="1"/>
    <col min="8" max="8" width="9.85546875" style="1" bestFit="1" customWidth="1"/>
    <col min="9" max="9" width="12" style="1" bestFit="1" customWidth="1"/>
    <col min="10" max="16384" width="11.42578125" style="2"/>
  </cols>
  <sheetData>
    <row r="1" spans="1:10" x14ac:dyDescent="0.2">
      <c r="A1" s="53" t="s">
        <v>0</v>
      </c>
      <c r="B1" s="53"/>
      <c r="C1" s="53"/>
      <c r="D1" s="53"/>
      <c r="E1" s="53"/>
      <c r="F1" s="53"/>
      <c r="G1" s="53"/>
      <c r="H1" s="53"/>
    </row>
    <row r="2" spans="1:10" x14ac:dyDescent="0.2">
      <c r="A2" s="53" t="s">
        <v>1</v>
      </c>
      <c r="B2" s="53"/>
      <c r="C2" s="53"/>
      <c r="D2" s="53"/>
      <c r="E2" s="53"/>
      <c r="F2" s="53"/>
      <c r="G2" s="53"/>
      <c r="H2" s="53"/>
    </row>
    <row r="3" spans="1:10" x14ac:dyDescent="0.2">
      <c r="A3" s="53" t="s">
        <v>2</v>
      </c>
      <c r="B3" s="53"/>
      <c r="C3" s="53"/>
      <c r="D3" s="53"/>
      <c r="E3" s="53"/>
      <c r="F3" s="53"/>
      <c r="G3" s="53"/>
      <c r="H3" s="53"/>
    </row>
    <row r="5" spans="1:10" x14ac:dyDescent="0.2">
      <c r="A5" s="54" t="s">
        <v>3</v>
      </c>
      <c r="B5" s="54"/>
      <c r="C5" s="54"/>
      <c r="D5" s="54"/>
      <c r="E5" s="54"/>
      <c r="F5" s="54"/>
      <c r="G5" s="54"/>
      <c r="H5" s="54"/>
    </row>
    <row r="7" spans="1:10" x14ac:dyDescent="0.2">
      <c r="F7" s="5"/>
      <c r="J7" s="2" t="s">
        <v>4</v>
      </c>
    </row>
    <row r="8" spans="1:10" x14ac:dyDescent="0.2">
      <c r="A8" s="55" t="s">
        <v>5</v>
      </c>
      <c r="B8" s="55"/>
      <c r="C8" s="55"/>
      <c r="D8" s="55"/>
    </row>
    <row r="9" spans="1:10" ht="12" outlineLevel="1" thickBot="1" x14ac:dyDescent="0.25">
      <c r="A9" s="6" t="s">
        <v>6</v>
      </c>
      <c r="B9" s="6" t="s">
        <v>7</v>
      </c>
      <c r="C9" s="7" t="s">
        <v>8</v>
      </c>
      <c r="D9" s="7" t="s">
        <v>9</v>
      </c>
      <c r="E9" s="8" t="s">
        <v>10</v>
      </c>
      <c r="F9" s="9" t="s">
        <v>6</v>
      </c>
      <c r="G9" s="6" t="s">
        <v>7</v>
      </c>
      <c r="H9" s="10" t="s">
        <v>11</v>
      </c>
      <c r="I9" s="10" t="s">
        <v>12</v>
      </c>
    </row>
    <row r="10" spans="1:10" outlineLevel="1" x14ac:dyDescent="0.2">
      <c r="A10" s="11"/>
      <c r="B10" s="12"/>
      <c r="C10" s="13"/>
      <c r="D10" s="13" t="s">
        <v>13</v>
      </c>
      <c r="E10" s="14"/>
      <c r="F10" s="15"/>
      <c r="G10" s="12"/>
      <c r="H10" s="16"/>
      <c r="I10" s="17"/>
    </row>
    <row r="11" spans="1:10" outlineLevel="1" x14ac:dyDescent="0.2">
      <c r="A11" s="18"/>
      <c r="B11" s="19"/>
      <c r="C11" s="20"/>
      <c r="D11" s="20"/>
      <c r="E11" s="21"/>
      <c r="F11" s="18"/>
      <c r="G11" s="19"/>
      <c r="H11" s="22"/>
      <c r="I11" s="23"/>
    </row>
    <row r="12" spans="1:10" outlineLevel="1" x14ac:dyDescent="0.2">
      <c r="A12" s="24" t="s">
        <v>14</v>
      </c>
      <c r="B12" s="19">
        <v>42713</v>
      </c>
      <c r="C12" s="20">
        <v>31196</v>
      </c>
      <c r="D12" s="20" t="s">
        <v>15</v>
      </c>
      <c r="E12" s="21">
        <v>14863.25</v>
      </c>
      <c r="F12" s="18"/>
      <c r="G12" s="19"/>
      <c r="H12" s="22"/>
      <c r="I12" s="23">
        <f>+E12</f>
        <v>14863.25</v>
      </c>
    </row>
    <row r="13" spans="1:10" outlineLevel="1" x14ac:dyDescent="0.2">
      <c r="A13" s="18" t="s">
        <v>16</v>
      </c>
      <c r="B13" s="25">
        <v>42726</v>
      </c>
      <c r="C13" s="4">
        <v>31274</v>
      </c>
      <c r="D13" s="4" t="s">
        <v>17</v>
      </c>
      <c r="E13" s="26">
        <v>9595.7099999999991</v>
      </c>
      <c r="F13" s="18"/>
      <c r="G13" s="19"/>
      <c r="H13" s="22"/>
      <c r="I13" s="23">
        <f t="shared" ref="I13:I14" si="0">+E13</f>
        <v>9595.7099999999991</v>
      </c>
    </row>
    <row r="14" spans="1:10" ht="12" outlineLevel="1" x14ac:dyDescent="0.2">
      <c r="A14" s="18" t="s">
        <v>18</v>
      </c>
      <c r="B14" s="27">
        <v>42726</v>
      </c>
      <c r="C14" s="28">
        <v>31276</v>
      </c>
      <c r="D14" s="20" t="s">
        <v>19</v>
      </c>
      <c r="E14" s="26">
        <v>9595.7099999999991</v>
      </c>
      <c r="F14" s="29"/>
      <c r="G14" s="30"/>
      <c r="H14" s="22"/>
      <c r="I14" s="23">
        <f t="shared" si="0"/>
        <v>9595.7099999999991</v>
      </c>
    </row>
    <row r="15" spans="1:10" ht="12" outlineLevel="1" x14ac:dyDescent="0.2">
      <c r="A15" s="18"/>
      <c r="B15" s="27"/>
      <c r="C15" s="28"/>
      <c r="D15" s="20"/>
      <c r="E15" s="31"/>
      <c r="F15" s="29"/>
      <c r="G15" s="30"/>
      <c r="H15" s="22"/>
      <c r="I15" s="23"/>
    </row>
    <row r="16" spans="1:10" outlineLevel="1" x14ac:dyDescent="0.2">
      <c r="F16" s="5" t="s">
        <v>20</v>
      </c>
      <c r="G16" s="3"/>
      <c r="H16" s="16"/>
      <c r="I16" s="32">
        <f>SUM(I10:I14)</f>
        <v>34054.67</v>
      </c>
    </row>
    <row r="17" spans="1:9" ht="12" outlineLevel="1" thickBot="1" x14ac:dyDescent="0.25">
      <c r="F17" s="5" t="s">
        <v>21</v>
      </c>
      <c r="G17" s="3"/>
      <c r="H17" s="16"/>
      <c r="I17" s="33">
        <v>34054.67</v>
      </c>
    </row>
    <row r="18" spans="1:9" ht="12" outlineLevel="1" thickTop="1" x14ac:dyDescent="0.2">
      <c r="F18" s="5" t="s">
        <v>22</v>
      </c>
      <c r="G18" s="3"/>
      <c r="H18" s="16"/>
      <c r="I18" s="32">
        <f>I16-I17</f>
        <v>0</v>
      </c>
    </row>
    <row r="19" spans="1:9" outlineLevel="1" x14ac:dyDescent="0.2">
      <c r="A19" s="18"/>
      <c r="B19" s="19"/>
      <c r="C19" s="34"/>
      <c r="D19" s="20"/>
      <c r="E19" s="35"/>
      <c r="F19" s="29"/>
      <c r="G19" s="36"/>
      <c r="H19" s="37"/>
      <c r="I19" s="38"/>
    </row>
    <row r="20" spans="1:9" x14ac:dyDescent="0.2">
      <c r="A20" s="52" t="s">
        <v>23</v>
      </c>
      <c r="B20" s="52"/>
      <c r="C20" s="52"/>
      <c r="D20" s="52"/>
    </row>
    <row r="21" spans="1:9" ht="12" outlineLevel="1" thickBot="1" x14ac:dyDescent="0.25">
      <c r="A21" s="6" t="s">
        <v>6</v>
      </c>
      <c r="B21" s="6" t="s">
        <v>7</v>
      </c>
      <c r="C21" s="7" t="s">
        <v>8</v>
      </c>
      <c r="D21" s="7" t="s">
        <v>9</v>
      </c>
      <c r="E21" s="8" t="s">
        <v>10</v>
      </c>
      <c r="F21" s="9" t="s">
        <v>6</v>
      </c>
      <c r="G21" s="6" t="s">
        <v>7</v>
      </c>
      <c r="H21" s="10" t="s">
        <v>11</v>
      </c>
      <c r="I21" s="10" t="s">
        <v>12</v>
      </c>
    </row>
    <row r="22" spans="1:9" outlineLevel="1" x14ac:dyDescent="0.2">
      <c r="F22" s="5"/>
      <c r="I22" s="39"/>
    </row>
    <row r="23" spans="1:9" outlineLevel="1" x14ac:dyDescent="0.2">
      <c r="A23" s="18" t="s">
        <v>24</v>
      </c>
      <c r="B23" s="25">
        <v>42726</v>
      </c>
      <c r="C23" s="4" t="s">
        <v>25</v>
      </c>
      <c r="D23" s="4" t="s">
        <v>26</v>
      </c>
      <c r="E23" s="26">
        <v>73167.460000000006</v>
      </c>
      <c r="F23" s="5"/>
      <c r="I23" s="39">
        <f>+E23</f>
        <v>73167.460000000006</v>
      </c>
    </row>
    <row r="24" spans="1:9" outlineLevel="1" x14ac:dyDescent="0.2">
      <c r="A24" s="18"/>
      <c r="B24" s="25"/>
      <c r="E24" s="26"/>
      <c r="F24" s="5"/>
      <c r="I24" s="39"/>
    </row>
    <row r="25" spans="1:9" outlineLevel="1" x14ac:dyDescent="0.2">
      <c r="A25" s="18"/>
      <c r="B25" s="25"/>
      <c r="E25" s="26"/>
      <c r="F25" s="5" t="s">
        <v>20</v>
      </c>
      <c r="I25" s="39">
        <f>+I23</f>
        <v>73167.460000000006</v>
      </c>
    </row>
    <row r="26" spans="1:9" ht="12" outlineLevel="1" thickBot="1" x14ac:dyDescent="0.25">
      <c r="F26" s="5" t="s">
        <v>21</v>
      </c>
      <c r="I26" s="33">
        <v>73167.460000000006</v>
      </c>
    </row>
    <row r="27" spans="1:9" ht="12" outlineLevel="1" thickTop="1" x14ac:dyDescent="0.2">
      <c r="F27" s="5" t="s">
        <v>22</v>
      </c>
      <c r="I27" s="39">
        <f>+I25-I26</f>
        <v>0</v>
      </c>
    </row>
    <row r="28" spans="1:9" outlineLevel="1" x14ac:dyDescent="0.2">
      <c r="B28" s="25"/>
      <c r="F28" s="5"/>
      <c r="I28" s="39"/>
    </row>
    <row r="29" spans="1:9" x14ac:dyDescent="0.2">
      <c r="A29" s="52" t="s">
        <v>27</v>
      </c>
      <c r="B29" s="52"/>
      <c r="C29" s="52"/>
      <c r="D29" s="52"/>
    </row>
    <row r="30" spans="1:9" ht="12" outlineLevel="1" thickBot="1" x14ac:dyDescent="0.25">
      <c r="A30" s="6" t="s">
        <v>6</v>
      </c>
      <c r="B30" s="6" t="s">
        <v>7</v>
      </c>
      <c r="C30" s="7" t="s">
        <v>8</v>
      </c>
      <c r="D30" s="7" t="s">
        <v>9</v>
      </c>
      <c r="E30" s="8" t="s">
        <v>10</v>
      </c>
      <c r="F30" s="9" t="s">
        <v>6</v>
      </c>
      <c r="G30" s="6" t="s">
        <v>7</v>
      </c>
      <c r="H30" s="10" t="s">
        <v>11</v>
      </c>
      <c r="I30" s="10" t="s">
        <v>12</v>
      </c>
    </row>
    <row r="31" spans="1:9" outlineLevel="1" x14ac:dyDescent="0.2">
      <c r="A31" s="11"/>
      <c r="B31" s="12"/>
      <c r="C31" s="13"/>
      <c r="D31" s="13" t="s">
        <v>13</v>
      </c>
      <c r="E31" s="14"/>
      <c r="F31" s="15"/>
      <c r="G31" s="11"/>
      <c r="I31" s="39"/>
    </row>
    <row r="32" spans="1:9" outlineLevel="1" x14ac:dyDescent="0.2">
      <c r="A32" s="18" t="s">
        <v>28</v>
      </c>
      <c r="B32" s="42">
        <v>41219</v>
      </c>
      <c r="C32" s="20" t="s">
        <v>29</v>
      </c>
      <c r="D32" s="20" t="s">
        <v>30</v>
      </c>
      <c r="E32" s="21">
        <v>3480</v>
      </c>
      <c r="F32" s="15"/>
      <c r="G32" s="11"/>
      <c r="H32" s="39">
        <v>255.14</v>
      </c>
      <c r="I32" s="40">
        <f>+E32-H32</f>
        <v>3224.86</v>
      </c>
    </row>
    <row r="33" spans="1:13" outlineLevel="1" x14ac:dyDescent="0.2">
      <c r="I33" s="39"/>
    </row>
    <row r="34" spans="1:13" outlineLevel="1" x14ac:dyDescent="0.2">
      <c r="F34" s="5" t="s">
        <v>20</v>
      </c>
      <c r="I34" s="43">
        <f>+I32</f>
        <v>3224.86</v>
      </c>
      <c r="K34" s="26"/>
    </row>
    <row r="35" spans="1:13" ht="12" outlineLevel="1" thickBot="1" x14ac:dyDescent="0.25">
      <c r="F35" s="5" t="s">
        <v>21</v>
      </c>
      <c r="I35" s="33">
        <v>3224.86</v>
      </c>
    </row>
    <row r="36" spans="1:13" ht="12" outlineLevel="1" thickTop="1" x14ac:dyDescent="0.2">
      <c r="F36" s="5" t="s">
        <v>22</v>
      </c>
      <c r="I36" s="39">
        <f>+I34-I35</f>
        <v>0</v>
      </c>
    </row>
    <row r="37" spans="1:13" outlineLevel="1" x14ac:dyDescent="0.2">
      <c r="F37" s="5"/>
      <c r="I37" s="39"/>
    </row>
    <row r="38" spans="1:13" x14ac:dyDescent="0.2">
      <c r="A38" s="52" t="s">
        <v>31</v>
      </c>
      <c r="B38" s="52"/>
      <c r="C38" s="52"/>
      <c r="D38" s="52"/>
    </row>
    <row r="39" spans="1:13" ht="12" outlineLevel="1" thickBot="1" x14ac:dyDescent="0.25">
      <c r="A39" s="6" t="s">
        <v>6</v>
      </c>
      <c r="B39" s="6" t="s">
        <v>7</v>
      </c>
      <c r="C39" s="7" t="s">
        <v>8</v>
      </c>
      <c r="D39" s="7" t="s">
        <v>9</v>
      </c>
      <c r="E39" s="8" t="s">
        <v>10</v>
      </c>
      <c r="F39" s="9" t="s">
        <v>6</v>
      </c>
      <c r="G39" s="6" t="s">
        <v>7</v>
      </c>
      <c r="H39" s="10" t="s">
        <v>11</v>
      </c>
      <c r="I39" s="10" t="s">
        <v>12</v>
      </c>
    </row>
    <row r="40" spans="1:13" outlineLevel="1" x14ac:dyDescent="0.2">
      <c r="F40" s="5"/>
      <c r="I40" s="39"/>
    </row>
    <row r="41" spans="1:13" outlineLevel="1" x14ac:dyDescent="0.2">
      <c r="A41" s="2" t="s">
        <v>32</v>
      </c>
      <c r="B41" s="25">
        <v>42697</v>
      </c>
      <c r="C41" s="4" t="s">
        <v>33</v>
      </c>
      <c r="D41" s="4" t="s">
        <v>34</v>
      </c>
      <c r="E41" s="26">
        <v>4060</v>
      </c>
      <c r="F41" s="5"/>
      <c r="I41" s="39">
        <f>+E41-H41</f>
        <v>4060</v>
      </c>
    </row>
    <row r="42" spans="1:13" outlineLevel="1" x14ac:dyDescent="0.2">
      <c r="F42" s="5"/>
      <c r="I42" s="39"/>
    </row>
    <row r="43" spans="1:13" outlineLevel="1" x14ac:dyDescent="0.2">
      <c r="F43" s="5" t="s">
        <v>20</v>
      </c>
      <c r="I43" s="43">
        <f>+I41</f>
        <v>4060</v>
      </c>
    </row>
    <row r="44" spans="1:13" ht="12" outlineLevel="1" thickBot="1" x14ac:dyDescent="0.25">
      <c r="F44" s="5" t="s">
        <v>21</v>
      </c>
      <c r="I44" s="33">
        <v>4060</v>
      </c>
    </row>
    <row r="45" spans="1:13" ht="12" outlineLevel="1" thickTop="1" x14ac:dyDescent="0.2">
      <c r="F45" s="5" t="s">
        <v>22</v>
      </c>
      <c r="I45" s="39">
        <f>+I43-I44</f>
        <v>0</v>
      </c>
    </row>
    <row r="46" spans="1:13" x14ac:dyDescent="0.2">
      <c r="F46" s="5"/>
      <c r="I46" s="39"/>
    </row>
    <row r="47" spans="1:13" x14ac:dyDescent="0.2">
      <c r="F47" s="5"/>
      <c r="I47" s="39"/>
      <c r="M47" s="26"/>
    </row>
    <row r="48" spans="1:13" x14ac:dyDescent="0.2">
      <c r="H48" s="44" t="s">
        <v>10</v>
      </c>
      <c r="I48" s="39">
        <f>+I43+I34+I25+I16</f>
        <v>114506.99</v>
      </c>
      <c r="J48" s="45"/>
      <c r="K48" s="45"/>
    </row>
    <row r="49" spans="6:11" ht="12" thickBot="1" x14ac:dyDescent="0.25">
      <c r="H49" s="44" t="s">
        <v>35</v>
      </c>
      <c r="I49" s="33">
        <v>114506.99</v>
      </c>
      <c r="K49" s="41"/>
    </row>
    <row r="50" spans="6:11" ht="12" thickTop="1" x14ac:dyDescent="0.2">
      <c r="H50" s="44" t="s">
        <v>36</v>
      </c>
      <c r="I50" s="39">
        <f>+I48-I49</f>
        <v>0</v>
      </c>
    </row>
    <row r="51" spans="6:11" x14ac:dyDescent="0.2">
      <c r="F51" s="46"/>
    </row>
  </sheetData>
  <mergeCells count="8">
    <mergeCell ref="A29:D29"/>
    <mergeCell ref="A38:D38"/>
    <mergeCell ref="A1:H1"/>
    <mergeCell ref="A2:H2"/>
    <mergeCell ref="A3:H3"/>
    <mergeCell ref="A5:H5"/>
    <mergeCell ref="A8:D8"/>
    <mergeCell ref="A20:D2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opLeftCell="A49" workbookViewId="0">
      <selection sqref="A1:I81"/>
    </sheetView>
  </sheetViews>
  <sheetFormatPr baseColWidth="10" defaultRowHeight="11.25" x14ac:dyDescent="0.2"/>
  <cols>
    <col min="1" max="1" width="11.42578125" style="2"/>
    <col min="2" max="2" width="11.42578125" style="3"/>
    <col min="3" max="3" width="10.140625" style="4" bestFit="1" customWidth="1"/>
    <col min="4" max="4" width="35.140625" style="4" bestFit="1" customWidth="1"/>
    <col min="5" max="5" width="9.85546875" style="2" bestFit="1" customWidth="1"/>
    <col min="6" max="6" width="10.7109375" style="2" bestFit="1" customWidth="1"/>
    <col min="7" max="7" width="8.7109375" style="2" bestFit="1" customWidth="1"/>
    <col min="8" max="8" width="9.7109375" style="1" bestFit="1" customWidth="1"/>
    <col min="9" max="9" width="11.140625" style="1" bestFit="1" customWidth="1"/>
    <col min="10" max="16384" width="11.42578125" style="2"/>
  </cols>
  <sheetData>
    <row r="1" spans="1:9" x14ac:dyDescent="0.2">
      <c r="A1" s="53" t="s">
        <v>0</v>
      </c>
      <c r="B1" s="53"/>
      <c r="C1" s="53"/>
      <c r="D1" s="53"/>
      <c r="E1" s="53"/>
      <c r="F1" s="53"/>
      <c r="G1" s="53"/>
      <c r="H1" s="53"/>
    </row>
    <row r="2" spans="1:9" x14ac:dyDescent="0.2">
      <c r="A2" s="53" t="s">
        <v>1</v>
      </c>
      <c r="B2" s="53"/>
      <c r="C2" s="53"/>
      <c r="D2" s="53"/>
      <c r="E2" s="53"/>
      <c r="F2" s="53"/>
      <c r="G2" s="53"/>
      <c r="H2" s="53"/>
    </row>
    <row r="3" spans="1:9" x14ac:dyDescent="0.2">
      <c r="A3" s="53" t="s">
        <v>2</v>
      </c>
      <c r="B3" s="53"/>
      <c r="C3" s="53"/>
      <c r="D3" s="53"/>
      <c r="E3" s="53"/>
      <c r="F3" s="53"/>
      <c r="G3" s="53"/>
      <c r="H3" s="53"/>
    </row>
    <row r="5" spans="1:9" x14ac:dyDescent="0.2">
      <c r="A5" s="56">
        <v>42979</v>
      </c>
      <c r="B5" s="54"/>
      <c r="C5" s="54"/>
      <c r="D5" s="54"/>
      <c r="E5" s="54"/>
      <c r="F5" s="54"/>
      <c r="G5" s="54"/>
      <c r="H5" s="54"/>
    </row>
    <row r="8" spans="1:9" x14ac:dyDescent="0.2">
      <c r="A8" s="52" t="s">
        <v>81</v>
      </c>
      <c r="B8" s="52"/>
      <c r="C8" s="52"/>
      <c r="D8" s="52"/>
    </row>
    <row r="9" spans="1:9" ht="12" thickBot="1" x14ac:dyDescent="0.25">
      <c r="A9" s="6" t="s">
        <v>6</v>
      </c>
      <c r="B9" s="6" t="s">
        <v>7</v>
      </c>
      <c r="C9" s="7" t="s">
        <v>8</v>
      </c>
      <c r="D9" s="7" t="s">
        <v>9</v>
      </c>
      <c r="E9" s="8" t="s">
        <v>10</v>
      </c>
      <c r="F9" s="9" t="s">
        <v>6</v>
      </c>
      <c r="G9" s="6" t="s">
        <v>7</v>
      </c>
      <c r="H9" s="10" t="s">
        <v>11</v>
      </c>
      <c r="I9" s="10" t="s">
        <v>12</v>
      </c>
    </row>
    <row r="10" spans="1:9" x14ac:dyDescent="0.2">
      <c r="F10" s="5"/>
      <c r="I10" s="39"/>
    </row>
    <row r="11" spans="1:9" x14ac:dyDescent="0.2">
      <c r="A11" s="18" t="s">
        <v>101</v>
      </c>
      <c r="B11" s="42">
        <v>43007</v>
      </c>
      <c r="C11" s="49" t="s">
        <v>102</v>
      </c>
      <c r="D11" s="18" t="s">
        <v>103</v>
      </c>
      <c r="E11" s="21">
        <v>58696.160000000003</v>
      </c>
      <c r="F11" s="5"/>
      <c r="I11" s="39">
        <f>+E11</f>
        <v>58696.160000000003</v>
      </c>
    </row>
    <row r="12" spans="1:9" x14ac:dyDescent="0.2">
      <c r="A12" s="18" t="s">
        <v>104</v>
      </c>
      <c r="B12" s="42">
        <v>43007</v>
      </c>
      <c r="C12" s="49" t="s">
        <v>105</v>
      </c>
      <c r="D12" s="18" t="s">
        <v>106</v>
      </c>
      <c r="E12" s="21">
        <v>15201.12</v>
      </c>
      <c r="F12" s="5"/>
      <c r="I12" s="39">
        <f t="shared" ref="I12:I15" si="0">+E12</f>
        <v>15201.12</v>
      </c>
    </row>
    <row r="13" spans="1:9" x14ac:dyDescent="0.2">
      <c r="A13" s="18" t="s">
        <v>107</v>
      </c>
      <c r="B13" s="42">
        <v>43007</v>
      </c>
      <c r="C13" s="49" t="s">
        <v>108</v>
      </c>
      <c r="D13" s="18" t="s">
        <v>109</v>
      </c>
      <c r="E13" s="21">
        <v>109110.56</v>
      </c>
      <c r="F13" s="5"/>
      <c r="I13" s="39">
        <f t="shared" si="0"/>
        <v>109110.56</v>
      </c>
    </row>
    <row r="14" spans="1:9" x14ac:dyDescent="0.2">
      <c r="A14" s="18" t="s">
        <v>110</v>
      </c>
      <c r="B14" s="42">
        <v>43007</v>
      </c>
      <c r="C14" s="49" t="s">
        <v>111</v>
      </c>
      <c r="D14" s="18" t="s">
        <v>112</v>
      </c>
      <c r="E14" s="21">
        <v>39810.42</v>
      </c>
      <c r="F14" s="5"/>
      <c r="I14" s="39">
        <f t="shared" si="0"/>
        <v>39810.42</v>
      </c>
    </row>
    <row r="15" spans="1:9" x14ac:dyDescent="0.2">
      <c r="A15" s="18" t="s">
        <v>113</v>
      </c>
      <c r="B15" s="42">
        <v>43007</v>
      </c>
      <c r="C15" s="49" t="s">
        <v>114</v>
      </c>
      <c r="D15" s="18" t="s">
        <v>112</v>
      </c>
      <c r="E15" s="21">
        <v>1884.36</v>
      </c>
      <c r="F15" s="5"/>
      <c r="I15" s="39">
        <f t="shared" si="0"/>
        <v>1884.36</v>
      </c>
    </row>
    <row r="16" spans="1:9" x14ac:dyDescent="0.2">
      <c r="A16" s="18"/>
      <c r="B16" s="25"/>
      <c r="C16" s="47"/>
      <c r="E16" s="26"/>
      <c r="F16" s="5"/>
      <c r="I16" s="39"/>
    </row>
    <row r="17" spans="1:9" x14ac:dyDescent="0.2">
      <c r="A17" s="18"/>
      <c r="B17" s="25"/>
      <c r="E17" s="26"/>
      <c r="F17" s="5"/>
      <c r="I17" s="39"/>
    </row>
    <row r="18" spans="1:9" x14ac:dyDescent="0.2">
      <c r="A18" s="18"/>
      <c r="B18" s="25"/>
      <c r="E18" s="26"/>
      <c r="F18" s="5" t="s">
        <v>20</v>
      </c>
      <c r="I18" s="39">
        <f>+SUM(I11:I15)</f>
        <v>224702.62</v>
      </c>
    </row>
    <row r="19" spans="1:9" ht="12" thickBot="1" x14ac:dyDescent="0.25">
      <c r="F19" s="5" t="s">
        <v>21</v>
      </c>
      <c r="I19" s="33">
        <v>224702.62</v>
      </c>
    </row>
    <row r="20" spans="1:9" ht="12" thickTop="1" x14ac:dyDescent="0.2">
      <c r="F20" s="5" t="s">
        <v>22</v>
      </c>
      <c r="I20" s="39">
        <f>+I18-I19</f>
        <v>0</v>
      </c>
    </row>
    <row r="21" spans="1:9" x14ac:dyDescent="0.2">
      <c r="F21" s="5"/>
      <c r="I21" s="39"/>
    </row>
    <row r="22" spans="1:9" x14ac:dyDescent="0.2">
      <c r="A22" s="52" t="s">
        <v>115</v>
      </c>
      <c r="B22" s="52"/>
      <c r="C22" s="52"/>
      <c r="D22" s="52"/>
    </row>
    <row r="23" spans="1:9" ht="12" thickBot="1" x14ac:dyDescent="0.25">
      <c r="A23" s="6" t="s">
        <v>6</v>
      </c>
      <c r="B23" s="6" t="s">
        <v>7</v>
      </c>
      <c r="C23" s="7" t="s">
        <v>8</v>
      </c>
      <c r="D23" s="7" t="s">
        <v>9</v>
      </c>
      <c r="E23" s="8" t="s">
        <v>10</v>
      </c>
      <c r="F23" s="9" t="s">
        <v>6</v>
      </c>
      <c r="G23" s="6" t="s">
        <v>7</v>
      </c>
      <c r="H23" s="10" t="s">
        <v>11</v>
      </c>
      <c r="I23" s="10" t="s">
        <v>12</v>
      </c>
    </row>
    <row r="24" spans="1:9" x14ac:dyDescent="0.2">
      <c r="F24" s="5"/>
      <c r="I24" s="39"/>
    </row>
    <row r="25" spans="1:9" x14ac:dyDescent="0.2">
      <c r="A25" s="18" t="s">
        <v>116</v>
      </c>
      <c r="B25" s="42">
        <v>43007</v>
      </c>
      <c r="C25" s="20" t="s">
        <v>117</v>
      </c>
      <c r="D25" s="50" t="s">
        <v>118</v>
      </c>
      <c r="E25" s="21">
        <v>142903.81</v>
      </c>
      <c r="F25" s="5"/>
      <c r="I25" s="39">
        <f>+E25</f>
        <v>142903.81</v>
      </c>
    </row>
    <row r="26" spans="1:9" x14ac:dyDescent="0.2">
      <c r="A26" s="18" t="s">
        <v>119</v>
      </c>
      <c r="B26" s="42">
        <v>43007</v>
      </c>
      <c r="C26" s="20" t="s">
        <v>120</v>
      </c>
      <c r="D26" s="50" t="s">
        <v>121</v>
      </c>
      <c r="E26" s="21">
        <v>151452.37</v>
      </c>
      <c r="F26" s="5"/>
      <c r="I26" s="39">
        <f>+E26</f>
        <v>151452.37</v>
      </c>
    </row>
    <row r="27" spans="1:9" x14ac:dyDescent="0.2">
      <c r="A27" s="18"/>
      <c r="B27" s="25"/>
      <c r="C27" s="47"/>
      <c r="E27" s="26"/>
      <c r="F27" s="5"/>
      <c r="I27" s="39"/>
    </row>
    <row r="28" spans="1:9" x14ac:dyDescent="0.2">
      <c r="A28" s="18"/>
      <c r="B28" s="25"/>
      <c r="E28" s="26"/>
      <c r="F28" s="5"/>
      <c r="I28" s="39"/>
    </row>
    <row r="29" spans="1:9" x14ac:dyDescent="0.2">
      <c r="A29" s="18"/>
      <c r="B29" s="25"/>
      <c r="E29" s="26"/>
      <c r="F29" s="5" t="s">
        <v>20</v>
      </c>
      <c r="I29" s="39">
        <f>+SUM(I25:I26)</f>
        <v>294356.18</v>
      </c>
    </row>
    <row r="30" spans="1:9" ht="12" thickBot="1" x14ac:dyDescent="0.25">
      <c r="F30" s="5" t="s">
        <v>21</v>
      </c>
      <c r="I30" s="33">
        <v>294356.17</v>
      </c>
    </row>
    <row r="31" spans="1:9" ht="12" thickTop="1" x14ac:dyDescent="0.2">
      <c r="F31" s="5" t="s">
        <v>22</v>
      </c>
      <c r="I31" s="39">
        <f>+I29-I30</f>
        <v>1.0000000009313226E-2</v>
      </c>
    </row>
    <row r="32" spans="1:9" x14ac:dyDescent="0.2">
      <c r="F32" s="5"/>
      <c r="I32" s="39"/>
    </row>
    <row r="33" spans="1:9" x14ac:dyDescent="0.2">
      <c r="F33" s="5"/>
      <c r="I33" s="39"/>
    </row>
    <row r="34" spans="1:9" x14ac:dyDescent="0.2">
      <c r="A34" s="52" t="s">
        <v>95</v>
      </c>
      <c r="B34" s="52"/>
      <c r="C34" s="52"/>
      <c r="D34" s="52"/>
    </row>
    <row r="35" spans="1:9" ht="12" thickBot="1" x14ac:dyDescent="0.25">
      <c r="A35" s="6" t="s">
        <v>6</v>
      </c>
      <c r="B35" s="6" t="s">
        <v>7</v>
      </c>
      <c r="C35" s="7" t="s">
        <v>8</v>
      </c>
      <c r="D35" s="7" t="s">
        <v>9</v>
      </c>
      <c r="E35" s="8" t="s">
        <v>10</v>
      </c>
      <c r="F35" s="9" t="s">
        <v>6</v>
      </c>
      <c r="G35" s="6" t="s">
        <v>7</v>
      </c>
      <c r="H35" s="10" t="s">
        <v>11</v>
      </c>
      <c r="I35" s="10" t="s">
        <v>12</v>
      </c>
    </row>
    <row r="36" spans="1:9" x14ac:dyDescent="0.2">
      <c r="F36" s="5"/>
      <c r="I36" s="39"/>
    </row>
    <row r="37" spans="1:9" x14ac:dyDescent="0.2">
      <c r="A37" s="18" t="s">
        <v>96</v>
      </c>
      <c r="B37" s="25">
        <v>42977</v>
      </c>
      <c r="C37" s="47" t="s">
        <v>97</v>
      </c>
      <c r="D37" s="4" t="s">
        <v>98</v>
      </c>
      <c r="E37" s="26">
        <v>46858.54</v>
      </c>
      <c r="F37" s="5"/>
      <c r="I37" s="39">
        <f>+E37</f>
        <v>46858.54</v>
      </c>
    </row>
    <row r="38" spans="1:9" x14ac:dyDescent="0.2">
      <c r="A38" s="18" t="s">
        <v>123</v>
      </c>
      <c r="B38" s="25">
        <v>43007</v>
      </c>
      <c r="C38" s="47" t="s">
        <v>122</v>
      </c>
      <c r="D38" s="4" t="s">
        <v>98</v>
      </c>
      <c r="E38" s="26">
        <v>29708.45</v>
      </c>
      <c r="F38" s="5"/>
      <c r="I38" s="39">
        <f>+E38</f>
        <v>29708.45</v>
      </c>
    </row>
    <row r="39" spans="1:9" x14ac:dyDescent="0.2">
      <c r="A39" s="18"/>
      <c r="B39" s="25"/>
      <c r="E39" s="26"/>
      <c r="F39" s="5"/>
      <c r="I39" s="39"/>
    </row>
    <row r="40" spans="1:9" x14ac:dyDescent="0.2">
      <c r="A40" s="18"/>
      <c r="B40" s="25"/>
      <c r="E40" s="26"/>
      <c r="F40" s="5" t="s">
        <v>20</v>
      </c>
      <c r="I40" s="39">
        <f>+I37+I38</f>
        <v>76566.990000000005</v>
      </c>
    </row>
    <row r="41" spans="1:9" ht="12" thickBot="1" x14ac:dyDescent="0.25">
      <c r="F41" s="5" t="s">
        <v>21</v>
      </c>
      <c r="I41" s="33">
        <v>76566.960000000006</v>
      </c>
    </row>
    <row r="42" spans="1:9" ht="12" thickTop="1" x14ac:dyDescent="0.2">
      <c r="F42" s="5" t="s">
        <v>22</v>
      </c>
      <c r="I42" s="39">
        <f>+I40-I41</f>
        <v>2.9999999998835847E-2</v>
      </c>
    </row>
    <row r="43" spans="1:9" x14ac:dyDescent="0.2">
      <c r="F43" s="5"/>
      <c r="I43" s="39"/>
    </row>
    <row r="44" spans="1:9" x14ac:dyDescent="0.2">
      <c r="A44" s="52" t="s">
        <v>124</v>
      </c>
      <c r="B44" s="52"/>
      <c r="C44" s="52"/>
      <c r="D44" s="52"/>
    </row>
    <row r="45" spans="1:9" ht="12" thickBot="1" x14ac:dyDescent="0.25">
      <c r="A45" s="6" t="s">
        <v>6</v>
      </c>
      <c r="B45" s="6" t="s">
        <v>7</v>
      </c>
      <c r="C45" s="7" t="s">
        <v>8</v>
      </c>
      <c r="D45" s="7" t="s">
        <v>9</v>
      </c>
      <c r="E45" s="8" t="s">
        <v>10</v>
      </c>
      <c r="F45" s="9" t="s">
        <v>6</v>
      </c>
      <c r="G45" s="6" t="s">
        <v>7</v>
      </c>
      <c r="H45" s="10" t="s">
        <v>11</v>
      </c>
      <c r="I45" s="10" t="s">
        <v>12</v>
      </c>
    </row>
    <row r="46" spans="1:9" x14ac:dyDescent="0.2">
      <c r="F46" s="5"/>
      <c r="I46" s="39"/>
    </row>
    <row r="47" spans="1:9" x14ac:dyDescent="0.2">
      <c r="A47" s="18" t="s">
        <v>96</v>
      </c>
      <c r="B47" s="25">
        <v>42977</v>
      </c>
      <c r="C47" s="47" t="s">
        <v>97</v>
      </c>
      <c r="D47" s="4" t="s">
        <v>98</v>
      </c>
      <c r="E47" s="26">
        <v>232563.21</v>
      </c>
      <c r="F47" s="18" t="s">
        <v>125</v>
      </c>
      <c r="G47" s="51">
        <v>43007</v>
      </c>
      <c r="H47" s="1">
        <v>26817.63</v>
      </c>
      <c r="I47" s="39">
        <f>+E47-H47</f>
        <v>205745.58</v>
      </c>
    </row>
    <row r="48" spans="1:9" x14ac:dyDescent="0.2">
      <c r="A48" s="18"/>
      <c r="B48" s="25"/>
      <c r="C48" s="47"/>
      <c r="E48" s="26"/>
      <c r="F48" s="5"/>
      <c r="I48" s="39"/>
    </row>
    <row r="49" spans="1:9" x14ac:dyDescent="0.2">
      <c r="A49" s="18"/>
      <c r="B49" s="25"/>
      <c r="E49" s="26"/>
      <c r="F49" s="5"/>
      <c r="I49" s="39"/>
    </row>
    <row r="50" spans="1:9" x14ac:dyDescent="0.2">
      <c r="A50" s="18"/>
      <c r="B50" s="25"/>
      <c r="E50" s="26"/>
      <c r="F50" s="5" t="s">
        <v>20</v>
      </c>
      <c r="I50" s="39">
        <f>+I47+I48</f>
        <v>205745.58</v>
      </c>
    </row>
    <row r="51" spans="1:9" ht="12" thickBot="1" x14ac:dyDescent="0.25">
      <c r="F51" s="5" t="s">
        <v>21</v>
      </c>
      <c r="I51" s="33">
        <v>205745.58</v>
      </c>
    </row>
    <row r="52" spans="1:9" ht="12" thickTop="1" x14ac:dyDescent="0.2">
      <c r="F52" s="5" t="s">
        <v>22</v>
      </c>
      <c r="I52" s="39">
        <f>+I50-I51</f>
        <v>0</v>
      </c>
    </row>
    <row r="53" spans="1:9" x14ac:dyDescent="0.2">
      <c r="F53" s="5"/>
      <c r="I53" s="39"/>
    </row>
    <row r="54" spans="1:9" x14ac:dyDescent="0.2">
      <c r="F54" s="5"/>
      <c r="I54" s="39"/>
    </row>
    <row r="55" spans="1:9" x14ac:dyDescent="0.2">
      <c r="A55" s="52" t="s">
        <v>99</v>
      </c>
      <c r="B55" s="52"/>
      <c r="C55" s="52"/>
      <c r="D55" s="52"/>
    </row>
    <row r="56" spans="1:9" ht="12" thickBot="1" x14ac:dyDescent="0.25">
      <c r="A56" s="6" t="s">
        <v>6</v>
      </c>
      <c r="B56" s="6" t="s">
        <v>7</v>
      </c>
      <c r="C56" s="7" t="s">
        <v>8</v>
      </c>
      <c r="D56" s="7" t="s">
        <v>9</v>
      </c>
      <c r="E56" s="8" t="s">
        <v>10</v>
      </c>
      <c r="F56" s="9" t="s">
        <v>6</v>
      </c>
      <c r="G56" s="6" t="s">
        <v>7</v>
      </c>
      <c r="H56" s="10" t="s">
        <v>11</v>
      </c>
      <c r="I56" s="10" t="s">
        <v>12</v>
      </c>
    </row>
    <row r="57" spans="1:9" x14ac:dyDescent="0.2">
      <c r="F57" s="5"/>
      <c r="I57" s="39"/>
    </row>
    <row r="58" spans="1:9" x14ac:dyDescent="0.2">
      <c r="A58" s="18" t="s">
        <v>45</v>
      </c>
      <c r="B58" s="25">
        <v>43007</v>
      </c>
      <c r="C58" s="47" t="s">
        <v>126</v>
      </c>
      <c r="D58" s="4" t="s">
        <v>100</v>
      </c>
      <c r="E58" s="26">
        <v>31746.560000000001</v>
      </c>
      <c r="F58" s="5"/>
      <c r="I58" s="39">
        <f>+E58</f>
        <v>31746.560000000001</v>
      </c>
    </row>
    <row r="59" spans="1:9" x14ac:dyDescent="0.2">
      <c r="A59" s="18"/>
      <c r="B59" s="25"/>
      <c r="E59" s="26"/>
      <c r="F59" s="5"/>
      <c r="I59" s="39"/>
    </row>
    <row r="60" spans="1:9" x14ac:dyDescent="0.2">
      <c r="A60" s="18"/>
      <c r="B60" s="25"/>
      <c r="E60" s="26"/>
      <c r="F60" s="5" t="s">
        <v>20</v>
      </c>
      <c r="I60" s="39">
        <f>+I58</f>
        <v>31746.560000000001</v>
      </c>
    </row>
    <row r="61" spans="1:9" ht="12" thickBot="1" x14ac:dyDescent="0.25">
      <c r="F61" s="5" t="s">
        <v>21</v>
      </c>
      <c r="I61" s="33">
        <v>31746.560000000001</v>
      </c>
    </row>
    <row r="62" spans="1:9" ht="12" thickTop="1" x14ac:dyDescent="0.2">
      <c r="F62" s="5" t="s">
        <v>22</v>
      </c>
      <c r="I62" s="39">
        <f>+I60-I61</f>
        <v>0</v>
      </c>
    </row>
    <row r="63" spans="1:9" x14ac:dyDescent="0.2">
      <c r="F63" s="5"/>
      <c r="I63" s="39"/>
    </row>
    <row r="64" spans="1:9" x14ac:dyDescent="0.2">
      <c r="F64" s="5"/>
      <c r="I64" s="39"/>
    </row>
    <row r="65" spans="1:13" x14ac:dyDescent="0.2">
      <c r="A65" s="52" t="s">
        <v>55</v>
      </c>
      <c r="B65" s="52"/>
      <c r="C65" s="52"/>
      <c r="D65" s="52"/>
    </row>
    <row r="66" spans="1:13" ht="12" thickBot="1" x14ac:dyDescent="0.25">
      <c r="A66" s="6" t="s">
        <v>6</v>
      </c>
      <c r="B66" s="6" t="s">
        <v>7</v>
      </c>
      <c r="C66" s="7" t="s">
        <v>8</v>
      </c>
      <c r="D66" s="7" t="s">
        <v>9</v>
      </c>
      <c r="E66" s="8" t="s">
        <v>10</v>
      </c>
      <c r="F66" s="9" t="s">
        <v>6</v>
      </c>
      <c r="G66" s="6" t="s">
        <v>7</v>
      </c>
      <c r="H66" s="10" t="s">
        <v>11</v>
      </c>
      <c r="I66" s="10" t="s">
        <v>12</v>
      </c>
    </row>
    <row r="67" spans="1:13" x14ac:dyDescent="0.2">
      <c r="F67" s="5"/>
      <c r="I67" s="39"/>
    </row>
    <row r="68" spans="1:13" x14ac:dyDescent="0.2">
      <c r="A68" s="18" t="s">
        <v>127</v>
      </c>
      <c r="B68" s="25">
        <v>42997</v>
      </c>
      <c r="C68" s="47" t="s">
        <v>129</v>
      </c>
      <c r="D68" s="4" t="s">
        <v>131</v>
      </c>
      <c r="E68" s="26">
        <v>17017.2</v>
      </c>
      <c r="F68" s="5"/>
      <c r="I68" s="39">
        <f>+E68</f>
        <v>17017.2</v>
      </c>
    </row>
    <row r="69" spans="1:13" x14ac:dyDescent="0.2">
      <c r="A69" s="18" t="s">
        <v>128</v>
      </c>
      <c r="B69" s="25">
        <v>42997</v>
      </c>
      <c r="C69" s="47" t="s">
        <v>130</v>
      </c>
      <c r="D69" s="4" t="s">
        <v>132</v>
      </c>
      <c r="E69" s="26">
        <v>3480</v>
      </c>
      <c r="F69" s="5"/>
      <c r="I69" s="39">
        <f>+E69</f>
        <v>3480</v>
      </c>
    </row>
    <row r="70" spans="1:13" x14ac:dyDescent="0.2">
      <c r="A70" s="18"/>
      <c r="B70" s="25"/>
      <c r="E70" s="26"/>
      <c r="F70" s="5"/>
      <c r="I70" s="39"/>
    </row>
    <row r="71" spans="1:13" x14ac:dyDescent="0.2">
      <c r="A71" s="18"/>
      <c r="B71" s="25"/>
      <c r="E71" s="26"/>
      <c r="F71" s="5" t="s">
        <v>20</v>
      </c>
      <c r="I71" s="39">
        <f>+I68+I69</f>
        <v>20497.2</v>
      </c>
    </row>
    <row r="72" spans="1:13" ht="12" thickBot="1" x14ac:dyDescent="0.25">
      <c r="F72" s="5" t="s">
        <v>21</v>
      </c>
      <c r="I72" s="33">
        <v>20497.2</v>
      </c>
    </row>
    <row r="73" spans="1:13" ht="12" thickTop="1" x14ac:dyDescent="0.2">
      <c r="F73" s="5" t="s">
        <v>22</v>
      </c>
      <c r="I73" s="39">
        <f>+I71-I72</f>
        <v>0</v>
      </c>
    </row>
    <row r="74" spans="1:13" x14ac:dyDescent="0.2">
      <c r="F74" s="5"/>
      <c r="I74" s="39"/>
    </row>
    <row r="75" spans="1:13" x14ac:dyDescent="0.2">
      <c r="F75" s="5"/>
      <c r="I75" s="39"/>
    </row>
    <row r="76" spans="1:13" x14ac:dyDescent="0.2">
      <c r="F76" s="5"/>
      <c r="I76" s="39"/>
    </row>
    <row r="77" spans="1:13" x14ac:dyDescent="0.2">
      <c r="F77" s="5"/>
      <c r="I77" s="39"/>
    </row>
    <row r="78" spans="1:13" ht="10.5" customHeight="1" x14ac:dyDescent="0.2">
      <c r="F78" s="5"/>
      <c r="I78" s="39"/>
      <c r="M78" s="26"/>
    </row>
    <row r="79" spans="1:13" x14ac:dyDescent="0.2">
      <c r="H79" s="44" t="s">
        <v>10</v>
      </c>
      <c r="I79" s="39">
        <f>+I71+I60+I50+I40+I29+I18</f>
        <v>853615.13</v>
      </c>
      <c r="J79" s="45"/>
      <c r="K79" s="45"/>
    </row>
    <row r="80" spans="1:13" ht="12" thickBot="1" x14ac:dyDescent="0.25">
      <c r="H80" s="44" t="s">
        <v>35</v>
      </c>
      <c r="I80" s="33">
        <v>853615.09</v>
      </c>
      <c r="K80" s="41"/>
    </row>
    <row r="81" spans="6:9" ht="12" thickTop="1" x14ac:dyDescent="0.2">
      <c r="H81" s="44" t="s">
        <v>36</v>
      </c>
      <c r="I81" s="39">
        <f>+I79-I80</f>
        <v>4.0000000037252903E-2</v>
      </c>
    </row>
    <row r="82" spans="6:9" x14ac:dyDescent="0.2">
      <c r="F82" s="46"/>
    </row>
  </sheetData>
  <mergeCells count="10">
    <mergeCell ref="A65:D65"/>
    <mergeCell ref="A55:D55"/>
    <mergeCell ref="A34:D34"/>
    <mergeCell ref="A1:H1"/>
    <mergeCell ref="A2:H2"/>
    <mergeCell ref="A3:H3"/>
    <mergeCell ref="A5:H5"/>
    <mergeCell ref="A8:D8"/>
    <mergeCell ref="A22:D22"/>
    <mergeCell ref="A44:D4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K16" sqref="K16"/>
    </sheetView>
  </sheetViews>
  <sheetFormatPr baseColWidth="10" defaultRowHeight="11.25" x14ac:dyDescent="0.2"/>
  <cols>
    <col min="1" max="1" width="11.42578125" style="2"/>
    <col min="2" max="2" width="11.42578125" style="3"/>
    <col min="3" max="3" width="10.140625" style="4" bestFit="1" customWidth="1"/>
    <col min="4" max="4" width="35.140625" style="4" bestFit="1" customWidth="1"/>
    <col min="5" max="5" width="9.85546875" style="2" bestFit="1" customWidth="1"/>
    <col min="6" max="6" width="10.7109375" style="2" bestFit="1" customWidth="1"/>
    <col min="7" max="7" width="8.7109375" style="2" bestFit="1" customWidth="1"/>
    <col min="8" max="8" width="9.7109375" style="1" bestFit="1" customWidth="1"/>
    <col min="9" max="9" width="11.140625" style="1" bestFit="1" customWidth="1"/>
    <col min="10" max="16384" width="11.42578125" style="2"/>
  </cols>
  <sheetData>
    <row r="1" spans="1:9" x14ac:dyDescent="0.2">
      <c r="A1" s="53" t="s">
        <v>0</v>
      </c>
      <c r="B1" s="53"/>
      <c r="C1" s="53"/>
      <c r="D1" s="53"/>
      <c r="E1" s="53"/>
      <c r="F1" s="53"/>
      <c r="G1" s="53"/>
      <c r="H1" s="53"/>
    </row>
    <row r="2" spans="1:9" x14ac:dyDescent="0.2">
      <c r="A2" s="53" t="s">
        <v>1</v>
      </c>
      <c r="B2" s="53"/>
      <c r="C2" s="53"/>
      <c r="D2" s="53"/>
      <c r="E2" s="53"/>
      <c r="F2" s="53"/>
      <c r="G2" s="53"/>
      <c r="H2" s="53"/>
    </row>
    <row r="3" spans="1:9" x14ac:dyDescent="0.2">
      <c r="A3" s="53" t="s">
        <v>2</v>
      </c>
      <c r="B3" s="53"/>
      <c r="C3" s="53"/>
      <c r="D3" s="53"/>
      <c r="E3" s="53"/>
      <c r="F3" s="53"/>
      <c r="G3" s="53"/>
      <c r="H3" s="53"/>
    </row>
    <row r="5" spans="1:9" x14ac:dyDescent="0.2">
      <c r="A5" s="56">
        <v>43009</v>
      </c>
      <c r="B5" s="54"/>
      <c r="C5" s="54"/>
      <c r="D5" s="54"/>
      <c r="E5" s="54"/>
      <c r="F5" s="54"/>
      <c r="G5" s="54"/>
      <c r="H5" s="54"/>
    </row>
    <row r="8" spans="1:9" x14ac:dyDescent="0.2">
      <c r="F8" s="5"/>
      <c r="I8" s="39"/>
    </row>
    <row r="9" spans="1:9" x14ac:dyDescent="0.2">
      <c r="F9" s="5"/>
      <c r="I9" s="39"/>
    </row>
    <row r="10" spans="1:9" x14ac:dyDescent="0.2">
      <c r="A10" s="52" t="s">
        <v>95</v>
      </c>
      <c r="B10" s="52"/>
      <c r="C10" s="52"/>
      <c r="D10" s="52"/>
    </row>
    <row r="11" spans="1:9" ht="12" thickBot="1" x14ac:dyDescent="0.25">
      <c r="A11" s="6" t="s">
        <v>6</v>
      </c>
      <c r="B11" s="6" t="s">
        <v>7</v>
      </c>
      <c r="C11" s="7" t="s">
        <v>8</v>
      </c>
      <c r="D11" s="7" t="s">
        <v>9</v>
      </c>
      <c r="E11" s="8" t="s">
        <v>10</v>
      </c>
      <c r="F11" s="9" t="s">
        <v>6</v>
      </c>
      <c r="G11" s="6" t="s">
        <v>7</v>
      </c>
      <c r="H11" s="10" t="s">
        <v>11</v>
      </c>
      <c r="I11" s="10" t="s">
        <v>12</v>
      </c>
    </row>
    <row r="12" spans="1:9" x14ac:dyDescent="0.2">
      <c r="F12" s="5"/>
      <c r="I12" s="39"/>
    </row>
    <row r="13" spans="1:9" x14ac:dyDescent="0.2">
      <c r="A13" s="18" t="s">
        <v>96</v>
      </c>
      <c r="B13" s="25">
        <v>42977</v>
      </c>
      <c r="C13" s="47" t="s">
        <v>97</v>
      </c>
      <c r="D13" s="4" t="s">
        <v>133</v>
      </c>
      <c r="E13" s="26">
        <v>46858.54</v>
      </c>
      <c r="F13" s="5"/>
      <c r="I13" s="39">
        <f>+E13</f>
        <v>46858.54</v>
      </c>
    </row>
    <row r="14" spans="1:9" x14ac:dyDescent="0.2">
      <c r="A14" s="18"/>
      <c r="B14" s="25"/>
      <c r="E14" s="26"/>
      <c r="F14" s="5"/>
      <c r="I14" s="39"/>
    </row>
    <row r="15" spans="1:9" x14ac:dyDescent="0.2">
      <c r="A15" s="18"/>
      <c r="B15" s="25"/>
      <c r="E15" s="26"/>
      <c r="F15" s="5" t="s">
        <v>20</v>
      </c>
      <c r="I15" s="39">
        <f>+I13</f>
        <v>46858.54</v>
      </c>
    </row>
    <row r="16" spans="1:9" ht="12" thickBot="1" x14ac:dyDescent="0.25">
      <c r="F16" s="5" t="s">
        <v>21</v>
      </c>
      <c r="I16" s="33">
        <v>46858.5</v>
      </c>
    </row>
    <row r="17" spans="1:13" ht="12" thickTop="1" x14ac:dyDescent="0.2">
      <c r="F17" s="5" t="s">
        <v>22</v>
      </c>
      <c r="I17" s="39">
        <f>+I15-I16</f>
        <v>4.0000000000873115E-2</v>
      </c>
    </row>
    <row r="18" spans="1:13" x14ac:dyDescent="0.2">
      <c r="F18" s="5"/>
      <c r="I18" s="39"/>
    </row>
    <row r="19" spans="1:13" x14ac:dyDescent="0.2">
      <c r="F19" s="5"/>
      <c r="I19" s="39"/>
    </row>
    <row r="20" spans="1:13" x14ac:dyDescent="0.2">
      <c r="F20" s="5"/>
      <c r="I20" s="39"/>
    </row>
    <row r="21" spans="1:13" x14ac:dyDescent="0.2">
      <c r="A21" s="52" t="s">
        <v>99</v>
      </c>
      <c r="B21" s="52"/>
      <c r="C21" s="52"/>
      <c r="D21" s="52"/>
    </row>
    <row r="22" spans="1:13" ht="12" thickBot="1" x14ac:dyDescent="0.25">
      <c r="A22" s="6" t="s">
        <v>6</v>
      </c>
      <c r="B22" s="6" t="s">
        <v>7</v>
      </c>
      <c r="C22" s="7" t="s">
        <v>8</v>
      </c>
      <c r="D22" s="7" t="s">
        <v>9</v>
      </c>
      <c r="E22" s="8" t="s">
        <v>10</v>
      </c>
      <c r="F22" s="9" t="s">
        <v>6</v>
      </c>
      <c r="G22" s="6" t="s">
        <v>7</v>
      </c>
      <c r="H22" s="10" t="s">
        <v>11</v>
      </c>
      <c r="I22" s="10" t="s">
        <v>12</v>
      </c>
    </row>
    <row r="23" spans="1:13" x14ac:dyDescent="0.2">
      <c r="F23" s="5"/>
      <c r="I23" s="39"/>
    </row>
    <row r="24" spans="1:13" x14ac:dyDescent="0.2">
      <c r="A24" s="18" t="s">
        <v>140</v>
      </c>
      <c r="B24" s="25">
        <v>43022</v>
      </c>
      <c r="C24" s="47" t="s">
        <v>139</v>
      </c>
      <c r="D24" s="4" t="s">
        <v>138</v>
      </c>
      <c r="E24" s="26">
        <v>60848.94</v>
      </c>
      <c r="F24" s="5"/>
      <c r="I24" s="39">
        <f>+E24</f>
        <v>60848.94</v>
      </c>
    </row>
    <row r="25" spans="1:13" x14ac:dyDescent="0.2">
      <c r="A25" s="18"/>
      <c r="B25" s="25"/>
      <c r="E25" s="26"/>
      <c r="F25" s="5"/>
      <c r="I25" s="39"/>
    </row>
    <row r="26" spans="1:13" x14ac:dyDescent="0.2">
      <c r="A26" s="18"/>
      <c r="B26" s="25"/>
      <c r="E26" s="26"/>
      <c r="F26" s="5" t="s">
        <v>20</v>
      </c>
      <c r="I26" s="39">
        <f>+I24</f>
        <v>60848.94</v>
      </c>
    </row>
    <row r="27" spans="1:13" ht="12" thickBot="1" x14ac:dyDescent="0.25">
      <c r="F27" s="5" t="s">
        <v>21</v>
      </c>
      <c r="I27" s="33">
        <v>60848.94</v>
      </c>
    </row>
    <row r="28" spans="1:13" ht="12" thickTop="1" x14ac:dyDescent="0.2">
      <c r="F28" s="5" t="s">
        <v>22</v>
      </c>
      <c r="I28" s="39">
        <f>+I26-I27</f>
        <v>0</v>
      </c>
    </row>
    <row r="29" spans="1:13" x14ac:dyDescent="0.2">
      <c r="F29" s="5"/>
      <c r="I29" s="39"/>
    </row>
    <row r="30" spans="1:13" x14ac:dyDescent="0.2">
      <c r="F30" s="5"/>
      <c r="I30" s="39"/>
    </row>
    <row r="31" spans="1:13" ht="10.5" customHeight="1" x14ac:dyDescent="0.2">
      <c r="F31" s="5"/>
      <c r="I31" s="39"/>
      <c r="M31" s="26"/>
    </row>
    <row r="32" spans="1:13" x14ac:dyDescent="0.2">
      <c r="H32" s="44" t="s">
        <v>10</v>
      </c>
      <c r="I32" s="39">
        <f>+I26+I15</f>
        <v>107707.48000000001</v>
      </c>
      <c r="J32" s="45"/>
      <c r="K32" s="45"/>
    </row>
    <row r="33" spans="6:11" ht="12" thickBot="1" x14ac:dyDescent="0.25">
      <c r="H33" s="44" t="s">
        <v>35</v>
      </c>
      <c r="I33" s="33">
        <v>107707.4</v>
      </c>
      <c r="K33" s="41"/>
    </row>
    <row r="34" spans="6:11" ht="12" thickTop="1" x14ac:dyDescent="0.2">
      <c r="H34" s="44" t="s">
        <v>36</v>
      </c>
      <c r="I34" s="39">
        <f>+I32-I33</f>
        <v>8.0000000016298145E-2</v>
      </c>
    </row>
    <row r="35" spans="6:11" x14ac:dyDescent="0.2">
      <c r="F35" s="46"/>
    </row>
  </sheetData>
  <mergeCells count="6">
    <mergeCell ref="A10:D10"/>
    <mergeCell ref="A21:D21"/>
    <mergeCell ref="A1:H1"/>
    <mergeCell ref="A2:H2"/>
    <mergeCell ref="A3:H3"/>
    <mergeCell ref="A5:H5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28" workbookViewId="0">
      <selection activeCell="A28" sqref="A1:XFD1048576"/>
    </sheetView>
  </sheetViews>
  <sheetFormatPr baseColWidth="10" defaultRowHeight="11.25" x14ac:dyDescent="0.2"/>
  <cols>
    <col min="1" max="1" width="11.42578125" style="2"/>
    <col min="2" max="2" width="11.42578125" style="3"/>
    <col min="3" max="3" width="10.140625" style="4" bestFit="1" customWidth="1"/>
    <col min="4" max="4" width="35.140625" style="4" bestFit="1" customWidth="1"/>
    <col min="5" max="5" width="9.85546875" style="2" bestFit="1" customWidth="1"/>
    <col min="6" max="6" width="10.7109375" style="2" bestFit="1" customWidth="1"/>
    <col min="7" max="7" width="8.7109375" style="2" bestFit="1" customWidth="1"/>
    <col min="8" max="8" width="10.140625" style="1" bestFit="1" customWidth="1"/>
    <col min="9" max="9" width="12" style="1" bestFit="1" customWidth="1"/>
    <col min="10" max="16384" width="11.42578125" style="2"/>
  </cols>
  <sheetData>
    <row r="1" spans="1:9" x14ac:dyDescent="0.2">
      <c r="A1" s="53" t="s">
        <v>0</v>
      </c>
      <c r="B1" s="53"/>
      <c r="C1" s="53"/>
      <c r="D1" s="53"/>
      <c r="E1" s="53"/>
      <c r="F1" s="53"/>
      <c r="G1" s="53"/>
      <c r="H1" s="53"/>
    </row>
    <row r="2" spans="1:9" x14ac:dyDescent="0.2">
      <c r="A2" s="53" t="s">
        <v>1</v>
      </c>
      <c r="B2" s="53"/>
      <c r="C2" s="53"/>
      <c r="D2" s="53"/>
      <c r="E2" s="53"/>
      <c r="F2" s="53"/>
      <c r="G2" s="53"/>
      <c r="H2" s="53"/>
    </row>
    <row r="3" spans="1:9" x14ac:dyDescent="0.2">
      <c r="A3" s="53" t="s">
        <v>2</v>
      </c>
      <c r="B3" s="53"/>
      <c r="C3" s="53"/>
      <c r="D3" s="53"/>
      <c r="E3" s="53"/>
      <c r="F3" s="53"/>
      <c r="G3" s="53"/>
      <c r="H3" s="53"/>
    </row>
    <row r="5" spans="1:9" x14ac:dyDescent="0.2">
      <c r="A5" s="56">
        <v>43040</v>
      </c>
      <c r="B5" s="54"/>
      <c r="C5" s="54"/>
      <c r="D5" s="54"/>
      <c r="E5" s="54"/>
      <c r="F5" s="54"/>
      <c r="G5" s="54"/>
      <c r="H5" s="54"/>
    </row>
    <row r="7" spans="1:9" x14ac:dyDescent="0.2">
      <c r="F7" s="5"/>
      <c r="I7" s="39"/>
    </row>
    <row r="8" spans="1:9" x14ac:dyDescent="0.2">
      <c r="A8" s="52" t="s">
        <v>95</v>
      </c>
      <c r="B8" s="52"/>
      <c r="C8" s="52"/>
      <c r="D8" s="52"/>
    </row>
    <row r="9" spans="1:9" ht="12" thickBot="1" x14ac:dyDescent="0.25">
      <c r="A9" s="6" t="s">
        <v>6</v>
      </c>
      <c r="B9" s="6" t="s">
        <v>7</v>
      </c>
      <c r="C9" s="7" t="s">
        <v>8</v>
      </c>
      <c r="D9" s="7" t="s">
        <v>9</v>
      </c>
      <c r="E9" s="8" t="s">
        <v>10</v>
      </c>
      <c r="F9" s="9" t="s">
        <v>6</v>
      </c>
      <c r="G9" s="6" t="s">
        <v>7</v>
      </c>
      <c r="H9" s="10" t="s">
        <v>11</v>
      </c>
      <c r="I9" s="10" t="s">
        <v>12</v>
      </c>
    </row>
    <row r="10" spans="1:9" x14ac:dyDescent="0.2">
      <c r="F10" s="5"/>
      <c r="I10" s="39"/>
    </row>
    <row r="11" spans="1:9" x14ac:dyDescent="0.2">
      <c r="A11" s="18" t="s">
        <v>96</v>
      </c>
      <c r="B11" s="25">
        <v>42977</v>
      </c>
      <c r="C11" s="47" t="s">
        <v>97</v>
      </c>
      <c r="D11" s="4" t="s">
        <v>133</v>
      </c>
      <c r="E11" s="26">
        <v>46858.54</v>
      </c>
      <c r="F11" s="5"/>
      <c r="I11" s="39">
        <f>+E11</f>
        <v>46858.54</v>
      </c>
    </row>
    <row r="12" spans="1:9" x14ac:dyDescent="0.2">
      <c r="A12" s="18" t="s">
        <v>146</v>
      </c>
      <c r="B12" s="25">
        <v>43069</v>
      </c>
      <c r="C12" s="47" t="s">
        <v>148</v>
      </c>
      <c r="D12" s="4" t="s">
        <v>26</v>
      </c>
      <c r="E12" s="26">
        <v>62887.89</v>
      </c>
      <c r="F12" s="5"/>
      <c r="I12" s="39">
        <f t="shared" ref="I12:I13" si="0">+E12</f>
        <v>62887.89</v>
      </c>
    </row>
    <row r="13" spans="1:9" x14ac:dyDescent="0.2">
      <c r="A13" s="18" t="s">
        <v>147</v>
      </c>
      <c r="B13" s="25">
        <v>43069</v>
      </c>
      <c r="C13" s="47" t="s">
        <v>149</v>
      </c>
      <c r="D13" s="4" t="s">
        <v>26</v>
      </c>
      <c r="E13" s="26">
        <v>40297.75</v>
      </c>
      <c r="F13" s="5"/>
      <c r="I13" s="39">
        <f t="shared" si="0"/>
        <v>40297.75</v>
      </c>
    </row>
    <row r="14" spans="1:9" x14ac:dyDescent="0.2">
      <c r="A14" s="18"/>
      <c r="B14" s="25"/>
      <c r="C14" s="47"/>
      <c r="E14" s="26"/>
      <c r="F14" s="5"/>
      <c r="I14" s="39"/>
    </row>
    <row r="15" spans="1:9" x14ac:dyDescent="0.2">
      <c r="A15" s="18"/>
      <c r="B15" s="25"/>
      <c r="E15" s="26"/>
      <c r="F15" s="5"/>
      <c r="I15" s="39"/>
    </row>
    <row r="16" spans="1:9" x14ac:dyDescent="0.2">
      <c r="A16" s="18"/>
      <c r="B16" s="25"/>
      <c r="E16" s="26"/>
      <c r="F16" s="5" t="s">
        <v>20</v>
      </c>
      <c r="I16" s="39">
        <f>SUM(I11:I13)</f>
        <v>150044.18</v>
      </c>
    </row>
    <row r="17" spans="1:9" ht="12" thickBot="1" x14ac:dyDescent="0.25">
      <c r="F17" s="5" t="s">
        <v>21</v>
      </c>
      <c r="I17" s="33">
        <v>150044.14000000001</v>
      </c>
    </row>
    <row r="18" spans="1:9" ht="12" thickTop="1" x14ac:dyDescent="0.2">
      <c r="F18" s="5" t="s">
        <v>22</v>
      </c>
      <c r="I18" s="39">
        <f>+I16-I17</f>
        <v>3.9999999979045242E-2</v>
      </c>
    </row>
    <row r="19" spans="1:9" x14ac:dyDescent="0.2">
      <c r="F19" s="5"/>
      <c r="I19" s="39"/>
    </row>
    <row r="20" spans="1:9" x14ac:dyDescent="0.2">
      <c r="A20" s="52" t="s">
        <v>124</v>
      </c>
      <c r="B20" s="52"/>
      <c r="C20" s="52"/>
      <c r="D20" s="52"/>
    </row>
    <row r="21" spans="1:9" ht="12" thickBot="1" x14ac:dyDescent="0.25">
      <c r="A21" s="6" t="s">
        <v>6</v>
      </c>
      <c r="B21" s="6" t="s">
        <v>7</v>
      </c>
      <c r="C21" s="7" t="s">
        <v>8</v>
      </c>
      <c r="D21" s="7" t="s">
        <v>9</v>
      </c>
      <c r="E21" s="8" t="s">
        <v>10</v>
      </c>
      <c r="F21" s="9" t="s">
        <v>6</v>
      </c>
      <c r="G21" s="6" t="s">
        <v>7</v>
      </c>
      <c r="H21" s="10" t="s">
        <v>11</v>
      </c>
      <c r="I21" s="10" t="s">
        <v>12</v>
      </c>
    </row>
    <row r="22" spans="1:9" x14ac:dyDescent="0.2">
      <c r="F22" s="5"/>
      <c r="I22" s="39"/>
    </row>
    <row r="23" spans="1:9" x14ac:dyDescent="0.2">
      <c r="A23" s="18" t="s">
        <v>144</v>
      </c>
      <c r="B23" s="25">
        <v>43064</v>
      </c>
      <c r="C23" s="47" t="s">
        <v>145</v>
      </c>
      <c r="D23" s="4" t="s">
        <v>141</v>
      </c>
      <c r="E23" s="26">
        <v>243466.9</v>
      </c>
      <c r="F23" s="5"/>
      <c r="I23" s="39">
        <f>+E23</f>
        <v>243466.9</v>
      </c>
    </row>
    <row r="24" spans="1:9" x14ac:dyDescent="0.2">
      <c r="A24" s="18"/>
      <c r="B24" s="25"/>
      <c r="E24" s="26"/>
      <c r="F24" s="5"/>
      <c r="I24" s="39"/>
    </row>
    <row r="25" spans="1:9" x14ac:dyDescent="0.2">
      <c r="A25" s="18"/>
      <c r="B25" s="25"/>
      <c r="E25" s="26"/>
      <c r="F25" s="5" t="s">
        <v>20</v>
      </c>
      <c r="I25" s="39">
        <f>+I23</f>
        <v>243466.9</v>
      </c>
    </row>
    <row r="26" spans="1:9" ht="12" thickBot="1" x14ac:dyDescent="0.25">
      <c r="F26" s="5" t="s">
        <v>21</v>
      </c>
      <c r="I26" s="33">
        <v>243466.9</v>
      </c>
    </row>
    <row r="27" spans="1:9" ht="12" thickTop="1" x14ac:dyDescent="0.2">
      <c r="F27" s="5" t="s">
        <v>22</v>
      </c>
      <c r="I27" s="39">
        <f>+I25-I26</f>
        <v>0</v>
      </c>
    </row>
    <row r="28" spans="1:9" x14ac:dyDescent="0.2">
      <c r="F28" s="5"/>
      <c r="I28" s="39"/>
    </row>
    <row r="29" spans="1:9" x14ac:dyDescent="0.2">
      <c r="F29" s="5"/>
      <c r="I29" s="39"/>
    </row>
    <row r="30" spans="1:9" x14ac:dyDescent="0.2">
      <c r="A30" s="52" t="s">
        <v>150</v>
      </c>
      <c r="B30" s="52"/>
      <c r="C30" s="52"/>
      <c r="D30" s="52"/>
    </row>
    <row r="31" spans="1:9" ht="12" thickBot="1" x14ac:dyDescent="0.25">
      <c r="A31" s="6" t="s">
        <v>6</v>
      </c>
      <c r="B31" s="6" t="s">
        <v>7</v>
      </c>
      <c r="C31" s="7" t="s">
        <v>8</v>
      </c>
      <c r="D31" s="7" t="s">
        <v>9</v>
      </c>
      <c r="E31" s="8" t="s">
        <v>10</v>
      </c>
      <c r="F31" s="9" t="s">
        <v>6</v>
      </c>
      <c r="G31" s="6" t="s">
        <v>7</v>
      </c>
      <c r="H31" s="10" t="s">
        <v>11</v>
      </c>
      <c r="I31" s="10" t="s">
        <v>12</v>
      </c>
    </row>
    <row r="32" spans="1:9" x14ac:dyDescent="0.2">
      <c r="F32" s="5"/>
      <c r="I32" s="39"/>
    </row>
    <row r="33" spans="1:13" x14ac:dyDescent="0.2">
      <c r="A33" s="18" t="s">
        <v>151</v>
      </c>
      <c r="B33" s="25">
        <v>43069</v>
      </c>
      <c r="C33" s="47" t="s">
        <v>152</v>
      </c>
      <c r="D33" s="4" t="s">
        <v>153</v>
      </c>
      <c r="E33" s="26">
        <v>900</v>
      </c>
      <c r="F33" s="5"/>
      <c r="I33" s="39">
        <f>+E33</f>
        <v>900</v>
      </c>
    </row>
    <row r="34" spans="1:13" x14ac:dyDescent="0.2">
      <c r="A34" s="18"/>
      <c r="B34" s="25"/>
      <c r="E34" s="26"/>
      <c r="F34" s="5"/>
      <c r="I34" s="39"/>
    </row>
    <row r="35" spans="1:13" x14ac:dyDescent="0.2">
      <c r="A35" s="18"/>
      <c r="B35" s="25"/>
      <c r="E35" s="26"/>
      <c r="F35" s="5" t="s">
        <v>20</v>
      </c>
      <c r="I35" s="39">
        <f>+I33</f>
        <v>900</v>
      </c>
    </row>
    <row r="36" spans="1:13" ht="12" thickBot="1" x14ac:dyDescent="0.25">
      <c r="F36" s="5" t="s">
        <v>21</v>
      </c>
      <c r="I36" s="33">
        <v>900</v>
      </c>
    </row>
    <row r="37" spans="1:13" ht="12" thickTop="1" x14ac:dyDescent="0.2">
      <c r="F37" s="5" t="s">
        <v>22</v>
      </c>
      <c r="I37" s="39">
        <f>+I35-I36</f>
        <v>0</v>
      </c>
    </row>
    <row r="38" spans="1:13" x14ac:dyDescent="0.2">
      <c r="F38" s="5"/>
      <c r="I38" s="39"/>
    </row>
    <row r="39" spans="1:13" x14ac:dyDescent="0.2">
      <c r="F39" s="5"/>
      <c r="I39" s="39"/>
    </row>
    <row r="40" spans="1:13" x14ac:dyDescent="0.2">
      <c r="F40" s="5"/>
      <c r="I40" s="39"/>
    </row>
    <row r="41" spans="1:13" x14ac:dyDescent="0.2">
      <c r="F41" s="5"/>
      <c r="I41" s="39"/>
    </row>
    <row r="42" spans="1:13" ht="10.5" customHeight="1" x14ac:dyDescent="0.2">
      <c r="F42" s="5"/>
      <c r="I42" s="39"/>
      <c r="M42" s="26"/>
    </row>
    <row r="43" spans="1:13" x14ac:dyDescent="0.2">
      <c r="H43" s="44" t="s">
        <v>10</v>
      </c>
      <c r="I43" s="39">
        <f>+I35+I25+I16</f>
        <v>394411.07999999996</v>
      </c>
      <c r="J43" s="45"/>
      <c r="K43" s="45"/>
    </row>
    <row r="44" spans="1:13" ht="12" thickBot="1" x14ac:dyDescent="0.25">
      <c r="H44" s="44" t="s">
        <v>154</v>
      </c>
      <c r="I44" s="33">
        <v>394409.85</v>
      </c>
      <c r="K44" s="41"/>
    </row>
    <row r="45" spans="1:13" ht="12" thickTop="1" x14ac:dyDescent="0.2">
      <c r="H45" s="44" t="s">
        <v>36</v>
      </c>
      <c r="I45" s="39">
        <f>+I43-I44</f>
        <v>1.2299999999813735</v>
      </c>
    </row>
    <row r="46" spans="1:13" x14ac:dyDescent="0.2">
      <c r="F46" s="46"/>
    </row>
  </sheetData>
  <mergeCells count="7">
    <mergeCell ref="A30:D30"/>
    <mergeCell ref="A20:D20"/>
    <mergeCell ref="A1:H1"/>
    <mergeCell ref="A2:H2"/>
    <mergeCell ref="A3:H3"/>
    <mergeCell ref="A5:H5"/>
    <mergeCell ref="A8:D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13" workbookViewId="0">
      <selection activeCell="J33" sqref="J33"/>
    </sheetView>
  </sheetViews>
  <sheetFormatPr baseColWidth="10" defaultRowHeight="11.25" x14ac:dyDescent="0.2"/>
  <cols>
    <col min="1" max="1" width="11.42578125" style="2"/>
    <col min="2" max="2" width="11.42578125" style="3"/>
    <col min="3" max="3" width="10.140625" style="4" bestFit="1" customWidth="1"/>
    <col min="4" max="4" width="35.140625" style="4" bestFit="1" customWidth="1"/>
    <col min="5" max="5" width="9.85546875" style="2" bestFit="1" customWidth="1"/>
    <col min="6" max="6" width="10.7109375" style="2" bestFit="1" customWidth="1"/>
    <col min="7" max="7" width="8.7109375" style="2" bestFit="1" customWidth="1"/>
    <col min="8" max="8" width="10.140625" style="1" bestFit="1" customWidth="1"/>
    <col min="9" max="9" width="12" style="1" bestFit="1" customWidth="1"/>
    <col min="10" max="16384" width="11.42578125" style="2"/>
  </cols>
  <sheetData>
    <row r="1" spans="1:9" x14ac:dyDescent="0.2">
      <c r="A1" s="53" t="s">
        <v>0</v>
      </c>
      <c r="B1" s="53"/>
      <c r="C1" s="53"/>
      <c r="D1" s="53"/>
      <c r="E1" s="53"/>
      <c r="F1" s="53"/>
      <c r="G1" s="53"/>
      <c r="H1" s="53"/>
    </row>
    <row r="2" spans="1:9" x14ac:dyDescent="0.2">
      <c r="A2" s="53" t="s">
        <v>1</v>
      </c>
      <c r="B2" s="53"/>
      <c r="C2" s="53"/>
      <c r="D2" s="53"/>
      <c r="E2" s="53"/>
      <c r="F2" s="53"/>
      <c r="G2" s="53"/>
      <c r="H2" s="53"/>
    </row>
    <row r="3" spans="1:9" x14ac:dyDescent="0.2">
      <c r="A3" s="53" t="s">
        <v>2</v>
      </c>
      <c r="B3" s="53"/>
      <c r="C3" s="53"/>
      <c r="D3" s="53"/>
      <c r="E3" s="53"/>
      <c r="F3" s="53"/>
      <c r="G3" s="53"/>
      <c r="H3" s="53"/>
    </row>
    <row r="5" spans="1:9" x14ac:dyDescent="0.2">
      <c r="A5" s="56">
        <v>43070</v>
      </c>
      <c r="B5" s="54"/>
      <c r="C5" s="54"/>
      <c r="D5" s="54"/>
      <c r="E5" s="54"/>
      <c r="F5" s="54"/>
      <c r="G5" s="54"/>
      <c r="H5" s="54"/>
    </row>
    <row r="7" spans="1:9" x14ac:dyDescent="0.2">
      <c r="F7" s="5"/>
      <c r="I7" s="39"/>
    </row>
    <row r="8" spans="1:9" x14ac:dyDescent="0.2">
      <c r="A8" s="52" t="s">
        <v>155</v>
      </c>
      <c r="B8" s="52"/>
      <c r="C8" s="52"/>
      <c r="D8" s="52"/>
    </row>
    <row r="9" spans="1:9" ht="12" thickBot="1" x14ac:dyDescent="0.25">
      <c r="A9" s="6" t="s">
        <v>6</v>
      </c>
      <c r="B9" s="6" t="s">
        <v>7</v>
      </c>
      <c r="C9" s="7" t="s">
        <v>8</v>
      </c>
      <c r="D9" s="7" t="s">
        <v>9</v>
      </c>
      <c r="E9" s="8" t="s">
        <v>10</v>
      </c>
      <c r="F9" s="9" t="s">
        <v>6</v>
      </c>
      <c r="G9" s="6" t="s">
        <v>7</v>
      </c>
      <c r="H9" s="10" t="s">
        <v>11</v>
      </c>
      <c r="I9" s="10" t="s">
        <v>12</v>
      </c>
    </row>
    <row r="10" spans="1:9" x14ac:dyDescent="0.2">
      <c r="F10" s="5"/>
      <c r="I10" s="39"/>
    </row>
    <row r="11" spans="1:9" x14ac:dyDescent="0.2">
      <c r="A11" s="18" t="s">
        <v>156</v>
      </c>
      <c r="B11" s="42">
        <v>43097</v>
      </c>
      <c r="C11" s="18" t="s">
        <v>157</v>
      </c>
      <c r="D11" s="18" t="s">
        <v>160</v>
      </c>
      <c r="E11" s="21">
        <v>754</v>
      </c>
      <c r="F11" s="5"/>
      <c r="I11" s="39">
        <f t="shared" ref="I11:I12" si="0">+E11</f>
        <v>754</v>
      </c>
    </row>
    <row r="12" spans="1:9" x14ac:dyDescent="0.2">
      <c r="A12" s="18" t="s">
        <v>161</v>
      </c>
      <c r="B12" s="42">
        <v>43097</v>
      </c>
      <c r="C12" s="18" t="s">
        <v>162</v>
      </c>
      <c r="D12" s="18" t="s">
        <v>163</v>
      </c>
      <c r="E12" s="21">
        <v>1102</v>
      </c>
      <c r="F12" s="5"/>
      <c r="I12" s="39">
        <f t="shared" si="0"/>
        <v>1102</v>
      </c>
    </row>
    <row r="13" spans="1:9" x14ac:dyDescent="0.2">
      <c r="A13" s="18"/>
      <c r="B13" s="25"/>
      <c r="E13" s="26"/>
      <c r="F13" s="5"/>
      <c r="I13" s="39"/>
    </row>
    <row r="14" spans="1:9" x14ac:dyDescent="0.2">
      <c r="A14" s="18"/>
      <c r="B14" s="25"/>
      <c r="E14" s="26"/>
      <c r="F14" s="5" t="s">
        <v>20</v>
      </c>
      <c r="I14" s="39">
        <f>+I12+I11</f>
        <v>1856</v>
      </c>
    </row>
    <row r="15" spans="1:9" ht="12" thickBot="1" x14ac:dyDescent="0.25">
      <c r="F15" s="5" t="s">
        <v>21</v>
      </c>
      <c r="I15" s="33">
        <v>1856</v>
      </c>
    </row>
    <row r="16" spans="1:9" ht="12" thickTop="1" x14ac:dyDescent="0.2">
      <c r="F16" s="5" t="s">
        <v>22</v>
      </c>
      <c r="I16" s="39">
        <f>+I14-I15</f>
        <v>0</v>
      </c>
    </row>
    <row r="17" spans="1:13" x14ac:dyDescent="0.2">
      <c r="F17" s="5"/>
      <c r="I17" s="39"/>
    </row>
    <row r="18" spans="1:13" x14ac:dyDescent="0.2">
      <c r="F18" s="5"/>
      <c r="I18" s="39"/>
    </row>
    <row r="19" spans="1:13" x14ac:dyDescent="0.2">
      <c r="A19" s="52" t="s">
        <v>55</v>
      </c>
      <c r="B19" s="52"/>
      <c r="C19" s="52"/>
      <c r="D19" s="52"/>
    </row>
    <row r="20" spans="1:13" ht="12" thickBot="1" x14ac:dyDescent="0.25">
      <c r="A20" s="6" t="s">
        <v>6</v>
      </c>
      <c r="B20" s="6" t="s">
        <v>7</v>
      </c>
      <c r="C20" s="7" t="s">
        <v>8</v>
      </c>
      <c r="D20" s="7" t="s">
        <v>9</v>
      </c>
      <c r="E20" s="8" t="s">
        <v>10</v>
      </c>
      <c r="F20" s="9" t="s">
        <v>6</v>
      </c>
      <c r="G20" s="6" t="s">
        <v>7</v>
      </c>
      <c r="H20" s="10" t="s">
        <v>11</v>
      </c>
      <c r="I20" s="10" t="s">
        <v>12</v>
      </c>
    </row>
    <row r="21" spans="1:13" x14ac:dyDescent="0.2">
      <c r="F21" s="5"/>
      <c r="I21" s="39"/>
    </row>
    <row r="22" spans="1:13" x14ac:dyDescent="0.2">
      <c r="A22" s="18" t="s">
        <v>165</v>
      </c>
      <c r="B22" s="42">
        <v>43083</v>
      </c>
      <c r="C22" s="18" t="s">
        <v>166</v>
      </c>
      <c r="D22" s="18" t="s">
        <v>167</v>
      </c>
      <c r="E22" s="21">
        <v>43243.64</v>
      </c>
      <c r="F22" s="5"/>
      <c r="I22" s="39">
        <f>+E22</f>
        <v>43243.64</v>
      </c>
    </row>
    <row r="23" spans="1:13" x14ac:dyDescent="0.2">
      <c r="A23" s="18"/>
      <c r="B23" s="25"/>
      <c r="C23" s="47"/>
      <c r="E23" s="26"/>
      <c r="F23" s="5"/>
      <c r="I23" s="39"/>
    </row>
    <row r="24" spans="1:13" x14ac:dyDescent="0.2">
      <c r="A24" s="18"/>
      <c r="B24" s="25"/>
      <c r="E24" s="26"/>
      <c r="F24" s="5"/>
      <c r="I24" s="39"/>
    </row>
    <row r="25" spans="1:13" x14ac:dyDescent="0.2">
      <c r="A25" s="18"/>
      <c r="B25" s="25"/>
      <c r="E25" s="26"/>
      <c r="F25" s="5" t="s">
        <v>20</v>
      </c>
      <c r="I25" s="39">
        <f>+SUM(I22:I22)</f>
        <v>43243.64</v>
      </c>
    </row>
    <row r="26" spans="1:13" ht="12" thickBot="1" x14ac:dyDescent="0.25">
      <c r="F26" s="5" t="s">
        <v>21</v>
      </c>
      <c r="I26" s="33">
        <v>43243.64</v>
      </c>
    </row>
    <row r="27" spans="1:13" ht="12" thickTop="1" x14ac:dyDescent="0.2">
      <c r="F27" s="5" t="s">
        <v>22</v>
      </c>
      <c r="I27" s="39">
        <f>+I25-I26</f>
        <v>0</v>
      </c>
    </row>
    <row r="28" spans="1:13" x14ac:dyDescent="0.2">
      <c r="F28" s="5"/>
      <c r="I28" s="39"/>
    </row>
    <row r="29" spans="1:13" x14ac:dyDescent="0.2">
      <c r="F29" s="5"/>
      <c r="I29" s="39"/>
    </row>
    <row r="30" spans="1:13" x14ac:dyDescent="0.2">
      <c r="F30" s="5"/>
      <c r="I30" s="39"/>
    </row>
    <row r="31" spans="1:13" x14ac:dyDescent="0.2">
      <c r="F31" s="5"/>
      <c r="I31" s="39"/>
    </row>
    <row r="32" spans="1:13" ht="10.5" customHeight="1" x14ac:dyDescent="0.2">
      <c r="F32" s="5"/>
      <c r="I32" s="39"/>
      <c r="M32" s="26"/>
    </row>
    <row r="33" spans="6:11" x14ac:dyDescent="0.2">
      <c r="H33" s="44" t="s">
        <v>10</v>
      </c>
      <c r="I33" s="39">
        <f>+I25+I14</f>
        <v>45099.64</v>
      </c>
      <c r="J33" s="45"/>
      <c r="K33" s="45"/>
    </row>
    <row r="34" spans="6:11" ht="12" thickBot="1" x14ac:dyDescent="0.25">
      <c r="H34" s="44" t="s">
        <v>154</v>
      </c>
      <c r="I34" s="33">
        <f>+I26+I15</f>
        <v>45099.64</v>
      </c>
      <c r="K34" s="41"/>
    </row>
    <row r="35" spans="6:11" ht="12" thickTop="1" x14ac:dyDescent="0.2">
      <c r="H35" s="44" t="s">
        <v>36</v>
      </c>
      <c r="I35" s="39">
        <f>+I33-I34</f>
        <v>0</v>
      </c>
    </row>
    <row r="36" spans="6:11" x14ac:dyDescent="0.2">
      <c r="F36" s="46"/>
    </row>
  </sheetData>
  <mergeCells count="6">
    <mergeCell ref="A19:D19"/>
    <mergeCell ref="A1:H1"/>
    <mergeCell ref="A2:H2"/>
    <mergeCell ref="A3:H3"/>
    <mergeCell ref="A5:H5"/>
    <mergeCell ref="A8:D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2"/>
  <sheetViews>
    <sheetView workbookViewId="0">
      <selection activeCell="I7" sqref="I7:J10"/>
    </sheetView>
  </sheetViews>
  <sheetFormatPr baseColWidth="10" defaultRowHeight="11.25" x14ac:dyDescent="0.2"/>
  <cols>
    <col min="1" max="1" width="11.42578125" style="18"/>
    <col min="2" max="2" width="8.7109375" style="18" bestFit="1" customWidth="1"/>
    <col min="3" max="3" width="7.140625" style="18" bestFit="1" customWidth="1"/>
    <col min="4" max="4" width="1.85546875" style="18" bestFit="1" customWidth="1"/>
    <col min="5" max="5" width="8" style="18" bestFit="1" customWidth="1"/>
    <col min="6" max="6" width="5.28515625" style="18" bestFit="1" customWidth="1"/>
    <col min="7" max="7" width="15" style="18" bestFit="1" customWidth="1"/>
    <col min="8" max="8" width="7.7109375" style="18" bestFit="1" customWidth="1"/>
    <col min="9" max="9" width="19.28515625" style="18" bestFit="1" customWidth="1"/>
    <col min="10" max="10" width="9.85546875" style="21" bestFit="1" customWidth="1"/>
    <col min="11" max="11" width="8.140625" style="21" bestFit="1" customWidth="1"/>
    <col min="12" max="12" width="9.85546875" style="21" bestFit="1" customWidth="1"/>
    <col min="13" max="16384" width="11.42578125" style="18"/>
  </cols>
  <sheetData>
    <row r="4" spans="1:12" x14ac:dyDescent="0.2">
      <c r="A4" s="18" t="s">
        <v>164</v>
      </c>
    </row>
    <row r="6" spans="1:12" x14ac:dyDescent="0.2">
      <c r="I6" s="18" t="s">
        <v>136</v>
      </c>
      <c r="L6" s="21">
        <v>0</v>
      </c>
    </row>
    <row r="7" spans="1:12" x14ac:dyDescent="0.2">
      <c r="A7" s="18" t="s">
        <v>165</v>
      </c>
      <c r="B7" s="42">
        <v>43083</v>
      </c>
      <c r="C7" s="18" t="s">
        <v>166</v>
      </c>
      <c r="D7" s="18">
        <v>1</v>
      </c>
      <c r="E7" s="18" t="s">
        <v>158</v>
      </c>
      <c r="F7" s="18">
        <v>35371</v>
      </c>
      <c r="G7" s="18" t="s">
        <v>137</v>
      </c>
      <c r="H7" s="18" t="s">
        <v>159</v>
      </c>
      <c r="I7" s="18" t="s">
        <v>167</v>
      </c>
      <c r="J7" s="21">
        <v>43243.64</v>
      </c>
      <c r="L7" s="21">
        <v>43243.64</v>
      </c>
    </row>
    <row r="8" spans="1:12" x14ac:dyDescent="0.2">
      <c r="A8" s="18" t="s">
        <v>168</v>
      </c>
      <c r="B8" s="42">
        <v>43083</v>
      </c>
      <c r="C8" s="18" t="s">
        <v>169</v>
      </c>
      <c r="D8" s="18">
        <v>1</v>
      </c>
      <c r="E8" s="18" t="s">
        <v>158</v>
      </c>
      <c r="F8" s="18">
        <v>35372</v>
      </c>
      <c r="G8" s="18" t="s">
        <v>137</v>
      </c>
      <c r="H8" s="18" t="s">
        <v>159</v>
      </c>
      <c r="I8" s="18" t="s">
        <v>78</v>
      </c>
      <c r="J8" s="21">
        <v>43243.64</v>
      </c>
      <c r="L8" s="21">
        <v>86487.28</v>
      </c>
    </row>
    <row r="9" spans="1:12" x14ac:dyDescent="0.2">
      <c r="A9" s="18" t="s">
        <v>170</v>
      </c>
      <c r="B9" s="42">
        <v>43083</v>
      </c>
      <c r="C9" s="18" t="s">
        <v>171</v>
      </c>
      <c r="D9" s="18">
        <v>1</v>
      </c>
      <c r="E9" s="18" t="s">
        <v>158</v>
      </c>
      <c r="F9" s="18">
        <v>35373</v>
      </c>
      <c r="G9" s="18" t="s">
        <v>137</v>
      </c>
      <c r="H9" s="18" t="s">
        <v>159</v>
      </c>
      <c r="I9" s="18" t="s">
        <v>78</v>
      </c>
      <c r="J9" s="21">
        <v>29663.46</v>
      </c>
      <c r="L9" s="21">
        <v>116150.74</v>
      </c>
    </row>
    <row r="10" spans="1:12" x14ac:dyDescent="0.2">
      <c r="A10" s="18" t="s">
        <v>172</v>
      </c>
      <c r="B10" s="42">
        <v>43083</v>
      </c>
      <c r="C10" s="18" t="s">
        <v>173</v>
      </c>
      <c r="D10" s="18">
        <v>1</v>
      </c>
      <c r="E10" s="18" t="s">
        <v>158</v>
      </c>
      <c r="F10" s="18">
        <v>35374</v>
      </c>
      <c r="G10" s="18" t="s">
        <v>137</v>
      </c>
      <c r="H10" s="18" t="s">
        <v>159</v>
      </c>
      <c r="I10" s="18" t="s">
        <v>174</v>
      </c>
      <c r="J10" s="21">
        <v>9860</v>
      </c>
      <c r="L10" s="21">
        <v>126010.74</v>
      </c>
    </row>
    <row r="11" spans="1:12" x14ac:dyDescent="0.2">
      <c r="I11" s="18" t="s">
        <v>142</v>
      </c>
      <c r="J11" s="21">
        <v>126010.74</v>
      </c>
      <c r="K11" s="21">
        <v>0</v>
      </c>
    </row>
    <row r="12" spans="1:12" x14ac:dyDescent="0.2">
      <c r="I12" s="18" t="s">
        <v>143</v>
      </c>
      <c r="L12" s="21">
        <v>126010.74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activeCell="J61" sqref="A1:J61"/>
    </sheetView>
  </sheetViews>
  <sheetFormatPr baseColWidth="10" defaultRowHeight="11.25" outlineLevelRow="1" x14ac:dyDescent="0.2"/>
  <cols>
    <col min="1" max="1" width="11.42578125" style="2"/>
    <col min="2" max="2" width="11.42578125" style="3"/>
    <col min="3" max="3" width="10.140625" style="4" bestFit="1" customWidth="1"/>
    <col min="4" max="4" width="26.7109375" style="4" customWidth="1"/>
    <col min="5" max="5" width="9.85546875" style="2" bestFit="1" customWidth="1"/>
    <col min="6" max="6" width="10.7109375" style="2" bestFit="1" customWidth="1"/>
    <col min="7" max="7" width="9.28515625" style="2" bestFit="1" customWidth="1"/>
    <col min="8" max="8" width="9.85546875" style="1" bestFit="1" customWidth="1"/>
    <col min="9" max="9" width="12" style="1" bestFit="1" customWidth="1"/>
    <col min="10" max="16384" width="11.42578125" style="2"/>
  </cols>
  <sheetData>
    <row r="1" spans="1:10" x14ac:dyDescent="0.2">
      <c r="A1" s="53" t="s">
        <v>0</v>
      </c>
      <c r="B1" s="53"/>
      <c r="C1" s="53"/>
      <c r="D1" s="53"/>
      <c r="E1" s="53"/>
      <c r="F1" s="53"/>
      <c r="G1" s="53"/>
      <c r="H1" s="53"/>
    </row>
    <row r="2" spans="1:10" x14ac:dyDescent="0.2">
      <c r="A2" s="53" t="s">
        <v>1</v>
      </c>
      <c r="B2" s="53"/>
      <c r="C2" s="53"/>
      <c r="D2" s="53"/>
      <c r="E2" s="53"/>
      <c r="F2" s="53"/>
      <c r="G2" s="53"/>
      <c r="H2" s="53"/>
    </row>
    <row r="3" spans="1:10" x14ac:dyDescent="0.2">
      <c r="A3" s="53" t="s">
        <v>2</v>
      </c>
      <c r="B3" s="53"/>
      <c r="C3" s="53"/>
      <c r="D3" s="53"/>
      <c r="E3" s="53"/>
      <c r="F3" s="53"/>
      <c r="G3" s="53"/>
      <c r="H3" s="53"/>
    </row>
    <row r="5" spans="1:10" x14ac:dyDescent="0.2">
      <c r="A5" s="56">
        <v>42736</v>
      </c>
      <c r="B5" s="54"/>
      <c r="C5" s="54"/>
      <c r="D5" s="54"/>
      <c r="E5" s="54"/>
      <c r="F5" s="54"/>
      <c r="G5" s="54"/>
      <c r="H5" s="54"/>
    </row>
    <row r="7" spans="1:10" x14ac:dyDescent="0.2">
      <c r="F7" s="5"/>
      <c r="J7" s="2" t="s">
        <v>4</v>
      </c>
    </row>
    <row r="8" spans="1:10" x14ac:dyDescent="0.2">
      <c r="A8" s="55" t="s">
        <v>5</v>
      </c>
      <c r="B8" s="55"/>
      <c r="C8" s="55"/>
      <c r="D8" s="55"/>
    </row>
    <row r="9" spans="1:10" ht="12" outlineLevel="1" thickBot="1" x14ac:dyDescent="0.25">
      <c r="A9" s="6" t="s">
        <v>6</v>
      </c>
      <c r="B9" s="6" t="s">
        <v>7</v>
      </c>
      <c r="C9" s="7" t="s">
        <v>8</v>
      </c>
      <c r="D9" s="7" t="s">
        <v>9</v>
      </c>
      <c r="E9" s="8" t="s">
        <v>10</v>
      </c>
      <c r="F9" s="9" t="s">
        <v>6</v>
      </c>
      <c r="G9" s="6" t="s">
        <v>7</v>
      </c>
      <c r="H9" s="10" t="s">
        <v>11</v>
      </c>
      <c r="I9" s="10" t="s">
        <v>12</v>
      </c>
    </row>
    <row r="10" spans="1:10" outlineLevel="1" x14ac:dyDescent="0.2">
      <c r="A10" s="11"/>
      <c r="B10" s="12"/>
      <c r="C10" s="13"/>
      <c r="D10" s="13" t="s">
        <v>13</v>
      </c>
      <c r="E10" s="14"/>
      <c r="F10" s="15"/>
      <c r="G10" s="12"/>
      <c r="H10" s="16"/>
      <c r="I10" s="17"/>
    </row>
    <row r="11" spans="1:10" outlineLevel="1" x14ac:dyDescent="0.2">
      <c r="A11" s="18" t="s">
        <v>16</v>
      </c>
      <c r="B11" s="25">
        <v>42726</v>
      </c>
      <c r="C11" s="47">
        <v>31274</v>
      </c>
      <c r="D11" s="4" t="s">
        <v>17</v>
      </c>
      <c r="E11" s="26">
        <v>9595.7099999999991</v>
      </c>
      <c r="F11" s="18"/>
      <c r="G11" s="19"/>
      <c r="H11" s="22"/>
      <c r="I11" s="43">
        <f t="shared" ref="I11:I12" si="0">+E11</f>
        <v>9595.7099999999991</v>
      </c>
    </row>
    <row r="12" spans="1:10" outlineLevel="1" x14ac:dyDescent="0.2">
      <c r="A12" s="18" t="s">
        <v>37</v>
      </c>
      <c r="B12" s="25">
        <v>42759</v>
      </c>
      <c r="C12" s="47" t="s">
        <v>38</v>
      </c>
      <c r="D12" s="4" t="s">
        <v>39</v>
      </c>
      <c r="E12" s="26">
        <v>401708</v>
      </c>
      <c r="F12" s="18"/>
      <c r="G12" s="19"/>
      <c r="H12" s="22"/>
      <c r="I12" s="43">
        <f t="shared" si="0"/>
        <v>401708</v>
      </c>
    </row>
    <row r="13" spans="1:10" ht="12" outlineLevel="1" x14ac:dyDescent="0.2">
      <c r="A13" s="18"/>
      <c r="B13" s="27"/>
      <c r="C13" s="28"/>
      <c r="D13" s="20"/>
      <c r="E13" s="31"/>
      <c r="F13" s="29"/>
      <c r="G13" s="30"/>
      <c r="H13" s="22"/>
      <c r="I13" s="23"/>
    </row>
    <row r="14" spans="1:10" outlineLevel="1" x14ac:dyDescent="0.2">
      <c r="F14" s="5" t="s">
        <v>20</v>
      </c>
      <c r="G14" s="3"/>
      <c r="H14" s="16"/>
      <c r="I14" s="32">
        <f>SUM(I10:I12)</f>
        <v>411303.71</v>
      </c>
    </row>
    <row r="15" spans="1:10" ht="12" outlineLevel="1" thickBot="1" x14ac:dyDescent="0.25">
      <c r="F15" s="5" t="s">
        <v>21</v>
      </c>
      <c r="G15" s="3"/>
      <c r="H15" s="16"/>
      <c r="I15" s="33">
        <v>411303.71</v>
      </c>
    </row>
    <row r="16" spans="1:10" ht="12" outlineLevel="1" thickTop="1" x14ac:dyDescent="0.2">
      <c r="F16" s="5" t="s">
        <v>22</v>
      </c>
      <c r="G16" s="3"/>
      <c r="H16" s="16"/>
      <c r="I16" s="32">
        <f>I14-I15</f>
        <v>0</v>
      </c>
    </row>
    <row r="17" spans="1:9" outlineLevel="1" x14ac:dyDescent="0.2">
      <c r="F17" s="5"/>
      <c r="G17" s="3"/>
      <c r="H17" s="16"/>
      <c r="I17" s="32"/>
    </row>
    <row r="18" spans="1:9" x14ac:dyDescent="0.2">
      <c r="A18" s="55" t="s">
        <v>40</v>
      </c>
      <c r="B18" s="55"/>
      <c r="C18" s="55"/>
      <c r="D18" s="55"/>
    </row>
    <row r="19" spans="1:9" ht="12" outlineLevel="1" thickBot="1" x14ac:dyDescent="0.25">
      <c r="A19" s="6" t="s">
        <v>6</v>
      </c>
      <c r="B19" s="6" t="s">
        <v>7</v>
      </c>
      <c r="C19" s="7" t="s">
        <v>8</v>
      </c>
      <c r="D19" s="7" t="s">
        <v>9</v>
      </c>
      <c r="E19" s="8" t="s">
        <v>10</v>
      </c>
      <c r="F19" s="9" t="s">
        <v>6</v>
      </c>
      <c r="G19" s="6" t="s">
        <v>7</v>
      </c>
      <c r="H19" s="10" t="s">
        <v>11</v>
      </c>
      <c r="I19" s="10" t="s">
        <v>12</v>
      </c>
    </row>
    <row r="20" spans="1:9" outlineLevel="1" x14ac:dyDescent="0.2">
      <c r="A20" s="11"/>
      <c r="B20" s="12"/>
      <c r="C20" s="13"/>
      <c r="D20" s="13" t="s">
        <v>13</v>
      </c>
      <c r="E20" s="14"/>
      <c r="F20" s="15"/>
      <c r="G20" s="12"/>
      <c r="H20" s="16"/>
      <c r="I20" s="17"/>
    </row>
    <row r="21" spans="1:9" outlineLevel="1" x14ac:dyDescent="0.2">
      <c r="A21" s="18" t="s">
        <v>41</v>
      </c>
      <c r="B21" s="25">
        <v>42759</v>
      </c>
      <c r="C21" s="47" t="s">
        <v>42</v>
      </c>
      <c r="D21" s="4" t="s">
        <v>43</v>
      </c>
      <c r="E21" s="26">
        <v>620237.99</v>
      </c>
      <c r="F21" s="18"/>
      <c r="G21" s="19"/>
      <c r="H21" s="22"/>
      <c r="I21" s="23">
        <f t="shared" ref="I21" si="1">+E21</f>
        <v>620237.99</v>
      </c>
    </row>
    <row r="22" spans="1:9" outlineLevel="1" x14ac:dyDescent="0.2">
      <c r="A22" s="18"/>
      <c r="B22" s="25"/>
      <c r="C22" s="47"/>
      <c r="E22" s="26"/>
      <c r="F22" s="18"/>
      <c r="G22" s="19"/>
      <c r="H22" s="22"/>
      <c r="I22" s="23"/>
    </row>
    <row r="23" spans="1:9" outlineLevel="1" x14ac:dyDescent="0.2">
      <c r="F23" s="5" t="s">
        <v>20</v>
      </c>
      <c r="G23" s="3"/>
      <c r="H23" s="16"/>
      <c r="I23" s="39">
        <f>SUM(I20:I22)</f>
        <v>620237.99</v>
      </c>
    </row>
    <row r="24" spans="1:9" ht="12" outlineLevel="1" thickBot="1" x14ac:dyDescent="0.25">
      <c r="F24" s="5" t="s">
        <v>21</v>
      </c>
      <c r="G24" s="3"/>
      <c r="H24" s="16"/>
      <c r="I24" s="33">
        <v>620237.99</v>
      </c>
    </row>
    <row r="25" spans="1:9" ht="12" outlineLevel="1" thickTop="1" x14ac:dyDescent="0.2">
      <c r="F25" s="5" t="s">
        <v>22</v>
      </c>
      <c r="G25" s="3"/>
      <c r="H25" s="16"/>
      <c r="I25" s="32">
        <f>I23-I24</f>
        <v>0</v>
      </c>
    </row>
    <row r="26" spans="1:9" outlineLevel="1" x14ac:dyDescent="0.2">
      <c r="F26" s="5"/>
      <c r="G26" s="3"/>
      <c r="H26" s="16"/>
      <c r="I26" s="32"/>
    </row>
    <row r="27" spans="1:9" x14ac:dyDescent="0.2">
      <c r="A27" s="52" t="s">
        <v>54</v>
      </c>
      <c r="B27" s="52"/>
      <c r="C27" s="52"/>
      <c r="D27" s="52"/>
    </row>
    <row r="28" spans="1:9" ht="12" outlineLevel="1" thickBot="1" x14ac:dyDescent="0.25">
      <c r="A28" s="6" t="s">
        <v>6</v>
      </c>
      <c r="B28" s="6" t="s">
        <v>7</v>
      </c>
      <c r="C28" s="7" t="s">
        <v>8</v>
      </c>
      <c r="D28" s="7" t="s">
        <v>9</v>
      </c>
      <c r="E28" s="8" t="s">
        <v>10</v>
      </c>
      <c r="F28" s="9" t="s">
        <v>6</v>
      </c>
      <c r="G28" s="6" t="s">
        <v>7</v>
      </c>
      <c r="H28" s="10" t="s">
        <v>11</v>
      </c>
      <c r="I28" s="10" t="s">
        <v>12</v>
      </c>
    </row>
    <row r="29" spans="1:9" outlineLevel="1" x14ac:dyDescent="0.2">
      <c r="F29" s="5"/>
      <c r="I29" s="39"/>
    </row>
    <row r="30" spans="1:9" outlineLevel="1" x14ac:dyDescent="0.2">
      <c r="A30" s="18" t="s">
        <v>24</v>
      </c>
      <c r="B30" s="25">
        <v>42726</v>
      </c>
      <c r="C30" s="4" t="s">
        <v>25</v>
      </c>
      <c r="D30" s="4" t="s">
        <v>26</v>
      </c>
      <c r="E30" s="26">
        <v>73167.460000000006</v>
      </c>
      <c r="F30" s="5"/>
      <c r="I30" s="39">
        <f>+E30</f>
        <v>73167.460000000006</v>
      </c>
    </row>
    <row r="31" spans="1:9" outlineLevel="1" x14ac:dyDescent="0.2">
      <c r="A31" s="18"/>
      <c r="B31" s="25"/>
      <c r="E31" s="26"/>
      <c r="F31" s="5"/>
      <c r="I31" s="39"/>
    </row>
    <row r="32" spans="1:9" outlineLevel="1" x14ac:dyDescent="0.2">
      <c r="A32" s="18"/>
      <c r="B32" s="25"/>
      <c r="E32" s="26"/>
      <c r="F32" s="5" t="s">
        <v>20</v>
      </c>
      <c r="I32" s="39">
        <f>+I30</f>
        <v>73167.460000000006</v>
      </c>
    </row>
    <row r="33" spans="1:9" ht="12" outlineLevel="1" thickBot="1" x14ac:dyDescent="0.25">
      <c r="F33" s="5" t="s">
        <v>21</v>
      </c>
      <c r="I33" s="33">
        <v>73167.460000000006</v>
      </c>
    </row>
    <row r="34" spans="1:9" ht="12" outlineLevel="1" thickTop="1" x14ac:dyDescent="0.2">
      <c r="F34" s="5" t="s">
        <v>22</v>
      </c>
      <c r="I34" s="39">
        <f>+I32-I33</f>
        <v>0</v>
      </c>
    </row>
    <row r="35" spans="1:9" outlineLevel="1" x14ac:dyDescent="0.2">
      <c r="F35" s="5"/>
      <c r="I35" s="39"/>
    </row>
    <row r="36" spans="1:9" x14ac:dyDescent="0.2">
      <c r="A36" s="52" t="s">
        <v>31</v>
      </c>
      <c r="B36" s="52"/>
      <c r="C36" s="52"/>
      <c r="D36" s="52"/>
    </row>
    <row r="37" spans="1:9" ht="12" outlineLevel="1" thickBot="1" x14ac:dyDescent="0.25">
      <c r="A37" s="6" t="s">
        <v>6</v>
      </c>
      <c r="B37" s="6" t="s">
        <v>7</v>
      </c>
      <c r="C37" s="7" t="s">
        <v>8</v>
      </c>
      <c r="D37" s="7" t="s">
        <v>9</v>
      </c>
      <c r="E37" s="8" t="s">
        <v>10</v>
      </c>
      <c r="F37" s="9" t="s">
        <v>6</v>
      </c>
      <c r="G37" s="6" t="s">
        <v>7</v>
      </c>
      <c r="H37" s="10" t="s">
        <v>11</v>
      </c>
      <c r="I37" s="10" t="s">
        <v>12</v>
      </c>
    </row>
    <row r="38" spans="1:9" outlineLevel="1" x14ac:dyDescent="0.2">
      <c r="F38" s="5"/>
      <c r="I38" s="39"/>
    </row>
    <row r="39" spans="1:9" outlineLevel="1" x14ac:dyDescent="0.2">
      <c r="A39" s="2" t="s">
        <v>32</v>
      </c>
      <c r="B39" s="25">
        <v>42697</v>
      </c>
      <c r="C39" s="4" t="s">
        <v>33</v>
      </c>
      <c r="D39" s="4" t="s">
        <v>34</v>
      </c>
      <c r="E39" s="26">
        <v>4060</v>
      </c>
      <c r="F39" s="5"/>
      <c r="I39" s="39">
        <f>+E39-H39</f>
        <v>4060</v>
      </c>
    </row>
    <row r="40" spans="1:9" outlineLevel="1" x14ac:dyDescent="0.2">
      <c r="A40" s="2" t="s">
        <v>45</v>
      </c>
      <c r="B40" s="25">
        <v>42765</v>
      </c>
      <c r="C40" s="4" t="s">
        <v>46</v>
      </c>
      <c r="D40" s="4" t="s">
        <v>48</v>
      </c>
      <c r="E40" s="26">
        <v>10102.44</v>
      </c>
      <c r="F40" s="5"/>
      <c r="I40" s="39">
        <f t="shared" ref="I40:I41" si="2">+E40-H40</f>
        <v>10102.44</v>
      </c>
    </row>
    <row r="41" spans="1:9" outlineLevel="1" x14ac:dyDescent="0.2">
      <c r="A41" s="2" t="s">
        <v>44</v>
      </c>
      <c r="B41" s="25">
        <v>42765</v>
      </c>
      <c r="C41" s="4" t="s">
        <v>47</v>
      </c>
      <c r="D41" s="4" t="s">
        <v>49</v>
      </c>
      <c r="E41" s="26">
        <v>3932.4</v>
      </c>
      <c r="F41" s="5"/>
      <c r="I41" s="39">
        <f t="shared" si="2"/>
        <v>3932.4</v>
      </c>
    </row>
    <row r="42" spans="1:9" outlineLevel="1" x14ac:dyDescent="0.2">
      <c r="F42" s="5"/>
      <c r="I42" s="39"/>
    </row>
    <row r="43" spans="1:9" outlineLevel="1" x14ac:dyDescent="0.2">
      <c r="F43" s="5" t="s">
        <v>20</v>
      </c>
      <c r="I43" s="43">
        <f>+SUM(I39:I41)</f>
        <v>18094.84</v>
      </c>
    </row>
    <row r="44" spans="1:9" ht="12" outlineLevel="1" thickBot="1" x14ac:dyDescent="0.25">
      <c r="F44" s="5" t="s">
        <v>21</v>
      </c>
      <c r="I44" s="33">
        <v>18094.84</v>
      </c>
    </row>
    <row r="45" spans="1:9" ht="12" outlineLevel="1" thickTop="1" x14ac:dyDescent="0.2">
      <c r="F45" s="5" t="s">
        <v>22</v>
      </c>
      <c r="I45" s="39">
        <f>+I43-I44</f>
        <v>0</v>
      </c>
    </row>
    <row r="46" spans="1:9" outlineLevel="1" x14ac:dyDescent="0.2">
      <c r="F46" s="5"/>
      <c r="I46" s="39"/>
    </row>
    <row r="47" spans="1:9" x14ac:dyDescent="0.2">
      <c r="A47" s="52" t="s">
        <v>52</v>
      </c>
      <c r="B47" s="52"/>
      <c r="C47" s="52"/>
      <c r="D47" s="52"/>
    </row>
    <row r="48" spans="1:9" ht="12" outlineLevel="1" thickBot="1" x14ac:dyDescent="0.25">
      <c r="A48" s="6" t="s">
        <v>6</v>
      </c>
      <c r="B48" s="6" t="s">
        <v>7</v>
      </c>
      <c r="C48" s="7" t="s">
        <v>8</v>
      </c>
      <c r="D48" s="7" t="s">
        <v>9</v>
      </c>
      <c r="E48" s="8" t="s">
        <v>10</v>
      </c>
      <c r="F48" s="9" t="s">
        <v>6</v>
      </c>
      <c r="G48" s="6" t="s">
        <v>7</v>
      </c>
      <c r="H48" s="10" t="s">
        <v>11</v>
      </c>
      <c r="I48" s="10" t="s">
        <v>12</v>
      </c>
    </row>
    <row r="49" spans="1:13" outlineLevel="1" x14ac:dyDescent="0.2">
      <c r="F49" s="5"/>
      <c r="I49" s="39"/>
    </row>
    <row r="50" spans="1:13" outlineLevel="1" x14ac:dyDescent="0.2">
      <c r="A50" s="2" t="s">
        <v>50</v>
      </c>
      <c r="B50" s="25">
        <v>42765</v>
      </c>
      <c r="C50" s="4" t="s">
        <v>53</v>
      </c>
      <c r="D50" s="4" t="s">
        <v>51</v>
      </c>
      <c r="E50" s="26">
        <v>2088</v>
      </c>
      <c r="F50" s="5"/>
      <c r="I50" s="39">
        <f t="shared" ref="I50" si="3">+E50-H50</f>
        <v>2088</v>
      </c>
    </row>
    <row r="51" spans="1:13" outlineLevel="1" x14ac:dyDescent="0.2">
      <c r="F51" s="5"/>
      <c r="I51" s="39"/>
    </row>
    <row r="52" spans="1:13" outlineLevel="1" x14ac:dyDescent="0.2">
      <c r="F52" s="5" t="s">
        <v>20</v>
      </c>
      <c r="I52" s="43">
        <f>+SUM(I50:I50)</f>
        <v>2088</v>
      </c>
    </row>
    <row r="53" spans="1:13" ht="12" outlineLevel="1" thickBot="1" x14ac:dyDescent="0.25">
      <c r="F53" s="5" t="s">
        <v>21</v>
      </c>
      <c r="I53" s="33">
        <v>2088</v>
      </c>
    </row>
    <row r="54" spans="1:13" ht="12" outlineLevel="1" thickTop="1" x14ac:dyDescent="0.2">
      <c r="F54" s="5" t="s">
        <v>22</v>
      </c>
      <c r="I54" s="39">
        <f>+I52-I53</f>
        <v>0</v>
      </c>
      <c r="M54" s="26"/>
    </row>
    <row r="55" spans="1:13" x14ac:dyDescent="0.2">
      <c r="F55" s="5"/>
      <c r="I55" s="39"/>
      <c r="M55" s="26"/>
    </row>
    <row r="56" spans="1:13" x14ac:dyDescent="0.2">
      <c r="F56" s="5"/>
      <c r="I56" s="39"/>
      <c r="M56" s="26"/>
    </row>
    <row r="57" spans="1:13" x14ac:dyDescent="0.2">
      <c r="F57" s="5"/>
      <c r="I57" s="39"/>
      <c r="M57" s="26"/>
    </row>
    <row r="58" spans="1:13" x14ac:dyDescent="0.2">
      <c r="F58" s="5"/>
      <c r="I58" s="39"/>
      <c r="M58" s="26"/>
    </row>
    <row r="59" spans="1:13" x14ac:dyDescent="0.2">
      <c r="H59" s="44" t="s">
        <v>10</v>
      </c>
      <c r="I59" s="39">
        <f>+I52+I43+I32+I23+I14</f>
        <v>1124892</v>
      </c>
      <c r="J59" s="45"/>
      <c r="K59" s="45"/>
    </row>
    <row r="60" spans="1:13" ht="12" thickBot="1" x14ac:dyDescent="0.25">
      <c r="H60" s="44" t="s">
        <v>35</v>
      </c>
      <c r="I60" s="33">
        <v>1124892</v>
      </c>
      <c r="K60" s="41"/>
    </row>
    <row r="61" spans="1:13" ht="12" thickTop="1" x14ac:dyDescent="0.2">
      <c r="H61" s="44" t="s">
        <v>36</v>
      </c>
      <c r="I61" s="39">
        <f>+I59-I60</f>
        <v>0</v>
      </c>
    </row>
    <row r="62" spans="1:13" x14ac:dyDescent="0.2">
      <c r="F62" s="46"/>
    </row>
  </sheetData>
  <mergeCells count="9">
    <mergeCell ref="A47:D47"/>
    <mergeCell ref="A36:D36"/>
    <mergeCell ref="A1:H1"/>
    <mergeCell ref="A2:H2"/>
    <mergeCell ref="A3:H3"/>
    <mergeCell ref="A5:H5"/>
    <mergeCell ref="A8:D8"/>
    <mergeCell ref="A27:D27"/>
    <mergeCell ref="A18:D18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I21" sqref="A1:I21"/>
    </sheetView>
  </sheetViews>
  <sheetFormatPr baseColWidth="10" defaultRowHeight="11.25" outlineLevelRow="1" x14ac:dyDescent="0.2"/>
  <cols>
    <col min="1" max="1" width="11.42578125" style="2"/>
    <col min="2" max="2" width="11.42578125" style="3"/>
    <col min="3" max="3" width="10.140625" style="4" bestFit="1" customWidth="1"/>
    <col min="4" max="4" width="26.7109375" style="4" customWidth="1"/>
    <col min="5" max="5" width="9.85546875" style="2" bestFit="1" customWidth="1"/>
    <col min="6" max="6" width="10.7109375" style="2" bestFit="1" customWidth="1"/>
    <col min="7" max="7" width="9.28515625" style="2" bestFit="1" customWidth="1"/>
    <col min="8" max="8" width="9.85546875" style="1" bestFit="1" customWidth="1"/>
    <col min="9" max="9" width="12" style="1" bestFit="1" customWidth="1"/>
    <col min="10" max="16384" width="11.42578125" style="2"/>
  </cols>
  <sheetData>
    <row r="1" spans="1:10" x14ac:dyDescent="0.2">
      <c r="A1" s="53" t="s">
        <v>0</v>
      </c>
      <c r="B1" s="53"/>
      <c r="C1" s="53"/>
      <c r="D1" s="53"/>
      <c r="E1" s="53"/>
      <c r="F1" s="53"/>
      <c r="G1" s="53"/>
      <c r="H1" s="53"/>
    </row>
    <row r="2" spans="1:10" x14ac:dyDescent="0.2">
      <c r="A2" s="53" t="s">
        <v>1</v>
      </c>
      <c r="B2" s="53"/>
      <c r="C2" s="53"/>
      <c r="D2" s="53"/>
      <c r="E2" s="53"/>
      <c r="F2" s="53"/>
      <c r="G2" s="53"/>
      <c r="H2" s="53"/>
    </row>
    <row r="3" spans="1:10" x14ac:dyDescent="0.2">
      <c r="A3" s="53" t="s">
        <v>2</v>
      </c>
      <c r="B3" s="53"/>
      <c r="C3" s="53"/>
      <c r="D3" s="53"/>
      <c r="E3" s="53"/>
      <c r="F3" s="53"/>
      <c r="G3" s="53"/>
      <c r="H3" s="53"/>
    </row>
    <row r="5" spans="1:10" x14ac:dyDescent="0.2">
      <c r="A5" s="56">
        <v>42767</v>
      </c>
      <c r="B5" s="54"/>
      <c r="C5" s="54"/>
      <c r="D5" s="54"/>
      <c r="E5" s="54"/>
      <c r="F5" s="54"/>
      <c r="G5" s="54"/>
      <c r="H5" s="54"/>
    </row>
    <row r="7" spans="1:10" x14ac:dyDescent="0.2">
      <c r="F7" s="5"/>
      <c r="J7" s="2" t="s">
        <v>4</v>
      </c>
    </row>
    <row r="8" spans="1:10" x14ac:dyDescent="0.2">
      <c r="A8" s="52" t="s">
        <v>54</v>
      </c>
      <c r="B8" s="52"/>
      <c r="C8" s="52"/>
      <c r="D8" s="52"/>
    </row>
    <row r="9" spans="1:10" ht="12" outlineLevel="1" thickBot="1" x14ac:dyDescent="0.25">
      <c r="A9" s="6" t="s">
        <v>6</v>
      </c>
      <c r="B9" s="6" t="s">
        <v>7</v>
      </c>
      <c r="C9" s="7" t="s">
        <v>8</v>
      </c>
      <c r="D9" s="7" t="s">
        <v>9</v>
      </c>
      <c r="E9" s="8" t="s">
        <v>10</v>
      </c>
      <c r="F9" s="9" t="s">
        <v>6</v>
      </c>
      <c r="G9" s="6" t="s">
        <v>7</v>
      </c>
      <c r="H9" s="10" t="s">
        <v>11</v>
      </c>
      <c r="I9" s="10" t="s">
        <v>12</v>
      </c>
    </row>
    <row r="10" spans="1:10" outlineLevel="1" x14ac:dyDescent="0.2">
      <c r="F10" s="5"/>
      <c r="I10" s="39"/>
    </row>
    <row r="11" spans="1:10" outlineLevel="1" x14ac:dyDescent="0.2">
      <c r="A11" s="18" t="s">
        <v>24</v>
      </c>
      <c r="B11" s="25">
        <v>42726</v>
      </c>
      <c r="C11" s="47" t="s">
        <v>25</v>
      </c>
      <c r="D11" s="4" t="s">
        <v>26</v>
      </c>
      <c r="E11" s="26">
        <v>73167.460000000006</v>
      </c>
      <c r="F11" s="5"/>
      <c r="I11" s="39">
        <f>+E11</f>
        <v>73167.460000000006</v>
      </c>
    </row>
    <row r="12" spans="1:10" outlineLevel="1" x14ac:dyDescent="0.2">
      <c r="A12" s="18"/>
      <c r="B12" s="25"/>
      <c r="E12" s="26"/>
      <c r="F12" s="5"/>
      <c r="I12" s="39"/>
    </row>
    <row r="13" spans="1:10" outlineLevel="1" x14ac:dyDescent="0.2">
      <c r="A13" s="18"/>
      <c r="B13" s="25"/>
      <c r="E13" s="26"/>
      <c r="F13" s="5" t="s">
        <v>20</v>
      </c>
      <c r="I13" s="39">
        <f>+I11</f>
        <v>73167.460000000006</v>
      </c>
    </row>
    <row r="14" spans="1:10" ht="12" outlineLevel="1" thickBot="1" x14ac:dyDescent="0.25">
      <c r="F14" s="5" t="s">
        <v>21</v>
      </c>
      <c r="I14" s="33">
        <v>73167.460000000006</v>
      </c>
    </row>
    <row r="15" spans="1:10" ht="12" outlineLevel="1" thickTop="1" x14ac:dyDescent="0.2">
      <c r="F15" s="5" t="s">
        <v>22</v>
      </c>
      <c r="I15" s="39">
        <f>+I13-I14</f>
        <v>0</v>
      </c>
    </row>
    <row r="16" spans="1:10" outlineLevel="1" x14ac:dyDescent="0.2">
      <c r="F16" s="5"/>
      <c r="I16" s="39"/>
    </row>
    <row r="17" spans="6:13" x14ac:dyDescent="0.2">
      <c r="F17" s="5"/>
      <c r="I17" s="39"/>
      <c r="M17" s="26"/>
    </row>
    <row r="18" spans="6:13" x14ac:dyDescent="0.2">
      <c r="F18" s="5"/>
      <c r="I18" s="39"/>
      <c r="M18" s="26"/>
    </row>
    <row r="19" spans="6:13" x14ac:dyDescent="0.2">
      <c r="H19" s="44" t="s">
        <v>10</v>
      </c>
      <c r="I19" s="39">
        <f>+I11</f>
        <v>73167.460000000006</v>
      </c>
      <c r="J19" s="45"/>
      <c r="K19" s="45"/>
    </row>
    <row r="20" spans="6:13" ht="12" thickBot="1" x14ac:dyDescent="0.25">
      <c r="H20" s="44" t="s">
        <v>35</v>
      </c>
      <c r="I20" s="33">
        <v>73167.600000000006</v>
      </c>
      <c r="K20" s="41"/>
    </row>
    <row r="21" spans="6:13" ht="12" thickTop="1" x14ac:dyDescent="0.2">
      <c r="H21" s="44" t="s">
        <v>36</v>
      </c>
      <c r="I21" s="39">
        <f>+I19-I20</f>
        <v>-0.13999999999941792</v>
      </c>
    </row>
    <row r="22" spans="6:13" x14ac:dyDescent="0.2">
      <c r="F22" s="46"/>
    </row>
  </sheetData>
  <mergeCells count="5">
    <mergeCell ref="A8:D8"/>
    <mergeCell ref="A1:H1"/>
    <mergeCell ref="A2:H2"/>
    <mergeCell ref="A3:H3"/>
    <mergeCell ref="A5:H5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sqref="A1:I31"/>
    </sheetView>
  </sheetViews>
  <sheetFormatPr baseColWidth="10" defaultRowHeight="11.25" outlineLevelRow="1" x14ac:dyDescent="0.2"/>
  <cols>
    <col min="1" max="1" width="11.42578125" style="2"/>
    <col min="2" max="2" width="11.42578125" style="3"/>
    <col min="3" max="3" width="10.140625" style="4" bestFit="1" customWidth="1"/>
    <col min="4" max="4" width="32.7109375" style="4" bestFit="1" customWidth="1"/>
    <col min="5" max="5" width="9.85546875" style="2" bestFit="1" customWidth="1"/>
    <col min="6" max="6" width="10.7109375" style="2" bestFit="1" customWidth="1"/>
    <col min="7" max="7" width="8.7109375" style="2" bestFit="1" customWidth="1"/>
    <col min="8" max="8" width="9.7109375" style="1" bestFit="1" customWidth="1"/>
    <col min="9" max="9" width="9.85546875" style="1" bestFit="1" customWidth="1"/>
    <col min="10" max="16384" width="11.42578125" style="2"/>
  </cols>
  <sheetData>
    <row r="1" spans="1:9" x14ac:dyDescent="0.2">
      <c r="A1" s="53" t="s">
        <v>0</v>
      </c>
      <c r="B1" s="53"/>
      <c r="C1" s="53"/>
      <c r="D1" s="53"/>
      <c r="E1" s="53"/>
      <c r="F1" s="53"/>
      <c r="G1" s="53"/>
      <c r="H1" s="53"/>
    </row>
    <row r="2" spans="1:9" x14ac:dyDescent="0.2">
      <c r="A2" s="53" t="s">
        <v>1</v>
      </c>
      <c r="B2" s="53"/>
      <c r="C2" s="53"/>
      <c r="D2" s="53"/>
      <c r="E2" s="53"/>
      <c r="F2" s="53"/>
      <c r="G2" s="53"/>
      <c r="H2" s="53"/>
    </row>
    <row r="3" spans="1:9" x14ac:dyDescent="0.2">
      <c r="A3" s="53" t="s">
        <v>2</v>
      </c>
      <c r="B3" s="53"/>
      <c r="C3" s="53"/>
      <c r="D3" s="53"/>
      <c r="E3" s="53"/>
      <c r="F3" s="53"/>
      <c r="G3" s="53"/>
      <c r="H3" s="53"/>
    </row>
    <row r="5" spans="1:9" x14ac:dyDescent="0.2">
      <c r="A5" s="56">
        <v>42795</v>
      </c>
      <c r="B5" s="54"/>
      <c r="C5" s="54"/>
      <c r="D5" s="54"/>
      <c r="E5" s="54"/>
      <c r="F5" s="54"/>
      <c r="G5" s="54"/>
      <c r="H5" s="54"/>
    </row>
    <row r="7" spans="1:9" x14ac:dyDescent="0.2">
      <c r="A7" s="52" t="s">
        <v>54</v>
      </c>
      <c r="B7" s="52"/>
      <c r="C7" s="52"/>
      <c r="D7" s="52"/>
    </row>
    <row r="8" spans="1:9" ht="12" outlineLevel="1" thickBot="1" x14ac:dyDescent="0.25">
      <c r="A8" s="6" t="s">
        <v>6</v>
      </c>
      <c r="B8" s="6" t="s">
        <v>7</v>
      </c>
      <c r="C8" s="7" t="s">
        <v>8</v>
      </c>
      <c r="D8" s="7" t="s">
        <v>9</v>
      </c>
      <c r="E8" s="8" t="s">
        <v>10</v>
      </c>
      <c r="F8" s="9" t="s">
        <v>6</v>
      </c>
      <c r="G8" s="6" t="s">
        <v>7</v>
      </c>
      <c r="H8" s="10" t="s">
        <v>11</v>
      </c>
      <c r="I8" s="10" t="s">
        <v>12</v>
      </c>
    </row>
    <row r="9" spans="1:9" outlineLevel="1" x14ac:dyDescent="0.2">
      <c r="F9" s="5"/>
      <c r="I9" s="39"/>
    </row>
    <row r="10" spans="1:9" outlineLevel="1" x14ac:dyDescent="0.2">
      <c r="A10" s="18" t="s">
        <v>62</v>
      </c>
      <c r="B10" s="25">
        <v>42811</v>
      </c>
      <c r="C10" s="47" t="s">
        <v>63</v>
      </c>
      <c r="D10" s="4" t="s">
        <v>26</v>
      </c>
      <c r="E10" s="26">
        <v>73167.460000000006</v>
      </c>
      <c r="F10" s="5"/>
      <c r="I10" s="39">
        <f>+E10</f>
        <v>73167.460000000006</v>
      </c>
    </row>
    <row r="11" spans="1:9" outlineLevel="1" x14ac:dyDescent="0.2">
      <c r="A11" s="18" t="s">
        <v>67</v>
      </c>
      <c r="B11" s="25">
        <v>42818</v>
      </c>
      <c r="C11" s="47" t="s">
        <v>68</v>
      </c>
      <c r="D11" s="4" t="s">
        <v>26</v>
      </c>
      <c r="E11" s="26">
        <v>68719.399999999994</v>
      </c>
      <c r="F11" s="5"/>
      <c r="I11" s="39">
        <f>+E11</f>
        <v>68719.399999999994</v>
      </c>
    </row>
    <row r="12" spans="1:9" outlineLevel="1" x14ac:dyDescent="0.2">
      <c r="A12" s="18"/>
      <c r="B12" s="25"/>
      <c r="E12" s="26"/>
      <c r="F12" s="5"/>
      <c r="I12" s="39"/>
    </row>
    <row r="13" spans="1:9" outlineLevel="1" x14ac:dyDescent="0.2">
      <c r="A13" s="18"/>
      <c r="B13" s="25"/>
      <c r="E13" s="26"/>
      <c r="F13" s="5" t="s">
        <v>20</v>
      </c>
      <c r="I13" s="39">
        <f>+I10+I11</f>
        <v>141886.85999999999</v>
      </c>
    </row>
    <row r="14" spans="1:9" ht="12" outlineLevel="1" thickBot="1" x14ac:dyDescent="0.25">
      <c r="F14" s="5" t="s">
        <v>21</v>
      </c>
      <c r="I14" s="33">
        <v>141886.87</v>
      </c>
    </row>
    <row r="15" spans="1:9" ht="12" outlineLevel="1" thickTop="1" x14ac:dyDescent="0.2">
      <c r="F15" s="5" t="s">
        <v>22</v>
      </c>
      <c r="I15" s="39">
        <f>+I13-I14</f>
        <v>-1.0000000009313226E-2</v>
      </c>
    </row>
    <row r="16" spans="1:9" outlineLevel="1" x14ac:dyDescent="0.2">
      <c r="F16" s="5"/>
      <c r="I16" s="39"/>
    </row>
    <row r="17" spans="1:13" outlineLevel="1" x14ac:dyDescent="0.2">
      <c r="F17" s="5"/>
      <c r="I17" s="39"/>
    </row>
    <row r="18" spans="1:13" x14ac:dyDescent="0.2">
      <c r="A18" s="52" t="s">
        <v>55</v>
      </c>
      <c r="B18" s="52"/>
      <c r="C18" s="52"/>
      <c r="D18" s="52"/>
    </row>
    <row r="19" spans="1:13" ht="12" outlineLevel="1" thickBot="1" x14ac:dyDescent="0.25">
      <c r="A19" s="6" t="s">
        <v>6</v>
      </c>
      <c r="B19" s="6" t="s">
        <v>7</v>
      </c>
      <c r="C19" s="7" t="s">
        <v>8</v>
      </c>
      <c r="D19" s="7" t="s">
        <v>9</v>
      </c>
      <c r="E19" s="8" t="s">
        <v>10</v>
      </c>
      <c r="F19" s="9" t="s">
        <v>6</v>
      </c>
      <c r="G19" s="6" t="s">
        <v>7</v>
      </c>
      <c r="H19" s="10" t="s">
        <v>11</v>
      </c>
      <c r="I19" s="10" t="s">
        <v>12</v>
      </c>
    </row>
    <row r="20" spans="1:13" outlineLevel="1" x14ac:dyDescent="0.2">
      <c r="F20" s="5"/>
      <c r="I20" s="39"/>
    </row>
    <row r="21" spans="1:13" outlineLevel="1" x14ac:dyDescent="0.2">
      <c r="A21" s="18" t="s">
        <v>56</v>
      </c>
      <c r="B21" s="25">
        <v>42801</v>
      </c>
      <c r="C21" s="47" t="s">
        <v>57</v>
      </c>
      <c r="D21" s="4" t="s">
        <v>58</v>
      </c>
      <c r="E21" s="26">
        <v>3505.39</v>
      </c>
      <c r="F21" s="18"/>
      <c r="G21" s="25"/>
      <c r="H21" s="39"/>
      <c r="I21" s="39">
        <f>+E21-H21</f>
        <v>3505.39</v>
      </c>
    </row>
    <row r="22" spans="1:13" outlineLevel="1" x14ac:dyDescent="0.2">
      <c r="A22" s="18" t="s">
        <v>61</v>
      </c>
      <c r="B22" s="25">
        <v>42801</v>
      </c>
      <c r="C22" s="47" t="s">
        <v>60</v>
      </c>
      <c r="D22" s="4" t="s">
        <v>59</v>
      </c>
      <c r="E22" s="26">
        <v>1000</v>
      </c>
      <c r="F22" s="18"/>
      <c r="G22" s="25"/>
      <c r="H22" s="39"/>
      <c r="I22" s="39">
        <f>+E22-H22</f>
        <v>1000</v>
      </c>
    </row>
    <row r="23" spans="1:13" outlineLevel="1" x14ac:dyDescent="0.2">
      <c r="A23" s="18" t="s">
        <v>66</v>
      </c>
      <c r="B23" s="25">
        <v>42821</v>
      </c>
      <c r="C23" s="47" t="s">
        <v>65</v>
      </c>
      <c r="D23" s="4" t="s">
        <v>64</v>
      </c>
      <c r="E23" s="26">
        <v>14326</v>
      </c>
      <c r="F23" s="18"/>
      <c r="G23" s="25"/>
      <c r="H23" s="39"/>
      <c r="I23" s="39">
        <f>+E23-H23</f>
        <v>14326</v>
      </c>
    </row>
    <row r="24" spans="1:13" outlineLevel="1" x14ac:dyDescent="0.2">
      <c r="A24" s="18"/>
      <c r="B24" s="25"/>
      <c r="E24" s="26"/>
      <c r="F24" s="5"/>
      <c r="I24" s="39"/>
    </row>
    <row r="25" spans="1:13" outlineLevel="1" x14ac:dyDescent="0.2">
      <c r="A25" s="18"/>
      <c r="B25" s="25"/>
      <c r="E25" s="26"/>
      <c r="F25" s="5" t="s">
        <v>20</v>
      </c>
      <c r="I25" s="39">
        <f>+SUM(I21:I23)</f>
        <v>18831.39</v>
      </c>
    </row>
    <row r="26" spans="1:13" ht="12" outlineLevel="1" thickBot="1" x14ac:dyDescent="0.25">
      <c r="F26" s="5" t="s">
        <v>21</v>
      </c>
      <c r="I26" s="33">
        <v>18831.39</v>
      </c>
    </row>
    <row r="27" spans="1:13" ht="12" outlineLevel="1" thickTop="1" x14ac:dyDescent="0.2">
      <c r="F27" s="5" t="s">
        <v>22</v>
      </c>
      <c r="I27" s="39">
        <f>+I25-I26</f>
        <v>0</v>
      </c>
      <c r="M27" s="26"/>
    </row>
    <row r="28" spans="1:13" x14ac:dyDescent="0.2">
      <c r="F28" s="5"/>
      <c r="I28" s="39"/>
      <c r="M28" s="26"/>
    </row>
    <row r="29" spans="1:13" x14ac:dyDescent="0.2">
      <c r="H29" s="44" t="s">
        <v>10</v>
      </c>
      <c r="I29" s="39">
        <f>+I13+I25</f>
        <v>160718.25</v>
      </c>
      <c r="J29" s="45"/>
      <c r="K29" s="45"/>
    </row>
    <row r="30" spans="1:13" ht="12" thickBot="1" x14ac:dyDescent="0.25">
      <c r="H30" s="44" t="s">
        <v>35</v>
      </c>
      <c r="I30" s="33">
        <v>160718.26999999999</v>
      </c>
      <c r="K30" s="41"/>
    </row>
    <row r="31" spans="1:13" ht="12" thickTop="1" x14ac:dyDescent="0.2">
      <c r="H31" s="44" t="s">
        <v>36</v>
      </c>
      <c r="I31" s="39">
        <f>+I29-I30</f>
        <v>-1.9999999989522621E-2</v>
      </c>
    </row>
    <row r="32" spans="1:13" x14ac:dyDescent="0.2">
      <c r="F32" s="46"/>
    </row>
  </sheetData>
  <mergeCells count="6">
    <mergeCell ref="A18:D18"/>
    <mergeCell ref="A1:H1"/>
    <mergeCell ref="A2:H2"/>
    <mergeCell ref="A3:H3"/>
    <mergeCell ref="A5:H5"/>
    <mergeCell ref="A7:D7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4" workbookViewId="0">
      <selection activeCell="I34" sqref="A1:I34"/>
    </sheetView>
  </sheetViews>
  <sheetFormatPr baseColWidth="10" defaultRowHeight="11.25" outlineLevelRow="1" x14ac:dyDescent="0.2"/>
  <cols>
    <col min="1" max="1" width="11.42578125" style="2"/>
    <col min="2" max="2" width="11.42578125" style="3"/>
    <col min="3" max="3" width="10.140625" style="4" bestFit="1" customWidth="1"/>
    <col min="4" max="4" width="33.140625" style="4" bestFit="1" customWidth="1"/>
    <col min="5" max="5" width="9" style="2" bestFit="1" customWidth="1"/>
    <col min="6" max="6" width="10.7109375" style="2" bestFit="1" customWidth="1"/>
    <col min="7" max="7" width="6" style="2" bestFit="1" customWidth="1"/>
    <col min="8" max="8" width="9.7109375" style="1" bestFit="1" customWidth="1"/>
    <col min="9" max="9" width="9.85546875" style="1" bestFit="1" customWidth="1"/>
    <col min="10" max="16384" width="11.42578125" style="2"/>
  </cols>
  <sheetData>
    <row r="1" spans="1:9" x14ac:dyDescent="0.2">
      <c r="A1" s="53" t="s">
        <v>0</v>
      </c>
      <c r="B1" s="53"/>
      <c r="C1" s="53"/>
      <c r="D1" s="53"/>
      <c r="E1" s="53"/>
      <c r="F1" s="53"/>
      <c r="G1" s="53"/>
      <c r="H1" s="53"/>
    </row>
    <row r="2" spans="1:9" x14ac:dyDescent="0.2">
      <c r="A2" s="53" t="s">
        <v>1</v>
      </c>
      <c r="B2" s="53"/>
      <c r="C2" s="53"/>
      <c r="D2" s="53"/>
      <c r="E2" s="53"/>
      <c r="F2" s="53"/>
      <c r="G2" s="53"/>
      <c r="H2" s="53"/>
    </row>
    <row r="3" spans="1:9" x14ac:dyDescent="0.2">
      <c r="A3" s="53" t="s">
        <v>2</v>
      </c>
      <c r="B3" s="53"/>
      <c r="C3" s="53"/>
      <c r="D3" s="53"/>
      <c r="E3" s="53"/>
      <c r="F3" s="53"/>
      <c r="G3" s="53"/>
      <c r="H3" s="53"/>
    </row>
    <row r="5" spans="1:9" x14ac:dyDescent="0.2">
      <c r="A5" s="56">
        <v>42826</v>
      </c>
      <c r="B5" s="54"/>
      <c r="C5" s="54"/>
      <c r="D5" s="54"/>
      <c r="E5" s="54"/>
      <c r="F5" s="54"/>
      <c r="G5" s="54"/>
      <c r="H5" s="54"/>
    </row>
    <row r="7" spans="1:9" x14ac:dyDescent="0.2">
      <c r="A7" s="52" t="s">
        <v>54</v>
      </c>
      <c r="B7" s="52"/>
      <c r="C7" s="52"/>
      <c r="D7" s="52"/>
    </row>
    <row r="8" spans="1:9" ht="12" outlineLevel="1" thickBot="1" x14ac:dyDescent="0.25">
      <c r="A8" s="6" t="s">
        <v>6</v>
      </c>
      <c r="B8" s="6" t="s">
        <v>7</v>
      </c>
      <c r="C8" s="7" t="s">
        <v>8</v>
      </c>
      <c r="D8" s="7" t="s">
        <v>9</v>
      </c>
      <c r="E8" s="8" t="s">
        <v>10</v>
      </c>
      <c r="F8" s="9" t="s">
        <v>6</v>
      </c>
      <c r="G8" s="6" t="s">
        <v>7</v>
      </c>
      <c r="H8" s="10" t="s">
        <v>11</v>
      </c>
      <c r="I8" s="10" t="s">
        <v>12</v>
      </c>
    </row>
    <row r="9" spans="1:9" outlineLevel="1" x14ac:dyDescent="0.2">
      <c r="F9" s="5"/>
      <c r="I9" s="39"/>
    </row>
    <row r="10" spans="1:9" outlineLevel="1" x14ac:dyDescent="0.2">
      <c r="A10" s="18" t="s">
        <v>62</v>
      </c>
      <c r="B10" s="25">
        <v>42811</v>
      </c>
      <c r="C10" s="47" t="s">
        <v>63</v>
      </c>
      <c r="D10" s="4" t="s">
        <v>26</v>
      </c>
      <c r="E10" s="26">
        <v>73167.460000000006</v>
      </c>
      <c r="F10" s="5"/>
      <c r="I10" s="39">
        <f>+E10</f>
        <v>73167.460000000006</v>
      </c>
    </row>
    <row r="11" spans="1:9" outlineLevel="1" x14ac:dyDescent="0.2">
      <c r="A11" s="18" t="s">
        <v>75</v>
      </c>
      <c r="B11" s="25">
        <v>42855</v>
      </c>
      <c r="C11" s="47" t="s">
        <v>76</v>
      </c>
      <c r="D11" s="4" t="s">
        <v>77</v>
      </c>
      <c r="E11" s="26">
        <v>65386.69</v>
      </c>
      <c r="F11" s="5"/>
      <c r="I11" s="39">
        <f>+E11</f>
        <v>65386.69</v>
      </c>
    </row>
    <row r="12" spans="1:9" outlineLevel="1" x14ac:dyDescent="0.2">
      <c r="A12" s="18"/>
      <c r="B12" s="25"/>
      <c r="E12" s="26"/>
      <c r="F12" s="5"/>
      <c r="I12" s="39"/>
    </row>
    <row r="13" spans="1:9" outlineLevel="1" x14ac:dyDescent="0.2">
      <c r="A13" s="18"/>
      <c r="B13" s="25"/>
      <c r="E13" s="26"/>
      <c r="F13" s="5" t="s">
        <v>20</v>
      </c>
      <c r="I13" s="39">
        <f>+I10+I11</f>
        <v>138554.15000000002</v>
      </c>
    </row>
    <row r="14" spans="1:9" ht="12" outlineLevel="1" thickBot="1" x14ac:dyDescent="0.25">
      <c r="F14" s="5" t="s">
        <v>21</v>
      </c>
      <c r="I14" s="33">
        <v>138554.16</v>
      </c>
    </row>
    <row r="15" spans="1:9" ht="12" outlineLevel="1" thickTop="1" x14ac:dyDescent="0.2">
      <c r="F15" s="5" t="s">
        <v>22</v>
      </c>
      <c r="I15" s="39">
        <f>+I13-I14</f>
        <v>-9.9999999802093953E-3</v>
      </c>
    </row>
    <row r="16" spans="1:9" outlineLevel="1" x14ac:dyDescent="0.2">
      <c r="F16" s="5"/>
      <c r="I16" s="39"/>
    </row>
    <row r="17" spans="1:13" outlineLevel="1" x14ac:dyDescent="0.2">
      <c r="F17" s="5"/>
      <c r="I17" s="39"/>
    </row>
    <row r="18" spans="1:13" x14ac:dyDescent="0.2">
      <c r="A18" s="52" t="s">
        <v>55</v>
      </c>
      <c r="B18" s="52"/>
      <c r="C18" s="52"/>
      <c r="D18" s="52"/>
    </row>
    <row r="19" spans="1:13" ht="12" outlineLevel="1" thickBot="1" x14ac:dyDescent="0.25">
      <c r="A19" s="6" t="s">
        <v>6</v>
      </c>
      <c r="B19" s="6" t="s">
        <v>7</v>
      </c>
      <c r="C19" s="7" t="s">
        <v>8</v>
      </c>
      <c r="D19" s="7" t="s">
        <v>9</v>
      </c>
      <c r="E19" s="8" t="s">
        <v>10</v>
      </c>
      <c r="F19" s="9" t="s">
        <v>6</v>
      </c>
      <c r="G19" s="6" t="s">
        <v>7</v>
      </c>
      <c r="H19" s="10" t="s">
        <v>11</v>
      </c>
      <c r="I19" s="10" t="s">
        <v>12</v>
      </c>
    </row>
    <row r="20" spans="1:13" outlineLevel="1" x14ac:dyDescent="0.2">
      <c r="F20" s="5"/>
      <c r="I20" s="39"/>
    </row>
    <row r="21" spans="1:13" outlineLevel="1" x14ac:dyDescent="0.2">
      <c r="A21" s="18" t="s">
        <v>66</v>
      </c>
      <c r="B21" s="25">
        <v>42821</v>
      </c>
      <c r="C21" s="47" t="s">
        <v>65</v>
      </c>
      <c r="D21" s="4" t="s">
        <v>64</v>
      </c>
      <c r="E21" s="26">
        <v>14326</v>
      </c>
      <c r="F21" s="5"/>
      <c r="I21" s="39">
        <f t="shared" ref="I21" si="0">+E21-H21</f>
        <v>14326</v>
      </c>
    </row>
    <row r="22" spans="1:13" outlineLevel="1" x14ac:dyDescent="0.2">
      <c r="A22" s="18" t="s">
        <v>69</v>
      </c>
      <c r="B22" s="25">
        <v>42831</v>
      </c>
      <c r="C22" s="47" t="s">
        <v>71</v>
      </c>
      <c r="D22" s="4" t="s">
        <v>73</v>
      </c>
      <c r="E22" s="26">
        <v>12267</v>
      </c>
      <c r="F22" s="18"/>
      <c r="G22" s="25"/>
      <c r="H22" s="39"/>
      <c r="I22" s="39">
        <f>+E22-H22</f>
        <v>12267</v>
      </c>
    </row>
    <row r="23" spans="1:13" outlineLevel="1" x14ac:dyDescent="0.2">
      <c r="A23" s="18" t="s">
        <v>70</v>
      </c>
      <c r="B23" s="25">
        <v>42836</v>
      </c>
      <c r="C23" s="47" t="s">
        <v>72</v>
      </c>
      <c r="D23" s="4" t="s">
        <v>74</v>
      </c>
      <c r="E23" s="26">
        <v>12760</v>
      </c>
      <c r="F23" s="18"/>
      <c r="G23" s="25"/>
      <c r="H23" s="39"/>
      <c r="I23" s="39">
        <f>+E23-H23</f>
        <v>12760</v>
      </c>
    </row>
    <row r="24" spans="1:13" outlineLevel="1" x14ac:dyDescent="0.2">
      <c r="A24" s="18" t="s">
        <v>80</v>
      </c>
      <c r="B24" s="25">
        <v>42844</v>
      </c>
      <c r="C24" s="47" t="s">
        <v>79</v>
      </c>
      <c r="D24" s="4" t="s">
        <v>78</v>
      </c>
      <c r="E24" s="26">
        <v>14034.84</v>
      </c>
      <c r="F24" s="18"/>
      <c r="G24" s="25"/>
      <c r="H24" s="39"/>
      <c r="I24" s="39">
        <f>+E24-H24</f>
        <v>14034.84</v>
      </c>
    </row>
    <row r="25" spans="1:13" outlineLevel="1" x14ac:dyDescent="0.2">
      <c r="A25" s="18"/>
      <c r="B25" s="25"/>
      <c r="E25" s="26"/>
      <c r="F25" s="5"/>
      <c r="I25" s="39"/>
    </row>
    <row r="26" spans="1:13" outlineLevel="1" x14ac:dyDescent="0.2">
      <c r="A26" s="18"/>
      <c r="B26" s="25"/>
      <c r="E26" s="26"/>
      <c r="F26" s="5" t="s">
        <v>20</v>
      </c>
      <c r="I26" s="39">
        <f>+SUM(I21:I24)</f>
        <v>53387.839999999997</v>
      </c>
    </row>
    <row r="27" spans="1:13" ht="12" outlineLevel="1" thickBot="1" x14ac:dyDescent="0.25">
      <c r="F27" s="5" t="s">
        <v>21</v>
      </c>
      <c r="I27" s="33">
        <v>53387.839999999997</v>
      </c>
    </row>
    <row r="28" spans="1:13" ht="12" outlineLevel="1" thickTop="1" x14ac:dyDescent="0.2">
      <c r="F28" s="5" t="s">
        <v>22</v>
      </c>
      <c r="I28" s="39">
        <f>+I26-I27</f>
        <v>0</v>
      </c>
    </row>
    <row r="29" spans="1:13" ht="10.5" customHeight="1" x14ac:dyDescent="0.2">
      <c r="F29" s="5"/>
      <c r="I29" s="39"/>
      <c r="M29" s="26"/>
    </row>
    <row r="30" spans="1:13" ht="10.5" customHeight="1" x14ac:dyDescent="0.2">
      <c r="F30" s="5"/>
      <c r="I30" s="39"/>
      <c r="M30" s="26"/>
    </row>
    <row r="31" spans="1:13" ht="10.5" customHeight="1" x14ac:dyDescent="0.2">
      <c r="F31" s="5"/>
      <c r="I31" s="39"/>
      <c r="M31" s="26"/>
    </row>
    <row r="32" spans="1:13" x14ac:dyDescent="0.2">
      <c r="H32" s="44" t="s">
        <v>10</v>
      </c>
      <c r="I32" s="39">
        <f>+I27+I13</f>
        <v>191941.99000000002</v>
      </c>
      <c r="J32" s="45"/>
      <c r="K32" s="45"/>
    </row>
    <row r="33" spans="6:11" ht="12" thickBot="1" x14ac:dyDescent="0.25">
      <c r="H33" s="44" t="s">
        <v>35</v>
      </c>
      <c r="I33" s="33">
        <v>191942</v>
      </c>
      <c r="K33" s="41"/>
    </row>
    <row r="34" spans="6:11" ht="12" thickTop="1" x14ac:dyDescent="0.2">
      <c r="H34" s="44" t="s">
        <v>36</v>
      </c>
      <c r="I34" s="39">
        <f>+I32-I33</f>
        <v>-9.9999999802093953E-3</v>
      </c>
    </row>
    <row r="35" spans="6:11" x14ac:dyDescent="0.2">
      <c r="F35" s="46"/>
    </row>
  </sheetData>
  <mergeCells count="6">
    <mergeCell ref="A18:D18"/>
    <mergeCell ref="A1:H1"/>
    <mergeCell ref="A2:H2"/>
    <mergeCell ref="A3:H3"/>
    <mergeCell ref="A5:H5"/>
    <mergeCell ref="A7:D7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I30"/>
    </sheetView>
  </sheetViews>
  <sheetFormatPr baseColWidth="10" defaultRowHeight="11.25" outlineLevelRow="1" x14ac:dyDescent="0.2"/>
  <cols>
    <col min="1" max="1" width="11.42578125" style="2"/>
    <col min="2" max="2" width="11.42578125" style="3"/>
    <col min="3" max="3" width="10.140625" style="4" bestFit="1" customWidth="1"/>
    <col min="4" max="4" width="34.42578125" style="4" customWidth="1"/>
    <col min="5" max="5" width="9.85546875" style="2" bestFit="1" customWidth="1"/>
    <col min="6" max="6" width="10.7109375" style="2" bestFit="1" customWidth="1"/>
    <col min="7" max="7" width="8.7109375" style="2" bestFit="1" customWidth="1"/>
    <col min="8" max="8" width="9.7109375" style="1" bestFit="1" customWidth="1"/>
    <col min="9" max="9" width="9.85546875" style="1" bestFit="1" customWidth="1"/>
    <col min="10" max="16384" width="11.42578125" style="2"/>
  </cols>
  <sheetData>
    <row r="1" spans="1:9" x14ac:dyDescent="0.2">
      <c r="A1" s="53" t="s">
        <v>0</v>
      </c>
      <c r="B1" s="53"/>
      <c r="C1" s="53"/>
      <c r="D1" s="53"/>
      <c r="E1" s="53"/>
      <c r="F1" s="53"/>
      <c r="G1" s="53"/>
      <c r="H1" s="53"/>
    </row>
    <row r="2" spans="1:9" x14ac:dyDescent="0.2">
      <c r="A2" s="53" t="s">
        <v>1</v>
      </c>
      <c r="B2" s="53"/>
      <c r="C2" s="53"/>
      <c r="D2" s="53"/>
      <c r="E2" s="53"/>
      <c r="F2" s="53"/>
      <c r="G2" s="53"/>
      <c r="H2" s="53"/>
    </row>
    <row r="3" spans="1:9" x14ac:dyDescent="0.2">
      <c r="A3" s="53" t="s">
        <v>2</v>
      </c>
      <c r="B3" s="53"/>
      <c r="C3" s="53"/>
      <c r="D3" s="53"/>
      <c r="E3" s="53"/>
      <c r="F3" s="53"/>
      <c r="G3" s="53"/>
      <c r="H3" s="53"/>
    </row>
    <row r="5" spans="1:9" x14ac:dyDescent="0.2">
      <c r="A5" s="56">
        <v>42856</v>
      </c>
      <c r="B5" s="54"/>
      <c r="C5" s="54"/>
      <c r="D5" s="54"/>
      <c r="E5" s="54"/>
      <c r="F5" s="54"/>
      <c r="G5" s="54"/>
      <c r="H5" s="54"/>
    </row>
    <row r="7" spans="1:9" x14ac:dyDescent="0.2">
      <c r="A7" s="52" t="s">
        <v>81</v>
      </c>
      <c r="B7" s="52"/>
      <c r="C7" s="52"/>
      <c r="D7" s="52"/>
    </row>
    <row r="8" spans="1:9" ht="12" outlineLevel="1" thickBot="1" x14ac:dyDescent="0.25">
      <c r="A8" s="6" t="s">
        <v>6</v>
      </c>
      <c r="B8" s="6" t="s">
        <v>7</v>
      </c>
      <c r="C8" s="7" t="s">
        <v>8</v>
      </c>
      <c r="D8" s="7" t="s">
        <v>9</v>
      </c>
      <c r="E8" s="8" t="s">
        <v>10</v>
      </c>
      <c r="F8" s="9" t="s">
        <v>6</v>
      </c>
      <c r="G8" s="6" t="s">
        <v>7</v>
      </c>
      <c r="H8" s="10" t="s">
        <v>11</v>
      </c>
      <c r="I8" s="10" t="s">
        <v>12</v>
      </c>
    </row>
    <row r="9" spans="1:9" outlineLevel="1" x14ac:dyDescent="0.2">
      <c r="F9" s="5"/>
      <c r="I9" s="39"/>
    </row>
    <row r="10" spans="1:9" outlineLevel="1" x14ac:dyDescent="0.2">
      <c r="A10" s="18" t="s">
        <v>82</v>
      </c>
      <c r="B10" s="25">
        <v>42884</v>
      </c>
      <c r="C10" s="47" t="s">
        <v>83</v>
      </c>
      <c r="D10" s="4" t="s">
        <v>84</v>
      </c>
      <c r="E10" s="26">
        <v>227051.44</v>
      </c>
      <c r="F10" s="5"/>
      <c r="I10" s="39">
        <f>+E10</f>
        <v>227051.44</v>
      </c>
    </row>
    <row r="11" spans="1:9" outlineLevel="1" x14ac:dyDescent="0.2">
      <c r="A11" s="18"/>
      <c r="B11" s="25"/>
      <c r="E11" s="26"/>
      <c r="F11" s="5"/>
      <c r="I11" s="39"/>
    </row>
    <row r="12" spans="1:9" outlineLevel="1" x14ac:dyDescent="0.2">
      <c r="A12" s="18"/>
      <c r="B12" s="25"/>
      <c r="E12" s="26"/>
      <c r="F12" s="5" t="s">
        <v>20</v>
      </c>
      <c r="I12" s="39">
        <f>+I10</f>
        <v>227051.44</v>
      </c>
    </row>
    <row r="13" spans="1:9" ht="12" outlineLevel="1" thickBot="1" x14ac:dyDescent="0.25">
      <c r="F13" s="5" t="s">
        <v>21</v>
      </c>
      <c r="I13" s="33">
        <v>227051.47</v>
      </c>
    </row>
    <row r="14" spans="1:9" ht="12" outlineLevel="1" thickTop="1" x14ac:dyDescent="0.2">
      <c r="F14" s="5" t="s">
        <v>22</v>
      </c>
      <c r="I14" s="39">
        <f>+I12-I13</f>
        <v>-2.9999999998835847E-2</v>
      </c>
    </row>
    <row r="15" spans="1:9" outlineLevel="1" x14ac:dyDescent="0.2">
      <c r="F15" s="5"/>
      <c r="I15" s="39"/>
    </row>
    <row r="16" spans="1:9" x14ac:dyDescent="0.2">
      <c r="A16" s="52" t="s">
        <v>54</v>
      </c>
      <c r="B16" s="52"/>
      <c r="C16" s="52"/>
      <c r="D16" s="52"/>
    </row>
    <row r="17" spans="1:13" ht="12" outlineLevel="1" thickBot="1" x14ac:dyDescent="0.25">
      <c r="A17" s="6" t="s">
        <v>6</v>
      </c>
      <c r="B17" s="6" t="s">
        <v>7</v>
      </c>
      <c r="C17" s="7" t="s">
        <v>8</v>
      </c>
      <c r="D17" s="7" t="s">
        <v>9</v>
      </c>
      <c r="E17" s="8" t="s">
        <v>10</v>
      </c>
      <c r="F17" s="9" t="s">
        <v>6</v>
      </c>
      <c r="G17" s="6" t="s">
        <v>7</v>
      </c>
      <c r="H17" s="10" t="s">
        <v>11</v>
      </c>
      <c r="I17" s="10" t="s">
        <v>12</v>
      </c>
    </row>
    <row r="18" spans="1:13" outlineLevel="1" x14ac:dyDescent="0.2">
      <c r="F18" s="5"/>
      <c r="I18" s="39"/>
    </row>
    <row r="19" spans="1:13" outlineLevel="1" x14ac:dyDescent="0.2">
      <c r="A19" s="18" t="s">
        <v>62</v>
      </c>
      <c r="B19" s="25">
        <v>42811</v>
      </c>
      <c r="C19" s="47" t="s">
        <v>63</v>
      </c>
      <c r="D19" s="4" t="s">
        <v>26</v>
      </c>
      <c r="E19" s="26">
        <v>73167.460000000006</v>
      </c>
      <c r="F19" s="5"/>
      <c r="I19" s="39">
        <f>+E19</f>
        <v>73167.460000000006</v>
      </c>
    </row>
    <row r="20" spans="1:13" outlineLevel="1" x14ac:dyDescent="0.2">
      <c r="A20" s="18" t="s">
        <v>85</v>
      </c>
      <c r="B20" s="25">
        <v>42884</v>
      </c>
      <c r="C20" s="47" t="s">
        <v>86</v>
      </c>
      <c r="D20" s="4" t="s">
        <v>26</v>
      </c>
      <c r="E20" s="26">
        <v>74692.490000000005</v>
      </c>
      <c r="F20" s="5"/>
      <c r="I20" s="39">
        <f>+E20</f>
        <v>74692.490000000005</v>
      </c>
    </row>
    <row r="21" spans="1:13" outlineLevel="1" x14ac:dyDescent="0.2">
      <c r="A21" s="18"/>
      <c r="B21" s="25"/>
      <c r="E21" s="26"/>
      <c r="F21" s="5"/>
      <c r="I21" s="39"/>
    </row>
    <row r="22" spans="1:13" outlineLevel="1" x14ac:dyDescent="0.2">
      <c r="A22" s="18"/>
      <c r="B22" s="25"/>
      <c r="E22" s="26"/>
      <c r="F22" s="5" t="s">
        <v>20</v>
      </c>
      <c r="I22" s="39">
        <f>+I19+I20</f>
        <v>147859.95000000001</v>
      </c>
    </row>
    <row r="23" spans="1:13" ht="12" outlineLevel="1" thickBot="1" x14ac:dyDescent="0.25">
      <c r="F23" s="5" t="s">
        <v>21</v>
      </c>
      <c r="I23" s="33">
        <v>147859.95000000001</v>
      </c>
    </row>
    <row r="24" spans="1:13" ht="12" outlineLevel="1" thickTop="1" x14ac:dyDescent="0.2">
      <c r="F24" s="5" t="s">
        <v>22</v>
      </c>
      <c r="I24" s="39">
        <f>+I22-I23</f>
        <v>0</v>
      </c>
    </row>
    <row r="25" spans="1:13" outlineLevel="1" x14ac:dyDescent="0.2">
      <c r="F25" s="5"/>
      <c r="I25" s="39"/>
    </row>
    <row r="26" spans="1:13" ht="10.5" customHeight="1" x14ac:dyDescent="0.2">
      <c r="F26" s="5"/>
      <c r="I26" s="39"/>
      <c r="M26" s="26"/>
    </row>
    <row r="27" spans="1:13" ht="10.5" customHeight="1" x14ac:dyDescent="0.2">
      <c r="F27" s="5"/>
      <c r="I27" s="39"/>
      <c r="M27" s="26"/>
    </row>
    <row r="28" spans="1:13" x14ac:dyDescent="0.2">
      <c r="H28" s="44" t="s">
        <v>10</v>
      </c>
      <c r="I28" s="39">
        <f>I22+I12</f>
        <v>374911.39</v>
      </c>
      <c r="J28" s="45"/>
      <c r="K28" s="45"/>
    </row>
    <row r="29" spans="1:13" ht="12" thickBot="1" x14ac:dyDescent="0.25">
      <c r="H29" s="44" t="s">
        <v>35</v>
      </c>
      <c r="I29" s="33">
        <v>374911.39</v>
      </c>
      <c r="K29" s="41"/>
    </row>
    <row r="30" spans="1:13" ht="12" thickTop="1" x14ac:dyDescent="0.2">
      <c r="H30" s="44" t="s">
        <v>36</v>
      </c>
      <c r="I30" s="39">
        <f>+I28-I29</f>
        <v>0</v>
      </c>
    </row>
    <row r="31" spans="1:13" x14ac:dyDescent="0.2">
      <c r="F31" s="46"/>
    </row>
  </sheetData>
  <mergeCells count="6">
    <mergeCell ref="A16:D16"/>
    <mergeCell ref="A1:H1"/>
    <mergeCell ref="A2:H2"/>
    <mergeCell ref="A3:H3"/>
    <mergeCell ref="A5:H5"/>
    <mergeCell ref="A7:D7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I22" sqref="A1:I22"/>
    </sheetView>
  </sheetViews>
  <sheetFormatPr baseColWidth="10" defaultRowHeight="11.25" outlineLevelRow="1" x14ac:dyDescent="0.2"/>
  <cols>
    <col min="1" max="1" width="11.42578125" style="2"/>
    <col min="2" max="2" width="11.42578125" style="3"/>
    <col min="3" max="3" width="10.140625" style="4" bestFit="1" customWidth="1"/>
    <col min="4" max="4" width="35.140625" style="4" bestFit="1" customWidth="1"/>
    <col min="5" max="5" width="9" style="2" bestFit="1" customWidth="1"/>
    <col min="6" max="6" width="10.7109375" style="2" bestFit="1" customWidth="1"/>
    <col min="7" max="7" width="6" style="2" bestFit="1" customWidth="1"/>
    <col min="8" max="8" width="9.7109375" style="1" bestFit="1" customWidth="1"/>
    <col min="9" max="9" width="9.85546875" style="1" bestFit="1" customWidth="1"/>
    <col min="10" max="16384" width="11.42578125" style="2"/>
  </cols>
  <sheetData>
    <row r="1" spans="1:9" x14ac:dyDescent="0.2">
      <c r="A1" s="53" t="s">
        <v>0</v>
      </c>
      <c r="B1" s="53"/>
      <c r="C1" s="53"/>
      <c r="D1" s="53"/>
      <c r="E1" s="53"/>
      <c r="F1" s="53"/>
      <c r="G1" s="53"/>
      <c r="H1" s="53"/>
    </row>
    <row r="2" spans="1:9" x14ac:dyDescent="0.2">
      <c r="A2" s="53" t="s">
        <v>1</v>
      </c>
      <c r="B2" s="53"/>
      <c r="C2" s="53"/>
      <c r="D2" s="53"/>
      <c r="E2" s="53"/>
      <c r="F2" s="53"/>
      <c r="G2" s="53"/>
      <c r="H2" s="53"/>
    </row>
    <row r="3" spans="1:9" x14ac:dyDescent="0.2">
      <c r="A3" s="53" t="s">
        <v>2</v>
      </c>
      <c r="B3" s="53"/>
      <c r="C3" s="53"/>
      <c r="D3" s="53"/>
      <c r="E3" s="53"/>
      <c r="F3" s="53"/>
      <c r="G3" s="53"/>
      <c r="H3" s="53"/>
    </row>
    <row r="5" spans="1:9" x14ac:dyDescent="0.2">
      <c r="A5" s="56">
        <v>42887</v>
      </c>
      <c r="B5" s="54"/>
      <c r="C5" s="54"/>
      <c r="D5" s="54"/>
      <c r="E5" s="54"/>
      <c r="F5" s="54"/>
      <c r="G5" s="54"/>
      <c r="H5" s="54"/>
    </row>
    <row r="7" spans="1:9" x14ac:dyDescent="0.2">
      <c r="A7" s="52" t="s">
        <v>54</v>
      </c>
      <c r="B7" s="52"/>
      <c r="C7" s="52"/>
      <c r="D7" s="52"/>
    </row>
    <row r="8" spans="1:9" ht="12" outlineLevel="1" thickBot="1" x14ac:dyDescent="0.25">
      <c r="A8" s="6" t="s">
        <v>6</v>
      </c>
      <c r="B8" s="6" t="s">
        <v>7</v>
      </c>
      <c r="C8" s="7" t="s">
        <v>8</v>
      </c>
      <c r="D8" s="7" t="s">
        <v>9</v>
      </c>
      <c r="E8" s="8" t="s">
        <v>10</v>
      </c>
      <c r="F8" s="9" t="s">
        <v>6</v>
      </c>
      <c r="G8" s="6" t="s">
        <v>7</v>
      </c>
      <c r="H8" s="10" t="s">
        <v>11</v>
      </c>
      <c r="I8" s="10" t="s">
        <v>12</v>
      </c>
    </row>
    <row r="9" spans="1:9" outlineLevel="1" x14ac:dyDescent="0.2">
      <c r="F9" s="5"/>
      <c r="I9" s="39"/>
    </row>
    <row r="10" spans="1:9" outlineLevel="1" x14ac:dyDescent="0.2">
      <c r="A10" s="18" t="s">
        <v>62</v>
      </c>
      <c r="B10" s="25">
        <v>42811</v>
      </c>
      <c r="C10" s="47" t="s">
        <v>63</v>
      </c>
      <c r="D10" s="4" t="s">
        <v>26</v>
      </c>
      <c r="E10" s="26">
        <v>73167.460000000006</v>
      </c>
      <c r="F10" s="5"/>
      <c r="I10" s="39">
        <f>+E10</f>
        <v>73167.460000000006</v>
      </c>
    </row>
    <row r="11" spans="1:9" outlineLevel="1" x14ac:dyDescent="0.2">
      <c r="A11" s="18" t="s">
        <v>88</v>
      </c>
      <c r="B11" s="25">
        <v>42912</v>
      </c>
      <c r="C11" s="47" t="s">
        <v>87</v>
      </c>
      <c r="D11" s="4" t="s">
        <v>26</v>
      </c>
      <c r="E11" s="26">
        <v>53721.85</v>
      </c>
      <c r="F11" s="5"/>
      <c r="I11" s="39">
        <f>+E11</f>
        <v>53721.85</v>
      </c>
    </row>
    <row r="12" spans="1:9" outlineLevel="1" x14ac:dyDescent="0.2">
      <c r="A12" s="18"/>
      <c r="B12" s="25"/>
      <c r="E12" s="26"/>
      <c r="F12" s="5"/>
      <c r="I12" s="39"/>
    </row>
    <row r="13" spans="1:9" outlineLevel="1" x14ac:dyDescent="0.2">
      <c r="A13" s="18"/>
      <c r="B13" s="25"/>
      <c r="E13" s="26"/>
      <c r="F13" s="5" t="s">
        <v>20</v>
      </c>
      <c r="I13" s="39">
        <f>+I11+I10</f>
        <v>126889.31</v>
      </c>
    </row>
    <row r="14" spans="1:9" ht="12" outlineLevel="1" thickBot="1" x14ac:dyDescent="0.25">
      <c r="F14" s="5" t="s">
        <v>21</v>
      </c>
      <c r="I14" s="33">
        <v>126889.3</v>
      </c>
    </row>
    <row r="15" spans="1:9" ht="12" outlineLevel="1" thickTop="1" x14ac:dyDescent="0.2">
      <c r="F15" s="5" t="s">
        <v>22</v>
      </c>
      <c r="I15" s="39">
        <f>+I13-I14</f>
        <v>9.9999999947613105E-3</v>
      </c>
    </row>
    <row r="16" spans="1:9" outlineLevel="1" x14ac:dyDescent="0.2">
      <c r="F16" s="5"/>
      <c r="I16" s="39"/>
    </row>
    <row r="17" spans="6:13" x14ac:dyDescent="0.2">
      <c r="F17" s="5"/>
      <c r="I17" s="39"/>
    </row>
    <row r="18" spans="6:13" ht="10.5" customHeight="1" x14ac:dyDescent="0.2">
      <c r="F18" s="5"/>
      <c r="I18" s="39"/>
      <c r="M18" s="26"/>
    </row>
    <row r="19" spans="6:13" ht="10.5" customHeight="1" x14ac:dyDescent="0.2">
      <c r="F19" s="5"/>
      <c r="I19" s="39"/>
      <c r="M19" s="26"/>
    </row>
    <row r="20" spans="6:13" x14ac:dyDescent="0.2">
      <c r="H20" s="44" t="s">
        <v>10</v>
      </c>
      <c r="I20" s="39">
        <f>+I14</f>
        <v>126889.3</v>
      </c>
      <c r="J20" s="45"/>
      <c r="K20" s="45"/>
    </row>
    <row r="21" spans="6:13" ht="12" thickBot="1" x14ac:dyDescent="0.25">
      <c r="H21" s="44" t="s">
        <v>35</v>
      </c>
      <c r="I21" s="33">
        <v>126889.27</v>
      </c>
      <c r="K21" s="41"/>
    </row>
    <row r="22" spans="6:13" ht="12" thickTop="1" x14ac:dyDescent="0.2">
      <c r="H22" s="44" t="s">
        <v>36</v>
      </c>
      <c r="I22" s="39">
        <f>+I20-I21</f>
        <v>2.9999999998835847E-2</v>
      </c>
    </row>
    <row r="23" spans="6:13" x14ac:dyDescent="0.2">
      <c r="F23" s="46"/>
    </row>
  </sheetData>
  <mergeCells count="5">
    <mergeCell ref="A1:H1"/>
    <mergeCell ref="A2:H2"/>
    <mergeCell ref="A3:H3"/>
    <mergeCell ref="A5:H5"/>
    <mergeCell ref="A7:D7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I32"/>
    </sheetView>
  </sheetViews>
  <sheetFormatPr baseColWidth="10" defaultRowHeight="11.25" outlineLevelRow="1" x14ac:dyDescent="0.2"/>
  <cols>
    <col min="1" max="1" width="11.42578125" style="2"/>
    <col min="2" max="2" width="11.42578125" style="3"/>
    <col min="3" max="3" width="10.140625" style="4" bestFit="1" customWidth="1"/>
    <col min="4" max="4" width="35.140625" style="4" bestFit="1" customWidth="1"/>
    <col min="5" max="5" width="9.85546875" style="2" bestFit="1" customWidth="1"/>
    <col min="6" max="6" width="10.7109375" style="2" bestFit="1" customWidth="1"/>
    <col min="7" max="7" width="6" style="2" bestFit="1" customWidth="1"/>
    <col min="8" max="8" width="9.7109375" style="1" bestFit="1" customWidth="1"/>
    <col min="9" max="9" width="9.85546875" style="1" bestFit="1" customWidth="1"/>
    <col min="10" max="16384" width="11.42578125" style="2"/>
  </cols>
  <sheetData>
    <row r="1" spans="1:9" x14ac:dyDescent="0.2">
      <c r="A1" s="53" t="s">
        <v>0</v>
      </c>
      <c r="B1" s="53"/>
      <c r="C1" s="53"/>
      <c r="D1" s="53"/>
      <c r="E1" s="53"/>
      <c r="F1" s="53"/>
      <c r="G1" s="53"/>
      <c r="H1" s="53"/>
    </row>
    <row r="2" spans="1:9" x14ac:dyDescent="0.2">
      <c r="A2" s="53" t="s">
        <v>1</v>
      </c>
      <c r="B2" s="53"/>
      <c r="C2" s="53"/>
      <c r="D2" s="53"/>
      <c r="E2" s="53"/>
      <c r="F2" s="53"/>
      <c r="G2" s="53"/>
      <c r="H2" s="53"/>
    </row>
    <row r="3" spans="1:9" x14ac:dyDescent="0.2">
      <c r="A3" s="53" t="s">
        <v>2</v>
      </c>
      <c r="B3" s="53"/>
      <c r="C3" s="53"/>
      <c r="D3" s="53"/>
      <c r="E3" s="53"/>
      <c r="F3" s="53"/>
      <c r="G3" s="53"/>
      <c r="H3" s="53"/>
    </row>
    <row r="5" spans="1:9" x14ac:dyDescent="0.2">
      <c r="A5" s="56">
        <v>42917</v>
      </c>
      <c r="B5" s="54"/>
      <c r="C5" s="54"/>
      <c r="D5" s="54"/>
      <c r="E5" s="54"/>
      <c r="F5" s="54"/>
      <c r="G5" s="54"/>
      <c r="H5" s="54"/>
    </row>
    <row r="8" spans="1:9" x14ac:dyDescent="0.2">
      <c r="A8" s="52" t="s">
        <v>81</v>
      </c>
      <c r="B8" s="52"/>
      <c r="C8" s="52"/>
      <c r="D8" s="52"/>
    </row>
    <row r="9" spans="1:9" ht="12" outlineLevel="1" thickBot="1" x14ac:dyDescent="0.25">
      <c r="A9" s="6" t="s">
        <v>6</v>
      </c>
      <c r="B9" s="6" t="s">
        <v>7</v>
      </c>
      <c r="C9" s="7" t="s">
        <v>8</v>
      </c>
      <c r="D9" s="7" t="s">
        <v>9</v>
      </c>
      <c r="E9" s="8" t="s">
        <v>10</v>
      </c>
      <c r="F9" s="9" t="s">
        <v>6</v>
      </c>
      <c r="G9" s="6" t="s">
        <v>7</v>
      </c>
      <c r="H9" s="10" t="s">
        <v>11</v>
      </c>
      <c r="I9" s="10" t="s">
        <v>12</v>
      </c>
    </row>
    <row r="10" spans="1:9" outlineLevel="1" x14ac:dyDescent="0.2">
      <c r="F10" s="5"/>
      <c r="I10" s="39"/>
    </row>
    <row r="11" spans="1:9" outlineLevel="1" x14ac:dyDescent="0.2">
      <c r="A11" s="18" t="s">
        <v>89</v>
      </c>
      <c r="B11" s="25">
        <v>42933</v>
      </c>
      <c r="C11" s="47" t="s">
        <v>90</v>
      </c>
      <c r="D11" s="4" t="s">
        <v>91</v>
      </c>
      <c r="E11" s="26">
        <v>180793.25</v>
      </c>
      <c r="F11" s="5"/>
      <c r="I11" s="39">
        <f>+E11</f>
        <v>180793.25</v>
      </c>
    </row>
    <row r="12" spans="1:9" outlineLevel="1" x14ac:dyDescent="0.2">
      <c r="A12" s="18"/>
      <c r="B12" s="25"/>
      <c r="E12" s="26"/>
      <c r="F12" s="5"/>
      <c r="I12" s="39"/>
    </row>
    <row r="13" spans="1:9" outlineLevel="1" x14ac:dyDescent="0.2">
      <c r="A13" s="18"/>
      <c r="B13" s="25"/>
      <c r="E13" s="26"/>
      <c r="F13" s="5" t="s">
        <v>20</v>
      </c>
      <c r="I13" s="39">
        <f>+I11</f>
        <v>180793.25</v>
      </c>
    </row>
    <row r="14" spans="1:9" ht="12" outlineLevel="1" thickBot="1" x14ac:dyDescent="0.25">
      <c r="F14" s="5" t="s">
        <v>21</v>
      </c>
      <c r="I14" s="33">
        <v>180793.25</v>
      </c>
    </row>
    <row r="15" spans="1:9" ht="12" outlineLevel="1" thickTop="1" x14ac:dyDescent="0.2">
      <c r="F15" s="5" t="s">
        <v>22</v>
      </c>
      <c r="I15" s="39">
        <f>+I13-I14</f>
        <v>0</v>
      </c>
    </row>
    <row r="16" spans="1:9" outlineLevel="1" x14ac:dyDescent="0.2"/>
    <row r="17" spans="1:13" outlineLevel="1" x14ac:dyDescent="0.2"/>
    <row r="18" spans="1:13" x14ac:dyDescent="0.2">
      <c r="A18" s="52" t="s">
        <v>54</v>
      </c>
      <c r="B18" s="52"/>
      <c r="C18" s="52"/>
      <c r="D18" s="52"/>
    </row>
    <row r="19" spans="1:13" ht="12" outlineLevel="1" thickBot="1" x14ac:dyDescent="0.25">
      <c r="A19" s="6" t="s">
        <v>6</v>
      </c>
      <c r="B19" s="6" t="s">
        <v>7</v>
      </c>
      <c r="C19" s="7" t="s">
        <v>8</v>
      </c>
      <c r="D19" s="7" t="s">
        <v>9</v>
      </c>
      <c r="E19" s="8" t="s">
        <v>10</v>
      </c>
      <c r="F19" s="9" t="s">
        <v>6</v>
      </c>
      <c r="G19" s="6" t="s">
        <v>7</v>
      </c>
      <c r="H19" s="10" t="s">
        <v>11</v>
      </c>
      <c r="I19" s="10" t="s">
        <v>12</v>
      </c>
    </row>
    <row r="20" spans="1:13" outlineLevel="1" x14ac:dyDescent="0.2">
      <c r="F20" s="5"/>
      <c r="I20" s="39"/>
    </row>
    <row r="21" spans="1:13" outlineLevel="1" x14ac:dyDescent="0.2">
      <c r="A21" s="18" t="s">
        <v>88</v>
      </c>
      <c r="B21" s="25">
        <v>42912</v>
      </c>
      <c r="C21" s="48" t="s">
        <v>87</v>
      </c>
      <c r="D21" s="4" t="s">
        <v>26</v>
      </c>
      <c r="E21" s="26">
        <v>53721.85</v>
      </c>
      <c r="F21" s="5"/>
      <c r="I21" s="39">
        <f>+E21</f>
        <v>53721.85</v>
      </c>
    </row>
    <row r="22" spans="1:13" outlineLevel="1" x14ac:dyDescent="0.2">
      <c r="A22" s="18" t="s">
        <v>92</v>
      </c>
      <c r="B22" s="25">
        <v>42944</v>
      </c>
      <c r="C22" s="48" t="s">
        <v>93</v>
      </c>
      <c r="D22" s="4" t="s">
        <v>94</v>
      </c>
      <c r="E22" s="26">
        <v>47572.76</v>
      </c>
      <c r="F22" s="5"/>
      <c r="I22" s="39">
        <f>+E22</f>
        <v>47572.76</v>
      </c>
    </row>
    <row r="23" spans="1:13" outlineLevel="1" x14ac:dyDescent="0.2">
      <c r="A23" s="18"/>
      <c r="B23" s="25"/>
      <c r="C23" s="48"/>
      <c r="E23" s="26"/>
      <c r="F23" s="5"/>
      <c r="I23" s="39"/>
    </row>
    <row r="24" spans="1:13" outlineLevel="1" x14ac:dyDescent="0.2">
      <c r="A24" s="18"/>
      <c r="B24" s="25"/>
      <c r="E24" s="26"/>
      <c r="F24" s="5" t="s">
        <v>20</v>
      </c>
      <c r="I24" s="39">
        <f>+I21+I22</f>
        <v>101294.61</v>
      </c>
    </row>
    <row r="25" spans="1:13" ht="12" outlineLevel="1" thickBot="1" x14ac:dyDescent="0.25">
      <c r="F25" s="5" t="s">
        <v>21</v>
      </c>
      <c r="I25" s="33">
        <v>101294.6</v>
      </c>
    </row>
    <row r="26" spans="1:13" ht="12" outlineLevel="1" thickTop="1" x14ac:dyDescent="0.2">
      <c r="F26" s="5" t="s">
        <v>22</v>
      </c>
      <c r="I26" s="39">
        <f>+I24-I25</f>
        <v>9.9999999947613105E-3</v>
      </c>
    </row>
    <row r="27" spans="1:13" outlineLevel="1" x14ac:dyDescent="0.2">
      <c r="F27" s="5"/>
      <c r="I27" s="39"/>
    </row>
    <row r="28" spans="1:13" outlineLevel="1" x14ac:dyDescent="0.2">
      <c r="F28" s="5"/>
      <c r="I28" s="39"/>
    </row>
    <row r="29" spans="1:13" ht="10.5" customHeight="1" x14ac:dyDescent="0.2">
      <c r="F29" s="5"/>
      <c r="I29" s="39"/>
      <c r="M29" s="26"/>
    </row>
    <row r="30" spans="1:13" x14ac:dyDescent="0.2">
      <c r="H30" s="44" t="s">
        <v>10</v>
      </c>
      <c r="I30" s="39">
        <f>+I24+I13</f>
        <v>282087.86</v>
      </c>
      <c r="J30" s="45"/>
      <c r="K30" s="45"/>
    </row>
    <row r="31" spans="1:13" ht="12" thickBot="1" x14ac:dyDescent="0.25">
      <c r="H31" s="44" t="s">
        <v>35</v>
      </c>
      <c r="I31" s="33">
        <v>282087.83</v>
      </c>
      <c r="K31" s="41"/>
    </row>
    <row r="32" spans="1:13" ht="12" thickTop="1" x14ac:dyDescent="0.2">
      <c r="H32" s="44" t="s">
        <v>36</v>
      </c>
      <c r="I32" s="39">
        <f>+I30-I31</f>
        <v>2.9999999969732016E-2</v>
      </c>
    </row>
    <row r="33" spans="6:6" x14ac:dyDescent="0.2">
      <c r="F33" s="46"/>
    </row>
  </sheetData>
  <mergeCells count="6">
    <mergeCell ref="A1:H1"/>
    <mergeCell ref="A2:H2"/>
    <mergeCell ref="A3:H3"/>
    <mergeCell ref="A5:H5"/>
    <mergeCell ref="A18:D18"/>
    <mergeCell ref="A8:D8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0" workbookViewId="0">
      <selection sqref="A1:I41"/>
    </sheetView>
  </sheetViews>
  <sheetFormatPr baseColWidth="10" defaultRowHeight="11.25" x14ac:dyDescent="0.2"/>
  <cols>
    <col min="1" max="1" width="11.42578125" style="2"/>
    <col min="2" max="2" width="11.42578125" style="3"/>
    <col min="3" max="3" width="10.140625" style="4" bestFit="1" customWidth="1"/>
    <col min="4" max="4" width="35.140625" style="4" bestFit="1" customWidth="1"/>
    <col min="5" max="5" width="9.85546875" style="2" bestFit="1" customWidth="1"/>
    <col min="6" max="6" width="10.7109375" style="2" bestFit="1" customWidth="1"/>
    <col min="7" max="7" width="6" style="2" bestFit="1" customWidth="1"/>
    <col min="8" max="8" width="9.7109375" style="1" bestFit="1" customWidth="1"/>
    <col min="9" max="9" width="9.85546875" style="1" bestFit="1" customWidth="1"/>
    <col min="10" max="16384" width="11.42578125" style="2"/>
  </cols>
  <sheetData>
    <row r="1" spans="1:9" x14ac:dyDescent="0.2">
      <c r="A1" s="53" t="s">
        <v>0</v>
      </c>
      <c r="B1" s="53"/>
      <c r="C1" s="53"/>
      <c r="D1" s="53"/>
      <c r="E1" s="53"/>
      <c r="F1" s="53"/>
      <c r="G1" s="53"/>
      <c r="H1" s="53"/>
    </row>
    <row r="2" spans="1:9" x14ac:dyDescent="0.2">
      <c r="A2" s="53" t="s">
        <v>1</v>
      </c>
      <c r="B2" s="53"/>
      <c r="C2" s="53"/>
      <c r="D2" s="53"/>
      <c r="E2" s="53"/>
      <c r="F2" s="53"/>
      <c r="G2" s="53"/>
      <c r="H2" s="53"/>
    </row>
    <row r="3" spans="1:9" x14ac:dyDescent="0.2">
      <c r="A3" s="53" t="s">
        <v>2</v>
      </c>
      <c r="B3" s="53"/>
      <c r="C3" s="53"/>
      <c r="D3" s="53"/>
      <c r="E3" s="53"/>
      <c r="F3" s="53"/>
      <c r="G3" s="53"/>
      <c r="H3" s="53"/>
    </row>
    <row r="5" spans="1:9" x14ac:dyDescent="0.2">
      <c r="A5" s="56">
        <v>42948</v>
      </c>
      <c r="B5" s="54"/>
      <c r="C5" s="54"/>
      <c r="D5" s="54"/>
      <c r="E5" s="54"/>
      <c r="F5" s="54"/>
      <c r="G5" s="54"/>
      <c r="H5" s="54"/>
    </row>
    <row r="8" spans="1:9" x14ac:dyDescent="0.2">
      <c r="A8" s="52" t="s">
        <v>81</v>
      </c>
      <c r="B8" s="52"/>
      <c r="C8" s="52"/>
      <c r="D8" s="52"/>
    </row>
    <row r="9" spans="1:9" ht="12" thickBot="1" x14ac:dyDescent="0.25">
      <c r="A9" s="6" t="s">
        <v>6</v>
      </c>
      <c r="B9" s="6" t="s">
        <v>7</v>
      </c>
      <c r="C9" s="7" t="s">
        <v>8</v>
      </c>
      <c r="D9" s="7" t="s">
        <v>9</v>
      </c>
      <c r="E9" s="8" t="s">
        <v>10</v>
      </c>
      <c r="F9" s="9" t="s">
        <v>6</v>
      </c>
      <c r="G9" s="6" t="s">
        <v>7</v>
      </c>
      <c r="H9" s="10" t="s">
        <v>11</v>
      </c>
      <c r="I9" s="10" t="s">
        <v>12</v>
      </c>
    </row>
    <row r="10" spans="1:9" x14ac:dyDescent="0.2">
      <c r="F10" s="5"/>
      <c r="I10" s="39"/>
    </row>
    <row r="11" spans="1:9" x14ac:dyDescent="0.2">
      <c r="A11" s="18" t="s">
        <v>89</v>
      </c>
      <c r="B11" s="25">
        <v>42933</v>
      </c>
      <c r="C11" s="47" t="s">
        <v>90</v>
      </c>
      <c r="D11" s="4" t="s">
        <v>91</v>
      </c>
      <c r="E11" s="26">
        <v>180793.25</v>
      </c>
      <c r="F11" s="5"/>
      <c r="I11" s="39">
        <f>+E11</f>
        <v>180793.25</v>
      </c>
    </row>
    <row r="12" spans="1:9" x14ac:dyDescent="0.2">
      <c r="A12" s="18"/>
      <c r="B12" s="25"/>
      <c r="E12" s="26"/>
      <c r="F12" s="5"/>
      <c r="I12" s="39"/>
    </row>
    <row r="13" spans="1:9" x14ac:dyDescent="0.2">
      <c r="A13" s="18"/>
      <c r="B13" s="25"/>
      <c r="E13" s="26"/>
      <c r="F13" s="5" t="s">
        <v>20</v>
      </c>
      <c r="I13" s="39">
        <f>+I11</f>
        <v>180793.25</v>
      </c>
    </row>
    <row r="14" spans="1:9" ht="12" thickBot="1" x14ac:dyDescent="0.25">
      <c r="F14" s="5" t="s">
        <v>21</v>
      </c>
      <c r="I14" s="33">
        <v>180793.25</v>
      </c>
    </row>
    <row r="15" spans="1:9" ht="12" thickTop="1" x14ac:dyDescent="0.2">
      <c r="F15" s="5" t="s">
        <v>22</v>
      </c>
      <c r="I15" s="39">
        <f>+I13-I14</f>
        <v>0</v>
      </c>
    </row>
    <row r="16" spans="1:9" x14ac:dyDescent="0.2">
      <c r="F16" s="5"/>
      <c r="I16" s="39"/>
    </row>
    <row r="17" spans="1:9" x14ac:dyDescent="0.2">
      <c r="A17" s="52" t="s">
        <v>95</v>
      </c>
      <c r="B17" s="52"/>
      <c r="C17" s="52"/>
      <c r="D17" s="52"/>
    </row>
    <row r="18" spans="1:9" ht="12" thickBot="1" x14ac:dyDescent="0.25">
      <c r="A18" s="6" t="s">
        <v>6</v>
      </c>
      <c r="B18" s="6" t="s">
        <v>7</v>
      </c>
      <c r="C18" s="7" t="s">
        <v>8</v>
      </c>
      <c r="D18" s="7" t="s">
        <v>9</v>
      </c>
      <c r="E18" s="8" t="s">
        <v>10</v>
      </c>
      <c r="F18" s="9" t="s">
        <v>6</v>
      </c>
      <c r="G18" s="6" t="s">
        <v>7</v>
      </c>
      <c r="H18" s="10" t="s">
        <v>11</v>
      </c>
      <c r="I18" s="10" t="s">
        <v>12</v>
      </c>
    </row>
    <row r="19" spans="1:9" x14ac:dyDescent="0.2">
      <c r="F19" s="5"/>
      <c r="I19" s="39"/>
    </row>
    <row r="20" spans="1:9" x14ac:dyDescent="0.2">
      <c r="A20" s="18" t="s">
        <v>96</v>
      </c>
      <c r="B20" s="25">
        <v>42977</v>
      </c>
      <c r="C20" s="47" t="s">
        <v>97</v>
      </c>
      <c r="D20" s="4" t="s">
        <v>133</v>
      </c>
      <c r="E20" s="26">
        <v>46858.54</v>
      </c>
      <c r="F20" s="5"/>
      <c r="I20" s="39">
        <f>+E20</f>
        <v>46858.54</v>
      </c>
    </row>
    <row r="21" spans="1:9" x14ac:dyDescent="0.2">
      <c r="A21" s="18" t="s">
        <v>135</v>
      </c>
      <c r="B21" s="25">
        <v>42977</v>
      </c>
      <c r="C21" s="47" t="s">
        <v>134</v>
      </c>
      <c r="D21" s="4" t="s">
        <v>26</v>
      </c>
      <c r="E21" s="26">
        <v>39837.53</v>
      </c>
      <c r="F21" s="5"/>
      <c r="I21" s="39">
        <f>+E21</f>
        <v>39837.53</v>
      </c>
    </row>
    <row r="22" spans="1:9" x14ac:dyDescent="0.2">
      <c r="A22" s="18"/>
      <c r="B22" s="25"/>
      <c r="E22" s="26"/>
      <c r="F22" s="5"/>
      <c r="I22" s="39"/>
    </row>
    <row r="23" spans="1:9" x14ac:dyDescent="0.2">
      <c r="A23" s="18"/>
      <c r="B23" s="25"/>
      <c r="E23" s="26"/>
      <c r="F23" s="5" t="s">
        <v>20</v>
      </c>
      <c r="I23" s="39">
        <f>+I20+I21</f>
        <v>86696.07</v>
      </c>
    </row>
    <row r="24" spans="1:9" ht="12" thickBot="1" x14ac:dyDescent="0.25">
      <c r="F24" s="5" t="s">
        <v>21</v>
      </c>
      <c r="I24" s="33">
        <v>86696.04</v>
      </c>
    </row>
    <row r="25" spans="1:9" ht="12" thickTop="1" x14ac:dyDescent="0.2">
      <c r="F25" s="5" t="s">
        <v>22</v>
      </c>
      <c r="I25" s="39">
        <f>+I23-I24</f>
        <v>3.0000000013387762E-2</v>
      </c>
    </row>
    <row r="26" spans="1:9" x14ac:dyDescent="0.2">
      <c r="F26" s="5"/>
      <c r="I26" s="39"/>
    </row>
    <row r="28" spans="1:9" x14ac:dyDescent="0.2">
      <c r="A28" s="52" t="s">
        <v>99</v>
      </c>
      <c r="B28" s="52"/>
      <c r="C28" s="52"/>
      <c r="D28" s="52"/>
    </row>
    <row r="29" spans="1:9" ht="12" thickBot="1" x14ac:dyDescent="0.25">
      <c r="A29" s="6" t="s">
        <v>6</v>
      </c>
      <c r="B29" s="6" t="s">
        <v>7</v>
      </c>
      <c r="C29" s="7" t="s">
        <v>8</v>
      </c>
      <c r="D29" s="7" t="s">
        <v>9</v>
      </c>
      <c r="E29" s="8" t="s">
        <v>10</v>
      </c>
      <c r="F29" s="9" t="s">
        <v>6</v>
      </c>
      <c r="G29" s="6" t="s">
        <v>7</v>
      </c>
      <c r="H29" s="10" t="s">
        <v>11</v>
      </c>
      <c r="I29" s="10" t="s">
        <v>12</v>
      </c>
    </row>
    <row r="30" spans="1:9" x14ac:dyDescent="0.2">
      <c r="F30" s="5"/>
      <c r="I30" s="39"/>
    </row>
    <row r="31" spans="1:9" x14ac:dyDescent="0.2">
      <c r="A31" s="18" t="s">
        <v>88</v>
      </c>
      <c r="B31" s="25">
        <v>42912</v>
      </c>
      <c r="C31" s="48" t="s">
        <v>87</v>
      </c>
      <c r="D31" s="4" t="s">
        <v>26</v>
      </c>
      <c r="E31" s="26">
        <v>45456.66</v>
      </c>
      <c r="F31" s="5"/>
      <c r="I31" s="39">
        <f>+E31</f>
        <v>45456.66</v>
      </c>
    </row>
    <row r="32" spans="1:9" x14ac:dyDescent="0.2">
      <c r="A32" s="18"/>
      <c r="B32" s="25"/>
      <c r="C32" s="48"/>
      <c r="E32" s="26"/>
      <c r="F32" s="5"/>
      <c r="I32" s="39"/>
    </row>
    <row r="33" spans="1:13" x14ac:dyDescent="0.2">
      <c r="A33" s="18"/>
      <c r="B33" s="25"/>
      <c r="E33" s="26"/>
      <c r="F33" s="5" t="s">
        <v>20</v>
      </c>
      <c r="I33" s="39">
        <v>45456.66</v>
      </c>
    </row>
    <row r="34" spans="1:13" ht="12" thickBot="1" x14ac:dyDescent="0.25">
      <c r="F34" s="5" t="s">
        <v>21</v>
      </c>
      <c r="I34" s="33">
        <v>45456.66</v>
      </c>
    </row>
    <row r="35" spans="1:13" ht="12" thickTop="1" x14ac:dyDescent="0.2">
      <c r="F35" s="5" t="s">
        <v>22</v>
      </c>
      <c r="I35" s="39">
        <f>+I33-I34</f>
        <v>0</v>
      </c>
    </row>
    <row r="36" spans="1:13" x14ac:dyDescent="0.2">
      <c r="F36" s="5"/>
      <c r="I36" s="39"/>
    </row>
    <row r="37" spans="1:13" x14ac:dyDescent="0.2">
      <c r="F37" s="5"/>
      <c r="I37" s="39"/>
    </row>
    <row r="38" spans="1:13" ht="10.5" customHeight="1" x14ac:dyDescent="0.2">
      <c r="F38" s="5"/>
      <c r="I38" s="39"/>
      <c r="M38" s="26"/>
    </row>
    <row r="39" spans="1:13" x14ac:dyDescent="0.2">
      <c r="H39" s="44" t="s">
        <v>10</v>
      </c>
      <c r="I39" s="39">
        <f>+I33+I23+I13</f>
        <v>312945.98</v>
      </c>
      <c r="J39" s="45"/>
      <c r="K39" s="45"/>
    </row>
    <row r="40" spans="1:13" ht="12" thickBot="1" x14ac:dyDescent="0.25">
      <c r="H40" s="44" t="s">
        <v>35</v>
      </c>
      <c r="I40" s="33">
        <f>+I34+I24+I14</f>
        <v>312945.95</v>
      </c>
      <c r="K40" s="41"/>
    </row>
    <row r="41" spans="1:13" ht="12" thickTop="1" x14ac:dyDescent="0.2">
      <c r="H41" s="44" t="s">
        <v>36</v>
      </c>
      <c r="I41" s="39">
        <f>+I39-I40</f>
        <v>2.9999999969732016E-2</v>
      </c>
    </row>
    <row r="42" spans="1:13" x14ac:dyDescent="0.2">
      <c r="F42" s="46"/>
    </row>
  </sheetData>
  <mergeCells count="7">
    <mergeCell ref="A28:D28"/>
    <mergeCell ref="A17:D17"/>
    <mergeCell ref="A1:H1"/>
    <mergeCell ref="A2:H2"/>
    <mergeCell ref="A3:H3"/>
    <mergeCell ref="A5:H5"/>
    <mergeCell ref="A8:D8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DIC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 18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2017-11-29T19:44:08Z</cp:lastPrinted>
  <dcterms:created xsi:type="dcterms:W3CDTF">2017-01-27T18:32:02Z</dcterms:created>
  <dcterms:modified xsi:type="dcterms:W3CDTF">2018-01-18T19:09:21Z</dcterms:modified>
</cp:coreProperties>
</file>