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25" windowWidth="20115" windowHeight="7815" activeTab="9"/>
  </bookViews>
  <sheets>
    <sheet name="254-003" sheetId="1" r:id="rId1"/>
    <sheet name="254-003-004" sheetId="2" r:id="rId2"/>
    <sheet name="MAYO" sheetId="3" r:id="rId3"/>
    <sheet name="JUL" sheetId="4" r:id="rId4"/>
    <sheet name="AGO" sheetId="5" r:id="rId5"/>
    <sheet name="SEP" sheetId="6" r:id="rId6"/>
    <sheet name="paty" sheetId="7" r:id="rId7"/>
    <sheet name="OCT" sheetId="8" r:id="rId8"/>
    <sheet name="NOV" sheetId="9" r:id="rId9"/>
    <sheet name="DIC" sheetId="10" r:id="rId10"/>
  </sheets>
  <definedNames>
    <definedName name="_xlnm._FilterDatabase" localSheetId="6" hidden="1">paty!$A$11:$A$31</definedName>
  </definedNames>
  <calcPr calcId="144525"/>
</workbook>
</file>

<file path=xl/calcChain.xml><?xml version="1.0" encoding="utf-8"?>
<calcChain xmlns="http://schemas.openxmlformats.org/spreadsheetml/2006/main">
  <c r="N152" i="10" l="1"/>
  <c r="N157" i="10"/>
  <c r="M152" i="10"/>
  <c r="M78" i="10"/>
  <c r="M79" i="10"/>
  <c r="M80" i="10" s="1"/>
  <c r="M81" i="10" s="1"/>
  <c r="M82" i="10" s="1"/>
  <c r="M83" i="10" s="1"/>
  <c r="M84" i="10" s="1"/>
  <c r="M85" i="10" s="1"/>
  <c r="M86" i="10" s="1"/>
  <c r="M87" i="10" s="1"/>
  <c r="M88" i="10" s="1"/>
  <c r="M89" i="10" s="1"/>
  <c r="M90" i="10" s="1"/>
  <c r="M91" i="10" s="1"/>
  <c r="M92" i="10" s="1"/>
  <c r="M93" i="10" s="1"/>
  <c r="M94" i="10" s="1"/>
  <c r="M95" i="10" s="1"/>
  <c r="M96" i="10" s="1"/>
  <c r="M97" i="10" s="1"/>
  <c r="M98" i="10" s="1"/>
  <c r="M99" i="10" s="1"/>
  <c r="M100" i="10" s="1"/>
  <c r="M101" i="10" s="1"/>
  <c r="M102" i="10" s="1"/>
  <c r="M103" i="10" s="1"/>
  <c r="M104" i="10" s="1"/>
  <c r="M105" i="10" s="1"/>
  <c r="M106" i="10" s="1"/>
  <c r="M107" i="10" s="1"/>
  <c r="M108" i="10" s="1"/>
  <c r="M109" i="10" s="1"/>
  <c r="M110" i="10" s="1"/>
  <c r="M111" i="10" s="1"/>
  <c r="M112" i="10" s="1"/>
  <c r="M113" i="10" s="1"/>
  <c r="M114" i="10" s="1"/>
  <c r="M115" i="10" s="1"/>
  <c r="M116" i="10" s="1"/>
  <c r="M117" i="10" s="1"/>
  <c r="M118" i="10" s="1"/>
  <c r="M119" i="10" s="1"/>
  <c r="M120" i="10" s="1"/>
  <c r="M121" i="10" s="1"/>
  <c r="M122" i="10" s="1"/>
  <c r="M123" i="10" s="1"/>
  <c r="M124" i="10" s="1"/>
  <c r="M125" i="10" s="1"/>
  <c r="M126" i="10" s="1"/>
  <c r="M127" i="10" s="1"/>
  <c r="M128" i="10" s="1"/>
  <c r="M129" i="10" s="1"/>
  <c r="M130" i="10" s="1"/>
  <c r="M131" i="10" s="1"/>
  <c r="M132" i="10" s="1"/>
  <c r="M133" i="10" s="1"/>
  <c r="M134" i="10" s="1"/>
  <c r="M135" i="10" s="1"/>
  <c r="M136" i="10" s="1"/>
  <c r="M137" i="10" s="1"/>
  <c r="M138" i="10" s="1"/>
  <c r="M139" i="10" s="1"/>
  <c r="M140" i="10" s="1"/>
  <c r="M141" i="10" s="1"/>
  <c r="M142" i="10" s="1"/>
  <c r="M143" i="10" s="1"/>
  <c r="M144" i="10" s="1"/>
  <c r="M145" i="10" s="1"/>
  <c r="M146" i="10" s="1"/>
  <c r="M147" i="10" s="1"/>
  <c r="M148" i="10" s="1"/>
  <c r="M149" i="10" s="1"/>
  <c r="M150" i="10" s="1"/>
  <c r="M151" i="10" s="1"/>
  <c r="I114" i="10"/>
  <c r="N141" i="10" l="1"/>
  <c r="N118" i="10"/>
  <c r="N104" i="10"/>
  <c r="N96" i="10"/>
  <c r="N78" i="10"/>
  <c r="N108" i="10" l="1"/>
  <c r="M77" i="10" l="1"/>
  <c r="M157" i="10" s="1"/>
  <c r="O157" i="10" s="1"/>
  <c r="N89" i="10"/>
  <c r="N83" i="8" l="1"/>
  <c r="N101" i="8"/>
  <c r="O88" i="8"/>
  <c r="N94" i="8"/>
  <c r="N19" i="7"/>
  <c r="N29" i="7"/>
  <c r="N24" i="7"/>
  <c r="N30" i="7"/>
  <c r="N32" i="7" s="1"/>
  <c r="N83" i="6"/>
  <c r="L90" i="5"/>
  <c r="M65" i="3"/>
  <c r="M66" i="3" s="1"/>
  <c r="M67" i="3" s="1"/>
  <c r="M68" i="3" s="1"/>
  <c r="M69" i="3" s="1"/>
  <c r="M70" i="3" s="1"/>
  <c r="M71" i="3" s="1"/>
  <c r="M73" i="3" s="1"/>
  <c r="N35" i="2"/>
  <c r="O35" i="2" s="1"/>
  <c r="N43" i="2"/>
  <c r="O43" i="2" s="1"/>
  <c r="M12" i="2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N30" i="1"/>
  <c r="M30" i="1"/>
  <c r="L30" i="1"/>
  <c r="L27" i="1"/>
</calcChain>
</file>

<file path=xl/comments1.xml><?xml version="1.0" encoding="utf-8"?>
<comments xmlns="http://schemas.openxmlformats.org/spreadsheetml/2006/main">
  <authors>
    <author>cqqcontabilidad</author>
  </authors>
  <commentList>
    <comment ref="N73" authorId="0">
      <text>
        <r>
          <rPr>
            <b/>
            <sz val="9"/>
            <color indexed="81"/>
            <rFont val="Tahoma"/>
            <family val="2"/>
          </rPr>
          <t>cqqcontabilidad: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<sst xmlns="http://schemas.openxmlformats.org/spreadsheetml/2006/main" count="5917" uniqueCount="609">
  <si>
    <t>=============================================================================================================================================================</t>
  </si>
  <si>
    <t>ALECSA CELAYA S. DE R.L. DE C.V.                                                                                                         01/03/17 Pag. 1</t>
  </si>
  <si>
    <t>Poliza   Fecha               S  Documento                            Usuario  Descripción                                  Debe          Haber          Saldo</t>
  </si>
  <si>
    <t>Cuenta  254-003-004          CONSULTORES &amp; ASESORES</t>
  </si>
  <si>
    <t>-------------------------------------------------------------------------------------------------------------------------------------------------------------</t>
  </si>
  <si>
    <t>Cuenta  2</t>
  </si>
  <si>
    <t>54-003-0</t>
  </si>
  <si>
    <t>CO</t>
  </si>
  <si>
    <t>NSULTORES &amp; ASES</t>
  </si>
  <si>
    <t>ORES</t>
  </si>
  <si>
    <t>---------</t>
  </si>
  <si>
    <t>--------</t>
  </si>
  <si>
    <t>-----------</t>
  </si>
  <si>
    <t>---</t>
  </si>
  <si>
    <t>----------------</t>
  </si>
  <si>
    <t>---------------------</t>
  </si>
  <si>
    <t>----------</t>
  </si>
  <si>
    <t>------------------------------------</t>
  </si>
  <si>
    <t>--------------</t>
  </si>
  <si>
    <t>-------------</t>
  </si>
  <si>
    <t>Saldo Inicial</t>
  </si>
  <si>
    <t>D  1,773</t>
  </si>
  <si>
    <t>AS 49394</t>
  </si>
  <si>
    <t>NA21001-0032068</t>
  </si>
  <si>
    <t>Poliza Contable de D</t>
  </si>
  <si>
    <t>LJIMENEZ</t>
  </si>
  <si>
    <t>FACTURA AS49394 LUDIVINA</t>
  </si>
  <si>
    <t>D  2,265</t>
  </si>
  <si>
    <t>AS 50181</t>
  </si>
  <si>
    <t>NA21001-0032091</t>
  </si>
  <si>
    <t>LCAMPOS</t>
  </si>
  <si>
    <t>LUNA NIETO JOSE ENRIQUE</t>
  </si>
  <si>
    <t>D  2,330</t>
  </si>
  <si>
    <t>PAGOS CONS</t>
  </si>
  <si>
    <t>NA21001-0032110</t>
  </si>
  <si>
    <t>JNAVARRO</t>
  </si>
  <si>
    <t>RICARDO ZARATE AS-45433</t>
  </si>
  <si>
    <t>MUÑOZ MACIAS MARCOS ALFREDO</t>
  </si>
  <si>
    <t>MARTINEZ HERRERA CRISTIAN</t>
  </si>
  <si>
    <t>NAVARRETE TERESA AS-44211</t>
  </si>
  <si>
    <t>LUNA JOSE ENRIQUE</t>
  </si>
  <si>
    <t>PATIÑO LAURA</t>
  </si>
  <si>
    <t>VAZQUEZ GILBERTO AS-46989</t>
  </si>
  <si>
    <t>PICAZO GUSTAVO</t>
  </si>
  <si>
    <t>Sumas</t>
  </si>
  <si>
    <t>Saldo  Final</t>
  </si>
  <si>
    <t>04-0</t>
  </si>
  <si>
    <t>Cu</t>
  </si>
  <si>
    <t>enta creada por</t>
  </si>
  <si>
    <t>el sistema</t>
  </si>
  <si>
    <t>D  1,893</t>
  </si>
  <si>
    <t>P000016980</t>
  </si>
  <si>
    <t>XA12005-P016980</t>
  </si>
  <si>
    <t>Contrarecibo sin IVA</t>
  </si>
  <si>
    <t>GASTOS DE REPRESENTACION</t>
  </si>
  <si>
    <t>04-009</t>
  </si>
  <si>
    <t>BA</t>
  </si>
  <si>
    <t>LBUENA SALAZAR P</t>
  </si>
  <si>
    <t>ATRICIA</t>
  </si>
  <si>
    <t>D  2,533</t>
  </si>
  <si>
    <t>P000016994</t>
  </si>
  <si>
    <t>XA12005-P016994</t>
  </si>
  <si>
    <t>GASTOS A COMPROBAR</t>
  </si>
  <si>
    <t>D  2,976</t>
  </si>
  <si>
    <t>P000017203</t>
  </si>
  <si>
    <t>XA12005-P017203</t>
  </si>
  <si>
    <t>D  3,231</t>
  </si>
  <si>
    <t>NAVIDAD</t>
  </si>
  <si>
    <t>NA21001-0031826</t>
  </si>
  <si>
    <t>GASTOS DE NAVIDAD</t>
  </si>
  <si>
    <t>D  3,732</t>
  </si>
  <si>
    <t>VIATICOS</t>
  </si>
  <si>
    <t>NA21001-0032002</t>
  </si>
  <si>
    <t>BALBUENA SALAZAR PATRICIA</t>
  </si>
  <si>
    <t>D    754</t>
  </si>
  <si>
    <t>NA21001-0032003</t>
  </si>
  <si>
    <t>04-025</t>
  </si>
  <si>
    <t>GA</t>
  </si>
  <si>
    <t>LLEGOS RIOS ALBE</t>
  </si>
  <si>
    <t>RTO</t>
  </si>
  <si>
    <t>D  2,214</t>
  </si>
  <si>
    <t>VIATICO</t>
  </si>
  <si>
    <t>NA21001-0032090</t>
  </si>
  <si>
    <t>GALLEJOS ALBERTO</t>
  </si>
  <si>
    <t>GALLEGOS ALBERTO</t>
  </si>
  <si>
    <t>04-031</t>
  </si>
  <si>
    <t>MA</t>
  </si>
  <si>
    <t>RTINEZ ORTIZ JOS</t>
  </si>
  <si>
    <t>UE ALEJANDRO</t>
  </si>
  <si>
    <t>D  1,338</t>
  </si>
  <si>
    <t>P000016977</t>
  </si>
  <si>
    <t>XA12005-P016977</t>
  </si>
  <si>
    <t>D  3,228</t>
  </si>
  <si>
    <t>NA21001-0031825</t>
  </si>
  <si>
    <t>MARTINEZ ORTIZ JOSUE ALEJANDRO</t>
  </si>
  <si>
    <t>OK</t>
  </si>
  <si>
    <t xml:space="preserve">                                                                                                                                         17:15</t>
  </si>
  <si>
    <t>Auxiliar del 01/01/16 al 31/12/16</t>
  </si>
  <si>
    <t>D  2,832</t>
  </si>
  <si>
    <t>DEVOLUCION</t>
  </si>
  <si>
    <t>NA21001-0028274</t>
  </si>
  <si>
    <t>DEVOLUCION POR PAGO DE MAS</t>
  </si>
  <si>
    <t>D  3,084</t>
  </si>
  <si>
    <t>NA21001-0029386</t>
  </si>
  <si>
    <t>DEVOLUCION PAGO INDEBIDO</t>
  </si>
  <si>
    <t>D  2,902</t>
  </si>
  <si>
    <t>PAGO EMPLE</t>
  </si>
  <si>
    <t>NA21001-0028256</t>
  </si>
  <si>
    <t>PAGO MIGUEL ANGEL ANDRADE</t>
  </si>
  <si>
    <t>PAGO JOSE ANGEL MUÑIZ</t>
  </si>
  <si>
    <t>PAGO ALEJANDRO YARENA</t>
  </si>
  <si>
    <t>D  2,592</t>
  </si>
  <si>
    <t>AS40512</t>
  </si>
  <si>
    <t>UA28001-0000206</t>
  </si>
  <si>
    <t>Abono a CXC con desc</t>
  </si>
  <si>
    <t>LJIMENEZ:MUÑOZ MACIAS MARCO ALFREDO</t>
  </si>
  <si>
    <t>D  2,594</t>
  </si>
  <si>
    <t>AS40549</t>
  </si>
  <si>
    <t>NA21001-0028988</t>
  </si>
  <si>
    <t>OLIVEROS MALDONADO MIGUEL ANGE</t>
  </si>
  <si>
    <t>AS-43669</t>
  </si>
  <si>
    <t>NA21001-0029911</t>
  </si>
  <si>
    <t>AS- 43669 FERNANDO RODRIGUEZ</t>
  </si>
  <si>
    <t>D  2,982</t>
  </si>
  <si>
    <t>AS-39283</t>
  </si>
  <si>
    <t>NA21001-0029915</t>
  </si>
  <si>
    <t>SALOMON MUÑOZ MARTIN</t>
  </si>
  <si>
    <t>D  3,035</t>
  </si>
  <si>
    <t>NA21001-0029973</t>
  </si>
  <si>
    <t>DEVOLUCION PAGO INCORRECTO</t>
  </si>
  <si>
    <t>D  1,700</t>
  </si>
  <si>
    <t>AS-44004</t>
  </si>
  <si>
    <t>NA21001-0030131</t>
  </si>
  <si>
    <t>MARTINEZ HERRERA CHRISTIAN</t>
  </si>
  <si>
    <t>D  3,247</t>
  </si>
  <si>
    <t>AS-4435</t>
  </si>
  <si>
    <t>NA21001-0030337</t>
  </si>
  <si>
    <t>PRIETO LOPEZ LEOBIGILDO AS-443</t>
  </si>
  <si>
    <t>D  3,248</t>
  </si>
  <si>
    <t>AS-44344</t>
  </si>
  <si>
    <t>NA21001-0030338</t>
  </si>
  <si>
    <t>AS- 44344 MARCO ALFREDO</t>
  </si>
  <si>
    <t>D  1,760</t>
  </si>
  <si>
    <t>AS 45433</t>
  </si>
  <si>
    <t>NA21001-0030542</t>
  </si>
  <si>
    <t>PAGO FACTURA AS 45433</t>
  </si>
  <si>
    <t>D  2,410</t>
  </si>
  <si>
    <t>AS 44211</t>
  </si>
  <si>
    <t>NA21001-0030560</t>
  </si>
  <si>
    <t>DESCUENTO A TERE NAVARRETE</t>
  </si>
  <si>
    <t>D  3,444</t>
  </si>
  <si>
    <t>AS 44344</t>
  </si>
  <si>
    <t>NA21001-0030921</t>
  </si>
  <si>
    <t>PAGO JUAN CARLOS GUERRERO</t>
  </si>
  <si>
    <t>D  3,445</t>
  </si>
  <si>
    <t>AS 44345</t>
  </si>
  <si>
    <t>NA21001-0030923</t>
  </si>
  <si>
    <t>PAGO FACTURA 44345 LEOBIGILDO</t>
  </si>
  <si>
    <t>D    747</t>
  </si>
  <si>
    <t>PAGOS</t>
  </si>
  <si>
    <t>NA21001-0030824</t>
  </si>
  <si>
    <t>RODRIGUEZ CRUZ FERNANDO ANTONI</t>
  </si>
  <si>
    <t>D  3,446</t>
  </si>
  <si>
    <t>NA21001-0031027</t>
  </si>
  <si>
    <t>PAGO JUAN PABLO GUERRERO</t>
  </si>
  <si>
    <t>D  2,044</t>
  </si>
  <si>
    <t>NA21001-0030922</t>
  </si>
  <si>
    <t>BAJA: LJIMENEZ PAGO FACTURA 44345 L</t>
  </si>
  <si>
    <t>D  3,363</t>
  </si>
  <si>
    <t>SERV. LUDY</t>
  </si>
  <si>
    <t>NA21001-0031012</t>
  </si>
  <si>
    <t>FACTURAS AS 44343 45353 LUDY</t>
  </si>
  <si>
    <t>D  3,680</t>
  </si>
  <si>
    <t>PAGO</t>
  </si>
  <si>
    <t>NA21001-0031168</t>
  </si>
  <si>
    <t>PAGO JUAN PABLO GUERRERO MARTI</t>
  </si>
  <si>
    <t>D  3,844</t>
  </si>
  <si>
    <t>AS-48293</t>
  </si>
  <si>
    <t>NA21001-0031397</t>
  </si>
  <si>
    <t>VILLEGAS ALONSO DIEGO ARMANDO</t>
  </si>
  <si>
    <t>D  4,089</t>
  </si>
  <si>
    <t>RECLASIFIC</t>
  </si>
  <si>
    <t>NA21001-0032154</t>
  </si>
  <si>
    <t>DEVOLUCION VIATICOS VARIOS</t>
  </si>
  <si>
    <t>FALTA</t>
  </si>
  <si>
    <r>
      <t xml:space="preserve">DESCUENRO DE 3 PAGOS DE </t>
    </r>
    <r>
      <rPr>
        <u/>
        <sz val="11"/>
        <color theme="1"/>
        <rFont val="Calibri"/>
        <family val="2"/>
        <scheme val="minor"/>
      </rPr>
      <t>4207.53</t>
    </r>
  </si>
  <si>
    <t>*</t>
  </si>
  <si>
    <t>DESCUENTO FACT AS46989</t>
  </si>
  <si>
    <t>DESCUENTO FACT 511 GUILLERMO OCHO NOLAZCO</t>
  </si>
  <si>
    <t>========</t>
  </si>
  <si>
    <t>==========</t>
  </si>
  <si>
    <t>===</t>
  </si>
  <si>
    <t>================</t>
  </si>
  <si>
    <t>======================</t>
  </si>
  <si>
    <t>====================================</t>
  </si>
  <si>
    <t>==================</t>
  </si>
  <si>
    <t>==============</t>
  </si>
  <si>
    <t>============</t>
  </si>
  <si>
    <t>ALECSA C</t>
  </si>
  <si>
    <t>ELAYA S. D</t>
  </si>
  <si>
    <t>E R.L. DE</t>
  </si>
  <si>
    <t>C.V</t>
  </si>
  <si>
    <t>.</t>
  </si>
  <si>
    <t>Pag. 1</t>
  </si>
  <si>
    <t>Auxiliar</t>
  </si>
  <si>
    <t>del 01/01</t>
  </si>
  <si>
    <t>/17 al 31/</t>
  </si>
  <si>
    <t>05/</t>
  </si>
  <si>
    <t>Poliza</t>
  </si>
  <si>
    <t>Fecha</t>
  </si>
  <si>
    <t>S</t>
  </si>
  <si>
    <t>Documento</t>
  </si>
  <si>
    <t>Usuario</t>
  </si>
  <si>
    <t>Descripción</t>
  </si>
  <si>
    <t>Debe</t>
  </si>
  <si>
    <t>Haber</t>
  </si>
  <si>
    <t>Saldo</t>
  </si>
  <si>
    <t>Cuenta</t>
  </si>
  <si>
    <t>254-003-00</t>
  </si>
  <si>
    <t>----------------------</t>
  </si>
  <si>
    <t>------------------</t>
  </si>
  <si>
    <t>------------</t>
  </si>
  <si>
    <t>D    446</t>
  </si>
  <si>
    <t>PAGO CONSU</t>
  </si>
  <si>
    <t>NA21001-0032301</t>
  </si>
  <si>
    <t>LJIMENEZ:LUNA NIETO JOSE ENRIQUE</t>
  </si>
  <si>
    <t>LJIMENEZ:PATIÑO MUÑOZ ANA LAURA</t>
  </si>
  <si>
    <t>LJIMENEZ:RODRIGUEZ NUÑEZ JOSE ANTON</t>
  </si>
  <si>
    <t>LJIMENEZ:VILLEGAS ALONSO DIEGO ARMA</t>
  </si>
  <si>
    <t>LJIMENEZ:GUERRERO HERNANDEZ JUAN CA</t>
  </si>
  <si>
    <t>LJIMENEZ:PRIETO LOPEZ LEOBIGILDO</t>
  </si>
  <si>
    <t>D  1,785</t>
  </si>
  <si>
    <t>CONSULTORE</t>
  </si>
  <si>
    <t>NA21001-0032395</t>
  </si>
  <si>
    <t>GUERRERO HERNANDEZ JUAN CARLOS</t>
  </si>
  <si>
    <t>NAVARRETE RODRIGUEZ MARIA TERE</t>
  </si>
  <si>
    <t>RODRIGUEZ NUÑEZ JOSE ANTONIO</t>
  </si>
  <si>
    <t>4-000</t>
  </si>
  <si>
    <t>NSULTORES Y ASES</t>
  </si>
  <si>
    <t>D  3,232</t>
  </si>
  <si>
    <t>PAG CONSUL</t>
  </si>
  <si>
    <t>NA21001-0033097</t>
  </si>
  <si>
    <t>MARTINEZ HERRERA CRISTIAN 3/3</t>
  </si>
  <si>
    <t>VILLEGAS ALONSA DIEGO ARMANDO</t>
  </si>
  <si>
    <t>GUERRERI HERNANDEZ JUAN CARLOS</t>
  </si>
  <si>
    <t>TOVAR CHAVEZ JOSE CHAVEZ</t>
  </si>
  <si>
    <t>D  2,749</t>
  </si>
  <si>
    <t>DEV CONSUL</t>
  </si>
  <si>
    <t>NA21001-0033096</t>
  </si>
  <si>
    <t>DECERRA JIMENEZ ALEJANDRA 1/8</t>
  </si>
  <si>
    <t>GUERRERA HERNANDEZ J CARLOS 2/</t>
  </si>
  <si>
    <t>TOVAR CHAVEZ JOSE CARMEN 1/6</t>
  </si>
  <si>
    <t>GUERRERO HERNANDEZ J CARLOS 3/</t>
  </si>
  <si>
    <t>TOVAR CHAVEZ JOSE CARMEN</t>
  </si>
  <si>
    <t>GUERRA FRANCO JOSE MANUEL</t>
  </si>
  <si>
    <t>4-009</t>
  </si>
  <si>
    <t>LJIMENEZ:BALBUENA SALAZAR PATRICIA</t>
  </si>
  <si>
    <t>D  1,787</t>
  </si>
  <si>
    <t>COMPROBACI</t>
  </si>
  <si>
    <t>NA21001-0032396</t>
  </si>
  <si>
    <t>D  3,569</t>
  </si>
  <si>
    <t>NA21001-0033355</t>
  </si>
  <si>
    <t>4-025</t>
  </si>
  <si>
    <t>LJIMENEZ:GASTOS DE REPRESENTACION</t>
  </si>
  <si>
    <t>4-031</t>
  </si>
  <si>
    <t>ok</t>
  </si>
  <si>
    <t>254-003-0</t>
  </si>
  <si>
    <t>NSULTORES</t>
  </si>
  <si>
    <t>RES</t>
  </si>
  <si>
    <t>--------------------</t>
  </si>
  <si>
    <t>--------------------------------------</t>
  </si>
  <si>
    <t>NA21001-</t>
  </si>
  <si>
    <t>04-000</t>
  </si>
  <si>
    <t>Y ASESO</t>
  </si>
  <si>
    <t>D  3,829</t>
  </si>
  <si>
    <t>SINDICATO</t>
  </si>
  <si>
    <t>DEPOSITO SINDICATO DE TRABAJAD</t>
  </si>
  <si>
    <t>D  3,473</t>
  </si>
  <si>
    <t>VTA CAFE</t>
  </si>
  <si>
    <t>OTROS INGRESOS</t>
  </si>
  <si>
    <t>D  3,523</t>
  </si>
  <si>
    <t>LJIMENEZ:RAMBLAS ZUñIGA LIS SANDRA</t>
  </si>
  <si>
    <t>LJIMENEZ:BECERRA JIMENEZ ALEJANDRO</t>
  </si>
  <si>
    <t>LJIMENEZ:SANCHEZ PALAFOX DANIEL</t>
  </si>
  <si>
    <t>LJIMENEZ:ARRELLANO ALVAREZ JAVIER</t>
  </si>
  <si>
    <t>LJIMENEZ:TOVAR CHAVEZ JOSE CARMEN</t>
  </si>
  <si>
    <t>LJIMENEZ:ECHEVERRIA BUSTAMANTE VICT</t>
  </si>
  <si>
    <t>LJIMENEZ:GUERRA FRANCO JOSE MANUEL</t>
  </si>
  <si>
    <t>LJIMENEZ:MALDONADO CRUZ CARLOS IVAN</t>
  </si>
  <si>
    <t>D  2,517</t>
  </si>
  <si>
    <t>BECERRA JIMENEZ ALEJANDRO</t>
  </si>
  <si>
    <t>ARELLANO ALVAREZ JAVIER</t>
  </si>
  <si>
    <t>ECHEVERRIA BUSTAMANTE VICTOR M</t>
  </si>
  <si>
    <t>MALDONADO CRUZ CARLOS IVAN</t>
  </si>
  <si>
    <t>ORDAZ VERA JULIO CESAR</t>
  </si>
  <si>
    <t>LBUENA SA</t>
  </si>
  <si>
    <t>LAZAR PA</t>
  </si>
  <si>
    <t>TRICIA</t>
  </si>
  <si>
    <t>XA12005-</t>
  </si>
  <si>
    <t>P016994</t>
  </si>
  <si>
    <t>P017203</t>
  </si>
  <si>
    <t>D  1,883</t>
  </si>
  <si>
    <t>D  1,449</t>
  </si>
  <si>
    <t>P000019112</t>
  </si>
  <si>
    <t>P019112</t>
  </si>
  <si>
    <t>D  3,136</t>
  </si>
  <si>
    <t>LLEGOS RI</t>
  </si>
  <si>
    <t>OS ALBER</t>
  </si>
  <si>
    <t>TO</t>
  </si>
  <si>
    <t>P016980</t>
  </si>
  <si>
    <t>D    395</t>
  </si>
  <si>
    <t>P000018635</t>
  </si>
  <si>
    <t>P018635</t>
  </si>
  <si>
    <t>RTINEZ OR</t>
  </si>
  <si>
    <t>TIZ JOSU</t>
  </si>
  <si>
    <t>E ALEJANDRO</t>
  </si>
  <si>
    <t>P016977</t>
  </si>
  <si>
    <t>D  3,064</t>
  </si>
  <si>
    <t>P000018845</t>
  </si>
  <si>
    <t>P018845</t>
  </si>
  <si>
    <t>D  2,800</t>
  </si>
  <si>
    <t>s</t>
  </si>
  <si>
    <t>AVISADO</t>
  </si>
  <si>
    <t>54-003-00</t>
  </si>
  <si>
    <t>NSULTORES &amp; ASESO</t>
  </si>
  <si>
    <t>-----------------</t>
  </si>
  <si>
    <t>---------------</t>
  </si>
  <si>
    <t>NSULTORES Y ASESO</t>
  </si>
  <si>
    <t>NA21001-0033761</t>
  </si>
  <si>
    <t>NA21001-0033764</t>
  </si>
  <si>
    <t>NA21001-0033686</t>
  </si>
  <si>
    <t>NA21001-0033798</t>
  </si>
  <si>
    <t>LJIMENEZ:ARELLANO ALVAREZ JAVIER</t>
  </si>
  <si>
    <t>LJIMENEZ:ORDAZ VERA JULIO CESAR</t>
  </si>
  <si>
    <t>D  3,521</t>
  </si>
  <si>
    <t>PAGO CONS</t>
  </si>
  <si>
    <t>NA21001-0034338</t>
  </si>
  <si>
    <t>PAGO CONSULTORES</t>
  </si>
  <si>
    <t>LBUENA SALAZAR PA</t>
  </si>
  <si>
    <t>NA21001-0033457</t>
  </si>
  <si>
    <t>XA12005-P019112</t>
  </si>
  <si>
    <t>NA21001-0033859</t>
  </si>
  <si>
    <t>D  2,151</t>
  </si>
  <si>
    <t>P000019257</t>
  </si>
  <si>
    <t>XA12005-P019257</t>
  </si>
  <si>
    <t>LLEGOS RIOS ALBER</t>
  </si>
  <si>
    <t>XA12005-P018635</t>
  </si>
  <si>
    <t>D  1,143</t>
  </si>
  <si>
    <t>NA21001-0034063</t>
  </si>
  <si>
    <t>4-027</t>
  </si>
  <si>
    <t>VE</t>
  </si>
  <si>
    <t>GA FERNANDEZ AMAL</t>
  </si>
  <si>
    <t>IA</t>
  </si>
  <si>
    <t>D  3,011</t>
  </si>
  <si>
    <t>NA21001-0034267</t>
  </si>
  <si>
    <t>VEGA FERNANDEZ AMALIA</t>
  </si>
  <si>
    <t>RTINEZ ORTIZ JOSU</t>
  </si>
  <si>
    <t>XA12005-P018845</t>
  </si>
  <si>
    <t>NA21001-0033845</t>
  </si>
  <si>
    <t xml:space="preserve">SON 6500 DE DJ . 800 DE SALDO </t>
  </si>
  <si>
    <t>se le depositara e sep</t>
  </si>
  <si>
    <t>ALECSA CELAYA S. DE R.L. DE C.V.                                                                                                         27/10/17 Pag. 1</t>
  </si>
  <si>
    <t>Cuenta  254-003-004-009      BALBUENA SALAZAR PATRICIA</t>
  </si>
  <si>
    <t>LJIMENEZ:DEPOSITO SINDICATO DE TRAB</t>
  </si>
  <si>
    <t>LJIMENEZ:MARTINEZ HERRERA CRISTIAN</t>
  </si>
  <si>
    <t>LJIMENEZ:NAVARRETE RODRIGUEZ MARIA</t>
  </si>
  <si>
    <t>LJIMENEZ:GUERRERI HERNANDEZ JUAN CA</t>
  </si>
  <si>
    <t>LJIMENEZ:TOVAR CHAVEZ JOSE CHAVEZ</t>
  </si>
  <si>
    <t>LJIMENEZ:DECERRA JIMENEZ ALEJANDRA</t>
  </si>
  <si>
    <t>LJIMENEZ:GUERRERA HERNANDEZ J CARLO</t>
  </si>
  <si>
    <t>LJIMENEZ:TOVAR CHAVEZ JOSE CARMEN 1</t>
  </si>
  <si>
    <t>LJIMENEZ:GUERRERO HERNANDEZ J CARLO</t>
  </si>
  <si>
    <t>LJIMENEZ:ARELLANO ALVAREZ JAVIER CE</t>
  </si>
  <si>
    <t>LJIMENEZ:LOYOLA ACOSTA CARLOS ALBER</t>
  </si>
  <si>
    <t>LJIMENEZ:HERNANDEZ QUINTERO MARIA D</t>
  </si>
  <si>
    <t>LJIMENEZ:HERNANDEZ MORALES CARLOS</t>
  </si>
  <si>
    <t>I  1,068</t>
  </si>
  <si>
    <t>NA21002-0034482</t>
  </si>
  <si>
    <t>Poliza Contable de I</t>
  </si>
  <si>
    <t>LJIMENEZ:ARELLANOS ALVAREZ JAVIER</t>
  </si>
  <si>
    <t>D    230</t>
  </si>
  <si>
    <t>P000019724</t>
  </si>
  <si>
    <t>XA12005-P019724</t>
  </si>
  <si>
    <t>GASTOS DIVERSOS</t>
  </si>
  <si>
    <t>D    857</t>
  </si>
  <si>
    <t>NA21001-0034399</t>
  </si>
  <si>
    <t>D  1,459</t>
  </si>
  <si>
    <t>P000019795</t>
  </si>
  <si>
    <t>XA12005-P019795</t>
  </si>
  <si>
    <t>04-027</t>
  </si>
  <si>
    <t>D  1,444</t>
  </si>
  <si>
    <t>P000019796</t>
  </si>
  <si>
    <t>XA12005-P019796</t>
  </si>
  <si>
    <t>D  2,772</t>
  </si>
  <si>
    <t>P000019842</t>
  </si>
  <si>
    <t>XA12005-P019842</t>
  </si>
  <si>
    <t>GR</t>
  </si>
  <si>
    <t>OUP TO GO SA DE C</t>
  </si>
  <si>
    <t>V</t>
  </si>
  <si>
    <t>D  3,477</t>
  </si>
  <si>
    <t>GROUPS2GO</t>
  </si>
  <si>
    <t>NA21001-0034499</t>
  </si>
  <si>
    <t>HOSPEDAJE, ALIMENTOS TOYOTA KA</t>
  </si>
  <si>
    <t>6500 EN OCT</t>
  </si>
  <si>
    <t xml:space="preserve">                                                                                                                                         18:04</t>
  </si>
  <si>
    <t>Auxiliar del 01/01/17 al 31/12/17</t>
  </si>
  <si>
    <t>D  1,077</t>
  </si>
  <si>
    <t>P000020069</t>
  </si>
  <si>
    <t>XA12005-P020069</t>
  </si>
  <si>
    <t>PERIFERICA</t>
  </si>
  <si>
    <t>D  1,778</t>
  </si>
  <si>
    <t>NA21001-0034751</t>
  </si>
  <si>
    <t>FACTURA DJ CONSULTORES</t>
  </si>
  <si>
    <t>D  2,641</t>
  </si>
  <si>
    <t>NA21001-0034824</t>
  </si>
  <si>
    <t>D  2,642</t>
  </si>
  <si>
    <t>NA21001-0034825</t>
  </si>
  <si>
    <t>--</t>
  </si>
  <si>
    <t>D  3,114</t>
  </si>
  <si>
    <t>NA21001-0034860</t>
  </si>
  <si>
    <t>D  3,525</t>
  </si>
  <si>
    <t>RECLASIF</t>
  </si>
  <si>
    <t>NA21001-0035011</t>
  </si>
  <si>
    <t>RECLASIF PERIFERICA A CTA DE P</t>
  </si>
  <si>
    <t>D  3,768</t>
  </si>
  <si>
    <t>P20286</t>
  </si>
  <si>
    <t>NA21001-0034940</t>
  </si>
  <si>
    <t>LJIMENEZ:SOLIS ULLOA JORGE HUGO</t>
  </si>
  <si>
    <t>D  3,769</t>
  </si>
  <si>
    <t>S2774</t>
  </si>
  <si>
    <t>NA21001-0034941</t>
  </si>
  <si>
    <t>LJIMENEZ:REYES RODRIGUEZ MARISTEL A</t>
  </si>
  <si>
    <t>D  3,771</t>
  </si>
  <si>
    <t>S2773</t>
  </si>
  <si>
    <t>NA21001-0034943</t>
  </si>
  <si>
    <t>REYES RODRIGUEZ MARISTEL ARANZ</t>
  </si>
  <si>
    <t>D  3,772</t>
  </si>
  <si>
    <t>S2549</t>
  </si>
  <si>
    <t>NA21001-0034944</t>
  </si>
  <si>
    <t>LJIMENEZ:LLANTAS VEGA BOULEVARD SA</t>
  </si>
  <si>
    <t>D  3,773</t>
  </si>
  <si>
    <t>R4335</t>
  </si>
  <si>
    <t>NA21001-0034945</t>
  </si>
  <si>
    <t>DURAN MEJIA ARMANDO</t>
  </si>
  <si>
    <t>D  3,774</t>
  </si>
  <si>
    <t>S2776</t>
  </si>
  <si>
    <t>NA21001-0034946</t>
  </si>
  <si>
    <t>REYEZ RODRIGUEZ MARISTEL ARANZ</t>
  </si>
  <si>
    <t>D  3,775</t>
  </si>
  <si>
    <t>S2777</t>
  </si>
  <si>
    <t>NA21001-0034947</t>
  </si>
  <si>
    <t>D  3,777</t>
  </si>
  <si>
    <t>RECLASID</t>
  </si>
  <si>
    <t>NA21001-0034949</t>
  </si>
  <si>
    <t>RECLASIFICACION DE SALDO A FAV</t>
  </si>
  <si>
    <t>D  3,836</t>
  </si>
  <si>
    <t>NA21001-0034993</t>
  </si>
  <si>
    <t>BALBUENA PATRICIA</t>
  </si>
  <si>
    <t>D    908</t>
  </si>
  <si>
    <t>NA21001-0034658</t>
  </si>
  <si>
    <t>D    909</t>
  </si>
  <si>
    <t>NA21001-0034659</t>
  </si>
  <si>
    <t>FOLIO DUPLICADO POR $406.00</t>
  </si>
  <si>
    <t>BOLETOS NO FACTURADOS</t>
  </si>
  <si>
    <t>D  1,625</t>
  </si>
  <si>
    <t>P000020231</t>
  </si>
  <si>
    <t>XA12005-P020231</t>
  </si>
  <si>
    <t>D  3,285</t>
  </si>
  <si>
    <t>P000020783</t>
  </si>
  <si>
    <t>XA12005-P020783</t>
  </si>
  <si>
    <t>D  1,754</t>
  </si>
  <si>
    <t>NA21001-0035038</t>
  </si>
  <si>
    <t>LIQUIDADO</t>
  </si>
  <si>
    <t>EFRAIN</t>
  </si>
  <si>
    <t>-------------------------------------</t>
  </si>
  <si>
    <t>D  3,374</t>
  </si>
  <si>
    <t>NA21001-0034606</t>
  </si>
  <si>
    <t>LJIMENEZ:ANIMAS LEON MANUEL EMILIA</t>
  </si>
  <si>
    <t>D  1,095</t>
  </si>
  <si>
    <t>P000021445</t>
  </si>
  <si>
    <t>XA12005-P021445</t>
  </si>
  <si>
    <t>GASTOS POR COMPROBAR</t>
  </si>
  <si>
    <t>D  1,097</t>
  </si>
  <si>
    <t>P000021446</t>
  </si>
  <si>
    <t>XA12005-P021446</t>
  </si>
  <si>
    <t>D  1,128</t>
  </si>
  <si>
    <t>P000021421</t>
  </si>
  <si>
    <t>XA12005-P021421</t>
  </si>
  <si>
    <t>D  2,314</t>
  </si>
  <si>
    <t>P000021386</t>
  </si>
  <si>
    <t>XA12001-P021386</t>
  </si>
  <si>
    <t>Contrarecibo con IVA</t>
  </si>
  <si>
    <t>LJIMENEZ:PATRICIA BALBUENA-PERIFERI</t>
  </si>
  <si>
    <t>D  3,506</t>
  </si>
  <si>
    <t>P000021330</t>
  </si>
  <si>
    <t>XA12005-0021388</t>
  </si>
  <si>
    <t>D  3,510</t>
  </si>
  <si>
    <t>P000021334</t>
  </si>
  <si>
    <t>XA12005-0021404</t>
  </si>
  <si>
    <t>GA FERNANDEZ AMA</t>
  </si>
  <si>
    <t>LIA</t>
  </si>
  <si>
    <t>OUP TO GO SA DE</t>
  </si>
  <si>
    <t>CV</t>
  </si>
  <si>
    <t>D-3827</t>
  </si>
  <si>
    <t>30/114</t>
  </si>
  <si>
    <t>RECLAFICI PERIFERICA-CTA PATY</t>
  </si>
  <si>
    <t>P20630</t>
  </si>
  <si>
    <t>NA21001-0035610</t>
  </si>
  <si>
    <t>p20608</t>
  </si>
  <si>
    <t>NA21001-0035621</t>
  </si>
  <si>
    <t>P20609</t>
  </si>
  <si>
    <t>NA21001-0035622</t>
  </si>
  <si>
    <t>GASTOS NO DEDUCIBLES</t>
  </si>
  <si>
    <t>NA21001-0035670</t>
  </si>
  <si>
    <t>P20817</t>
  </si>
  <si>
    <t>NA21001-0035954</t>
  </si>
  <si>
    <t>TRASLADOS</t>
  </si>
  <si>
    <t>P20819</t>
  </si>
  <si>
    <t>NA21001-0035955</t>
  </si>
  <si>
    <t>LJIMENEZ:TRASLADOS</t>
  </si>
  <si>
    <t>P20821</t>
  </si>
  <si>
    <t>NA21001-0035956</t>
  </si>
  <si>
    <t>O20823</t>
  </si>
  <si>
    <t>NA21001-0035957</t>
  </si>
  <si>
    <t>P20826</t>
  </si>
  <si>
    <t>NA21001-0035958</t>
  </si>
  <si>
    <t>p20831</t>
  </si>
  <si>
    <t>NA21001-0035959</t>
  </si>
  <si>
    <t>P20833</t>
  </si>
  <si>
    <t>NA21001-0035960</t>
  </si>
  <si>
    <t>S2881</t>
  </si>
  <si>
    <t>NA21001-0035961</t>
  </si>
  <si>
    <t>LJIMENEZ:DURNA MEJIA ARMANDO</t>
  </si>
  <si>
    <t>R4453</t>
  </si>
  <si>
    <t>NA21001-0035962</t>
  </si>
  <si>
    <t>LJIMENEZ:DURAN MEJIA ARMANDO</t>
  </si>
  <si>
    <t>R4514</t>
  </si>
  <si>
    <t>NA21001-0035963</t>
  </si>
  <si>
    <t>P20827</t>
  </si>
  <si>
    <t>NA21001-0035983</t>
  </si>
  <si>
    <t>P20829</t>
  </si>
  <si>
    <t>NA21001-0035986</t>
  </si>
  <si>
    <t>P20845</t>
  </si>
  <si>
    <t>NA21001-0035998</t>
  </si>
  <si>
    <t>P20856</t>
  </si>
  <si>
    <t>NA21001-0036001</t>
  </si>
  <si>
    <t>DECORACION DICIEMBRE</t>
  </si>
  <si>
    <t>P20857</t>
  </si>
  <si>
    <t>NA21001-0036002</t>
  </si>
  <si>
    <t>DECORACION NAVIDAD</t>
  </si>
  <si>
    <t>P20858</t>
  </si>
  <si>
    <t>NA21001-0036003</t>
  </si>
  <si>
    <t>MONROY ESTRADA FELIPE DIF</t>
  </si>
  <si>
    <t>P20945</t>
  </si>
  <si>
    <t>NA21001-0036042</t>
  </si>
  <si>
    <t>SISTEMA ROTATIVO DE ESPADAS</t>
  </si>
  <si>
    <t>P20944</t>
  </si>
  <si>
    <t>NA21001-0000061</t>
  </si>
  <si>
    <t>P20939</t>
  </si>
  <si>
    <t>NA21001-0036044</t>
  </si>
  <si>
    <t>PARTIDAS NI DEDUCIBLES</t>
  </si>
  <si>
    <t>P20949</t>
  </si>
  <si>
    <t>NA21001-0036045</t>
  </si>
  <si>
    <t>FEDEX DE MEXICO SA DE CV</t>
  </si>
  <si>
    <t>P20950</t>
  </si>
  <si>
    <t>NA21001-0036046</t>
  </si>
  <si>
    <t>LGC RESTAURANT GROUO SA DE CV</t>
  </si>
  <si>
    <t>P20946</t>
  </si>
  <si>
    <t>NA21001-0036047</t>
  </si>
  <si>
    <t>BALEROS Y RETENES SUAREZ</t>
  </si>
  <si>
    <t>P20947</t>
  </si>
  <si>
    <t>NA21001-0036048</t>
  </si>
  <si>
    <t>AUTOPARTES IMPORTADAS DEL BAJI</t>
  </si>
  <si>
    <t>P20940</t>
  </si>
  <si>
    <t>NA21001-0036049</t>
  </si>
  <si>
    <t>GOBIERNO DE ESTADO DE GUANAJUA</t>
  </si>
  <si>
    <t>D  3,641</t>
  </si>
  <si>
    <t>LJIMENEZ:SOLUCIONES GIPZA SA DECV</t>
  </si>
  <si>
    <t>D  3,652</t>
  </si>
  <si>
    <t>LJIMENEZ:NUEVA WAL MART DE MEXICO</t>
  </si>
  <si>
    <t>D  3,654</t>
  </si>
  <si>
    <t>D  3,677</t>
  </si>
  <si>
    <t>D  3,885</t>
  </si>
  <si>
    <t>D  3,886</t>
  </si>
  <si>
    <t>D  3,887</t>
  </si>
  <si>
    <t>D  3,888</t>
  </si>
  <si>
    <t>D  3,889</t>
  </si>
  <si>
    <t>D  3,890</t>
  </si>
  <si>
    <t>D  3,891</t>
  </si>
  <si>
    <t>D  3,892</t>
  </si>
  <si>
    <t>D  3,893</t>
  </si>
  <si>
    <t>D  3,894</t>
  </si>
  <si>
    <t>D  3,908</t>
  </si>
  <si>
    <t>D  3,909</t>
  </si>
  <si>
    <t>D  3,924</t>
  </si>
  <si>
    <t>D  3,927</t>
  </si>
  <si>
    <t>D  3,928</t>
  </si>
  <si>
    <t>D  3,929</t>
  </si>
  <si>
    <t>D  3,970</t>
  </si>
  <si>
    <t>D  3,971</t>
  </si>
  <si>
    <t>LJIMENEZ:SISTEMA ROTATIVO DE ESPADA</t>
  </si>
  <si>
    <t>D  3,973</t>
  </si>
  <si>
    <t>D  3,974</t>
  </si>
  <si>
    <t>D  3,975</t>
  </si>
  <si>
    <t>D  3,976</t>
  </si>
  <si>
    <t>D  3,977</t>
  </si>
  <si>
    <t>D  3,978</t>
  </si>
  <si>
    <t>CERRADO EN ENERO</t>
  </si>
  <si>
    <t xml:space="preserve">PENDIENTE DE ENERO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</si>
</sst>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4" fontId="0" fillId="0" borderId="0" xfId="0" applyNumberFormat="1"/>
    <xf numFmtId="14" fontId="0" fillId="0" borderId="0" xfId="0" applyNumberFormat="1"/>
    <xf numFmtId="1" fontId="1" fillId="2" borderId="0" xfId="0" applyNumberFormat="1" applyFont="1" applyFill="1" applyAlignment="1">
      <alignment horizontal="center"/>
    </xf>
    <xf numFmtId="20" fontId="0" fillId="0" borderId="0" xfId="0" applyNumberFormat="1"/>
    <xf numFmtId="1" fontId="1" fillId="0" borderId="0" xfId="0" applyNumberFormat="1" applyFont="1" applyFill="1" applyAlignment="1">
      <alignment horizontal="center"/>
    </xf>
    <xf numFmtId="0" fontId="0" fillId="0" borderId="0" xfId="0" applyFill="1"/>
    <xf numFmtId="4" fontId="0" fillId="3" borderId="0" xfId="0" applyNumberFormat="1" applyFill="1"/>
    <xf numFmtId="4" fontId="0" fillId="2" borderId="0" xfId="0" applyNumberFormat="1" applyFill="1"/>
    <xf numFmtId="1" fontId="4" fillId="2" borderId="0" xfId="0" applyNumberFormat="1" applyFont="1" applyFill="1" applyAlignment="1">
      <alignment horizontal="center"/>
    </xf>
    <xf numFmtId="4" fontId="3" fillId="0" borderId="0" xfId="0" applyNumberFormat="1" applyFont="1"/>
    <xf numFmtId="0" fontId="0" fillId="4" borderId="0" xfId="0" applyFill="1"/>
    <xf numFmtId="4" fontId="0" fillId="4" borderId="0" xfId="0" applyNumberFormat="1" applyFill="1"/>
    <xf numFmtId="1" fontId="0" fillId="0" borderId="0" xfId="0" applyNumberFormat="1"/>
    <xf numFmtId="2" fontId="0" fillId="0" borderId="0" xfId="0" applyNumberFormat="1"/>
    <xf numFmtId="1" fontId="1" fillId="4" borderId="0" xfId="0" applyNumberFormat="1" applyFont="1" applyFill="1" applyAlignment="1">
      <alignment horizontal="center"/>
    </xf>
    <xf numFmtId="14" fontId="0" fillId="4" borderId="0" xfId="0" applyNumberFormat="1" applyFill="1"/>
    <xf numFmtId="1" fontId="0" fillId="4" borderId="0" xfId="0" applyNumberFormat="1" applyFill="1"/>
    <xf numFmtId="14" fontId="0" fillId="0" borderId="0" xfId="0" applyNumberFormat="1" applyFill="1"/>
    <xf numFmtId="1" fontId="1" fillId="2" borderId="0" xfId="0" applyNumberFormat="1" applyFont="1" applyFill="1"/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A13" workbookViewId="0">
      <selection activeCell="M10" sqref="M10"/>
    </sheetView>
  </sheetViews>
  <sheetFormatPr baseColWidth="10" defaultRowHeight="15" x14ac:dyDescent="0.25"/>
  <cols>
    <col min="4" max="4" width="4" bestFit="1" customWidth="1"/>
    <col min="5" max="5" width="18" bestFit="1" customWidth="1"/>
    <col min="8" max="8" width="33" bestFit="1" customWidth="1"/>
  </cols>
  <sheetData>
    <row r="1" spans="1:11" x14ac:dyDescent="0.25">
      <c r="A1" t="s">
        <v>5</v>
      </c>
      <c r="B1" t="s">
        <v>6</v>
      </c>
      <c r="C1">
        <v>4</v>
      </c>
      <c r="D1" t="s">
        <v>7</v>
      </c>
      <c r="E1" t="s">
        <v>8</v>
      </c>
      <c r="F1" t="s">
        <v>9</v>
      </c>
    </row>
    <row r="2" spans="1:11" x14ac:dyDescent="0.25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14</v>
      </c>
      <c r="J2" t="s">
        <v>18</v>
      </c>
      <c r="K2" t="s">
        <v>19</v>
      </c>
    </row>
    <row r="3" spans="1:11" x14ac:dyDescent="0.25">
      <c r="H3" t="s">
        <v>20</v>
      </c>
      <c r="K3" s="1">
        <v>-156437.42000000001</v>
      </c>
    </row>
    <row r="4" spans="1:11" x14ac:dyDescent="0.25">
      <c r="A4" t="s">
        <v>21</v>
      </c>
      <c r="B4" s="2">
        <v>42786</v>
      </c>
      <c r="C4" t="s">
        <v>22</v>
      </c>
      <c r="D4">
        <v>1</v>
      </c>
      <c r="E4" t="s">
        <v>23</v>
      </c>
      <c r="F4" t="s">
        <v>24</v>
      </c>
      <c r="G4" t="s">
        <v>25</v>
      </c>
      <c r="H4" t="s">
        <v>26</v>
      </c>
      <c r="I4">
        <v>727.66</v>
      </c>
      <c r="K4" s="1">
        <v>-155709.76000000001</v>
      </c>
    </row>
    <row r="5" spans="1:11" x14ac:dyDescent="0.25">
      <c r="A5" t="s">
        <v>27</v>
      </c>
      <c r="B5" s="2">
        <v>42790</v>
      </c>
      <c r="C5" t="s">
        <v>28</v>
      </c>
      <c r="D5">
        <v>1</v>
      </c>
      <c r="E5" t="s">
        <v>29</v>
      </c>
      <c r="F5" t="s">
        <v>24</v>
      </c>
      <c r="G5" t="s">
        <v>30</v>
      </c>
      <c r="H5" t="s">
        <v>31</v>
      </c>
      <c r="I5" s="1">
        <v>11428.27</v>
      </c>
      <c r="K5" s="1">
        <v>-144281.49</v>
      </c>
    </row>
    <row r="6" spans="1:11" x14ac:dyDescent="0.25">
      <c r="A6" t="s">
        <v>32</v>
      </c>
      <c r="B6" s="2">
        <v>42790</v>
      </c>
      <c r="C6" t="s">
        <v>33</v>
      </c>
      <c r="D6">
        <v>1</v>
      </c>
      <c r="E6" t="s">
        <v>34</v>
      </c>
      <c r="F6" t="s">
        <v>24</v>
      </c>
      <c r="G6" t="s">
        <v>35</v>
      </c>
      <c r="H6" t="s">
        <v>36</v>
      </c>
      <c r="J6" s="1">
        <v>3828</v>
      </c>
      <c r="K6" s="1">
        <v>-148109.49</v>
      </c>
    </row>
    <row r="7" spans="1:11" x14ac:dyDescent="0.25">
      <c r="A7" t="s">
        <v>32</v>
      </c>
      <c r="B7" s="2">
        <v>42790</v>
      </c>
      <c r="C7" t="s">
        <v>33</v>
      </c>
      <c r="D7">
        <v>1</v>
      </c>
      <c r="E7" t="s">
        <v>34</v>
      </c>
      <c r="F7" t="s">
        <v>24</v>
      </c>
      <c r="G7" t="s">
        <v>35</v>
      </c>
      <c r="H7" t="s">
        <v>37</v>
      </c>
      <c r="J7" s="1">
        <v>1623.99</v>
      </c>
      <c r="K7" s="1">
        <v>-149733.48000000001</v>
      </c>
    </row>
    <row r="8" spans="1:11" x14ac:dyDescent="0.25">
      <c r="A8" t="s">
        <v>32</v>
      </c>
      <c r="B8" s="2">
        <v>42790</v>
      </c>
      <c r="C8" t="s">
        <v>33</v>
      </c>
      <c r="D8">
        <v>1</v>
      </c>
      <c r="E8" t="s">
        <v>34</v>
      </c>
      <c r="F8" t="s">
        <v>24</v>
      </c>
      <c r="G8" t="s">
        <v>35</v>
      </c>
      <c r="H8" t="s">
        <v>38</v>
      </c>
      <c r="J8" s="1">
        <v>2663.95</v>
      </c>
      <c r="K8" s="1">
        <v>-152397.43</v>
      </c>
    </row>
    <row r="9" spans="1:11" x14ac:dyDescent="0.25">
      <c r="A9" t="s">
        <v>32</v>
      </c>
      <c r="B9" s="2">
        <v>42790</v>
      </c>
      <c r="C9" t="s">
        <v>33</v>
      </c>
      <c r="D9">
        <v>1</v>
      </c>
      <c r="E9" t="s">
        <v>34</v>
      </c>
      <c r="F9" t="s">
        <v>24</v>
      </c>
      <c r="G9" t="s">
        <v>35</v>
      </c>
      <c r="H9" t="s">
        <v>39</v>
      </c>
      <c r="J9" s="1">
        <v>1741.16</v>
      </c>
      <c r="K9" s="1">
        <v>-154138.59</v>
      </c>
    </row>
    <row r="10" spans="1:11" x14ac:dyDescent="0.25">
      <c r="A10" t="s">
        <v>32</v>
      </c>
      <c r="B10" s="2">
        <v>42790</v>
      </c>
      <c r="C10" t="s">
        <v>33</v>
      </c>
      <c r="D10">
        <v>1</v>
      </c>
      <c r="E10" t="s">
        <v>34</v>
      </c>
      <c r="F10" t="s">
        <v>24</v>
      </c>
      <c r="G10" t="s">
        <v>35</v>
      </c>
      <c r="H10" t="s">
        <v>40</v>
      </c>
      <c r="J10" s="1">
        <v>3500</v>
      </c>
      <c r="K10" s="1">
        <v>-157638.59</v>
      </c>
    </row>
    <row r="11" spans="1:11" x14ac:dyDescent="0.25">
      <c r="A11" t="s">
        <v>32</v>
      </c>
      <c r="B11" s="2">
        <v>42790</v>
      </c>
      <c r="C11" t="s">
        <v>33</v>
      </c>
      <c r="D11">
        <v>1</v>
      </c>
      <c r="E11" t="s">
        <v>34</v>
      </c>
      <c r="F11" t="s">
        <v>24</v>
      </c>
      <c r="G11" t="s">
        <v>35</v>
      </c>
      <c r="H11" t="s">
        <v>41</v>
      </c>
      <c r="J11" s="1">
        <v>4207.53</v>
      </c>
      <c r="K11" s="1">
        <v>-161846.12</v>
      </c>
    </row>
    <row r="12" spans="1:11" x14ac:dyDescent="0.25">
      <c r="A12" t="s">
        <v>32</v>
      </c>
      <c r="B12" s="2">
        <v>42790</v>
      </c>
      <c r="C12" t="s">
        <v>33</v>
      </c>
      <c r="D12">
        <v>1</v>
      </c>
      <c r="E12" t="s">
        <v>34</v>
      </c>
      <c r="F12" t="s">
        <v>24</v>
      </c>
      <c r="G12" t="s">
        <v>35</v>
      </c>
      <c r="H12" t="s">
        <v>42</v>
      </c>
      <c r="J12" s="1">
        <v>1763.06</v>
      </c>
      <c r="K12" s="1">
        <v>-163609.18</v>
      </c>
    </row>
    <row r="13" spans="1:11" x14ac:dyDescent="0.25">
      <c r="A13" t="s">
        <v>32</v>
      </c>
      <c r="B13" s="2">
        <v>42790</v>
      </c>
      <c r="C13" t="s">
        <v>33</v>
      </c>
      <c r="D13">
        <v>1</v>
      </c>
      <c r="E13" t="s">
        <v>34</v>
      </c>
      <c r="F13" t="s">
        <v>24</v>
      </c>
      <c r="G13" t="s">
        <v>35</v>
      </c>
      <c r="H13" t="s">
        <v>43</v>
      </c>
      <c r="J13" s="1">
        <v>1740</v>
      </c>
      <c r="K13" s="1">
        <v>-165349.18</v>
      </c>
    </row>
    <row r="14" spans="1:11" x14ac:dyDescent="0.25">
      <c r="H14" t="s">
        <v>44</v>
      </c>
      <c r="I14" s="1">
        <v>12155.93</v>
      </c>
      <c r="J14" s="1">
        <v>21067.69</v>
      </c>
    </row>
    <row r="15" spans="1:11" x14ac:dyDescent="0.25">
      <c r="H15" t="s">
        <v>45</v>
      </c>
      <c r="K15" s="1">
        <v>-165349.18</v>
      </c>
    </row>
    <row r="16" spans="1:11" x14ac:dyDescent="0.25">
      <c r="A16" t="s">
        <v>10</v>
      </c>
      <c r="B16" t="s">
        <v>11</v>
      </c>
      <c r="C16" t="s">
        <v>12</v>
      </c>
      <c r="D16" t="s">
        <v>13</v>
      </c>
      <c r="E16" t="s">
        <v>14</v>
      </c>
      <c r="F16" t="s">
        <v>15</v>
      </c>
      <c r="G16" t="s">
        <v>16</v>
      </c>
      <c r="H16" t="s">
        <v>17</v>
      </c>
      <c r="I16" t="s">
        <v>14</v>
      </c>
      <c r="J16" t="s">
        <v>18</v>
      </c>
      <c r="K16" t="s">
        <v>19</v>
      </c>
    </row>
    <row r="18" spans="1:14" x14ac:dyDescent="0.25">
      <c r="A18" t="s">
        <v>5</v>
      </c>
      <c r="B18" t="s">
        <v>6</v>
      </c>
      <c r="C18" t="s">
        <v>46</v>
      </c>
      <c r="D18" t="s">
        <v>47</v>
      </c>
      <c r="E18" t="s">
        <v>48</v>
      </c>
      <c r="F18" t="s">
        <v>49</v>
      </c>
    </row>
    <row r="19" spans="1:14" x14ac:dyDescent="0.25">
      <c r="A19" t="s">
        <v>10</v>
      </c>
      <c r="B19" t="s">
        <v>11</v>
      </c>
      <c r="C19" t="s">
        <v>12</v>
      </c>
      <c r="D19" t="s">
        <v>13</v>
      </c>
      <c r="E19" t="s">
        <v>14</v>
      </c>
      <c r="F19" t="s">
        <v>15</v>
      </c>
      <c r="G19" t="s">
        <v>16</v>
      </c>
      <c r="H19" t="s">
        <v>17</v>
      </c>
      <c r="I19" t="s">
        <v>14</v>
      </c>
      <c r="J19" t="s">
        <v>18</v>
      </c>
      <c r="K19" t="s">
        <v>19</v>
      </c>
    </row>
    <row r="20" spans="1:14" x14ac:dyDescent="0.25">
      <c r="H20" t="s">
        <v>20</v>
      </c>
      <c r="K20" s="1">
        <v>79172.490000000005</v>
      </c>
    </row>
    <row r="21" spans="1:14" x14ac:dyDescent="0.25">
      <c r="A21" t="s">
        <v>50</v>
      </c>
      <c r="B21" s="2">
        <v>42754</v>
      </c>
      <c r="C21" t="s">
        <v>51</v>
      </c>
      <c r="D21">
        <v>1</v>
      </c>
      <c r="E21" t="s">
        <v>52</v>
      </c>
      <c r="F21" t="s">
        <v>53</v>
      </c>
      <c r="G21" t="s">
        <v>25</v>
      </c>
      <c r="H21" t="s">
        <v>54</v>
      </c>
      <c r="I21" s="1">
        <v>4300</v>
      </c>
      <c r="K21" s="1">
        <v>83472.490000000005</v>
      </c>
    </row>
    <row r="22" spans="1:14" x14ac:dyDescent="0.25">
      <c r="H22" t="s">
        <v>44</v>
      </c>
      <c r="I22" s="1">
        <v>4300</v>
      </c>
      <c r="J22">
        <v>0</v>
      </c>
    </row>
    <row r="23" spans="1:14" x14ac:dyDescent="0.25">
      <c r="H23" t="s">
        <v>45</v>
      </c>
      <c r="K23" s="1">
        <v>83472.490000000005</v>
      </c>
    </row>
    <row r="25" spans="1:14" x14ac:dyDescent="0.25">
      <c r="A25" t="s">
        <v>5</v>
      </c>
      <c r="B25" t="s">
        <v>6</v>
      </c>
      <c r="C25" t="s">
        <v>55</v>
      </c>
      <c r="D25" t="s">
        <v>56</v>
      </c>
      <c r="E25" t="s">
        <v>57</v>
      </c>
      <c r="F25" t="s">
        <v>58</v>
      </c>
    </row>
    <row r="26" spans="1:14" x14ac:dyDescent="0.25">
      <c r="A26" t="s">
        <v>10</v>
      </c>
      <c r="B26" t="s">
        <v>11</v>
      </c>
      <c r="C26" t="s">
        <v>12</v>
      </c>
      <c r="D26" t="s">
        <v>13</v>
      </c>
      <c r="E26" t="s">
        <v>14</v>
      </c>
      <c r="F26" t="s">
        <v>15</v>
      </c>
      <c r="G26" t="s">
        <v>16</v>
      </c>
      <c r="H26" t="s">
        <v>17</v>
      </c>
      <c r="I26" t="s">
        <v>14</v>
      </c>
      <c r="J26" t="s">
        <v>18</v>
      </c>
      <c r="K26" t="s">
        <v>19</v>
      </c>
    </row>
    <row r="27" spans="1:14" x14ac:dyDescent="0.25">
      <c r="H27" t="s">
        <v>20</v>
      </c>
      <c r="K27" s="1">
        <v>53370.01</v>
      </c>
      <c r="L27" s="1">
        <f>+K27-J30</f>
        <v>6158.010000000002</v>
      </c>
    </row>
    <row r="28" spans="1:14" x14ac:dyDescent="0.25">
      <c r="A28" t="s">
        <v>59</v>
      </c>
      <c r="B28" s="2">
        <v>42759</v>
      </c>
      <c r="C28" t="s">
        <v>60</v>
      </c>
      <c r="D28">
        <v>1</v>
      </c>
      <c r="E28" t="s">
        <v>61</v>
      </c>
      <c r="F28" t="s">
        <v>53</v>
      </c>
      <c r="G28" t="s">
        <v>25</v>
      </c>
      <c r="H28" t="s">
        <v>62</v>
      </c>
      <c r="I28" s="1">
        <v>7400</v>
      </c>
      <c r="K28" s="1">
        <v>60770.01</v>
      </c>
    </row>
    <row r="29" spans="1:14" x14ac:dyDescent="0.25">
      <c r="A29" t="s">
        <v>63</v>
      </c>
      <c r="B29" s="2">
        <v>42762</v>
      </c>
      <c r="C29" t="s">
        <v>64</v>
      </c>
      <c r="D29">
        <v>1</v>
      </c>
      <c r="E29" t="s">
        <v>65</v>
      </c>
      <c r="F29" t="s">
        <v>53</v>
      </c>
      <c r="G29" t="s">
        <v>25</v>
      </c>
      <c r="H29" t="s">
        <v>54</v>
      </c>
      <c r="I29" s="1">
        <v>5000</v>
      </c>
      <c r="K29" s="1">
        <v>65770.009999999995</v>
      </c>
    </row>
    <row r="30" spans="1:14" x14ac:dyDescent="0.25">
      <c r="A30" t="s">
        <v>66</v>
      </c>
      <c r="B30" s="2">
        <v>42765</v>
      </c>
      <c r="C30" t="s">
        <v>67</v>
      </c>
      <c r="D30">
        <v>1</v>
      </c>
      <c r="E30" t="s">
        <v>68</v>
      </c>
      <c r="F30" t="s">
        <v>24</v>
      </c>
      <c r="G30" t="s">
        <v>35</v>
      </c>
      <c r="H30" t="s">
        <v>69</v>
      </c>
      <c r="J30" s="1">
        <v>47212</v>
      </c>
      <c r="K30" s="1">
        <v>18558.009999999998</v>
      </c>
      <c r="L30" s="1">
        <f>+I28+I29</f>
        <v>12400</v>
      </c>
      <c r="M30" s="1">
        <f>+J32+J31</f>
        <v>8945.64</v>
      </c>
      <c r="N30" s="1">
        <f>+L30-M30</f>
        <v>3454.3600000000006</v>
      </c>
    </row>
    <row r="31" spans="1:14" x14ac:dyDescent="0.25">
      <c r="A31" t="s">
        <v>70</v>
      </c>
      <c r="B31" s="2">
        <v>42766</v>
      </c>
      <c r="C31" t="s">
        <v>71</v>
      </c>
      <c r="D31">
        <v>1</v>
      </c>
      <c r="E31" t="s">
        <v>72</v>
      </c>
      <c r="F31" t="s">
        <v>24</v>
      </c>
      <c r="G31" t="s">
        <v>25</v>
      </c>
      <c r="H31" t="s">
        <v>73</v>
      </c>
      <c r="J31" s="1">
        <v>2866.6</v>
      </c>
      <c r="K31" s="1">
        <v>15691.41</v>
      </c>
    </row>
    <row r="32" spans="1:14" x14ac:dyDescent="0.25">
      <c r="A32" t="s">
        <v>74</v>
      </c>
      <c r="B32" s="2">
        <v>42777</v>
      </c>
      <c r="C32" t="s">
        <v>71</v>
      </c>
      <c r="D32">
        <v>1</v>
      </c>
      <c r="E32" t="s">
        <v>75</v>
      </c>
      <c r="F32" t="s">
        <v>24</v>
      </c>
      <c r="G32" t="s">
        <v>35</v>
      </c>
      <c r="H32" t="s">
        <v>73</v>
      </c>
      <c r="J32" s="1">
        <v>6079.04</v>
      </c>
      <c r="K32" s="1">
        <v>9612.3700000000008</v>
      </c>
    </row>
    <row r="33" spans="1:12" x14ac:dyDescent="0.25">
      <c r="H33" t="s">
        <v>44</v>
      </c>
      <c r="I33" s="1">
        <v>12400</v>
      </c>
      <c r="J33" s="1">
        <v>56157.64</v>
      </c>
    </row>
    <row r="34" spans="1:12" x14ac:dyDescent="0.25">
      <c r="H34" t="s">
        <v>45</v>
      </c>
      <c r="K34" s="1">
        <v>9612.3700000000008</v>
      </c>
    </row>
    <row r="35" spans="1:12" x14ac:dyDescent="0.25">
      <c r="A35" t="s">
        <v>10</v>
      </c>
      <c r="B35" t="s">
        <v>11</v>
      </c>
      <c r="C35" t="s">
        <v>12</v>
      </c>
      <c r="D35" t="s">
        <v>13</v>
      </c>
      <c r="E35" t="s">
        <v>14</v>
      </c>
      <c r="F35" t="s">
        <v>15</v>
      </c>
      <c r="G35" t="s">
        <v>16</v>
      </c>
      <c r="H35" t="s">
        <v>17</v>
      </c>
      <c r="I35" t="s">
        <v>14</v>
      </c>
      <c r="J35" t="s">
        <v>18</v>
      </c>
      <c r="K35" t="s">
        <v>19</v>
      </c>
    </row>
    <row r="37" spans="1:12" x14ac:dyDescent="0.25">
      <c r="A37" t="s">
        <v>5</v>
      </c>
      <c r="B37" t="s">
        <v>6</v>
      </c>
      <c r="C37" t="s">
        <v>76</v>
      </c>
      <c r="D37" t="s">
        <v>77</v>
      </c>
      <c r="E37" t="s">
        <v>78</v>
      </c>
      <c r="F37" t="s">
        <v>79</v>
      </c>
    </row>
    <row r="38" spans="1:12" x14ac:dyDescent="0.25">
      <c r="A38" t="s">
        <v>10</v>
      </c>
      <c r="B38" t="s">
        <v>11</v>
      </c>
      <c r="C38" t="s">
        <v>12</v>
      </c>
      <c r="D38" t="s">
        <v>13</v>
      </c>
      <c r="E38" t="s">
        <v>14</v>
      </c>
      <c r="F38" t="s">
        <v>15</v>
      </c>
      <c r="G38" t="s">
        <v>16</v>
      </c>
      <c r="H38" t="s">
        <v>17</v>
      </c>
      <c r="I38" t="s">
        <v>14</v>
      </c>
      <c r="J38" t="s">
        <v>18</v>
      </c>
      <c r="K38" t="s">
        <v>19</v>
      </c>
    </row>
    <row r="39" spans="1:12" x14ac:dyDescent="0.25">
      <c r="H39" t="s">
        <v>20</v>
      </c>
      <c r="K39" s="1">
        <v>3535</v>
      </c>
    </row>
    <row r="40" spans="1:12" x14ac:dyDescent="0.25">
      <c r="A40" t="s">
        <v>80</v>
      </c>
      <c r="B40" s="2">
        <v>42789</v>
      </c>
      <c r="C40" t="s">
        <v>81</v>
      </c>
      <c r="D40">
        <v>1</v>
      </c>
      <c r="E40" t="s">
        <v>82</v>
      </c>
      <c r="F40" t="s">
        <v>24</v>
      </c>
      <c r="G40" t="s">
        <v>35</v>
      </c>
      <c r="H40" t="s">
        <v>83</v>
      </c>
      <c r="J40" s="1">
        <v>4300</v>
      </c>
      <c r="K40">
        <v>-765</v>
      </c>
    </row>
    <row r="41" spans="1:12" x14ac:dyDescent="0.25">
      <c r="A41" t="s">
        <v>32</v>
      </c>
      <c r="B41" s="2">
        <v>42790</v>
      </c>
      <c r="C41" t="s">
        <v>33</v>
      </c>
      <c r="D41">
        <v>1</v>
      </c>
      <c r="E41" t="s">
        <v>34</v>
      </c>
      <c r="F41" t="s">
        <v>24</v>
      </c>
      <c r="G41" t="s">
        <v>35</v>
      </c>
      <c r="H41" t="s">
        <v>84</v>
      </c>
      <c r="J41" s="1">
        <v>3535</v>
      </c>
      <c r="K41" s="1">
        <v>-4300</v>
      </c>
    </row>
    <row r="42" spans="1:12" x14ac:dyDescent="0.25">
      <c r="H42" t="s">
        <v>44</v>
      </c>
      <c r="I42">
        <v>0</v>
      </c>
      <c r="J42" s="1">
        <v>7835</v>
      </c>
    </row>
    <row r="43" spans="1:12" x14ac:dyDescent="0.25">
      <c r="H43" t="s">
        <v>45</v>
      </c>
      <c r="K43" s="1">
        <v>-4300</v>
      </c>
      <c r="L43" t="s">
        <v>95</v>
      </c>
    </row>
    <row r="44" spans="1:12" x14ac:dyDescent="0.25">
      <c r="A44" t="s">
        <v>10</v>
      </c>
      <c r="B44" t="s">
        <v>11</v>
      </c>
      <c r="C44" t="s">
        <v>12</v>
      </c>
      <c r="D44" t="s">
        <v>13</v>
      </c>
      <c r="E44" t="s">
        <v>14</v>
      </c>
      <c r="F44" t="s">
        <v>15</v>
      </c>
      <c r="G44" t="s">
        <v>16</v>
      </c>
      <c r="H44" t="s">
        <v>17</v>
      </c>
      <c r="I44" t="s">
        <v>14</v>
      </c>
      <c r="J44" t="s">
        <v>18</v>
      </c>
      <c r="K44" t="s">
        <v>19</v>
      </c>
    </row>
    <row r="46" spans="1:12" x14ac:dyDescent="0.25">
      <c r="A46" t="s">
        <v>5</v>
      </c>
      <c r="B46" t="s">
        <v>6</v>
      </c>
      <c r="C46" t="s">
        <v>85</v>
      </c>
      <c r="D46" t="s">
        <v>86</v>
      </c>
      <c r="E46" t="s">
        <v>87</v>
      </c>
      <c r="F46" t="s">
        <v>88</v>
      </c>
    </row>
    <row r="47" spans="1:12" x14ac:dyDescent="0.25">
      <c r="A47" t="s">
        <v>10</v>
      </c>
      <c r="B47" t="s">
        <v>11</v>
      </c>
      <c r="C47" t="s">
        <v>12</v>
      </c>
      <c r="D47" t="s">
        <v>13</v>
      </c>
      <c r="E47" t="s">
        <v>14</v>
      </c>
      <c r="F47" t="s">
        <v>15</v>
      </c>
      <c r="G47" t="s">
        <v>16</v>
      </c>
      <c r="H47" t="s">
        <v>17</v>
      </c>
      <c r="I47" t="s">
        <v>14</v>
      </c>
      <c r="J47" t="s">
        <v>18</v>
      </c>
      <c r="K47" t="s">
        <v>19</v>
      </c>
    </row>
    <row r="48" spans="1:12" x14ac:dyDescent="0.25">
      <c r="H48" t="s">
        <v>20</v>
      </c>
      <c r="K48">
        <v>0</v>
      </c>
    </row>
    <row r="49" spans="1:12" x14ac:dyDescent="0.25">
      <c r="A49" t="s">
        <v>89</v>
      </c>
      <c r="B49" s="2">
        <v>42748</v>
      </c>
      <c r="C49" t="s">
        <v>90</v>
      </c>
      <c r="D49">
        <v>1</v>
      </c>
      <c r="E49" t="s">
        <v>91</v>
      </c>
      <c r="F49" t="s">
        <v>53</v>
      </c>
      <c r="G49" t="s">
        <v>25</v>
      </c>
      <c r="H49" t="s">
        <v>54</v>
      </c>
      <c r="I49" s="1">
        <v>4800</v>
      </c>
      <c r="K49" s="1">
        <v>4800</v>
      </c>
    </row>
    <row r="50" spans="1:12" x14ac:dyDescent="0.25">
      <c r="A50" t="s">
        <v>92</v>
      </c>
      <c r="B50" s="2">
        <v>42765</v>
      </c>
      <c r="C50" t="s">
        <v>71</v>
      </c>
      <c r="D50">
        <v>1</v>
      </c>
      <c r="E50" t="s">
        <v>93</v>
      </c>
      <c r="F50" t="s">
        <v>24</v>
      </c>
      <c r="G50" t="s">
        <v>35</v>
      </c>
      <c r="H50" t="s">
        <v>94</v>
      </c>
      <c r="J50" s="1">
        <v>4800.93</v>
      </c>
      <c r="K50">
        <v>-0.93</v>
      </c>
    </row>
    <row r="51" spans="1:12" x14ac:dyDescent="0.25">
      <c r="H51" t="s">
        <v>44</v>
      </c>
      <c r="I51" s="1">
        <v>4800</v>
      </c>
      <c r="J51" s="1">
        <v>4800.93</v>
      </c>
    </row>
    <row r="52" spans="1:12" x14ac:dyDescent="0.25">
      <c r="H52" t="s">
        <v>45</v>
      </c>
      <c r="K52">
        <v>-0.93</v>
      </c>
      <c r="L52" t="s">
        <v>95</v>
      </c>
    </row>
    <row r="53" spans="1:12" x14ac:dyDescent="0.25">
      <c r="A53" t="s">
        <v>10</v>
      </c>
      <c r="B53" t="s">
        <v>11</v>
      </c>
      <c r="C53" t="s">
        <v>12</v>
      </c>
      <c r="D53" t="s">
        <v>13</v>
      </c>
      <c r="E53" t="s">
        <v>14</v>
      </c>
      <c r="F53" t="s">
        <v>15</v>
      </c>
      <c r="G53" t="s">
        <v>16</v>
      </c>
      <c r="H53" t="s">
        <v>17</v>
      </c>
      <c r="I53" t="s">
        <v>14</v>
      </c>
      <c r="J53" t="s">
        <v>18</v>
      </c>
      <c r="K53" t="s">
        <v>19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1"/>
  <sheetViews>
    <sheetView tabSelected="1" topLeftCell="A196" zoomScale="85" zoomScaleNormal="85" workbookViewId="0">
      <selection activeCell="P209" sqref="P209"/>
    </sheetView>
  </sheetViews>
  <sheetFormatPr baseColWidth="10" defaultRowHeight="15" x14ac:dyDescent="0.25"/>
  <cols>
    <col min="8" max="8" width="39.85546875" bestFit="1" customWidth="1"/>
    <col min="10" max="10" width="4.85546875" style="19" customWidth="1"/>
    <col min="12" max="12" width="4.85546875" style="19" customWidth="1"/>
  </cols>
  <sheetData>
    <row r="1" spans="1:13" x14ac:dyDescent="0.25">
      <c r="A1" t="s">
        <v>217</v>
      </c>
      <c r="B1" t="s">
        <v>266</v>
      </c>
      <c r="C1">
        <v>4</v>
      </c>
      <c r="D1" t="s">
        <v>7</v>
      </c>
      <c r="E1" t="s">
        <v>8</v>
      </c>
      <c r="F1" t="s">
        <v>9</v>
      </c>
    </row>
    <row r="2" spans="1:13" x14ac:dyDescent="0.25">
      <c r="A2" t="s">
        <v>11</v>
      </c>
      <c r="B2" t="s">
        <v>10</v>
      </c>
      <c r="C2" t="s">
        <v>12</v>
      </c>
      <c r="D2" t="s">
        <v>13</v>
      </c>
      <c r="E2" t="s">
        <v>14</v>
      </c>
      <c r="F2" t="s">
        <v>15</v>
      </c>
      <c r="G2" t="s">
        <v>10</v>
      </c>
      <c r="H2" t="s">
        <v>474</v>
      </c>
      <c r="I2" t="s">
        <v>326</v>
      </c>
      <c r="K2" t="s">
        <v>14</v>
      </c>
      <c r="M2" t="s">
        <v>221</v>
      </c>
    </row>
    <row r="3" spans="1:13" x14ac:dyDescent="0.25">
      <c r="H3" t="s">
        <v>20</v>
      </c>
      <c r="M3" s="1">
        <v>-156437.42000000001</v>
      </c>
    </row>
    <row r="4" spans="1:13" x14ac:dyDescent="0.25">
      <c r="A4" t="s">
        <v>274</v>
      </c>
      <c r="B4" s="2">
        <v>42766</v>
      </c>
      <c r="C4" t="s">
        <v>275</v>
      </c>
      <c r="D4">
        <v>1</v>
      </c>
      <c r="E4" t="s">
        <v>328</v>
      </c>
      <c r="F4" t="s">
        <v>24</v>
      </c>
      <c r="G4" t="s">
        <v>25</v>
      </c>
      <c r="H4" t="s">
        <v>363</v>
      </c>
      <c r="K4" s="1">
        <v>3298.88</v>
      </c>
      <c r="M4" s="1">
        <v>-159736.29999999999</v>
      </c>
    </row>
    <row r="5" spans="1:13" x14ac:dyDescent="0.25">
      <c r="A5" t="s">
        <v>274</v>
      </c>
      <c r="B5" s="2">
        <v>42766</v>
      </c>
      <c r="C5" t="s">
        <v>275</v>
      </c>
      <c r="D5">
        <v>1</v>
      </c>
      <c r="E5" t="s">
        <v>328</v>
      </c>
      <c r="F5" t="s">
        <v>24</v>
      </c>
      <c r="G5" t="s">
        <v>25</v>
      </c>
      <c r="H5" t="s">
        <v>363</v>
      </c>
      <c r="K5" s="1">
        <v>1668.97</v>
      </c>
      <c r="M5" s="1">
        <v>-161405.26999999999</v>
      </c>
    </row>
    <row r="6" spans="1:13" x14ac:dyDescent="0.25">
      <c r="A6" t="s">
        <v>21</v>
      </c>
      <c r="B6" s="2">
        <v>42786</v>
      </c>
      <c r="C6" t="s">
        <v>22</v>
      </c>
      <c r="D6">
        <v>1</v>
      </c>
      <c r="E6" t="s">
        <v>23</v>
      </c>
      <c r="F6" t="s">
        <v>24</v>
      </c>
      <c r="G6" t="s">
        <v>25</v>
      </c>
      <c r="H6" t="s">
        <v>26</v>
      </c>
      <c r="I6">
        <v>727.66</v>
      </c>
      <c r="M6" s="1">
        <v>-160677.60999999999</v>
      </c>
    </row>
    <row r="7" spans="1:13" x14ac:dyDescent="0.25">
      <c r="A7" t="s">
        <v>27</v>
      </c>
      <c r="B7" s="2">
        <v>42790</v>
      </c>
      <c r="C7" t="s">
        <v>28</v>
      </c>
      <c r="D7">
        <v>1</v>
      </c>
      <c r="E7" t="s">
        <v>29</v>
      </c>
      <c r="F7" t="s">
        <v>24</v>
      </c>
      <c r="G7" t="s">
        <v>30</v>
      </c>
      <c r="H7" t="s">
        <v>31</v>
      </c>
      <c r="I7" s="1">
        <v>11428.27</v>
      </c>
      <c r="M7" s="1">
        <v>-149249.34</v>
      </c>
    </row>
    <row r="8" spans="1:13" x14ac:dyDescent="0.25">
      <c r="A8" t="s">
        <v>32</v>
      </c>
      <c r="B8" s="2">
        <v>42790</v>
      </c>
      <c r="C8" t="s">
        <v>33</v>
      </c>
      <c r="D8">
        <v>1</v>
      </c>
      <c r="E8" t="s">
        <v>34</v>
      </c>
      <c r="F8" t="s">
        <v>24</v>
      </c>
      <c r="G8" t="s">
        <v>35</v>
      </c>
      <c r="H8" t="s">
        <v>36</v>
      </c>
      <c r="K8" s="1">
        <v>3828</v>
      </c>
      <c r="M8" s="1">
        <v>-153077.34</v>
      </c>
    </row>
    <row r="9" spans="1:13" x14ac:dyDescent="0.25">
      <c r="A9" t="s">
        <v>32</v>
      </c>
      <c r="B9" s="2">
        <v>42790</v>
      </c>
      <c r="C9" t="s">
        <v>33</v>
      </c>
      <c r="D9">
        <v>1</v>
      </c>
      <c r="E9" t="s">
        <v>34</v>
      </c>
      <c r="F9" t="s">
        <v>24</v>
      </c>
      <c r="G9" t="s">
        <v>35</v>
      </c>
      <c r="H9" t="s">
        <v>37</v>
      </c>
      <c r="K9" s="1">
        <v>1623.99</v>
      </c>
      <c r="M9" s="1">
        <v>-154701.32999999999</v>
      </c>
    </row>
    <row r="10" spans="1:13" x14ac:dyDescent="0.25">
      <c r="A10" t="s">
        <v>32</v>
      </c>
      <c r="B10" s="2">
        <v>42790</v>
      </c>
      <c r="C10" t="s">
        <v>33</v>
      </c>
      <c r="D10">
        <v>1</v>
      </c>
      <c r="E10" t="s">
        <v>34</v>
      </c>
      <c r="F10" t="s">
        <v>24</v>
      </c>
      <c r="G10" t="s">
        <v>35</v>
      </c>
      <c r="H10" t="s">
        <v>38</v>
      </c>
      <c r="K10" s="1">
        <v>2663.95</v>
      </c>
      <c r="M10" s="1">
        <v>-157365.28</v>
      </c>
    </row>
    <row r="11" spans="1:13" x14ac:dyDescent="0.25">
      <c r="A11" t="s">
        <v>32</v>
      </c>
      <c r="B11" s="2">
        <v>42790</v>
      </c>
      <c r="C11" t="s">
        <v>33</v>
      </c>
      <c r="D11">
        <v>1</v>
      </c>
      <c r="E11" t="s">
        <v>34</v>
      </c>
      <c r="F11" t="s">
        <v>24</v>
      </c>
      <c r="G11" t="s">
        <v>35</v>
      </c>
      <c r="H11" t="s">
        <v>39</v>
      </c>
      <c r="K11" s="1">
        <v>1741.16</v>
      </c>
      <c r="M11" s="1">
        <v>-159106.44</v>
      </c>
    </row>
    <row r="12" spans="1:13" x14ac:dyDescent="0.25">
      <c r="A12" t="s">
        <v>32</v>
      </c>
      <c r="B12" s="2">
        <v>42790</v>
      </c>
      <c r="C12" t="s">
        <v>33</v>
      </c>
      <c r="D12">
        <v>1</v>
      </c>
      <c r="E12" t="s">
        <v>34</v>
      </c>
      <c r="F12" t="s">
        <v>24</v>
      </c>
      <c r="G12" t="s">
        <v>35</v>
      </c>
      <c r="H12" t="s">
        <v>40</v>
      </c>
      <c r="K12" s="1">
        <v>3500</v>
      </c>
      <c r="M12" s="1">
        <v>-162606.44</v>
      </c>
    </row>
    <row r="13" spans="1:13" x14ac:dyDescent="0.25">
      <c r="A13" t="s">
        <v>32</v>
      </c>
      <c r="B13" s="2">
        <v>42790</v>
      </c>
      <c r="C13" t="s">
        <v>33</v>
      </c>
      <c r="D13">
        <v>1</v>
      </c>
      <c r="E13" t="s">
        <v>34</v>
      </c>
      <c r="F13" t="s">
        <v>24</v>
      </c>
      <c r="G13" t="s">
        <v>35</v>
      </c>
      <c r="H13" t="s">
        <v>41</v>
      </c>
      <c r="K13" s="1">
        <v>4207.53</v>
      </c>
      <c r="M13" s="1">
        <v>-166813.97</v>
      </c>
    </row>
    <row r="14" spans="1:13" x14ac:dyDescent="0.25">
      <c r="A14" t="s">
        <v>32</v>
      </c>
      <c r="B14" s="2">
        <v>42790</v>
      </c>
      <c r="C14" t="s">
        <v>33</v>
      </c>
      <c r="D14">
        <v>1</v>
      </c>
      <c r="E14" t="s">
        <v>34</v>
      </c>
      <c r="F14" t="s">
        <v>24</v>
      </c>
      <c r="G14" t="s">
        <v>35</v>
      </c>
      <c r="H14" t="s">
        <v>42</v>
      </c>
      <c r="K14" s="1">
        <v>1763.06</v>
      </c>
      <c r="M14" s="1">
        <v>-168577.03</v>
      </c>
    </row>
    <row r="15" spans="1:13" x14ac:dyDescent="0.25">
      <c r="A15" t="s">
        <v>32</v>
      </c>
      <c r="B15" s="2">
        <v>42790</v>
      </c>
      <c r="C15" t="s">
        <v>33</v>
      </c>
      <c r="D15">
        <v>1</v>
      </c>
      <c r="E15" t="s">
        <v>34</v>
      </c>
      <c r="F15" t="s">
        <v>24</v>
      </c>
      <c r="G15" t="s">
        <v>35</v>
      </c>
      <c r="H15" t="s">
        <v>43</v>
      </c>
      <c r="K15" s="1">
        <v>1740</v>
      </c>
      <c r="M15" s="1">
        <v>-170317.03</v>
      </c>
    </row>
    <row r="16" spans="1:13" x14ac:dyDescent="0.25">
      <c r="A16" t="s">
        <v>222</v>
      </c>
      <c r="B16" s="2">
        <v>42800</v>
      </c>
      <c r="C16" t="s">
        <v>223</v>
      </c>
      <c r="D16">
        <v>1</v>
      </c>
      <c r="E16" t="s">
        <v>224</v>
      </c>
      <c r="F16" t="s">
        <v>24</v>
      </c>
      <c r="G16" t="s">
        <v>35</v>
      </c>
      <c r="H16" t="s">
        <v>225</v>
      </c>
      <c r="K16" s="1">
        <v>2500</v>
      </c>
      <c r="M16" s="1">
        <v>-172817.03</v>
      </c>
    </row>
    <row r="17" spans="1:13" x14ac:dyDescent="0.25">
      <c r="A17" t="s">
        <v>222</v>
      </c>
      <c r="B17" s="2">
        <v>42800</v>
      </c>
      <c r="C17" t="s">
        <v>223</v>
      </c>
      <c r="D17">
        <v>1</v>
      </c>
      <c r="E17" t="s">
        <v>224</v>
      </c>
      <c r="F17" t="s">
        <v>24</v>
      </c>
      <c r="G17" t="s">
        <v>35</v>
      </c>
      <c r="H17" t="s">
        <v>226</v>
      </c>
      <c r="K17" s="1">
        <v>8415.06</v>
      </c>
      <c r="M17" s="1">
        <v>-181232.09</v>
      </c>
    </row>
    <row r="18" spans="1:13" x14ac:dyDescent="0.25">
      <c r="A18" t="s">
        <v>222</v>
      </c>
      <c r="B18" s="2">
        <v>42800</v>
      </c>
      <c r="C18" t="s">
        <v>223</v>
      </c>
      <c r="D18">
        <v>1</v>
      </c>
      <c r="E18" t="s">
        <v>224</v>
      </c>
      <c r="F18" t="s">
        <v>24</v>
      </c>
      <c r="G18" t="s">
        <v>35</v>
      </c>
      <c r="H18" t="s">
        <v>227</v>
      </c>
      <c r="K18" s="1">
        <v>1903.02</v>
      </c>
      <c r="M18" s="1">
        <v>-183135.11</v>
      </c>
    </row>
    <row r="19" spans="1:13" x14ac:dyDescent="0.25">
      <c r="A19" t="s">
        <v>222</v>
      </c>
      <c r="B19" s="2">
        <v>42800</v>
      </c>
      <c r="C19" t="s">
        <v>223</v>
      </c>
      <c r="D19">
        <v>1</v>
      </c>
      <c r="E19" t="s">
        <v>224</v>
      </c>
      <c r="F19" t="s">
        <v>24</v>
      </c>
      <c r="G19" t="s">
        <v>35</v>
      </c>
      <c r="H19" t="s">
        <v>229</v>
      </c>
      <c r="K19">
        <v>580</v>
      </c>
      <c r="M19" s="1">
        <v>-183715.11</v>
      </c>
    </row>
    <row r="20" spans="1:13" x14ac:dyDescent="0.25">
      <c r="A20" t="s">
        <v>222</v>
      </c>
      <c r="B20" s="2">
        <v>42800</v>
      </c>
      <c r="C20" t="s">
        <v>223</v>
      </c>
      <c r="D20">
        <v>1</v>
      </c>
      <c r="E20" t="s">
        <v>224</v>
      </c>
      <c r="F20" t="s">
        <v>24</v>
      </c>
      <c r="G20" t="s">
        <v>35</v>
      </c>
      <c r="H20" t="s">
        <v>230</v>
      </c>
      <c r="K20" s="1">
        <v>1160</v>
      </c>
      <c r="M20" s="1">
        <v>-184875.11</v>
      </c>
    </row>
    <row r="21" spans="1:13" x14ac:dyDescent="0.25">
      <c r="A21" t="s">
        <v>231</v>
      </c>
      <c r="B21" s="2">
        <v>42802</v>
      </c>
      <c r="C21" t="s">
        <v>232</v>
      </c>
      <c r="D21">
        <v>1</v>
      </c>
      <c r="E21" t="s">
        <v>233</v>
      </c>
      <c r="F21" t="s">
        <v>24</v>
      </c>
      <c r="G21" t="s">
        <v>25</v>
      </c>
      <c r="H21" t="s">
        <v>229</v>
      </c>
      <c r="K21" s="1">
        <v>1160</v>
      </c>
      <c r="M21" s="1">
        <v>-186035.11</v>
      </c>
    </row>
    <row r="22" spans="1:13" x14ac:dyDescent="0.25">
      <c r="A22" t="s">
        <v>231</v>
      </c>
      <c r="B22" s="2">
        <v>42802</v>
      </c>
      <c r="C22" t="s">
        <v>232</v>
      </c>
      <c r="D22">
        <v>1</v>
      </c>
      <c r="E22" t="s">
        <v>233</v>
      </c>
      <c r="F22" t="s">
        <v>24</v>
      </c>
      <c r="G22" t="s">
        <v>25</v>
      </c>
      <c r="H22" t="s">
        <v>225</v>
      </c>
      <c r="K22" s="1">
        <v>1500</v>
      </c>
      <c r="M22" s="1">
        <v>-187535.11</v>
      </c>
    </row>
    <row r="23" spans="1:13" x14ac:dyDescent="0.25">
      <c r="A23" t="s">
        <v>231</v>
      </c>
      <c r="B23" s="2">
        <v>42802</v>
      </c>
      <c r="C23" t="s">
        <v>232</v>
      </c>
      <c r="D23">
        <v>1</v>
      </c>
      <c r="E23" t="s">
        <v>233</v>
      </c>
      <c r="F23" t="s">
        <v>24</v>
      </c>
      <c r="G23" t="s">
        <v>25</v>
      </c>
      <c r="H23" t="s">
        <v>364</v>
      </c>
      <c r="K23">
        <v>700</v>
      </c>
      <c r="M23" s="1">
        <v>-188235.11</v>
      </c>
    </row>
    <row r="24" spans="1:13" x14ac:dyDescent="0.25">
      <c r="A24" t="s">
        <v>231</v>
      </c>
      <c r="B24" s="2">
        <v>42802</v>
      </c>
      <c r="C24" t="s">
        <v>232</v>
      </c>
      <c r="D24">
        <v>1</v>
      </c>
      <c r="E24" t="s">
        <v>233</v>
      </c>
      <c r="F24" t="s">
        <v>24</v>
      </c>
      <c r="G24" t="s">
        <v>25</v>
      </c>
      <c r="H24" t="s">
        <v>365</v>
      </c>
      <c r="K24" s="1">
        <v>1160</v>
      </c>
      <c r="M24" s="1">
        <v>-189395.11</v>
      </c>
    </row>
    <row r="25" spans="1:13" x14ac:dyDescent="0.25">
      <c r="A25" t="s">
        <v>231</v>
      </c>
      <c r="B25" s="2">
        <v>42802</v>
      </c>
      <c r="C25" t="s">
        <v>232</v>
      </c>
      <c r="D25">
        <v>1</v>
      </c>
      <c r="E25" t="s">
        <v>233</v>
      </c>
      <c r="F25" t="s">
        <v>24</v>
      </c>
      <c r="G25" t="s">
        <v>25</v>
      </c>
      <c r="H25" t="s">
        <v>227</v>
      </c>
      <c r="K25">
        <v>951.51</v>
      </c>
      <c r="M25" s="1">
        <v>-190346.62</v>
      </c>
    </row>
    <row r="26" spans="1:13" x14ac:dyDescent="0.25">
      <c r="A26" t="s">
        <v>239</v>
      </c>
      <c r="B26" s="2">
        <v>42835</v>
      </c>
      <c r="C26" t="s">
        <v>240</v>
      </c>
      <c r="D26">
        <v>1</v>
      </c>
      <c r="E26" t="s">
        <v>241</v>
      </c>
      <c r="F26" t="s">
        <v>24</v>
      </c>
      <c r="G26" t="s">
        <v>25</v>
      </c>
      <c r="H26" t="s">
        <v>225</v>
      </c>
      <c r="K26">
        <v>647.30999999999995</v>
      </c>
      <c r="M26" s="1">
        <v>-190993.93</v>
      </c>
    </row>
    <row r="27" spans="1:13" x14ac:dyDescent="0.25">
      <c r="A27" t="s">
        <v>239</v>
      </c>
      <c r="B27" s="2">
        <v>42835</v>
      </c>
      <c r="C27" t="s">
        <v>240</v>
      </c>
      <c r="D27">
        <v>1</v>
      </c>
      <c r="E27" t="s">
        <v>241</v>
      </c>
      <c r="F27" t="s">
        <v>24</v>
      </c>
      <c r="G27" t="s">
        <v>25</v>
      </c>
      <c r="H27" t="s">
        <v>364</v>
      </c>
      <c r="K27">
        <v>350</v>
      </c>
      <c r="M27" s="1">
        <v>-191343.93</v>
      </c>
    </row>
    <row r="28" spans="1:13" x14ac:dyDescent="0.25">
      <c r="A28" t="s">
        <v>239</v>
      </c>
      <c r="B28" s="2">
        <v>42835</v>
      </c>
      <c r="C28" t="s">
        <v>240</v>
      </c>
      <c r="D28">
        <v>1</v>
      </c>
      <c r="E28" t="s">
        <v>241</v>
      </c>
      <c r="F28" t="s">
        <v>24</v>
      </c>
      <c r="G28" t="s">
        <v>25</v>
      </c>
      <c r="H28" t="s">
        <v>366</v>
      </c>
      <c r="K28">
        <v>290</v>
      </c>
      <c r="M28" s="1">
        <v>-191633.93</v>
      </c>
    </row>
    <row r="29" spans="1:13" x14ac:dyDescent="0.25">
      <c r="A29" t="s">
        <v>239</v>
      </c>
      <c r="B29" s="2">
        <v>42835</v>
      </c>
      <c r="C29" t="s">
        <v>240</v>
      </c>
      <c r="D29">
        <v>1</v>
      </c>
      <c r="E29" t="s">
        <v>241</v>
      </c>
      <c r="F29" t="s">
        <v>24</v>
      </c>
      <c r="G29" t="s">
        <v>25</v>
      </c>
      <c r="H29" t="s">
        <v>225</v>
      </c>
      <c r="K29">
        <v>500</v>
      </c>
      <c r="M29" s="1">
        <v>-192133.93</v>
      </c>
    </row>
    <row r="30" spans="1:13" x14ac:dyDescent="0.25">
      <c r="A30" t="s">
        <v>239</v>
      </c>
      <c r="B30" s="2">
        <v>42835</v>
      </c>
      <c r="C30" t="s">
        <v>240</v>
      </c>
      <c r="D30">
        <v>1</v>
      </c>
      <c r="E30" t="s">
        <v>241</v>
      </c>
      <c r="F30" t="s">
        <v>24</v>
      </c>
      <c r="G30" t="s">
        <v>25</v>
      </c>
      <c r="H30" t="s">
        <v>367</v>
      </c>
      <c r="K30">
        <v>162.82</v>
      </c>
      <c r="M30" s="1">
        <v>-192296.75</v>
      </c>
    </row>
    <row r="31" spans="1:13" x14ac:dyDescent="0.25">
      <c r="A31" t="s">
        <v>246</v>
      </c>
      <c r="B31" s="2">
        <v>42864</v>
      </c>
      <c r="C31" t="s">
        <v>247</v>
      </c>
      <c r="D31">
        <v>1</v>
      </c>
      <c r="E31" t="s">
        <v>248</v>
      </c>
      <c r="F31" t="s">
        <v>24</v>
      </c>
      <c r="G31" t="s">
        <v>25</v>
      </c>
      <c r="H31" t="s">
        <v>368</v>
      </c>
      <c r="K31">
        <v>200</v>
      </c>
      <c r="M31" s="1">
        <v>-192496.75</v>
      </c>
    </row>
    <row r="32" spans="1:13" x14ac:dyDescent="0.25">
      <c r="A32" t="s">
        <v>246</v>
      </c>
      <c r="B32" s="2">
        <v>42864</v>
      </c>
      <c r="C32" t="s">
        <v>247</v>
      </c>
      <c r="D32">
        <v>1</v>
      </c>
      <c r="E32" t="s">
        <v>248</v>
      </c>
      <c r="F32" t="s">
        <v>24</v>
      </c>
      <c r="G32" t="s">
        <v>25</v>
      </c>
      <c r="H32" t="s">
        <v>369</v>
      </c>
      <c r="K32">
        <v>290</v>
      </c>
      <c r="M32" s="1">
        <v>-192786.75</v>
      </c>
    </row>
    <row r="33" spans="1:13" x14ac:dyDescent="0.25">
      <c r="A33" t="s">
        <v>246</v>
      </c>
      <c r="B33" s="2">
        <v>42864</v>
      </c>
      <c r="C33" t="s">
        <v>247</v>
      </c>
      <c r="D33">
        <v>1</v>
      </c>
      <c r="E33" t="s">
        <v>248</v>
      </c>
      <c r="F33" t="s">
        <v>24</v>
      </c>
      <c r="G33" t="s">
        <v>25</v>
      </c>
      <c r="H33" t="s">
        <v>225</v>
      </c>
      <c r="K33">
        <v>500</v>
      </c>
      <c r="M33" s="1">
        <v>-193286.75</v>
      </c>
    </row>
    <row r="34" spans="1:13" x14ac:dyDescent="0.25">
      <c r="A34" t="s">
        <v>246</v>
      </c>
      <c r="B34" s="2">
        <v>42864</v>
      </c>
      <c r="C34" t="s">
        <v>247</v>
      </c>
      <c r="D34">
        <v>1</v>
      </c>
      <c r="E34" t="s">
        <v>248</v>
      </c>
      <c r="F34" t="s">
        <v>24</v>
      </c>
      <c r="G34" t="s">
        <v>25</v>
      </c>
      <c r="H34" t="s">
        <v>364</v>
      </c>
      <c r="K34">
        <v>350</v>
      </c>
      <c r="M34" s="1">
        <v>-193636.75</v>
      </c>
    </row>
    <row r="35" spans="1:13" x14ac:dyDescent="0.25">
      <c r="A35" t="s">
        <v>246</v>
      </c>
      <c r="B35" s="2">
        <v>42864</v>
      </c>
      <c r="C35" t="s">
        <v>247</v>
      </c>
      <c r="D35">
        <v>1</v>
      </c>
      <c r="E35" t="s">
        <v>248</v>
      </c>
      <c r="F35" t="s">
        <v>24</v>
      </c>
      <c r="G35" t="s">
        <v>25</v>
      </c>
      <c r="H35" t="s">
        <v>370</v>
      </c>
      <c r="K35">
        <v>212.66</v>
      </c>
      <c r="M35" s="1">
        <v>-193849.41</v>
      </c>
    </row>
    <row r="36" spans="1:13" x14ac:dyDescent="0.25">
      <c r="A36" t="s">
        <v>246</v>
      </c>
      <c r="B36" s="2">
        <v>42864</v>
      </c>
      <c r="C36" t="s">
        <v>247</v>
      </c>
      <c r="D36">
        <v>1</v>
      </c>
      <c r="E36" t="s">
        <v>248</v>
      </c>
      <c r="F36" t="s">
        <v>24</v>
      </c>
      <c r="G36" t="s">
        <v>25</v>
      </c>
      <c r="H36" t="s">
        <v>228</v>
      </c>
      <c r="K36">
        <v>500</v>
      </c>
      <c r="M36" s="1">
        <v>-194349.41</v>
      </c>
    </row>
    <row r="37" spans="1:13" x14ac:dyDescent="0.25">
      <c r="A37" t="s">
        <v>246</v>
      </c>
      <c r="B37" s="2">
        <v>42864</v>
      </c>
      <c r="C37" t="s">
        <v>247</v>
      </c>
      <c r="D37">
        <v>1</v>
      </c>
      <c r="E37" t="s">
        <v>248</v>
      </c>
      <c r="F37" t="s">
        <v>24</v>
      </c>
      <c r="G37" t="s">
        <v>25</v>
      </c>
      <c r="H37" t="s">
        <v>371</v>
      </c>
      <c r="K37">
        <v>290</v>
      </c>
      <c r="M37" s="1">
        <v>-194639.41</v>
      </c>
    </row>
    <row r="38" spans="1:13" x14ac:dyDescent="0.25">
      <c r="A38" t="s">
        <v>246</v>
      </c>
      <c r="B38" s="2">
        <v>42864</v>
      </c>
      <c r="C38" t="s">
        <v>247</v>
      </c>
      <c r="D38">
        <v>1</v>
      </c>
      <c r="E38" t="s">
        <v>248</v>
      </c>
      <c r="F38" t="s">
        <v>24</v>
      </c>
      <c r="G38" t="s">
        <v>25</v>
      </c>
      <c r="H38" t="s">
        <v>225</v>
      </c>
      <c r="K38">
        <v>500</v>
      </c>
      <c r="M38" s="1">
        <v>-195139.41</v>
      </c>
    </row>
    <row r="39" spans="1:13" x14ac:dyDescent="0.25">
      <c r="A39" t="s">
        <v>246</v>
      </c>
      <c r="B39" s="2">
        <v>42864</v>
      </c>
      <c r="C39" t="s">
        <v>247</v>
      </c>
      <c r="D39">
        <v>1</v>
      </c>
      <c r="E39" t="s">
        <v>248</v>
      </c>
      <c r="F39" t="s">
        <v>24</v>
      </c>
      <c r="G39" t="s">
        <v>25</v>
      </c>
      <c r="H39" t="s">
        <v>285</v>
      </c>
      <c r="K39">
        <v>500</v>
      </c>
      <c r="M39" s="1">
        <v>-195639.41</v>
      </c>
    </row>
    <row r="40" spans="1:13" x14ac:dyDescent="0.25">
      <c r="A40" t="s">
        <v>246</v>
      </c>
      <c r="B40" s="2">
        <v>42864</v>
      </c>
      <c r="C40" t="s">
        <v>247</v>
      </c>
      <c r="D40">
        <v>1</v>
      </c>
      <c r="E40" t="s">
        <v>248</v>
      </c>
      <c r="F40" t="s">
        <v>24</v>
      </c>
      <c r="G40" t="s">
        <v>25</v>
      </c>
      <c r="H40" t="s">
        <v>287</v>
      </c>
      <c r="K40" s="1">
        <v>1000</v>
      </c>
      <c r="M40" s="1">
        <v>-196639.41</v>
      </c>
    </row>
    <row r="41" spans="1:13" x14ac:dyDescent="0.25">
      <c r="A41" t="s">
        <v>280</v>
      </c>
      <c r="B41" s="2">
        <v>42905</v>
      </c>
      <c r="C41" t="s">
        <v>223</v>
      </c>
      <c r="D41">
        <v>1</v>
      </c>
      <c r="E41" t="s">
        <v>330</v>
      </c>
      <c r="F41" t="s">
        <v>24</v>
      </c>
      <c r="G41" t="s">
        <v>25</v>
      </c>
      <c r="H41" t="s">
        <v>281</v>
      </c>
      <c r="K41" s="1">
        <v>4988</v>
      </c>
      <c r="M41" s="1">
        <v>-201627.41</v>
      </c>
    </row>
    <row r="42" spans="1:13" x14ac:dyDescent="0.25">
      <c r="A42" t="s">
        <v>280</v>
      </c>
      <c r="B42" s="2">
        <v>42905</v>
      </c>
      <c r="C42" t="s">
        <v>223</v>
      </c>
      <c r="D42">
        <v>1</v>
      </c>
      <c r="E42" t="s">
        <v>330</v>
      </c>
      <c r="F42" t="s">
        <v>24</v>
      </c>
      <c r="G42" t="s">
        <v>25</v>
      </c>
      <c r="H42" t="s">
        <v>283</v>
      </c>
      <c r="K42" s="1">
        <v>2552</v>
      </c>
      <c r="M42" s="1">
        <v>-204179.41</v>
      </c>
    </row>
    <row r="43" spans="1:13" x14ac:dyDescent="0.25">
      <c r="A43" t="s">
        <v>280</v>
      </c>
      <c r="B43" s="2">
        <v>42905</v>
      </c>
      <c r="C43" t="s">
        <v>223</v>
      </c>
      <c r="D43">
        <v>1</v>
      </c>
      <c r="E43" t="s">
        <v>330</v>
      </c>
      <c r="F43" t="s">
        <v>24</v>
      </c>
      <c r="G43" t="s">
        <v>25</v>
      </c>
      <c r="H43" t="s">
        <v>284</v>
      </c>
      <c r="K43">
        <v>249.9</v>
      </c>
      <c r="M43" s="1">
        <v>-204429.31</v>
      </c>
    </row>
    <row r="44" spans="1:13" x14ac:dyDescent="0.25">
      <c r="A44" t="s">
        <v>280</v>
      </c>
      <c r="B44" s="2">
        <v>42905</v>
      </c>
      <c r="C44" t="s">
        <v>223</v>
      </c>
      <c r="D44">
        <v>1</v>
      </c>
      <c r="E44" t="s">
        <v>330</v>
      </c>
      <c r="F44" t="s">
        <v>24</v>
      </c>
      <c r="G44" t="s">
        <v>25</v>
      </c>
      <c r="H44" t="s">
        <v>225</v>
      </c>
      <c r="K44" s="1">
        <v>1000</v>
      </c>
      <c r="M44" s="1">
        <v>-205429.31</v>
      </c>
    </row>
    <row r="45" spans="1:13" x14ac:dyDescent="0.25">
      <c r="A45" t="s">
        <v>280</v>
      </c>
      <c r="B45" s="2">
        <v>42905</v>
      </c>
      <c r="C45" t="s">
        <v>223</v>
      </c>
      <c r="D45">
        <v>1</v>
      </c>
      <c r="E45" t="s">
        <v>330</v>
      </c>
      <c r="F45" t="s">
        <v>24</v>
      </c>
      <c r="G45" t="s">
        <v>25</v>
      </c>
      <c r="H45" t="s">
        <v>285</v>
      </c>
      <c r="K45" s="1">
        <v>1000</v>
      </c>
      <c r="M45" s="1">
        <v>-206429.31</v>
      </c>
    </row>
    <row r="46" spans="1:13" x14ac:dyDescent="0.25">
      <c r="A46" t="s">
        <v>280</v>
      </c>
      <c r="B46" s="2">
        <v>42905</v>
      </c>
      <c r="C46" t="s">
        <v>223</v>
      </c>
      <c r="D46">
        <v>1</v>
      </c>
      <c r="E46" t="s">
        <v>330</v>
      </c>
      <c r="F46" t="s">
        <v>24</v>
      </c>
      <c r="G46" t="s">
        <v>25</v>
      </c>
      <c r="H46" t="s">
        <v>286</v>
      </c>
      <c r="K46">
        <v>508</v>
      </c>
      <c r="M46" s="1">
        <v>-206937.31</v>
      </c>
    </row>
    <row r="47" spans="1:13" x14ac:dyDescent="0.25">
      <c r="A47" t="s">
        <v>280</v>
      </c>
      <c r="B47" s="2">
        <v>42905</v>
      </c>
      <c r="C47" t="s">
        <v>223</v>
      </c>
      <c r="D47">
        <v>1</v>
      </c>
      <c r="E47" t="s">
        <v>330</v>
      </c>
      <c r="F47" t="s">
        <v>24</v>
      </c>
      <c r="G47" t="s">
        <v>25</v>
      </c>
      <c r="H47" t="s">
        <v>288</v>
      </c>
      <c r="K47">
        <v>696</v>
      </c>
      <c r="M47" s="1">
        <v>-207633.31</v>
      </c>
    </row>
    <row r="48" spans="1:13" x14ac:dyDescent="0.25">
      <c r="A48" t="s">
        <v>289</v>
      </c>
      <c r="B48" s="2">
        <v>42920</v>
      </c>
      <c r="C48" t="s">
        <v>223</v>
      </c>
      <c r="D48">
        <v>1</v>
      </c>
      <c r="E48" t="s">
        <v>331</v>
      </c>
      <c r="F48" t="s">
        <v>24</v>
      </c>
      <c r="G48" t="s">
        <v>25</v>
      </c>
      <c r="H48" t="s">
        <v>332</v>
      </c>
      <c r="K48">
        <v>999.6</v>
      </c>
      <c r="M48" s="1">
        <v>-208632.91</v>
      </c>
    </row>
    <row r="49" spans="1:13" x14ac:dyDescent="0.25">
      <c r="A49" t="s">
        <v>289</v>
      </c>
      <c r="B49" s="2">
        <v>42920</v>
      </c>
      <c r="C49" t="s">
        <v>223</v>
      </c>
      <c r="D49">
        <v>1</v>
      </c>
      <c r="E49" t="s">
        <v>331</v>
      </c>
      <c r="F49" t="s">
        <v>24</v>
      </c>
      <c r="G49" t="s">
        <v>25</v>
      </c>
      <c r="H49" t="s">
        <v>286</v>
      </c>
      <c r="K49" s="1">
        <v>1000</v>
      </c>
      <c r="M49" s="1">
        <v>-209632.91</v>
      </c>
    </row>
    <row r="50" spans="1:13" x14ac:dyDescent="0.25">
      <c r="A50" t="s">
        <v>289</v>
      </c>
      <c r="B50" s="2">
        <v>42920</v>
      </c>
      <c r="C50" t="s">
        <v>223</v>
      </c>
      <c r="D50">
        <v>1</v>
      </c>
      <c r="E50" t="s">
        <v>331</v>
      </c>
      <c r="F50" t="s">
        <v>24</v>
      </c>
      <c r="G50" t="s">
        <v>25</v>
      </c>
      <c r="H50" t="s">
        <v>225</v>
      </c>
      <c r="K50" s="1">
        <v>1500</v>
      </c>
      <c r="M50" s="1">
        <v>-211132.91</v>
      </c>
    </row>
    <row r="51" spans="1:13" x14ac:dyDescent="0.25">
      <c r="A51" t="s">
        <v>289</v>
      </c>
      <c r="B51" s="2">
        <v>42920</v>
      </c>
      <c r="C51" t="s">
        <v>223</v>
      </c>
      <c r="D51">
        <v>1</v>
      </c>
      <c r="E51" t="s">
        <v>331</v>
      </c>
      <c r="F51" t="s">
        <v>24</v>
      </c>
      <c r="G51" t="s">
        <v>25</v>
      </c>
      <c r="H51" t="s">
        <v>288</v>
      </c>
      <c r="K51" s="1">
        <v>1392</v>
      </c>
      <c r="M51" s="1">
        <v>-212524.91</v>
      </c>
    </row>
    <row r="52" spans="1:13" x14ac:dyDescent="0.25">
      <c r="A52" t="s">
        <v>289</v>
      </c>
      <c r="B52" s="2">
        <v>42920</v>
      </c>
      <c r="C52" t="s">
        <v>223</v>
      </c>
      <c r="D52">
        <v>1</v>
      </c>
      <c r="E52" t="s">
        <v>331</v>
      </c>
      <c r="F52" t="s">
        <v>24</v>
      </c>
      <c r="G52" t="s">
        <v>25</v>
      </c>
      <c r="H52" t="s">
        <v>285</v>
      </c>
      <c r="K52">
        <v>750.68</v>
      </c>
      <c r="M52" s="1">
        <v>-213275.59</v>
      </c>
    </row>
    <row r="53" spans="1:13" x14ac:dyDescent="0.25">
      <c r="A53" t="s">
        <v>334</v>
      </c>
      <c r="B53" s="2">
        <v>42955</v>
      </c>
      <c r="C53" t="s">
        <v>335</v>
      </c>
      <c r="D53">
        <v>1</v>
      </c>
      <c r="E53" t="s">
        <v>336</v>
      </c>
      <c r="F53" t="s">
        <v>24</v>
      </c>
      <c r="G53" t="s">
        <v>25</v>
      </c>
      <c r="H53" t="s">
        <v>372</v>
      </c>
      <c r="K53">
        <v>999.6</v>
      </c>
      <c r="M53" s="1">
        <v>-214275.19</v>
      </c>
    </row>
    <row r="54" spans="1:13" x14ac:dyDescent="0.25">
      <c r="A54" t="s">
        <v>334</v>
      </c>
      <c r="B54" s="2">
        <v>42955</v>
      </c>
      <c r="C54" t="s">
        <v>335</v>
      </c>
      <c r="D54">
        <v>1</v>
      </c>
      <c r="E54" t="s">
        <v>336</v>
      </c>
      <c r="F54" t="s">
        <v>24</v>
      </c>
      <c r="G54" t="s">
        <v>25</v>
      </c>
      <c r="H54" t="s">
        <v>373</v>
      </c>
      <c r="K54">
        <v>799.6</v>
      </c>
      <c r="M54" s="1">
        <v>-215074.79</v>
      </c>
    </row>
    <row r="55" spans="1:13" x14ac:dyDescent="0.25">
      <c r="A55" t="s">
        <v>334</v>
      </c>
      <c r="B55" s="2">
        <v>42955</v>
      </c>
      <c r="C55" t="s">
        <v>335</v>
      </c>
      <c r="D55">
        <v>1</v>
      </c>
      <c r="E55" t="s">
        <v>336</v>
      </c>
      <c r="F55" t="s">
        <v>24</v>
      </c>
      <c r="G55" t="s">
        <v>25</v>
      </c>
      <c r="H55" t="s">
        <v>374</v>
      </c>
      <c r="K55" s="1">
        <v>1160</v>
      </c>
      <c r="M55" s="1">
        <v>-216234.79</v>
      </c>
    </row>
    <row r="56" spans="1:13" x14ac:dyDescent="0.25">
      <c r="A56" t="s">
        <v>334</v>
      </c>
      <c r="B56" s="2">
        <v>42955</v>
      </c>
      <c r="C56" t="s">
        <v>335</v>
      </c>
      <c r="D56">
        <v>1</v>
      </c>
      <c r="E56" t="s">
        <v>336</v>
      </c>
      <c r="F56" t="s">
        <v>24</v>
      </c>
      <c r="G56" t="s">
        <v>25</v>
      </c>
      <c r="H56" t="s">
        <v>285</v>
      </c>
      <c r="K56">
        <v>348</v>
      </c>
      <c r="M56" s="1">
        <v>-216582.79</v>
      </c>
    </row>
    <row r="57" spans="1:13" x14ac:dyDescent="0.25">
      <c r="A57" t="s">
        <v>334</v>
      </c>
      <c r="B57" s="2">
        <v>42955</v>
      </c>
      <c r="C57" t="s">
        <v>335</v>
      </c>
      <c r="D57">
        <v>1</v>
      </c>
      <c r="E57" t="s">
        <v>336</v>
      </c>
      <c r="F57" t="s">
        <v>24</v>
      </c>
      <c r="G57" t="s">
        <v>25</v>
      </c>
      <c r="H57" t="s">
        <v>375</v>
      </c>
      <c r="K57">
        <v>400</v>
      </c>
      <c r="M57" s="1">
        <v>-216982.79</v>
      </c>
    </row>
    <row r="58" spans="1:13" x14ac:dyDescent="0.25">
      <c r="A58" t="s">
        <v>376</v>
      </c>
      <c r="B58" s="2">
        <v>42998</v>
      </c>
      <c r="C58" t="s">
        <v>223</v>
      </c>
      <c r="D58">
        <v>1</v>
      </c>
      <c r="E58" t="s">
        <v>377</v>
      </c>
      <c r="F58" t="s">
        <v>378</v>
      </c>
      <c r="G58" t="s">
        <v>25</v>
      </c>
      <c r="H58" t="s">
        <v>379</v>
      </c>
      <c r="K58">
        <v>249.9</v>
      </c>
      <c r="M58" s="1">
        <v>-217232.69</v>
      </c>
    </row>
    <row r="59" spans="1:13" x14ac:dyDescent="0.25">
      <c r="A59" t="s">
        <v>376</v>
      </c>
      <c r="B59" s="2">
        <v>42998</v>
      </c>
      <c r="C59" t="s">
        <v>223</v>
      </c>
      <c r="D59">
        <v>1</v>
      </c>
      <c r="E59" t="s">
        <v>377</v>
      </c>
      <c r="F59" t="s">
        <v>378</v>
      </c>
      <c r="G59" t="s">
        <v>25</v>
      </c>
      <c r="H59" t="s">
        <v>373</v>
      </c>
      <c r="K59">
        <v>199.9</v>
      </c>
      <c r="M59" s="1">
        <v>-217432.59</v>
      </c>
    </row>
    <row r="60" spans="1:13" x14ac:dyDescent="0.25">
      <c r="A60" t="s">
        <v>418</v>
      </c>
      <c r="B60" s="2">
        <v>43026</v>
      </c>
      <c r="C60" t="s">
        <v>223</v>
      </c>
      <c r="D60">
        <v>1</v>
      </c>
      <c r="E60" t="s">
        <v>419</v>
      </c>
      <c r="F60" t="s">
        <v>24</v>
      </c>
      <c r="G60" t="s">
        <v>25</v>
      </c>
      <c r="H60" t="s">
        <v>337</v>
      </c>
      <c r="K60" s="1">
        <v>1540.06</v>
      </c>
      <c r="M60" s="1">
        <v>-218972.65</v>
      </c>
    </row>
    <row r="61" spans="1:13" x14ac:dyDescent="0.25">
      <c r="H61" t="s">
        <v>44</v>
      </c>
      <c r="I61" s="1">
        <v>12155.93</v>
      </c>
      <c r="K61" s="1">
        <v>74691.16</v>
      </c>
    </row>
    <row r="62" spans="1:13" x14ac:dyDescent="0.25">
      <c r="H62" t="s">
        <v>45</v>
      </c>
      <c r="M62" s="1">
        <v>-218972.65</v>
      </c>
    </row>
    <row r="63" spans="1:13" x14ac:dyDescent="0.25">
      <c r="A63" t="s">
        <v>11</v>
      </c>
      <c r="B63" t="s">
        <v>10</v>
      </c>
      <c r="C63" t="s">
        <v>12</v>
      </c>
      <c r="D63" t="s">
        <v>13</v>
      </c>
      <c r="E63" t="s">
        <v>14</v>
      </c>
      <c r="F63" t="s">
        <v>15</v>
      </c>
      <c r="G63" t="s">
        <v>10</v>
      </c>
      <c r="H63" t="s">
        <v>474</v>
      </c>
      <c r="I63" t="s">
        <v>326</v>
      </c>
      <c r="K63" t="s">
        <v>14</v>
      </c>
      <c r="M63" t="s">
        <v>221</v>
      </c>
    </row>
    <row r="65" spans="1:15" x14ac:dyDescent="0.25">
      <c r="A65" t="s">
        <v>217</v>
      </c>
      <c r="B65" t="s">
        <v>266</v>
      </c>
      <c r="C65" t="s">
        <v>272</v>
      </c>
      <c r="D65" t="s">
        <v>7</v>
      </c>
      <c r="E65" t="s">
        <v>238</v>
      </c>
      <c r="F65" t="s">
        <v>9</v>
      </c>
    </row>
    <row r="66" spans="1:15" x14ac:dyDescent="0.25">
      <c r="A66" t="s">
        <v>11</v>
      </c>
      <c r="B66" t="s">
        <v>10</v>
      </c>
      <c r="C66" t="s">
        <v>12</v>
      </c>
      <c r="D66" t="s">
        <v>13</v>
      </c>
      <c r="E66" t="s">
        <v>14</v>
      </c>
      <c r="F66" t="s">
        <v>15</v>
      </c>
      <c r="G66" t="s">
        <v>10</v>
      </c>
      <c r="H66" t="s">
        <v>474</v>
      </c>
      <c r="I66" t="s">
        <v>326</v>
      </c>
      <c r="K66" t="s">
        <v>14</v>
      </c>
      <c r="M66" t="s">
        <v>221</v>
      </c>
    </row>
    <row r="67" spans="1:15" x14ac:dyDescent="0.25">
      <c r="H67" t="s">
        <v>20</v>
      </c>
      <c r="M67" s="1">
        <v>-12683</v>
      </c>
    </row>
    <row r="68" spans="1:15" x14ac:dyDescent="0.25">
      <c r="A68" t="s">
        <v>277</v>
      </c>
      <c r="B68" s="2">
        <v>42825</v>
      </c>
      <c r="C68" t="s">
        <v>278</v>
      </c>
      <c r="D68">
        <v>1</v>
      </c>
      <c r="E68" t="s">
        <v>329</v>
      </c>
      <c r="F68" t="s">
        <v>24</v>
      </c>
      <c r="G68" t="s">
        <v>25</v>
      </c>
      <c r="H68" t="s">
        <v>279</v>
      </c>
      <c r="K68">
        <v>137.93</v>
      </c>
      <c r="M68" s="1">
        <v>-12820.93</v>
      </c>
    </row>
    <row r="69" spans="1:15" x14ac:dyDescent="0.25">
      <c r="H69" t="s">
        <v>44</v>
      </c>
      <c r="I69">
        <v>0</v>
      </c>
      <c r="K69">
        <v>137.93</v>
      </c>
    </row>
    <row r="70" spans="1:15" x14ac:dyDescent="0.25">
      <c r="H70" t="s">
        <v>45</v>
      </c>
      <c r="M70" s="1">
        <v>-12820.93</v>
      </c>
    </row>
    <row r="71" spans="1:15" x14ac:dyDescent="0.25">
      <c r="A71" t="s">
        <v>11</v>
      </c>
      <c r="B71" t="s">
        <v>10</v>
      </c>
      <c r="C71" t="s">
        <v>12</v>
      </c>
      <c r="D71" t="s">
        <v>13</v>
      </c>
      <c r="E71" t="s">
        <v>14</v>
      </c>
      <c r="F71" t="s">
        <v>15</v>
      </c>
      <c r="G71" t="s">
        <v>10</v>
      </c>
      <c r="H71" t="s">
        <v>474</v>
      </c>
      <c r="I71" t="s">
        <v>326</v>
      </c>
      <c r="K71" t="s">
        <v>14</v>
      </c>
      <c r="M71" t="s">
        <v>221</v>
      </c>
    </row>
    <row r="74" spans="1:15" x14ac:dyDescent="0.25">
      <c r="A74" t="s">
        <v>217</v>
      </c>
      <c r="B74" t="s">
        <v>266</v>
      </c>
      <c r="C74" t="s">
        <v>55</v>
      </c>
      <c r="D74" t="s">
        <v>56</v>
      </c>
      <c r="E74" t="s">
        <v>57</v>
      </c>
      <c r="F74" t="s">
        <v>58</v>
      </c>
    </row>
    <row r="75" spans="1:15" x14ac:dyDescent="0.25">
      <c r="A75" t="s">
        <v>11</v>
      </c>
      <c r="B75" t="s">
        <v>10</v>
      </c>
      <c r="C75" t="s">
        <v>12</v>
      </c>
      <c r="D75" t="s">
        <v>13</v>
      </c>
      <c r="E75" t="s">
        <v>14</v>
      </c>
      <c r="F75" t="s">
        <v>15</v>
      </c>
      <c r="G75" t="s">
        <v>10</v>
      </c>
      <c r="H75" t="s">
        <v>474</v>
      </c>
      <c r="I75" t="s">
        <v>326</v>
      </c>
      <c r="K75" t="s">
        <v>14</v>
      </c>
      <c r="M75" t="s">
        <v>221</v>
      </c>
    </row>
    <row r="76" spans="1:15" x14ac:dyDescent="0.25">
      <c r="H76" t="s">
        <v>20</v>
      </c>
      <c r="M76" s="1">
        <v>53370.01</v>
      </c>
      <c r="N76" s="1"/>
    </row>
    <row r="77" spans="1:15" x14ac:dyDescent="0.25">
      <c r="A77" t="s">
        <v>59</v>
      </c>
      <c r="B77" s="2">
        <v>42759</v>
      </c>
      <c r="C77" t="s">
        <v>60</v>
      </c>
      <c r="D77">
        <v>1</v>
      </c>
      <c r="E77" t="s">
        <v>61</v>
      </c>
      <c r="F77" t="s">
        <v>53</v>
      </c>
      <c r="G77" t="s">
        <v>25</v>
      </c>
      <c r="H77" t="s">
        <v>62</v>
      </c>
      <c r="I77" s="1">
        <v>7400</v>
      </c>
      <c r="J77" s="19" t="s">
        <v>210</v>
      </c>
      <c r="M77" s="1">
        <f>+M76+I77-K77</f>
        <v>60770.01</v>
      </c>
      <c r="N77" s="1"/>
      <c r="O77" s="1"/>
    </row>
    <row r="78" spans="1:15" x14ac:dyDescent="0.25">
      <c r="A78" t="s">
        <v>63</v>
      </c>
      <c r="B78" s="2">
        <v>42762</v>
      </c>
      <c r="C78" t="s">
        <v>64</v>
      </c>
      <c r="D78">
        <v>1</v>
      </c>
      <c r="E78" t="s">
        <v>65</v>
      </c>
      <c r="F78" t="s">
        <v>53</v>
      </c>
      <c r="G78" t="s">
        <v>25</v>
      </c>
      <c r="H78" t="s">
        <v>54</v>
      </c>
      <c r="I78" s="1">
        <v>5000</v>
      </c>
      <c r="J78" s="19" t="s">
        <v>210</v>
      </c>
      <c r="M78" s="1">
        <f t="shared" ref="M78:M141" si="0">+M77+I78-K78</f>
        <v>65770.010000000009</v>
      </c>
      <c r="N78" s="1">
        <f>+M76+I77+I78-K79-K80-K81-K82-K83-K84-K94-K105</f>
        <v>178.86000000000968</v>
      </c>
    </row>
    <row r="79" spans="1:15" x14ac:dyDescent="0.25">
      <c r="A79" t="s">
        <v>66</v>
      </c>
      <c r="B79" s="2">
        <v>42765</v>
      </c>
      <c r="C79" t="s">
        <v>67</v>
      </c>
      <c r="D79">
        <v>1</v>
      </c>
      <c r="E79" t="s">
        <v>68</v>
      </c>
      <c r="F79" t="s">
        <v>24</v>
      </c>
      <c r="G79" t="s">
        <v>35</v>
      </c>
      <c r="H79" t="s">
        <v>69</v>
      </c>
      <c r="K79" s="1">
        <v>47212</v>
      </c>
      <c r="L79" s="19" t="s">
        <v>210</v>
      </c>
      <c r="M79" s="1">
        <f t="shared" si="0"/>
        <v>18558.010000000009</v>
      </c>
    </row>
    <row r="80" spans="1:15" x14ac:dyDescent="0.25">
      <c r="A80" t="s">
        <v>70</v>
      </c>
      <c r="B80" s="2">
        <v>42766</v>
      </c>
      <c r="C80" t="s">
        <v>71</v>
      </c>
      <c r="D80">
        <v>1</v>
      </c>
      <c r="E80" t="s">
        <v>72</v>
      </c>
      <c r="F80" t="s">
        <v>24</v>
      </c>
      <c r="G80" t="s">
        <v>25</v>
      </c>
      <c r="H80" t="s">
        <v>73</v>
      </c>
      <c r="K80" s="1">
        <v>2866.6</v>
      </c>
      <c r="L80" s="19" t="s">
        <v>210</v>
      </c>
      <c r="M80" s="1">
        <f t="shared" si="0"/>
        <v>15691.410000000009</v>
      </c>
    </row>
    <row r="81" spans="1:14" x14ac:dyDescent="0.25">
      <c r="A81" t="s">
        <v>74</v>
      </c>
      <c r="B81" s="2">
        <v>42777</v>
      </c>
      <c r="C81" t="s">
        <v>71</v>
      </c>
      <c r="D81">
        <v>1</v>
      </c>
      <c r="E81" t="s">
        <v>75</v>
      </c>
      <c r="F81" t="s">
        <v>24</v>
      </c>
      <c r="G81" t="s">
        <v>35</v>
      </c>
      <c r="H81" t="s">
        <v>256</v>
      </c>
      <c r="K81" s="1">
        <v>6079.04</v>
      </c>
      <c r="L81" s="19" t="s">
        <v>210</v>
      </c>
      <c r="M81" s="1">
        <f t="shared" si="0"/>
        <v>9612.3700000000099</v>
      </c>
    </row>
    <row r="82" spans="1:14" x14ac:dyDescent="0.25">
      <c r="A82" t="s">
        <v>257</v>
      </c>
      <c r="B82" s="2">
        <v>42815</v>
      </c>
      <c r="C82" t="s">
        <v>258</v>
      </c>
      <c r="D82">
        <v>1</v>
      </c>
      <c r="E82" t="s">
        <v>259</v>
      </c>
      <c r="F82" t="s">
        <v>24</v>
      </c>
      <c r="G82" t="s">
        <v>35</v>
      </c>
      <c r="H82" t="s">
        <v>256</v>
      </c>
      <c r="K82" s="1">
        <v>1030</v>
      </c>
      <c r="L82" s="19" t="s">
        <v>210</v>
      </c>
      <c r="M82" s="1">
        <f t="shared" si="0"/>
        <v>8582.3700000000099</v>
      </c>
    </row>
    <row r="83" spans="1:14" x14ac:dyDescent="0.25">
      <c r="A83" t="s">
        <v>260</v>
      </c>
      <c r="B83" s="2">
        <v>42886</v>
      </c>
      <c r="C83" t="s">
        <v>71</v>
      </c>
      <c r="D83">
        <v>1</v>
      </c>
      <c r="E83" t="s">
        <v>261</v>
      </c>
      <c r="F83" t="s">
        <v>24</v>
      </c>
      <c r="G83" t="s">
        <v>25</v>
      </c>
      <c r="H83" t="s">
        <v>256</v>
      </c>
      <c r="K83" s="1">
        <v>1089</v>
      </c>
      <c r="L83" s="19" t="s">
        <v>210</v>
      </c>
      <c r="M83" s="1">
        <f t="shared" si="0"/>
        <v>7493.3700000000099</v>
      </c>
    </row>
    <row r="84" spans="1:14" x14ac:dyDescent="0.25">
      <c r="A84" t="s">
        <v>301</v>
      </c>
      <c r="B84" s="2">
        <v>42907</v>
      </c>
      <c r="C84" t="s">
        <v>258</v>
      </c>
      <c r="D84">
        <v>1</v>
      </c>
      <c r="E84" t="s">
        <v>339</v>
      </c>
      <c r="F84" t="s">
        <v>24</v>
      </c>
      <c r="G84" t="s">
        <v>35</v>
      </c>
      <c r="H84" t="s">
        <v>73</v>
      </c>
      <c r="K84">
        <v>134.51</v>
      </c>
      <c r="L84" s="19" t="s">
        <v>210</v>
      </c>
      <c r="M84" s="1">
        <f t="shared" si="0"/>
        <v>7358.8600000000097</v>
      </c>
    </row>
    <row r="85" spans="1:14" x14ac:dyDescent="0.25">
      <c r="A85" t="s">
        <v>302</v>
      </c>
      <c r="B85" s="2">
        <v>42933</v>
      </c>
      <c r="C85" t="s">
        <v>303</v>
      </c>
      <c r="D85">
        <v>1</v>
      </c>
      <c r="E85" t="s">
        <v>340</v>
      </c>
      <c r="F85" t="s">
        <v>53</v>
      </c>
      <c r="G85" t="s">
        <v>25</v>
      </c>
      <c r="H85" t="s">
        <v>54</v>
      </c>
      <c r="I85" s="1">
        <v>3000</v>
      </c>
      <c r="J85" s="19">
        <v>1</v>
      </c>
      <c r="M85" s="1">
        <f t="shared" si="0"/>
        <v>10358.86000000001</v>
      </c>
    </row>
    <row r="86" spans="1:14" x14ac:dyDescent="0.25">
      <c r="A86" t="s">
        <v>305</v>
      </c>
      <c r="B86" s="2">
        <v>42947</v>
      </c>
      <c r="C86" t="s">
        <v>71</v>
      </c>
      <c r="D86">
        <v>1</v>
      </c>
      <c r="E86" t="s">
        <v>341</v>
      </c>
      <c r="F86" t="s">
        <v>24</v>
      </c>
      <c r="G86" t="s">
        <v>35</v>
      </c>
      <c r="H86" t="s">
        <v>73</v>
      </c>
      <c r="K86" s="1">
        <v>2999.99</v>
      </c>
      <c r="L86" s="19">
        <v>1</v>
      </c>
      <c r="M86" s="1">
        <f t="shared" si="0"/>
        <v>7358.8700000000099</v>
      </c>
    </row>
    <row r="87" spans="1:14" x14ac:dyDescent="0.25">
      <c r="A87" t="s">
        <v>342</v>
      </c>
      <c r="B87" s="2">
        <v>42969</v>
      </c>
      <c r="C87" t="s">
        <v>343</v>
      </c>
      <c r="D87">
        <v>1</v>
      </c>
      <c r="E87" t="s">
        <v>344</v>
      </c>
      <c r="F87" t="s">
        <v>53</v>
      </c>
      <c r="G87" t="s">
        <v>25</v>
      </c>
      <c r="H87" t="s">
        <v>54</v>
      </c>
      <c r="I87" s="1">
        <v>6000</v>
      </c>
      <c r="J87" s="19">
        <v>2</v>
      </c>
      <c r="M87" s="1">
        <f t="shared" si="0"/>
        <v>13358.87000000001</v>
      </c>
    </row>
    <row r="88" spans="1:14" x14ac:dyDescent="0.25">
      <c r="A88" t="s">
        <v>380</v>
      </c>
      <c r="B88" s="2">
        <v>42982</v>
      </c>
      <c r="C88" t="s">
        <v>381</v>
      </c>
      <c r="D88">
        <v>1</v>
      </c>
      <c r="E88" t="s">
        <v>382</v>
      </c>
      <c r="F88" t="s">
        <v>53</v>
      </c>
      <c r="G88" t="s">
        <v>25</v>
      </c>
      <c r="H88" t="s">
        <v>383</v>
      </c>
      <c r="I88" s="8">
        <v>2815</v>
      </c>
      <c r="M88" s="1">
        <f t="shared" si="0"/>
        <v>16173.87000000001</v>
      </c>
    </row>
    <row r="89" spans="1:14" x14ac:dyDescent="0.25">
      <c r="A89" t="s">
        <v>384</v>
      </c>
      <c r="B89" s="2">
        <v>42989</v>
      </c>
      <c r="C89" t="s">
        <v>71</v>
      </c>
      <c r="D89">
        <v>1</v>
      </c>
      <c r="E89" t="s">
        <v>385</v>
      </c>
      <c r="F89" t="s">
        <v>24</v>
      </c>
      <c r="G89" t="s">
        <v>35</v>
      </c>
      <c r="H89" t="s">
        <v>73</v>
      </c>
      <c r="K89" s="1">
        <v>6167</v>
      </c>
      <c r="L89" s="19">
        <v>2</v>
      </c>
      <c r="M89" s="1">
        <f t="shared" si="0"/>
        <v>10006.87000000001</v>
      </c>
      <c r="N89" s="1">
        <f>+I87-K89</f>
        <v>-167</v>
      </c>
    </row>
    <row r="90" spans="1:14" x14ac:dyDescent="0.25">
      <c r="A90" t="s">
        <v>386</v>
      </c>
      <c r="B90" s="2">
        <v>42993</v>
      </c>
      <c r="C90" t="s">
        <v>387</v>
      </c>
      <c r="D90">
        <v>1</v>
      </c>
      <c r="E90" t="s">
        <v>388</v>
      </c>
      <c r="F90" t="s">
        <v>53</v>
      </c>
      <c r="G90" t="s">
        <v>25</v>
      </c>
      <c r="H90" t="s">
        <v>54</v>
      </c>
      <c r="I90" s="1">
        <v>6000</v>
      </c>
      <c r="J90" s="19">
        <v>3</v>
      </c>
      <c r="M90" s="1">
        <f t="shared" si="0"/>
        <v>16006.87000000001</v>
      </c>
    </row>
    <row r="91" spans="1:14" x14ac:dyDescent="0.25">
      <c r="A91" t="s">
        <v>475</v>
      </c>
      <c r="B91" s="2">
        <v>43008</v>
      </c>
      <c r="C91" t="s">
        <v>71</v>
      </c>
      <c r="D91">
        <v>1</v>
      </c>
      <c r="E91" t="s">
        <v>476</v>
      </c>
      <c r="F91" t="s">
        <v>24</v>
      </c>
      <c r="G91" t="s">
        <v>25</v>
      </c>
      <c r="H91" t="s">
        <v>477</v>
      </c>
      <c r="K91" s="8">
        <v>1145</v>
      </c>
      <c r="M91" s="1">
        <f t="shared" si="0"/>
        <v>14861.87000000001</v>
      </c>
    </row>
    <row r="92" spans="1:14" x14ac:dyDescent="0.25">
      <c r="A92" t="s">
        <v>420</v>
      </c>
      <c r="B92" s="2">
        <v>43008</v>
      </c>
      <c r="C92" t="s">
        <v>421</v>
      </c>
      <c r="D92">
        <v>1</v>
      </c>
      <c r="E92" t="s">
        <v>422</v>
      </c>
      <c r="F92" t="s">
        <v>24</v>
      </c>
      <c r="G92" t="s">
        <v>25</v>
      </c>
      <c r="H92" t="s">
        <v>423</v>
      </c>
      <c r="K92">
        <v>744.02</v>
      </c>
      <c r="L92" s="19">
        <v>4</v>
      </c>
      <c r="M92" s="1">
        <f t="shared" si="0"/>
        <v>14117.850000000009</v>
      </c>
    </row>
    <row r="93" spans="1:14" x14ac:dyDescent="0.25">
      <c r="A93" t="s">
        <v>406</v>
      </c>
      <c r="B93" s="2">
        <v>43019</v>
      </c>
      <c r="C93" t="s">
        <v>407</v>
      </c>
      <c r="D93">
        <v>1</v>
      </c>
      <c r="E93" t="s">
        <v>408</v>
      </c>
      <c r="F93" t="s">
        <v>53</v>
      </c>
      <c r="G93" t="s">
        <v>25</v>
      </c>
      <c r="H93" t="s">
        <v>409</v>
      </c>
      <c r="I93" s="1">
        <v>10000</v>
      </c>
      <c r="J93" s="19">
        <v>4</v>
      </c>
      <c r="M93" s="1">
        <f t="shared" si="0"/>
        <v>24117.850000000009</v>
      </c>
    </row>
    <row r="94" spans="1:14" x14ac:dyDescent="0.25">
      <c r="A94" t="s">
        <v>410</v>
      </c>
      <c r="B94" s="2">
        <v>43026</v>
      </c>
      <c r="C94" t="s">
        <v>258</v>
      </c>
      <c r="D94">
        <v>1</v>
      </c>
      <c r="E94" t="s">
        <v>411</v>
      </c>
      <c r="F94" t="s">
        <v>24</v>
      </c>
      <c r="G94" t="s">
        <v>35</v>
      </c>
      <c r="H94" t="s">
        <v>412</v>
      </c>
      <c r="K94" s="1">
        <v>6500</v>
      </c>
      <c r="L94" s="19" t="s">
        <v>210</v>
      </c>
      <c r="M94" s="1">
        <f t="shared" si="0"/>
        <v>17617.850000000009</v>
      </c>
    </row>
    <row r="95" spans="1:14" x14ac:dyDescent="0.25">
      <c r="A95" t="s">
        <v>413</v>
      </c>
      <c r="B95" s="2">
        <v>43033</v>
      </c>
      <c r="C95" t="s">
        <v>71</v>
      </c>
      <c r="D95">
        <v>1</v>
      </c>
      <c r="E95" t="s">
        <v>414</v>
      </c>
      <c r="F95" t="s">
        <v>24</v>
      </c>
      <c r="G95" t="s">
        <v>35</v>
      </c>
      <c r="H95" t="s">
        <v>73</v>
      </c>
      <c r="K95">
        <v>483</v>
      </c>
      <c r="L95" s="19">
        <v>3</v>
      </c>
      <c r="M95" s="1">
        <f t="shared" si="0"/>
        <v>17134.850000000009</v>
      </c>
    </row>
    <row r="96" spans="1:14" x14ac:dyDescent="0.25">
      <c r="A96" t="s">
        <v>415</v>
      </c>
      <c r="B96" s="2">
        <v>43033</v>
      </c>
      <c r="C96" t="s">
        <v>71</v>
      </c>
      <c r="D96">
        <v>1</v>
      </c>
      <c r="E96" t="s">
        <v>416</v>
      </c>
      <c r="F96" t="s">
        <v>24</v>
      </c>
      <c r="G96" t="s">
        <v>35</v>
      </c>
      <c r="H96" t="s">
        <v>73</v>
      </c>
      <c r="K96" s="1">
        <v>5109</v>
      </c>
      <c r="L96" s="19">
        <v>3</v>
      </c>
      <c r="M96" s="1">
        <f t="shared" si="0"/>
        <v>12025.850000000009</v>
      </c>
      <c r="N96" s="1">
        <f>+I90-K95-K96</f>
        <v>408</v>
      </c>
    </row>
    <row r="97" spans="1:14" x14ac:dyDescent="0.25">
      <c r="A97" t="s">
        <v>424</v>
      </c>
      <c r="B97" s="2">
        <v>43039</v>
      </c>
      <c r="C97" t="s">
        <v>425</v>
      </c>
      <c r="D97">
        <v>1</v>
      </c>
      <c r="E97" t="s">
        <v>426</v>
      </c>
      <c r="F97" t="s">
        <v>24</v>
      </c>
      <c r="G97" t="s">
        <v>35</v>
      </c>
      <c r="H97" t="s">
        <v>427</v>
      </c>
      <c r="K97" s="1">
        <v>6500</v>
      </c>
      <c r="L97" s="19">
        <v>4</v>
      </c>
      <c r="M97" s="1">
        <f t="shared" si="0"/>
        <v>5525.8500000000095</v>
      </c>
    </row>
    <row r="98" spans="1:14" x14ac:dyDescent="0.25">
      <c r="A98" t="s">
        <v>428</v>
      </c>
      <c r="B98" s="2">
        <v>43039</v>
      </c>
      <c r="C98" t="s">
        <v>429</v>
      </c>
      <c r="D98">
        <v>1</v>
      </c>
      <c r="E98" t="s">
        <v>430</v>
      </c>
      <c r="F98" t="s">
        <v>24</v>
      </c>
      <c r="G98" t="s">
        <v>35</v>
      </c>
      <c r="H98" t="s">
        <v>431</v>
      </c>
      <c r="K98">
        <v>406</v>
      </c>
      <c r="L98" s="19">
        <v>4</v>
      </c>
      <c r="M98" s="1">
        <f t="shared" si="0"/>
        <v>5119.8500000000095</v>
      </c>
    </row>
    <row r="99" spans="1:14" x14ac:dyDescent="0.25">
      <c r="A99" t="s">
        <v>432</v>
      </c>
      <c r="B99" s="2">
        <v>43039</v>
      </c>
      <c r="C99" t="s">
        <v>433</v>
      </c>
      <c r="D99">
        <v>1</v>
      </c>
      <c r="E99" t="s">
        <v>434</v>
      </c>
      <c r="F99" t="s">
        <v>24</v>
      </c>
      <c r="G99" t="s">
        <v>35</v>
      </c>
      <c r="H99" t="s">
        <v>435</v>
      </c>
      <c r="K99">
        <v>406</v>
      </c>
      <c r="L99" s="19">
        <v>4</v>
      </c>
      <c r="M99" s="1">
        <f t="shared" si="0"/>
        <v>4713.8500000000095</v>
      </c>
    </row>
    <row r="100" spans="1:14" x14ac:dyDescent="0.25">
      <c r="A100" t="s">
        <v>436</v>
      </c>
      <c r="B100" s="2">
        <v>43039</v>
      </c>
      <c r="C100" t="s">
        <v>437</v>
      </c>
      <c r="D100">
        <v>1</v>
      </c>
      <c r="E100" t="s">
        <v>438</v>
      </c>
      <c r="F100" t="s">
        <v>24</v>
      </c>
      <c r="G100" t="s">
        <v>35</v>
      </c>
      <c r="H100" t="s">
        <v>439</v>
      </c>
      <c r="K100">
        <v>440</v>
      </c>
      <c r="L100" s="19">
        <v>4</v>
      </c>
      <c r="M100" s="1">
        <f t="shared" si="0"/>
        <v>4273.8500000000095</v>
      </c>
    </row>
    <row r="101" spans="1:14" x14ac:dyDescent="0.25">
      <c r="A101" t="s">
        <v>440</v>
      </c>
      <c r="B101" s="2">
        <v>43039</v>
      </c>
      <c r="C101" t="s">
        <v>441</v>
      </c>
      <c r="D101">
        <v>1</v>
      </c>
      <c r="E101" t="s">
        <v>442</v>
      </c>
      <c r="F101" t="s">
        <v>24</v>
      </c>
      <c r="G101" t="s">
        <v>35</v>
      </c>
      <c r="H101" t="s">
        <v>443</v>
      </c>
      <c r="K101">
        <v>290</v>
      </c>
      <c r="L101" s="19">
        <v>4</v>
      </c>
      <c r="M101" s="1">
        <f t="shared" si="0"/>
        <v>3983.8500000000095</v>
      </c>
    </row>
    <row r="102" spans="1:14" x14ac:dyDescent="0.25">
      <c r="A102" t="s">
        <v>444</v>
      </c>
      <c r="B102" s="2">
        <v>43039</v>
      </c>
      <c r="C102" t="s">
        <v>445</v>
      </c>
      <c r="D102">
        <v>1</v>
      </c>
      <c r="E102" t="s">
        <v>446</v>
      </c>
      <c r="F102" t="s">
        <v>24</v>
      </c>
      <c r="G102" t="s">
        <v>35</v>
      </c>
      <c r="H102" t="s">
        <v>447</v>
      </c>
      <c r="K102">
        <v>406</v>
      </c>
      <c r="L102" s="19">
        <v>4</v>
      </c>
      <c r="M102" s="1">
        <f t="shared" si="0"/>
        <v>3577.8500000000095</v>
      </c>
    </row>
    <row r="103" spans="1:14" x14ac:dyDescent="0.25">
      <c r="A103" t="s">
        <v>448</v>
      </c>
      <c r="B103" s="2">
        <v>43039</v>
      </c>
      <c r="C103" t="s">
        <v>449</v>
      </c>
      <c r="D103">
        <v>1</v>
      </c>
      <c r="E103" t="s">
        <v>450</v>
      </c>
      <c r="F103" t="s">
        <v>24</v>
      </c>
      <c r="G103" t="s">
        <v>35</v>
      </c>
      <c r="H103" t="s">
        <v>435</v>
      </c>
      <c r="K103">
        <v>406</v>
      </c>
      <c r="L103" s="19">
        <v>4</v>
      </c>
      <c r="M103" s="1">
        <f t="shared" si="0"/>
        <v>3171.8500000000095</v>
      </c>
    </row>
    <row r="104" spans="1:14" x14ac:dyDescent="0.25">
      <c r="A104" t="s">
        <v>451</v>
      </c>
      <c r="B104" s="2">
        <v>43039</v>
      </c>
      <c r="C104" t="s">
        <v>452</v>
      </c>
      <c r="D104">
        <v>1</v>
      </c>
      <c r="E104" t="s">
        <v>453</v>
      </c>
      <c r="F104" t="s">
        <v>24</v>
      </c>
      <c r="G104" t="s">
        <v>35</v>
      </c>
      <c r="H104" t="s">
        <v>454</v>
      </c>
      <c r="K104">
        <v>605.51</v>
      </c>
      <c r="L104" s="19">
        <v>4</v>
      </c>
      <c r="M104" s="1">
        <f t="shared" si="0"/>
        <v>2566.3400000000092</v>
      </c>
      <c r="N104" s="1">
        <f>+I93-K92-K97-K98-K99-K100-K101-K102-K104-K103</f>
        <v>-203.53000000000043</v>
      </c>
    </row>
    <row r="105" spans="1:14" x14ac:dyDescent="0.25">
      <c r="A105" t="s">
        <v>455</v>
      </c>
      <c r="B105" s="2">
        <v>43039</v>
      </c>
      <c r="C105" t="s">
        <v>71</v>
      </c>
      <c r="D105">
        <v>1</v>
      </c>
      <c r="E105" t="s">
        <v>456</v>
      </c>
      <c r="F105" t="s">
        <v>24</v>
      </c>
      <c r="G105" t="s">
        <v>25</v>
      </c>
      <c r="H105" t="s">
        <v>457</v>
      </c>
      <c r="K105">
        <v>680</v>
      </c>
      <c r="L105" s="19" t="s">
        <v>210</v>
      </c>
      <c r="M105" s="1">
        <f t="shared" si="0"/>
        <v>1886.3400000000092</v>
      </c>
    </row>
    <row r="106" spans="1:14" x14ac:dyDescent="0.25">
      <c r="A106" t="s">
        <v>464</v>
      </c>
      <c r="B106" s="2">
        <v>43056</v>
      </c>
      <c r="C106" t="s">
        <v>465</v>
      </c>
      <c r="D106">
        <v>1</v>
      </c>
      <c r="E106" t="s">
        <v>466</v>
      </c>
      <c r="F106" t="s">
        <v>53</v>
      </c>
      <c r="G106" t="s">
        <v>25</v>
      </c>
      <c r="H106" t="s">
        <v>54</v>
      </c>
      <c r="I106" s="1">
        <v>5000</v>
      </c>
      <c r="J106" s="19">
        <v>6</v>
      </c>
      <c r="M106" s="1">
        <f t="shared" si="0"/>
        <v>6886.3400000000092</v>
      </c>
    </row>
    <row r="107" spans="1:14" x14ac:dyDescent="0.25">
      <c r="A107" t="s">
        <v>467</v>
      </c>
      <c r="B107" s="2">
        <v>43069</v>
      </c>
      <c r="C107" t="s">
        <v>468</v>
      </c>
      <c r="D107">
        <v>1</v>
      </c>
      <c r="E107" t="s">
        <v>469</v>
      </c>
      <c r="F107" t="s">
        <v>53</v>
      </c>
      <c r="G107" t="s">
        <v>25</v>
      </c>
      <c r="H107" t="s">
        <v>409</v>
      </c>
      <c r="I107" s="1">
        <v>30000</v>
      </c>
      <c r="J107" s="19">
        <v>5</v>
      </c>
      <c r="M107" s="1">
        <f t="shared" si="0"/>
        <v>36886.340000000011</v>
      </c>
    </row>
    <row r="108" spans="1:14" x14ac:dyDescent="0.25">
      <c r="A108" t="s">
        <v>503</v>
      </c>
      <c r="B108" s="2" t="s">
        <v>504</v>
      </c>
      <c r="H108" t="s">
        <v>505</v>
      </c>
      <c r="I108" s="1"/>
      <c r="K108">
        <v>29930.400000000001</v>
      </c>
      <c r="L108" s="19">
        <v>5</v>
      </c>
      <c r="M108" s="1">
        <f t="shared" si="0"/>
        <v>6955.9400000000096</v>
      </c>
      <c r="N108" s="1">
        <f>+I107-K108</f>
        <v>69.599999999998545</v>
      </c>
    </row>
    <row r="109" spans="1:14" x14ac:dyDescent="0.25">
      <c r="A109" t="s">
        <v>478</v>
      </c>
      <c r="B109" s="2">
        <v>43081</v>
      </c>
      <c r="C109" t="s">
        <v>479</v>
      </c>
      <c r="D109">
        <v>1</v>
      </c>
      <c r="E109" t="s">
        <v>480</v>
      </c>
      <c r="F109" t="s">
        <v>53</v>
      </c>
      <c r="G109" t="s">
        <v>25</v>
      </c>
      <c r="H109" t="s">
        <v>481</v>
      </c>
      <c r="I109" s="1">
        <v>25000</v>
      </c>
      <c r="J109" s="19">
        <v>8</v>
      </c>
      <c r="M109" s="1">
        <f t="shared" si="0"/>
        <v>31955.94000000001</v>
      </c>
    </row>
    <row r="110" spans="1:14" x14ac:dyDescent="0.25">
      <c r="A110" t="s">
        <v>482</v>
      </c>
      <c r="B110" s="2">
        <v>43081</v>
      </c>
      <c r="C110" t="s">
        <v>483</v>
      </c>
      <c r="D110">
        <v>1</v>
      </c>
      <c r="E110" t="s">
        <v>484</v>
      </c>
      <c r="F110" t="s">
        <v>53</v>
      </c>
      <c r="G110" t="s">
        <v>25</v>
      </c>
      <c r="H110" t="s">
        <v>481</v>
      </c>
      <c r="I110" s="1">
        <v>5000</v>
      </c>
      <c r="J110" s="19">
        <v>9</v>
      </c>
      <c r="M110" s="1">
        <f t="shared" si="0"/>
        <v>36955.94000000001</v>
      </c>
    </row>
    <row r="111" spans="1:14" x14ac:dyDescent="0.25">
      <c r="A111" t="s">
        <v>485</v>
      </c>
      <c r="B111" s="2">
        <v>43082</v>
      </c>
      <c r="C111" t="s">
        <v>486</v>
      </c>
      <c r="D111">
        <v>1</v>
      </c>
      <c r="E111" t="s">
        <v>487</v>
      </c>
      <c r="F111" t="s">
        <v>53</v>
      </c>
      <c r="G111" t="s">
        <v>25</v>
      </c>
      <c r="H111" t="s">
        <v>481</v>
      </c>
      <c r="I111" s="1">
        <v>0</v>
      </c>
      <c r="M111" s="1">
        <f t="shared" si="0"/>
        <v>36955.94000000001</v>
      </c>
    </row>
    <row r="112" spans="1:14" x14ac:dyDescent="0.25">
      <c r="A112" t="s">
        <v>488</v>
      </c>
      <c r="B112" s="2">
        <v>43091</v>
      </c>
      <c r="C112" t="s">
        <v>489</v>
      </c>
      <c r="D112">
        <v>1</v>
      </c>
      <c r="E112" t="s">
        <v>490</v>
      </c>
      <c r="F112" t="s">
        <v>491</v>
      </c>
      <c r="G112" t="s">
        <v>25</v>
      </c>
      <c r="H112" t="s">
        <v>492</v>
      </c>
      <c r="I112" s="1">
        <v>40000</v>
      </c>
      <c r="J112" s="19">
        <v>7</v>
      </c>
      <c r="M112" s="1">
        <f t="shared" si="0"/>
        <v>76955.94</v>
      </c>
    </row>
    <row r="113" spans="1:14" x14ac:dyDescent="0.25">
      <c r="A113" t="s">
        <v>493</v>
      </c>
      <c r="B113" s="2">
        <v>43099</v>
      </c>
      <c r="C113" t="s">
        <v>494</v>
      </c>
      <c r="D113">
        <v>1</v>
      </c>
      <c r="E113" t="s">
        <v>495</v>
      </c>
      <c r="F113" t="s">
        <v>53</v>
      </c>
      <c r="G113" t="s">
        <v>25</v>
      </c>
      <c r="H113" t="s">
        <v>409</v>
      </c>
      <c r="I113" s="1">
        <v>10900</v>
      </c>
      <c r="M113" s="1">
        <f t="shared" si="0"/>
        <v>87855.94</v>
      </c>
      <c r="N113" t="s">
        <v>608</v>
      </c>
    </row>
    <row r="114" spans="1:14" x14ac:dyDescent="0.25">
      <c r="A114" t="s">
        <v>496</v>
      </c>
      <c r="B114" s="2">
        <v>43099</v>
      </c>
      <c r="C114" t="s">
        <v>497</v>
      </c>
      <c r="D114">
        <v>1</v>
      </c>
      <c r="E114" t="s">
        <v>498</v>
      </c>
      <c r="F114" t="s">
        <v>53</v>
      </c>
      <c r="G114" t="s">
        <v>25</v>
      </c>
      <c r="H114" t="s">
        <v>409</v>
      </c>
      <c r="I114" s="1">
        <f>25000-2500</f>
        <v>22500</v>
      </c>
      <c r="J114" s="19">
        <v>10</v>
      </c>
      <c r="M114" s="1">
        <f t="shared" si="0"/>
        <v>110355.94</v>
      </c>
    </row>
    <row r="115" spans="1:14" x14ac:dyDescent="0.25">
      <c r="A115" t="s">
        <v>576</v>
      </c>
      <c r="B115" s="2">
        <v>43100</v>
      </c>
      <c r="C115" t="s">
        <v>506</v>
      </c>
      <c r="D115">
        <v>1</v>
      </c>
      <c r="E115" t="s">
        <v>507</v>
      </c>
      <c r="F115" t="s">
        <v>24</v>
      </c>
      <c r="G115" t="s">
        <v>25</v>
      </c>
      <c r="H115" t="s">
        <v>577</v>
      </c>
      <c r="J115" s="20"/>
      <c r="K115" s="1">
        <v>2285</v>
      </c>
      <c r="L115" s="19">
        <v>10</v>
      </c>
      <c r="M115" s="1">
        <f t="shared" si="0"/>
        <v>108070.94</v>
      </c>
      <c r="N115" s="1"/>
    </row>
    <row r="116" spans="1:14" x14ac:dyDescent="0.25">
      <c r="A116" t="s">
        <v>578</v>
      </c>
      <c r="B116" s="2">
        <v>43100</v>
      </c>
      <c r="C116" t="s">
        <v>508</v>
      </c>
      <c r="D116">
        <v>1</v>
      </c>
      <c r="E116" t="s">
        <v>509</v>
      </c>
      <c r="F116" t="s">
        <v>24</v>
      </c>
      <c r="G116" t="s">
        <v>25</v>
      </c>
      <c r="H116" t="s">
        <v>579</v>
      </c>
      <c r="J116" s="21"/>
      <c r="K116">
        <v>200</v>
      </c>
      <c r="L116" s="19">
        <v>6</v>
      </c>
      <c r="M116" s="1">
        <f t="shared" si="0"/>
        <v>107870.94</v>
      </c>
      <c r="N116" s="1"/>
    </row>
    <row r="117" spans="1:14" x14ac:dyDescent="0.25">
      <c r="A117" t="s">
        <v>580</v>
      </c>
      <c r="B117" s="2">
        <v>43100</v>
      </c>
      <c r="C117" t="s">
        <v>510</v>
      </c>
      <c r="D117">
        <v>1</v>
      </c>
      <c r="E117" t="s">
        <v>511</v>
      </c>
      <c r="F117" t="s">
        <v>24</v>
      </c>
      <c r="G117" t="s">
        <v>25</v>
      </c>
      <c r="H117" t="s">
        <v>512</v>
      </c>
      <c r="J117" s="20"/>
      <c r="K117" s="1">
        <v>4800</v>
      </c>
      <c r="L117" s="19">
        <v>6</v>
      </c>
      <c r="M117" s="1">
        <f t="shared" si="0"/>
        <v>103070.94</v>
      </c>
      <c r="N117" s="1"/>
    </row>
    <row r="118" spans="1:14" x14ac:dyDescent="0.25">
      <c r="A118" t="s">
        <v>581</v>
      </c>
      <c r="B118" s="2">
        <v>43100</v>
      </c>
      <c r="C118" t="s">
        <v>71</v>
      </c>
      <c r="D118">
        <v>1</v>
      </c>
      <c r="E118" t="s">
        <v>513</v>
      </c>
      <c r="F118" t="s">
        <v>24</v>
      </c>
      <c r="G118" t="s">
        <v>25</v>
      </c>
      <c r="H118" t="s">
        <v>73</v>
      </c>
      <c r="J118" s="20"/>
      <c r="K118" s="1">
        <v>4313.1099999999997</v>
      </c>
      <c r="L118" s="19">
        <v>9</v>
      </c>
      <c r="M118" s="1">
        <f t="shared" si="0"/>
        <v>98757.83</v>
      </c>
      <c r="N118" s="1">
        <f>+I110-K118</f>
        <v>686.89000000000033</v>
      </c>
    </row>
    <row r="119" spans="1:14" x14ac:dyDescent="0.25">
      <c r="A119" t="s">
        <v>582</v>
      </c>
      <c r="B119" s="2">
        <v>43100</v>
      </c>
      <c r="C119" t="s">
        <v>514</v>
      </c>
      <c r="D119">
        <v>1</v>
      </c>
      <c r="E119" t="s">
        <v>515</v>
      </c>
      <c r="F119" t="s">
        <v>24</v>
      </c>
      <c r="G119" t="s">
        <v>25</v>
      </c>
      <c r="H119" t="s">
        <v>516</v>
      </c>
      <c r="J119" s="21"/>
      <c r="K119">
        <v>874</v>
      </c>
      <c r="L119" s="19">
        <v>7</v>
      </c>
      <c r="M119" s="1">
        <f t="shared" si="0"/>
        <v>97883.83</v>
      </c>
      <c r="N119" s="1"/>
    </row>
    <row r="120" spans="1:14" x14ac:dyDescent="0.25">
      <c r="A120" t="s">
        <v>582</v>
      </c>
      <c r="B120" s="2">
        <v>43100</v>
      </c>
      <c r="C120" t="s">
        <v>514</v>
      </c>
      <c r="D120">
        <v>1</v>
      </c>
      <c r="E120" t="s">
        <v>515</v>
      </c>
      <c r="F120" t="s">
        <v>24</v>
      </c>
      <c r="G120" t="s">
        <v>25</v>
      </c>
      <c r="H120" t="s">
        <v>516</v>
      </c>
      <c r="J120" s="21"/>
      <c r="K120">
        <v>93</v>
      </c>
      <c r="L120" s="19">
        <v>7</v>
      </c>
      <c r="M120" s="1">
        <f t="shared" si="0"/>
        <v>97790.83</v>
      </c>
      <c r="N120" s="1"/>
    </row>
    <row r="121" spans="1:14" x14ac:dyDescent="0.25">
      <c r="A121" t="s">
        <v>583</v>
      </c>
      <c r="B121" s="2">
        <v>43100</v>
      </c>
      <c r="C121" t="s">
        <v>517</v>
      </c>
      <c r="D121">
        <v>1</v>
      </c>
      <c r="E121" t="s">
        <v>518</v>
      </c>
      <c r="F121" t="s">
        <v>24</v>
      </c>
      <c r="G121" t="s">
        <v>25</v>
      </c>
      <c r="H121" t="s">
        <v>519</v>
      </c>
      <c r="J121" s="21"/>
      <c r="K121">
        <v>889</v>
      </c>
      <c r="L121" s="19">
        <v>7</v>
      </c>
      <c r="M121" s="1">
        <f t="shared" si="0"/>
        <v>96901.83</v>
      </c>
      <c r="N121" s="1"/>
    </row>
    <row r="122" spans="1:14" x14ac:dyDescent="0.25">
      <c r="A122" t="s">
        <v>583</v>
      </c>
      <c r="B122" s="2">
        <v>43100</v>
      </c>
      <c r="C122" t="s">
        <v>517</v>
      </c>
      <c r="D122">
        <v>1</v>
      </c>
      <c r="E122" t="s">
        <v>518</v>
      </c>
      <c r="F122" t="s">
        <v>24</v>
      </c>
      <c r="G122" t="s">
        <v>25</v>
      </c>
      <c r="H122" t="s">
        <v>519</v>
      </c>
      <c r="J122" s="21"/>
      <c r="K122">
        <v>497</v>
      </c>
      <c r="L122" s="19">
        <v>7</v>
      </c>
      <c r="M122" s="1">
        <f t="shared" si="0"/>
        <v>96404.83</v>
      </c>
      <c r="N122" s="1"/>
    </row>
    <row r="123" spans="1:14" x14ac:dyDescent="0.25">
      <c r="A123" t="s">
        <v>584</v>
      </c>
      <c r="B123" s="2">
        <v>43100</v>
      </c>
      <c r="C123" t="s">
        <v>520</v>
      </c>
      <c r="D123">
        <v>1</v>
      </c>
      <c r="E123" t="s">
        <v>521</v>
      </c>
      <c r="F123" t="s">
        <v>24</v>
      </c>
      <c r="G123" t="s">
        <v>25</v>
      </c>
      <c r="H123" t="s">
        <v>516</v>
      </c>
      <c r="J123" s="20"/>
      <c r="K123" s="1">
        <v>2000</v>
      </c>
      <c r="L123" s="19">
        <v>7</v>
      </c>
      <c r="M123" s="1">
        <f t="shared" si="0"/>
        <v>94404.83</v>
      </c>
      <c r="N123" s="1"/>
    </row>
    <row r="124" spans="1:14" x14ac:dyDescent="0.25">
      <c r="A124" t="s">
        <v>584</v>
      </c>
      <c r="B124" s="2">
        <v>43100</v>
      </c>
      <c r="C124" t="s">
        <v>520</v>
      </c>
      <c r="D124">
        <v>1</v>
      </c>
      <c r="E124" t="s">
        <v>521</v>
      </c>
      <c r="F124" t="s">
        <v>24</v>
      </c>
      <c r="G124" t="s">
        <v>25</v>
      </c>
      <c r="H124" t="s">
        <v>516</v>
      </c>
      <c r="J124" s="21"/>
      <c r="K124">
        <v>263</v>
      </c>
      <c r="L124" s="19">
        <v>7</v>
      </c>
      <c r="M124" s="1">
        <f t="shared" si="0"/>
        <v>94141.83</v>
      </c>
      <c r="N124" s="1"/>
    </row>
    <row r="125" spans="1:14" x14ac:dyDescent="0.25">
      <c r="A125" t="s">
        <v>585</v>
      </c>
      <c r="B125" s="2">
        <v>43100</v>
      </c>
      <c r="C125" t="s">
        <v>522</v>
      </c>
      <c r="D125">
        <v>1</v>
      </c>
      <c r="E125" t="s">
        <v>523</v>
      </c>
      <c r="F125" t="s">
        <v>24</v>
      </c>
      <c r="G125" t="s">
        <v>25</v>
      </c>
      <c r="H125" t="s">
        <v>519</v>
      </c>
      <c r="J125" s="20"/>
      <c r="K125" s="1">
        <v>5960.03</v>
      </c>
      <c r="L125" s="19">
        <v>7</v>
      </c>
      <c r="M125" s="1">
        <f t="shared" si="0"/>
        <v>88181.8</v>
      </c>
      <c r="N125" s="1"/>
    </row>
    <row r="126" spans="1:14" x14ac:dyDescent="0.25">
      <c r="A126" t="s">
        <v>585</v>
      </c>
      <c r="B126" s="2">
        <v>43100</v>
      </c>
      <c r="C126" t="s">
        <v>522</v>
      </c>
      <c r="D126">
        <v>1</v>
      </c>
      <c r="E126" t="s">
        <v>523</v>
      </c>
      <c r="F126" t="s">
        <v>24</v>
      </c>
      <c r="G126" t="s">
        <v>25</v>
      </c>
      <c r="H126" t="s">
        <v>519</v>
      </c>
      <c r="J126" s="21"/>
      <c r="K126">
        <v>228</v>
      </c>
      <c r="L126" s="19">
        <v>7</v>
      </c>
      <c r="M126" s="1">
        <f t="shared" si="0"/>
        <v>87953.8</v>
      </c>
      <c r="N126" s="1"/>
    </row>
    <row r="127" spans="1:14" x14ac:dyDescent="0.25">
      <c r="A127" t="s">
        <v>586</v>
      </c>
      <c r="B127" s="2">
        <v>43100</v>
      </c>
      <c r="C127" t="s">
        <v>524</v>
      </c>
      <c r="D127">
        <v>1</v>
      </c>
      <c r="E127" t="s">
        <v>525</v>
      </c>
      <c r="F127" t="s">
        <v>24</v>
      </c>
      <c r="G127" t="s">
        <v>25</v>
      </c>
      <c r="H127" t="s">
        <v>519</v>
      </c>
      <c r="J127" s="20"/>
      <c r="K127" s="1">
        <v>4628.83</v>
      </c>
      <c r="L127" s="19">
        <v>7</v>
      </c>
      <c r="M127" s="1">
        <f t="shared" si="0"/>
        <v>83324.97</v>
      </c>
      <c r="N127" s="1"/>
    </row>
    <row r="128" spans="1:14" x14ac:dyDescent="0.25">
      <c r="A128" t="s">
        <v>586</v>
      </c>
      <c r="B128" s="2">
        <v>43100</v>
      </c>
      <c r="C128" t="s">
        <v>524</v>
      </c>
      <c r="D128">
        <v>1</v>
      </c>
      <c r="E128" t="s">
        <v>525</v>
      </c>
      <c r="F128" t="s">
        <v>24</v>
      </c>
      <c r="G128" t="s">
        <v>25</v>
      </c>
      <c r="H128" t="s">
        <v>519</v>
      </c>
      <c r="J128" s="20"/>
      <c r="K128" s="1">
        <v>1679.08</v>
      </c>
      <c r="L128" s="19">
        <v>7</v>
      </c>
      <c r="M128" s="1">
        <f t="shared" si="0"/>
        <v>81645.89</v>
      </c>
      <c r="N128" s="1"/>
    </row>
    <row r="129" spans="1:15" x14ac:dyDescent="0.25">
      <c r="A129" t="s">
        <v>587</v>
      </c>
      <c r="B129" s="2">
        <v>43100</v>
      </c>
      <c r="C129" t="s">
        <v>526</v>
      </c>
      <c r="D129">
        <v>1</v>
      </c>
      <c r="E129" t="s">
        <v>527</v>
      </c>
      <c r="F129" t="s">
        <v>24</v>
      </c>
      <c r="G129" t="s">
        <v>25</v>
      </c>
      <c r="H129" t="s">
        <v>519</v>
      </c>
      <c r="J129" s="20"/>
      <c r="K129" s="1">
        <v>1391</v>
      </c>
      <c r="L129" s="19">
        <v>7</v>
      </c>
      <c r="M129" s="1">
        <f t="shared" si="0"/>
        <v>80254.89</v>
      </c>
      <c r="N129" s="1"/>
    </row>
    <row r="130" spans="1:15" x14ac:dyDescent="0.25">
      <c r="A130" t="s">
        <v>587</v>
      </c>
      <c r="B130" s="2">
        <v>43100</v>
      </c>
      <c r="C130" t="s">
        <v>526</v>
      </c>
      <c r="D130">
        <v>1</v>
      </c>
      <c r="E130" t="s">
        <v>527</v>
      </c>
      <c r="F130" t="s">
        <v>24</v>
      </c>
      <c r="G130" t="s">
        <v>25</v>
      </c>
      <c r="H130" t="s">
        <v>519</v>
      </c>
      <c r="J130" s="21"/>
      <c r="K130">
        <v>170</v>
      </c>
      <c r="L130" s="19">
        <v>7</v>
      </c>
      <c r="M130" s="1">
        <f t="shared" si="0"/>
        <v>80084.89</v>
      </c>
      <c r="N130" s="1"/>
    </row>
    <row r="131" spans="1:15" x14ac:dyDescent="0.25">
      <c r="A131" t="s">
        <v>588</v>
      </c>
      <c r="B131" s="2">
        <v>43100</v>
      </c>
      <c r="C131" t="s">
        <v>528</v>
      </c>
      <c r="D131">
        <v>1</v>
      </c>
      <c r="E131" t="s">
        <v>529</v>
      </c>
      <c r="F131" t="s">
        <v>24</v>
      </c>
      <c r="G131" t="s">
        <v>25</v>
      </c>
      <c r="H131" t="s">
        <v>516</v>
      </c>
      <c r="J131" s="20"/>
      <c r="K131" s="1">
        <v>2710.92</v>
      </c>
      <c r="L131" s="19">
        <v>7</v>
      </c>
      <c r="M131" s="1">
        <f t="shared" si="0"/>
        <v>77373.97</v>
      </c>
      <c r="N131" s="1"/>
    </row>
    <row r="132" spans="1:15" x14ac:dyDescent="0.25">
      <c r="A132" t="s">
        <v>588</v>
      </c>
      <c r="B132" s="2">
        <v>43100</v>
      </c>
      <c r="C132" t="s">
        <v>528</v>
      </c>
      <c r="D132">
        <v>1</v>
      </c>
      <c r="E132" t="s">
        <v>529</v>
      </c>
      <c r="F132" t="s">
        <v>24</v>
      </c>
      <c r="G132" t="s">
        <v>25</v>
      </c>
      <c r="H132" t="s">
        <v>516</v>
      </c>
      <c r="J132" s="21"/>
      <c r="K132">
        <v>669</v>
      </c>
      <c r="L132" s="19">
        <v>7</v>
      </c>
      <c r="M132" s="1">
        <f t="shared" si="0"/>
        <v>76704.97</v>
      </c>
      <c r="N132" s="1"/>
    </row>
    <row r="133" spans="1:15" x14ac:dyDescent="0.25">
      <c r="A133" t="s">
        <v>589</v>
      </c>
      <c r="B133" s="2">
        <v>43100</v>
      </c>
      <c r="C133" t="s">
        <v>530</v>
      </c>
      <c r="D133">
        <v>1</v>
      </c>
      <c r="E133" t="s">
        <v>531</v>
      </c>
      <c r="F133" t="s">
        <v>24</v>
      </c>
      <c r="G133" t="s">
        <v>25</v>
      </c>
      <c r="H133" t="s">
        <v>532</v>
      </c>
      <c r="J133" s="21"/>
      <c r="K133">
        <v>290</v>
      </c>
      <c r="L133" s="19">
        <v>10</v>
      </c>
      <c r="M133" s="1">
        <f t="shared" si="0"/>
        <v>76414.97</v>
      </c>
      <c r="N133" s="1"/>
    </row>
    <row r="134" spans="1:15" x14ac:dyDescent="0.25">
      <c r="A134" t="s">
        <v>590</v>
      </c>
      <c r="B134" s="2">
        <v>43100</v>
      </c>
      <c r="C134" t="s">
        <v>533</v>
      </c>
      <c r="D134">
        <v>1</v>
      </c>
      <c r="E134" t="s">
        <v>534</v>
      </c>
      <c r="F134" t="s">
        <v>24</v>
      </c>
      <c r="G134" t="s">
        <v>25</v>
      </c>
      <c r="H134" t="s">
        <v>535</v>
      </c>
      <c r="J134" s="21"/>
      <c r="K134">
        <v>290</v>
      </c>
      <c r="L134" s="19">
        <v>10</v>
      </c>
      <c r="M134" s="1">
        <f t="shared" si="0"/>
        <v>76124.97</v>
      </c>
      <c r="N134" s="1"/>
    </row>
    <row r="135" spans="1:15" x14ac:dyDescent="0.25">
      <c r="A135" t="s">
        <v>591</v>
      </c>
      <c r="B135" s="2">
        <v>43100</v>
      </c>
      <c r="C135" t="s">
        <v>536</v>
      </c>
      <c r="D135">
        <v>1</v>
      </c>
      <c r="E135" t="s">
        <v>537</v>
      </c>
      <c r="F135" t="s">
        <v>24</v>
      </c>
      <c r="G135" t="s">
        <v>25</v>
      </c>
      <c r="H135" t="s">
        <v>535</v>
      </c>
      <c r="J135" s="21"/>
      <c r="K135">
        <v>290</v>
      </c>
      <c r="L135" s="19">
        <v>10</v>
      </c>
      <c r="M135" s="1">
        <f t="shared" si="0"/>
        <v>75834.97</v>
      </c>
      <c r="N135" s="1"/>
    </row>
    <row r="136" spans="1:15" x14ac:dyDescent="0.25">
      <c r="A136" t="s">
        <v>592</v>
      </c>
      <c r="B136" s="2">
        <v>43100</v>
      </c>
      <c r="C136" t="s">
        <v>538</v>
      </c>
      <c r="D136">
        <v>1</v>
      </c>
      <c r="E136" t="s">
        <v>539</v>
      </c>
      <c r="F136" t="s">
        <v>24</v>
      </c>
      <c r="G136" t="s">
        <v>25</v>
      </c>
      <c r="H136" t="s">
        <v>519</v>
      </c>
      <c r="J136" s="20"/>
      <c r="K136" s="1">
        <v>2448.13</v>
      </c>
      <c r="L136" s="19">
        <v>7</v>
      </c>
      <c r="M136" s="1">
        <f t="shared" si="0"/>
        <v>73386.84</v>
      </c>
      <c r="N136" s="1"/>
    </row>
    <row r="137" spans="1:15" x14ac:dyDescent="0.25">
      <c r="A137" t="s">
        <v>592</v>
      </c>
      <c r="B137" s="2">
        <v>43100</v>
      </c>
      <c r="C137" t="s">
        <v>538</v>
      </c>
      <c r="D137">
        <v>1</v>
      </c>
      <c r="E137" t="s">
        <v>539</v>
      </c>
      <c r="F137" t="s">
        <v>24</v>
      </c>
      <c r="G137" t="s">
        <v>25</v>
      </c>
      <c r="H137" t="s">
        <v>519</v>
      </c>
      <c r="J137" s="20"/>
      <c r="K137" s="1">
        <v>1750.05</v>
      </c>
      <c r="L137" s="19">
        <v>7</v>
      </c>
      <c r="M137" s="1">
        <f t="shared" si="0"/>
        <v>71636.789999999994</v>
      </c>
      <c r="N137" s="1"/>
    </row>
    <row r="138" spans="1:15" x14ac:dyDescent="0.25">
      <c r="A138" t="s">
        <v>593</v>
      </c>
      <c r="B138" s="2">
        <v>43100</v>
      </c>
      <c r="C138" t="s">
        <v>540</v>
      </c>
      <c r="D138">
        <v>1</v>
      </c>
      <c r="E138" t="s">
        <v>541</v>
      </c>
      <c r="F138" t="s">
        <v>24</v>
      </c>
      <c r="G138" t="s">
        <v>25</v>
      </c>
      <c r="H138" t="s">
        <v>519</v>
      </c>
      <c r="J138" s="21"/>
      <c r="K138">
        <v>801</v>
      </c>
      <c r="L138" s="19">
        <v>7</v>
      </c>
      <c r="M138" s="1">
        <f t="shared" si="0"/>
        <v>70835.789999999994</v>
      </c>
      <c r="N138" s="1"/>
    </row>
    <row r="139" spans="1:15" x14ac:dyDescent="0.25">
      <c r="A139" t="s">
        <v>593</v>
      </c>
      <c r="B139" s="2">
        <v>43100</v>
      </c>
      <c r="C139" t="s">
        <v>540</v>
      </c>
      <c r="D139">
        <v>1</v>
      </c>
      <c r="E139" t="s">
        <v>541</v>
      </c>
      <c r="F139" t="s">
        <v>24</v>
      </c>
      <c r="G139" t="s">
        <v>25</v>
      </c>
      <c r="H139" t="s">
        <v>519</v>
      </c>
      <c r="J139" s="21"/>
      <c r="K139">
        <v>645</v>
      </c>
      <c r="L139" s="19">
        <v>7</v>
      </c>
      <c r="M139" s="1">
        <f t="shared" si="0"/>
        <v>70190.789999999994</v>
      </c>
      <c r="N139" s="1"/>
    </row>
    <row r="140" spans="1:15" x14ac:dyDescent="0.25">
      <c r="A140" t="s">
        <v>594</v>
      </c>
      <c r="B140" s="2">
        <v>43100</v>
      </c>
      <c r="C140" t="s">
        <v>542</v>
      </c>
      <c r="D140">
        <v>1</v>
      </c>
      <c r="E140" t="s">
        <v>543</v>
      </c>
      <c r="F140" t="s">
        <v>24</v>
      </c>
      <c r="G140" t="s">
        <v>25</v>
      </c>
      <c r="H140" t="s">
        <v>519</v>
      </c>
      <c r="J140" s="20"/>
      <c r="K140" s="1">
        <v>1753.16</v>
      </c>
      <c r="L140" s="19">
        <v>7</v>
      </c>
      <c r="M140" s="1">
        <f t="shared" si="0"/>
        <v>68437.62999999999</v>
      </c>
      <c r="N140" s="1"/>
    </row>
    <row r="141" spans="1:15" x14ac:dyDescent="0.25">
      <c r="A141" t="s">
        <v>594</v>
      </c>
      <c r="B141" s="2">
        <v>43100</v>
      </c>
      <c r="C141" t="s">
        <v>542</v>
      </c>
      <c r="D141">
        <v>1</v>
      </c>
      <c r="E141" t="s">
        <v>543</v>
      </c>
      <c r="F141" t="s">
        <v>24</v>
      </c>
      <c r="G141" t="s">
        <v>25</v>
      </c>
      <c r="H141" t="s">
        <v>519</v>
      </c>
      <c r="J141" s="21"/>
      <c r="K141">
        <v>702</v>
      </c>
      <c r="L141" s="19">
        <v>7</v>
      </c>
      <c r="M141" s="1">
        <f t="shared" si="0"/>
        <v>67735.62999999999</v>
      </c>
      <c r="N141" s="12">
        <f>+I112-K119-K120-K121-K122-K123-K124-K125-K126-K127-K128-K129-K130-K131-K132-K136-K137-K138-K139-K140-K141</f>
        <v>9847.7999999999993</v>
      </c>
      <c r="O141" t="s">
        <v>607</v>
      </c>
    </row>
    <row r="142" spans="1:15" x14ac:dyDescent="0.25">
      <c r="A142" t="s">
        <v>595</v>
      </c>
      <c r="B142" s="2">
        <v>43100</v>
      </c>
      <c r="C142" t="s">
        <v>544</v>
      </c>
      <c r="D142">
        <v>1</v>
      </c>
      <c r="E142" t="s">
        <v>545</v>
      </c>
      <c r="F142" t="s">
        <v>24</v>
      </c>
      <c r="G142" t="s">
        <v>25</v>
      </c>
      <c r="H142" t="s">
        <v>546</v>
      </c>
      <c r="J142" s="20"/>
      <c r="K142" s="1">
        <v>2268.3000000000002</v>
      </c>
      <c r="L142" s="19">
        <v>8</v>
      </c>
      <c r="M142" s="1">
        <f t="shared" ref="M142:M151" si="1">+M141+I142-K142</f>
        <v>65467.329999999987</v>
      </c>
      <c r="N142" s="1"/>
    </row>
    <row r="143" spans="1:15" x14ac:dyDescent="0.25">
      <c r="A143" t="s">
        <v>596</v>
      </c>
      <c r="B143" s="2">
        <v>43100</v>
      </c>
      <c r="C143" t="s">
        <v>547</v>
      </c>
      <c r="D143">
        <v>1</v>
      </c>
      <c r="E143" t="s">
        <v>548</v>
      </c>
      <c r="F143" t="s">
        <v>24</v>
      </c>
      <c r="G143" t="s">
        <v>25</v>
      </c>
      <c r="H143" t="s">
        <v>549</v>
      </c>
      <c r="J143" s="20"/>
      <c r="K143" s="1">
        <v>1650</v>
      </c>
      <c r="L143" s="19">
        <v>8</v>
      </c>
      <c r="M143" s="1">
        <f t="shared" si="1"/>
        <v>63817.329999999987</v>
      </c>
      <c r="N143" s="1"/>
    </row>
    <row r="144" spans="1:15" x14ac:dyDescent="0.25">
      <c r="A144" t="s">
        <v>597</v>
      </c>
      <c r="B144" s="2">
        <v>43100</v>
      </c>
      <c r="C144" t="s">
        <v>550</v>
      </c>
      <c r="D144">
        <v>1</v>
      </c>
      <c r="E144" t="s">
        <v>551</v>
      </c>
      <c r="F144" t="s">
        <v>24</v>
      </c>
      <c r="G144" t="s">
        <v>25</v>
      </c>
      <c r="H144" t="s">
        <v>552</v>
      </c>
      <c r="J144" s="20"/>
      <c r="K144" s="1">
        <v>21109.45</v>
      </c>
      <c r="L144" s="19">
        <v>8</v>
      </c>
      <c r="M144" s="1">
        <f t="shared" si="1"/>
        <v>42707.87999999999</v>
      </c>
      <c r="N144" s="1"/>
    </row>
    <row r="145" spans="1:15" x14ac:dyDescent="0.25">
      <c r="A145" t="s">
        <v>598</v>
      </c>
      <c r="B145" s="2">
        <v>43100</v>
      </c>
      <c r="C145" t="s">
        <v>553</v>
      </c>
      <c r="D145">
        <v>1</v>
      </c>
      <c r="E145" t="s">
        <v>554</v>
      </c>
      <c r="F145" t="s">
        <v>24</v>
      </c>
      <c r="G145" t="s">
        <v>25</v>
      </c>
      <c r="H145" t="s">
        <v>555</v>
      </c>
      <c r="J145" s="20"/>
      <c r="K145" s="1">
        <v>1349.7</v>
      </c>
      <c r="L145" s="19">
        <v>10</v>
      </c>
      <c r="M145" s="1">
        <f t="shared" si="1"/>
        <v>41358.179999999993</v>
      </c>
      <c r="N145" s="1"/>
    </row>
    <row r="146" spans="1:15" x14ac:dyDescent="0.25">
      <c r="A146" t="s">
        <v>599</v>
      </c>
      <c r="B146" s="2">
        <v>43100</v>
      </c>
      <c r="C146" t="s">
        <v>556</v>
      </c>
      <c r="D146">
        <v>2</v>
      </c>
      <c r="E146" t="s">
        <v>557</v>
      </c>
      <c r="F146" t="s">
        <v>24</v>
      </c>
      <c r="G146" t="s">
        <v>25</v>
      </c>
      <c r="H146" t="s">
        <v>600</v>
      </c>
      <c r="J146" s="20"/>
      <c r="K146" s="1">
        <v>1039.5</v>
      </c>
      <c r="L146" s="19">
        <v>10</v>
      </c>
      <c r="M146" s="1">
        <f t="shared" si="1"/>
        <v>40318.679999999993</v>
      </c>
      <c r="N146" s="1"/>
    </row>
    <row r="147" spans="1:15" x14ac:dyDescent="0.25">
      <c r="A147" t="s">
        <v>601</v>
      </c>
      <c r="B147" s="2">
        <v>43100</v>
      </c>
      <c r="C147" t="s">
        <v>558</v>
      </c>
      <c r="D147">
        <v>1</v>
      </c>
      <c r="E147" t="s">
        <v>559</v>
      </c>
      <c r="F147" t="s">
        <v>24</v>
      </c>
      <c r="G147" t="s">
        <v>25</v>
      </c>
      <c r="H147" t="s">
        <v>560</v>
      </c>
      <c r="J147" s="20"/>
      <c r="K147" s="1">
        <v>1239.33</v>
      </c>
      <c r="L147" s="19">
        <v>10</v>
      </c>
      <c r="M147" s="1">
        <f t="shared" si="1"/>
        <v>39079.349999999991</v>
      </c>
      <c r="N147" s="1"/>
    </row>
    <row r="148" spans="1:15" x14ac:dyDescent="0.25">
      <c r="A148" t="s">
        <v>602</v>
      </c>
      <c r="B148" s="2">
        <v>43100</v>
      </c>
      <c r="C148" t="s">
        <v>561</v>
      </c>
      <c r="D148">
        <v>1</v>
      </c>
      <c r="E148" t="s">
        <v>562</v>
      </c>
      <c r="F148" t="s">
        <v>24</v>
      </c>
      <c r="G148" t="s">
        <v>25</v>
      </c>
      <c r="H148" t="s">
        <v>563</v>
      </c>
      <c r="J148" s="21"/>
      <c r="K148">
        <v>301.83999999999997</v>
      </c>
      <c r="L148" s="19">
        <v>10</v>
      </c>
      <c r="M148" s="1">
        <f t="shared" si="1"/>
        <v>38777.509999999995</v>
      </c>
      <c r="N148" s="1"/>
    </row>
    <row r="149" spans="1:15" x14ac:dyDescent="0.25">
      <c r="A149" t="s">
        <v>603</v>
      </c>
      <c r="B149" s="2">
        <v>43100</v>
      </c>
      <c r="C149" t="s">
        <v>564</v>
      </c>
      <c r="D149">
        <v>1</v>
      </c>
      <c r="E149" t="s">
        <v>565</v>
      </c>
      <c r="F149" t="s">
        <v>24</v>
      </c>
      <c r="G149" t="s">
        <v>25</v>
      </c>
      <c r="H149" t="s">
        <v>566</v>
      </c>
      <c r="J149" s="21"/>
      <c r="K149">
        <v>336</v>
      </c>
      <c r="L149" s="19">
        <v>10</v>
      </c>
      <c r="M149" s="1">
        <f t="shared" si="1"/>
        <v>38441.509999999995</v>
      </c>
      <c r="N149" s="1"/>
    </row>
    <row r="150" spans="1:15" x14ac:dyDescent="0.25">
      <c r="A150" t="s">
        <v>604</v>
      </c>
      <c r="B150" s="2">
        <v>43100</v>
      </c>
      <c r="C150" t="s">
        <v>567</v>
      </c>
      <c r="D150">
        <v>1</v>
      </c>
      <c r="E150" t="s">
        <v>568</v>
      </c>
      <c r="F150" t="s">
        <v>24</v>
      </c>
      <c r="G150" t="s">
        <v>25</v>
      </c>
      <c r="H150" t="s">
        <v>569</v>
      </c>
      <c r="J150" s="21"/>
      <c r="K150">
        <v>120</v>
      </c>
      <c r="L150" s="19">
        <v>10</v>
      </c>
      <c r="M150" s="1">
        <f t="shared" si="1"/>
        <v>38321.509999999995</v>
      </c>
      <c r="N150" s="1"/>
    </row>
    <row r="151" spans="1:15" x14ac:dyDescent="0.25">
      <c r="A151" t="s">
        <v>605</v>
      </c>
      <c r="B151" s="2">
        <v>43100</v>
      </c>
      <c r="C151" t="s">
        <v>570</v>
      </c>
      <c r="D151">
        <v>1</v>
      </c>
      <c r="E151" t="s">
        <v>571</v>
      </c>
      <c r="F151" t="s">
        <v>24</v>
      </c>
      <c r="G151" t="s">
        <v>25</v>
      </c>
      <c r="H151" t="s">
        <v>572</v>
      </c>
      <c r="J151" s="20"/>
      <c r="K151" s="1">
        <v>1499.95</v>
      </c>
      <c r="L151" s="19">
        <v>10</v>
      </c>
      <c r="M151" s="1">
        <f t="shared" si="1"/>
        <v>36821.56</v>
      </c>
      <c r="N151" s="1"/>
    </row>
    <row r="152" spans="1:15" x14ac:dyDescent="0.25">
      <c r="A152" t="s">
        <v>606</v>
      </c>
      <c r="B152" s="2">
        <v>43100</v>
      </c>
      <c r="C152" t="s">
        <v>573</v>
      </c>
      <c r="D152">
        <v>1</v>
      </c>
      <c r="E152" t="s">
        <v>574</v>
      </c>
      <c r="F152" t="s">
        <v>24</v>
      </c>
      <c r="G152" t="s">
        <v>25</v>
      </c>
      <c r="H152" t="s">
        <v>575</v>
      </c>
      <c r="J152" s="21"/>
      <c r="K152">
        <v>872</v>
      </c>
      <c r="L152" s="19">
        <v>10</v>
      </c>
      <c r="M152" s="1">
        <f>+M151+I152-K152</f>
        <v>35949.56</v>
      </c>
      <c r="N152" s="12">
        <f>+I114-K152-K151-K150-K149-K148-K147-K146-K145-K133-K134-K135-K115</f>
        <v>12586.679999999997</v>
      </c>
      <c r="O152" t="s">
        <v>607</v>
      </c>
    </row>
    <row r="153" spans="1:15" x14ac:dyDescent="0.25">
      <c r="B153" s="2"/>
      <c r="I153" s="1"/>
      <c r="M153" s="1"/>
      <c r="N153" s="1"/>
    </row>
    <row r="154" spans="1:15" x14ac:dyDescent="0.25">
      <c r="B154" s="2"/>
      <c r="I154" s="1"/>
      <c r="M154" s="1"/>
      <c r="N154" s="1"/>
    </row>
    <row r="155" spans="1:15" x14ac:dyDescent="0.25">
      <c r="B155" s="2"/>
      <c r="I155" s="1"/>
      <c r="M155" s="1"/>
    </row>
    <row r="156" spans="1:15" x14ac:dyDescent="0.25">
      <c r="H156" t="s">
        <v>44</v>
      </c>
      <c r="I156" s="1">
        <v>288215</v>
      </c>
      <c r="K156" s="1">
        <v>91698.67</v>
      </c>
    </row>
    <row r="157" spans="1:15" x14ac:dyDescent="0.25">
      <c r="H157" t="s">
        <v>45</v>
      </c>
      <c r="M157" s="1">
        <f>+M152</f>
        <v>35949.56</v>
      </c>
      <c r="N157" s="1">
        <f>+M157</f>
        <v>35949.56</v>
      </c>
      <c r="O157" s="1">
        <f>+N157-N141-N152</f>
        <v>13515.080000000002</v>
      </c>
    </row>
    <row r="158" spans="1:15" x14ac:dyDescent="0.25">
      <c r="A158" t="s">
        <v>11</v>
      </c>
      <c r="B158" t="s">
        <v>10</v>
      </c>
      <c r="C158" t="s">
        <v>12</v>
      </c>
      <c r="D158" t="s">
        <v>13</v>
      </c>
      <c r="E158" t="s">
        <v>14</v>
      </c>
      <c r="F158" t="s">
        <v>15</v>
      </c>
      <c r="G158" t="s">
        <v>10</v>
      </c>
      <c r="H158" t="s">
        <v>474</v>
      </c>
      <c r="I158" t="s">
        <v>326</v>
      </c>
      <c r="K158" t="s">
        <v>14</v>
      </c>
      <c r="M158" t="s">
        <v>221</v>
      </c>
    </row>
    <row r="159" spans="1:15" x14ac:dyDescent="0.25">
      <c r="A159" t="s">
        <v>217</v>
      </c>
      <c r="B159" t="s">
        <v>266</v>
      </c>
      <c r="C159" t="s">
        <v>76</v>
      </c>
      <c r="D159" t="s">
        <v>77</v>
      </c>
      <c r="E159" t="s">
        <v>78</v>
      </c>
      <c r="F159" t="s">
        <v>79</v>
      </c>
    </row>
    <row r="160" spans="1:15" x14ac:dyDescent="0.25">
      <c r="A160" t="s">
        <v>11</v>
      </c>
      <c r="B160" t="s">
        <v>10</v>
      </c>
      <c r="C160" t="s">
        <v>12</v>
      </c>
      <c r="D160" t="s">
        <v>13</v>
      </c>
      <c r="E160" t="s">
        <v>14</v>
      </c>
      <c r="F160" t="s">
        <v>15</v>
      </c>
      <c r="G160" t="s">
        <v>10</v>
      </c>
      <c r="H160" t="s">
        <v>474</v>
      </c>
      <c r="I160" t="s">
        <v>326</v>
      </c>
      <c r="K160" t="s">
        <v>14</v>
      </c>
      <c r="M160" t="s">
        <v>221</v>
      </c>
    </row>
    <row r="161" spans="1:13" x14ac:dyDescent="0.25">
      <c r="H161" t="s">
        <v>20</v>
      </c>
      <c r="M161" s="1">
        <v>3535</v>
      </c>
    </row>
    <row r="162" spans="1:13" x14ac:dyDescent="0.25">
      <c r="A162" t="s">
        <v>50</v>
      </c>
      <c r="B162" s="2">
        <v>42754</v>
      </c>
      <c r="C162" t="s">
        <v>51</v>
      </c>
      <c r="D162">
        <v>1</v>
      </c>
      <c r="E162" t="s">
        <v>52</v>
      </c>
      <c r="F162" t="s">
        <v>53</v>
      </c>
      <c r="G162" t="s">
        <v>25</v>
      </c>
      <c r="H162" t="s">
        <v>263</v>
      </c>
      <c r="I162" s="1">
        <v>4300</v>
      </c>
      <c r="M162" s="1">
        <v>7835</v>
      </c>
    </row>
    <row r="163" spans="1:13" x14ac:dyDescent="0.25">
      <c r="A163" t="s">
        <v>80</v>
      </c>
      <c r="B163" s="2">
        <v>42789</v>
      </c>
      <c r="C163" t="s">
        <v>81</v>
      </c>
      <c r="D163">
        <v>1</v>
      </c>
      <c r="E163" t="s">
        <v>82</v>
      </c>
      <c r="F163" t="s">
        <v>24</v>
      </c>
      <c r="G163" t="s">
        <v>35</v>
      </c>
      <c r="H163" t="s">
        <v>83</v>
      </c>
      <c r="K163" s="1">
        <v>4300</v>
      </c>
      <c r="M163" s="1">
        <v>3535</v>
      </c>
    </row>
    <row r="164" spans="1:13" x14ac:dyDescent="0.25">
      <c r="A164" t="s">
        <v>32</v>
      </c>
      <c r="B164" s="2">
        <v>42790</v>
      </c>
      <c r="C164" t="s">
        <v>33</v>
      </c>
      <c r="D164">
        <v>1</v>
      </c>
      <c r="E164" t="s">
        <v>34</v>
      </c>
      <c r="F164" t="s">
        <v>24</v>
      </c>
      <c r="G164" t="s">
        <v>35</v>
      </c>
      <c r="H164" t="s">
        <v>84</v>
      </c>
      <c r="K164" s="1">
        <v>3535</v>
      </c>
      <c r="M164">
        <v>0</v>
      </c>
    </row>
    <row r="165" spans="1:13" x14ac:dyDescent="0.25">
      <c r="A165" t="s">
        <v>310</v>
      </c>
      <c r="B165" s="2">
        <v>42892</v>
      </c>
      <c r="C165" t="s">
        <v>311</v>
      </c>
      <c r="D165">
        <v>1</v>
      </c>
      <c r="E165" t="s">
        <v>346</v>
      </c>
      <c r="F165" t="s">
        <v>53</v>
      </c>
      <c r="G165" t="s">
        <v>25</v>
      </c>
      <c r="H165" t="s">
        <v>54</v>
      </c>
      <c r="I165" s="1">
        <v>7000</v>
      </c>
      <c r="M165" s="1">
        <v>7000</v>
      </c>
    </row>
    <row r="166" spans="1:13" x14ac:dyDescent="0.25">
      <c r="A166" t="s">
        <v>347</v>
      </c>
      <c r="B166" s="2">
        <v>42959</v>
      </c>
      <c r="C166" t="s">
        <v>71</v>
      </c>
      <c r="D166">
        <v>1</v>
      </c>
      <c r="E166" t="s">
        <v>348</v>
      </c>
      <c r="F166" t="s">
        <v>24</v>
      </c>
      <c r="G166" t="s">
        <v>35</v>
      </c>
      <c r="H166" t="s">
        <v>83</v>
      </c>
      <c r="K166" s="1">
        <v>7000</v>
      </c>
      <c r="M166">
        <v>0</v>
      </c>
    </row>
    <row r="167" spans="1:13" x14ac:dyDescent="0.25">
      <c r="H167" t="s">
        <v>44</v>
      </c>
      <c r="I167" s="1">
        <v>11300</v>
      </c>
      <c r="K167" s="1">
        <v>14835</v>
      </c>
    </row>
    <row r="168" spans="1:13" x14ac:dyDescent="0.25">
      <c r="H168" t="s">
        <v>45</v>
      </c>
      <c r="M168">
        <v>0</v>
      </c>
    </row>
    <row r="169" spans="1:13" x14ac:dyDescent="0.25">
      <c r="A169" t="s">
        <v>11</v>
      </c>
      <c r="B169" t="s">
        <v>10</v>
      </c>
      <c r="C169" t="s">
        <v>12</v>
      </c>
      <c r="D169" t="s">
        <v>13</v>
      </c>
      <c r="E169" t="s">
        <v>14</v>
      </c>
      <c r="F169" t="s">
        <v>15</v>
      </c>
      <c r="G169" t="s">
        <v>10</v>
      </c>
      <c r="H169" t="s">
        <v>474</v>
      </c>
      <c r="I169" t="s">
        <v>326</v>
      </c>
      <c r="K169" t="s">
        <v>14</v>
      </c>
      <c r="M169" t="s">
        <v>221</v>
      </c>
    </row>
    <row r="171" spans="1:13" x14ac:dyDescent="0.25">
      <c r="A171" t="s">
        <v>217</v>
      </c>
      <c r="B171" t="s">
        <v>266</v>
      </c>
      <c r="C171" t="s">
        <v>389</v>
      </c>
      <c r="D171" t="s">
        <v>350</v>
      </c>
      <c r="E171" t="s">
        <v>499</v>
      </c>
      <c r="F171" t="s">
        <v>500</v>
      </c>
    </row>
    <row r="172" spans="1:13" x14ac:dyDescent="0.25">
      <c r="A172" t="s">
        <v>11</v>
      </c>
      <c r="B172" t="s">
        <v>10</v>
      </c>
      <c r="C172" t="s">
        <v>12</v>
      </c>
      <c r="D172" t="s">
        <v>13</v>
      </c>
      <c r="E172" t="s">
        <v>14</v>
      </c>
      <c r="F172" t="s">
        <v>15</v>
      </c>
      <c r="G172" t="s">
        <v>10</v>
      </c>
      <c r="H172" t="s">
        <v>474</v>
      </c>
      <c r="I172" t="s">
        <v>326</v>
      </c>
      <c r="K172" t="s">
        <v>14</v>
      </c>
      <c r="M172" t="s">
        <v>221</v>
      </c>
    </row>
    <row r="173" spans="1:13" x14ac:dyDescent="0.25">
      <c r="H173" t="s">
        <v>20</v>
      </c>
      <c r="M173">
        <v>0.5</v>
      </c>
    </row>
    <row r="174" spans="1:13" x14ac:dyDescent="0.25">
      <c r="A174" t="s">
        <v>390</v>
      </c>
      <c r="B174" s="2">
        <v>42993</v>
      </c>
      <c r="C174" t="s">
        <v>391</v>
      </c>
      <c r="D174">
        <v>1</v>
      </c>
      <c r="E174" t="s">
        <v>392</v>
      </c>
      <c r="F174" t="s">
        <v>53</v>
      </c>
      <c r="G174" t="s">
        <v>25</v>
      </c>
      <c r="H174" t="s">
        <v>54</v>
      </c>
      <c r="I174" s="1">
        <v>6000</v>
      </c>
      <c r="M174" s="1">
        <v>6000.5</v>
      </c>
    </row>
    <row r="175" spans="1:13" x14ac:dyDescent="0.25">
      <c r="A175" t="s">
        <v>393</v>
      </c>
      <c r="B175" s="2">
        <v>43005</v>
      </c>
      <c r="C175" t="s">
        <v>394</v>
      </c>
      <c r="D175">
        <v>1</v>
      </c>
      <c r="E175" t="s">
        <v>395</v>
      </c>
      <c r="F175" t="s">
        <v>53</v>
      </c>
      <c r="G175" t="s">
        <v>25</v>
      </c>
      <c r="H175" t="s">
        <v>54</v>
      </c>
      <c r="I175" s="1">
        <v>4000</v>
      </c>
      <c r="M175" s="1">
        <v>10000.5</v>
      </c>
    </row>
    <row r="176" spans="1:13" x14ac:dyDescent="0.25">
      <c r="A176" t="s">
        <v>458</v>
      </c>
      <c r="B176" s="2">
        <v>43018</v>
      </c>
      <c r="C176" t="s">
        <v>71</v>
      </c>
      <c r="D176">
        <v>1</v>
      </c>
      <c r="E176" t="s">
        <v>459</v>
      </c>
      <c r="F176" t="s">
        <v>24</v>
      </c>
      <c r="G176" t="s">
        <v>35</v>
      </c>
      <c r="H176" t="s">
        <v>355</v>
      </c>
      <c r="K176" s="1">
        <v>4000.35</v>
      </c>
      <c r="M176" s="1">
        <v>6000.15</v>
      </c>
    </row>
    <row r="177" spans="1:13" x14ac:dyDescent="0.25">
      <c r="A177" t="s">
        <v>460</v>
      </c>
      <c r="B177" s="2">
        <v>43018</v>
      </c>
      <c r="C177" t="s">
        <v>71</v>
      </c>
      <c r="D177">
        <v>1</v>
      </c>
      <c r="E177" t="s">
        <v>461</v>
      </c>
      <c r="F177" t="s">
        <v>24</v>
      </c>
      <c r="G177" t="s">
        <v>35</v>
      </c>
      <c r="H177" t="s">
        <v>355</v>
      </c>
      <c r="K177" s="1">
        <v>5999.91</v>
      </c>
      <c r="M177">
        <v>0.24</v>
      </c>
    </row>
    <row r="178" spans="1:13" x14ac:dyDescent="0.25">
      <c r="H178" t="s">
        <v>44</v>
      </c>
      <c r="I178" s="1">
        <v>10000</v>
      </c>
      <c r="K178" s="1">
        <v>10000.26</v>
      </c>
    </row>
    <row r="179" spans="1:13" x14ac:dyDescent="0.25">
      <c r="H179" t="s">
        <v>45</v>
      </c>
      <c r="M179">
        <v>0.24</v>
      </c>
    </row>
    <row r="180" spans="1:13" x14ac:dyDescent="0.25">
      <c r="A180" t="s">
        <v>11</v>
      </c>
      <c r="B180" t="s">
        <v>10</v>
      </c>
      <c r="C180" t="s">
        <v>12</v>
      </c>
      <c r="D180" t="s">
        <v>13</v>
      </c>
      <c r="E180" t="s">
        <v>14</v>
      </c>
      <c r="F180" t="s">
        <v>15</v>
      </c>
      <c r="G180" t="s">
        <v>10</v>
      </c>
      <c r="H180" t="s">
        <v>474</v>
      </c>
      <c r="I180" t="s">
        <v>326</v>
      </c>
      <c r="K180" t="s">
        <v>14</v>
      </c>
      <c r="M180" t="s">
        <v>221</v>
      </c>
    </row>
    <row r="183" spans="1:13" x14ac:dyDescent="0.25">
      <c r="A183" t="s">
        <v>217</v>
      </c>
      <c r="B183" t="s">
        <v>266</v>
      </c>
      <c r="C183" t="s">
        <v>85</v>
      </c>
      <c r="D183" t="s">
        <v>86</v>
      </c>
      <c r="E183" t="s">
        <v>87</v>
      </c>
      <c r="F183" t="s">
        <v>88</v>
      </c>
    </row>
    <row r="184" spans="1:13" x14ac:dyDescent="0.25">
      <c r="A184" t="s">
        <v>11</v>
      </c>
      <c r="B184" t="s">
        <v>10</v>
      </c>
      <c r="C184" t="s">
        <v>12</v>
      </c>
      <c r="D184" t="s">
        <v>13</v>
      </c>
      <c r="E184" t="s">
        <v>14</v>
      </c>
      <c r="F184" t="s">
        <v>15</v>
      </c>
      <c r="G184" t="s">
        <v>10</v>
      </c>
      <c r="H184" t="s">
        <v>474</v>
      </c>
      <c r="I184" t="s">
        <v>326</v>
      </c>
      <c r="K184" t="s">
        <v>14</v>
      </c>
      <c r="M184" t="s">
        <v>221</v>
      </c>
    </row>
    <row r="185" spans="1:13" x14ac:dyDescent="0.25">
      <c r="H185" t="s">
        <v>20</v>
      </c>
      <c r="M185">
        <v>0</v>
      </c>
    </row>
    <row r="186" spans="1:13" x14ac:dyDescent="0.25">
      <c r="A186" t="s">
        <v>89</v>
      </c>
      <c r="B186" s="2">
        <v>42748</v>
      </c>
      <c r="C186" t="s">
        <v>90</v>
      </c>
      <c r="D186">
        <v>1</v>
      </c>
      <c r="E186" t="s">
        <v>91</v>
      </c>
      <c r="F186" t="s">
        <v>53</v>
      </c>
      <c r="G186" t="s">
        <v>25</v>
      </c>
      <c r="H186" t="s">
        <v>54</v>
      </c>
      <c r="I186" s="1">
        <v>4800</v>
      </c>
      <c r="M186" s="1">
        <v>4800</v>
      </c>
    </row>
    <row r="187" spans="1:13" x14ac:dyDescent="0.25">
      <c r="A187" t="s">
        <v>92</v>
      </c>
      <c r="B187" s="2">
        <v>42765</v>
      </c>
      <c r="C187" t="s">
        <v>71</v>
      </c>
      <c r="D187">
        <v>1</v>
      </c>
      <c r="E187" t="s">
        <v>93</v>
      </c>
      <c r="F187" t="s">
        <v>24</v>
      </c>
      <c r="G187" t="s">
        <v>35</v>
      </c>
      <c r="H187" t="s">
        <v>94</v>
      </c>
      <c r="K187" s="1">
        <v>4800.93</v>
      </c>
      <c r="M187">
        <v>-0.93</v>
      </c>
    </row>
    <row r="188" spans="1:13" x14ac:dyDescent="0.25">
      <c r="A188" t="s">
        <v>317</v>
      </c>
      <c r="B188" s="2">
        <v>42914</v>
      </c>
      <c r="C188" t="s">
        <v>318</v>
      </c>
      <c r="D188">
        <v>1</v>
      </c>
      <c r="E188" t="s">
        <v>357</v>
      </c>
      <c r="F188" t="s">
        <v>53</v>
      </c>
      <c r="G188" t="s">
        <v>25</v>
      </c>
      <c r="H188" t="s">
        <v>54</v>
      </c>
      <c r="I188" s="1">
        <v>5000</v>
      </c>
      <c r="M188" s="1">
        <v>4999.07</v>
      </c>
    </row>
    <row r="189" spans="1:13" x14ac:dyDescent="0.25">
      <c r="A189" t="s">
        <v>320</v>
      </c>
      <c r="B189" s="2">
        <v>42943</v>
      </c>
      <c r="C189" t="s">
        <v>71</v>
      </c>
      <c r="D189">
        <v>1</v>
      </c>
      <c r="E189" t="s">
        <v>358</v>
      </c>
      <c r="F189" t="s">
        <v>24</v>
      </c>
      <c r="G189" t="s">
        <v>35</v>
      </c>
      <c r="H189" t="s">
        <v>94</v>
      </c>
      <c r="K189" s="1">
        <v>5000.0200000000004</v>
      </c>
      <c r="M189">
        <v>-0.95</v>
      </c>
    </row>
    <row r="190" spans="1:13" x14ac:dyDescent="0.25">
      <c r="H190" t="s">
        <v>44</v>
      </c>
      <c r="I190" s="1">
        <v>9800</v>
      </c>
      <c r="K190" s="1">
        <v>9800.9500000000007</v>
      </c>
    </row>
    <row r="191" spans="1:13" x14ac:dyDescent="0.25">
      <c r="H191" t="s">
        <v>45</v>
      </c>
      <c r="M191">
        <v>-0.95</v>
      </c>
    </row>
    <row r="192" spans="1:13" x14ac:dyDescent="0.25">
      <c r="A192" t="s">
        <v>11</v>
      </c>
      <c r="B192" t="s">
        <v>10</v>
      </c>
      <c r="C192" t="s">
        <v>12</v>
      </c>
      <c r="D192" t="s">
        <v>13</v>
      </c>
      <c r="E192" t="s">
        <v>14</v>
      </c>
      <c r="F192" t="s">
        <v>15</v>
      </c>
      <c r="G192" t="s">
        <v>10</v>
      </c>
      <c r="H192" t="s">
        <v>474</v>
      </c>
      <c r="I192" t="s">
        <v>326</v>
      </c>
      <c r="K192" t="s">
        <v>14</v>
      </c>
      <c r="M192" t="s">
        <v>221</v>
      </c>
    </row>
    <row r="195" spans="1:13" x14ac:dyDescent="0.25">
      <c r="A195" t="s">
        <v>217</v>
      </c>
      <c r="B195" t="s">
        <v>266</v>
      </c>
      <c r="C195">
        <v>5</v>
      </c>
      <c r="D195" t="s">
        <v>396</v>
      </c>
      <c r="E195" t="s">
        <v>501</v>
      </c>
      <c r="F195" t="s">
        <v>502</v>
      </c>
    </row>
    <row r="196" spans="1:13" x14ac:dyDescent="0.25">
      <c r="A196" t="s">
        <v>11</v>
      </c>
      <c r="B196" t="s">
        <v>10</v>
      </c>
      <c r="C196" t="s">
        <v>12</v>
      </c>
      <c r="D196" t="s">
        <v>13</v>
      </c>
      <c r="E196" t="s">
        <v>14</v>
      </c>
      <c r="F196" t="s">
        <v>15</v>
      </c>
      <c r="G196" t="s">
        <v>10</v>
      </c>
      <c r="H196" t="s">
        <v>474</v>
      </c>
      <c r="I196" t="s">
        <v>326</v>
      </c>
      <c r="K196" t="s">
        <v>14</v>
      </c>
      <c r="M196" t="s">
        <v>221</v>
      </c>
    </row>
    <row r="197" spans="1:13" x14ac:dyDescent="0.25">
      <c r="H197" t="s">
        <v>20</v>
      </c>
      <c r="M197" s="1">
        <v>29600</v>
      </c>
    </row>
    <row r="198" spans="1:13" x14ac:dyDescent="0.25">
      <c r="A198" t="s">
        <v>399</v>
      </c>
      <c r="B198" s="2">
        <v>42825</v>
      </c>
      <c r="C198" t="s">
        <v>400</v>
      </c>
      <c r="D198">
        <v>1</v>
      </c>
      <c r="E198" t="s">
        <v>401</v>
      </c>
      <c r="F198" t="s">
        <v>24</v>
      </c>
      <c r="G198" t="s">
        <v>25</v>
      </c>
      <c r="H198" t="s">
        <v>402</v>
      </c>
      <c r="K198" s="1">
        <v>29600</v>
      </c>
      <c r="M198">
        <v>0</v>
      </c>
    </row>
    <row r="199" spans="1:13" x14ac:dyDescent="0.25">
      <c r="H199" t="s">
        <v>44</v>
      </c>
      <c r="I199">
        <v>0</v>
      </c>
      <c r="K199" s="1">
        <v>29600</v>
      </c>
    </row>
    <row r="200" spans="1:13" x14ac:dyDescent="0.25">
      <c r="H200" t="s">
        <v>45</v>
      </c>
      <c r="M200">
        <v>0</v>
      </c>
    </row>
    <row r="201" spans="1:13" x14ac:dyDescent="0.25">
      <c r="A201" t="s">
        <v>11</v>
      </c>
      <c r="B201" t="s">
        <v>10</v>
      </c>
      <c r="C201" t="s">
        <v>12</v>
      </c>
      <c r="D201" t="s">
        <v>13</v>
      </c>
      <c r="E201" t="s">
        <v>14</v>
      </c>
      <c r="F201" t="s">
        <v>15</v>
      </c>
      <c r="G201" t="s">
        <v>10</v>
      </c>
      <c r="H201" t="s">
        <v>474</v>
      </c>
      <c r="I201" t="s">
        <v>326</v>
      </c>
      <c r="K201" t="s">
        <v>14</v>
      </c>
      <c r="M201" t="s">
        <v>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opLeftCell="A28" workbookViewId="0">
      <selection activeCell="H33" sqref="H33"/>
    </sheetView>
  </sheetViews>
  <sheetFormatPr baseColWidth="10" defaultRowHeight="15" x14ac:dyDescent="0.25"/>
  <cols>
    <col min="8" max="8" width="40.42578125" bestFit="1" customWidth="1"/>
    <col min="10" max="10" width="4.140625" style="3" customWidth="1"/>
    <col min="12" max="12" width="4.140625" style="3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96</v>
      </c>
    </row>
    <row r="4" spans="1:13" x14ac:dyDescent="0.25">
      <c r="A4" t="s">
        <v>97</v>
      </c>
    </row>
    <row r="6" spans="1:13" x14ac:dyDescent="0.25">
      <c r="A6" t="s">
        <v>2</v>
      </c>
    </row>
    <row r="7" spans="1:13" x14ac:dyDescent="0.25">
      <c r="A7" t="s">
        <v>0</v>
      </c>
    </row>
    <row r="9" spans="1:13" x14ac:dyDescent="0.25">
      <c r="A9" t="s">
        <v>3</v>
      </c>
    </row>
    <row r="10" spans="1:13" x14ac:dyDescent="0.25">
      <c r="A10" t="s">
        <v>4</v>
      </c>
    </row>
    <row r="11" spans="1:13" x14ac:dyDescent="0.25">
      <c r="H11" t="s">
        <v>20</v>
      </c>
      <c r="M11" s="1">
        <v>-235609.91</v>
      </c>
    </row>
    <row r="12" spans="1:13" x14ac:dyDescent="0.25">
      <c r="A12" t="s">
        <v>98</v>
      </c>
      <c r="B12" s="2">
        <v>42415</v>
      </c>
      <c r="C12" t="s">
        <v>99</v>
      </c>
      <c r="D12">
        <v>1</v>
      </c>
      <c r="E12" t="s">
        <v>100</v>
      </c>
      <c r="F12" t="s">
        <v>24</v>
      </c>
      <c r="G12" t="s">
        <v>25</v>
      </c>
      <c r="H12" t="s">
        <v>101</v>
      </c>
      <c r="K12">
        <v>931.34</v>
      </c>
      <c r="M12" s="1">
        <f>+M11+I12-K12</f>
        <v>-236541.25</v>
      </c>
    </row>
    <row r="13" spans="1:13" x14ac:dyDescent="0.25">
      <c r="A13" t="s">
        <v>102</v>
      </c>
      <c r="B13" s="2">
        <v>42489</v>
      </c>
      <c r="C13" t="s">
        <v>99</v>
      </c>
      <c r="D13">
        <v>1</v>
      </c>
      <c r="E13" t="s">
        <v>103</v>
      </c>
      <c r="F13" t="s">
        <v>24</v>
      </c>
      <c r="G13" t="s">
        <v>25</v>
      </c>
      <c r="H13" t="s">
        <v>104</v>
      </c>
      <c r="K13" s="1">
        <v>2169.1999999999998</v>
      </c>
      <c r="M13" s="1">
        <f t="shared" ref="M13:M46" si="0">+M12+I13-K13</f>
        <v>-238710.45</v>
      </c>
    </row>
    <row r="14" spans="1:13" x14ac:dyDescent="0.25">
      <c r="A14" t="s">
        <v>105</v>
      </c>
      <c r="B14" s="2">
        <v>42490</v>
      </c>
      <c r="C14" t="s">
        <v>106</v>
      </c>
      <c r="D14">
        <v>1</v>
      </c>
      <c r="E14" t="s">
        <v>107</v>
      </c>
      <c r="F14" t="s">
        <v>24</v>
      </c>
      <c r="G14" t="s">
        <v>25</v>
      </c>
      <c r="H14" t="s">
        <v>108</v>
      </c>
      <c r="I14">
        <v>972.31</v>
      </c>
      <c r="M14" s="1">
        <f t="shared" si="0"/>
        <v>-237738.14</v>
      </c>
    </row>
    <row r="15" spans="1:13" x14ac:dyDescent="0.25">
      <c r="A15" t="s">
        <v>105</v>
      </c>
      <c r="B15" s="2">
        <v>42490</v>
      </c>
      <c r="C15" t="s">
        <v>106</v>
      </c>
      <c r="D15">
        <v>1</v>
      </c>
      <c r="E15" t="s">
        <v>107</v>
      </c>
      <c r="F15" t="s">
        <v>24</v>
      </c>
      <c r="G15" t="s">
        <v>25</v>
      </c>
      <c r="H15" t="s">
        <v>109</v>
      </c>
      <c r="I15">
        <v>510.04</v>
      </c>
      <c r="M15" s="1">
        <f t="shared" si="0"/>
        <v>-237228.1</v>
      </c>
    </row>
    <row r="16" spans="1:13" x14ac:dyDescent="0.25">
      <c r="A16" t="s">
        <v>105</v>
      </c>
      <c r="B16" s="2">
        <v>42490</v>
      </c>
      <c r="C16" t="s">
        <v>106</v>
      </c>
      <c r="D16">
        <v>1</v>
      </c>
      <c r="E16" t="s">
        <v>107</v>
      </c>
      <c r="F16" t="s">
        <v>24</v>
      </c>
      <c r="G16" t="s">
        <v>25</v>
      </c>
      <c r="H16" t="s">
        <v>110</v>
      </c>
      <c r="I16" s="1">
        <v>2060.9699999999998</v>
      </c>
      <c r="M16" s="1">
        <f t="shared" si="0"/>
        <v>-235167.13</v>
      </c>
    </row>
    <row r="17" spans="1:13" x14ac:dyDescent="0.25">
      <c r="A17" t="s">
        <v>111</v>
      </c>
      <c r="B17" s="2">
        <v>42549</v>
      </c>
      <c r="C17" t="s">
        <v>112</v>
      </c>
      <c r="D17">
        <v>2</v>
      </c>
      <c r="E17" t="s">
        <v>113</v>
      </c>
      <c r="F17" t="s">
        <v>114</v>
      </c>
      <c r="G17" t="s">
        <v>25</v>
      </c>
      <c r="H17" t="s">
        <v>115</v>
      </c>
      <c r="I17" s="1">
        <v>1624</v>
      </c>
      <c r="J17" s="3">
        <v>4</v>
      </c>
      <c r="M17" s="1">
        <f t="shared" si="0"/>
        <v>-233543.13</v>
      </c>
    </row>
    <row r="18" spans="1:13" x14ac:dyDescent="0.25">
      <c r="A18" t="s">
        <v>116</v>
      </c>
      <c r="B18" s="2">
        <v>42549</v>
      </c>
      <c r="C18" t="s">
        <v>117</v>
      </c>
      <c r="D18">
        <v>1</v>
      </c>
      <c r="E18" t="s">
        <v>118</v>
      </c>
      <c r="F18" t="s">
        <v>24</v>
      </c>
      <c r="G18" t="s">
        <v>25</v>
      </c>
      <c r="H18" t="s">
        <v>119</v>
      </c>
      <c r="I18" s="1">
        <v>1044</v>
      </c>
      <c r="M18" s="1">
        <f t="shared" si="0"/>
        <v>-232499.13</v>
      </c>
    </row>
    <row r="19" spans="1:13" x14ac:dyDescent="0.25">
      <c r="A19" t="s">
        <v>63</v>
      </c>
      <c r="B19" s="2">
        <v>42613</v>
      </c>
      <c r="C19" t="s">
        <v>120</v>
      </c>
      <c r="D19">
        <v>1</v>
      </c>
      <c r="E19" t="s">
        <v>121</v>
      </c>
      <c r="F19" t="s">
        <v>24</v>
      </c>
      <c r="G19" t="s">
        <v>25</v>
      </c>
      <c r="H19" t="s">
        <v>122</v>
      </c>
      <c r="I19" s="1">
        <v>2947.77</v>
      </c>
      <c r="J19" s="3">
        <v>1</v>
      </c>
      <c r="M19" s="1">
        <f t="shared" si="0"/>
        <v>-229551.36000000002</v>
      </c>
    </row>
    <row r="20" spans="1:13" x14ac:dyDescent="0.25">
      <c r="A20" t="s">
        <v>123</v>
      </c>
      <c r="B20" s="2">
        <v>42613</v>
      </c>
      <c r="C20" t="s">
        <v>124</v>
      </c>
      <c r="D20">
        <v>1</v>
      </c>
      <c r="E20" t="s">
        <v>125</v>
      </c>
      <c r="F20" t="s">
        <v>24</v>
      </c>
      <c r="G20" t="s">
        <v>25</v>
      </c>
      <c r="H20" t="s">
        <v>126</v>
      </c>
      <c r="I20" s="1">
        <v>3826.7</v>
      </c>
      <c r="M20" s="1">
        <f t="shared" si="0"/>
        <v>-225724.66</v>
      </c>
    </row>
    <row r="21" spans="1:13" x14ac:dyDescent="0.25">
      <c r="A21" t="s">
        <v>127</v>
      </c>
      <c r="B21" s="2">
        <v>42613</v>
      </c>
      <c r="C21" t="s">
        <v>99</v>
      </c>
      <c r="D21">
        <v>1</v>
      </c>
      <c r="E21" t="s">
        <v>128</v>
      </c>
      <c r="F21" t="s">
        <v>24</v>
      </c>
      <c r="G21" t="s">
        <v>25</v>
      </c>
      <c r="H21" t="s">
        <v>129</v>
      </c>
      <c r="K21" s="1">
        <v>4963.51</v>
      </c>
      <c r="M21" s="1">
        <f t="shared" si="0"/>
        <v>-230688.17</v>
      </c>
    </row>
    <row r="22" spans="1:13" x14ac:dyDescent="0.25">
      <c r="A22" t="s">
        <v>130</v>
      </c>
      <c r="B22" s="2">
        <v>42635</v>
      </c>
      <c r="C22" t="s">
        <v>131</v>
      </c>
      <c r="D22">
        <v>1</v>
      </c>
      <c r="E22" t="s">
        <v>132</v>
      </c>
      <c r="F22" t="s">
        <v>24</v>
      </c>
      <c r="G22" t="s">
        <v>25</v>
      </c>
      <c r="H22" t="s">
        <v>133</v>
      </c>
      <c r="I22" s="1">
        <v>2663.95</v>
      </c>
      <c r="J22" s="3">
        <v>5</v>
      </c>
      <c r="M22" s="1">
        <f t="shared" si="0"/>
        <v>-228024.22</v>
      </c>
    </row>
    <row r="23" spans="1:13" x14ac:dyDescent="0.25">
      <c r="A23" t="s">
        <v>134</v>
      </c>
      <c r="B23" s="2">
        <v>42643</v>
      </c>
      <c r="C23" t="s">
        <v>135</v>
      </c>
      <c r="D23">
        <v>1</v>
      </c>
      <c r="E23" t="s">
        <v>136</v>
      </c>
      <c r="F23" t="s">
        <v>24</v>
      </c>
      <c r="G23" t="s">
        <v>30</v>
      </c>
      <c r="H23" t="s">
        <v>137</v>
      </c>
      <c r="I23" s="1">
        <v>1392</v>
      </c>
      <c r="J23" s="3">
        <v>2</v>
      </c>
      <c r="M23" s="1">
        <f t="shared" si="0"/>
        <v>-226632.22</v>
      </c>
    </row>
    <row r="24" spans="1:13" x14ac:dyDescent="0.25">
      <c r="A24" t="s">
        <v>138</v>
      </c>
      <c r="B24" s="2">
        <v>42643</v>
      </c>
      <c r="C24" t="s">
        <v>139</v>
      </c>
      <c r="D24">
        <v>1</v>
      </c>
      <c r="E24" t="s">
        <v>140</v>
      </c>
      <c r="F24" t="s">
        <v>24</v>
      </c>
      <c r="G24" t="s">
        <v>30</v>
      </c>
      <c r="H24" t="s">
        <v>141</v>
      </c>
      <c r="I24" s="1">
        <v>1160</v>
      </c>
      <c r="M24" s="1">
        <f t="shared" si="0"/>
        <v>-225472.22</v>
      </c>
    </row>
    <row r="25" spans="1:13" x14ac:dyDescent="0.25">
      <c r="A25" t="s">
        <v>142</v>
      </c>
      <c r="B25" s="2">
        <v>42663</v>
      </c>
      <c r="C25" t="s">
        <v>143</v>
      </c>
      <c r="D25">
        <v>1</v>
      </c>
      <c r="E25" t="s">
        <v>144</v>
      </c>
      <c r="F25" t="s">
        <v>24</v>
      </c>
      <c r="G25" t="s">
        <v>30</v>
      </c>
      <c r="H25" t="s">
        <v>145</v>
      </c>
      <c r="I25" s="1">
        <v>3828</v>
      </c>
      <c r="J25" s="3">
        <v>3</v>
      </c>
      <c r="M25" s="1">
        <f t="shared" si="0"/>
        <v>-221644.22</v>
      </c>
    </row>
    <row r="26" spans="1:13" x14ac:dyDescent="0.25">
      <c r="A26" t="s">
        <v>146</v>
      </c>
      <c r="B26" s="2">
        <v>42669</v>
      </c>
      <c r="C26" t="s">
        <v>147</v>
      </c>
      <c r="D26">
        <v>1</v>
      </c>
      <c r="E26" t="s">
        <v>148</v>
      </c>
      <c r="F26" t="s">
        <v>24</v>
      </c>
      <c r="G26" t="s">
        <v>30</v>
      </c>
      <c r="H26" t="s">
        <v>149</v>
      </c>
      <c r="I26" s="1">
        <v>1741.16</v>
      </c>
      <c r="J26" s="3">
        <v>6</v>
      </c>
      <c r="M26" s="1">
        <f t="shared" si="0"/>
        <v>-219903.06</v>
      </c>
    </row>
    <row r="27" spans="1:13" x14ac:dyDescent="0.25">
      <c r="A27" t="s">
        <v>150</v>
      </c>
      <c r="B27" s="2">
        <v>42674</v>
      </c>
      <c r="C27" t="s">
        <v>151</v>
      </c>
      <c r="D27">
        <v>1</v>
      </c>
      <c r="E27" t="s">
        <v>152</v>
      </c>
      <c r="F27" t="s">
        <v>24</v>
      </c>
      <c r="G27" t="s">
        <v>25</v>
      </c>
      <c r="H27" t="s">
        <v>153</v>
      </c>
      <c r="K27">
        <v>773</v>
      </c>
      <c r="M27" s="1">
        <f t="shared" si="0"/>
        <v>-220676.06</v>
      </c>
    </row>
    <row r="28" spans="1:13" x14ac:dyDescent="0.25">
      <c r="A28" t="s">
        <v>154</v>
      </c>
      <c r="B28" s="2">
        <v>42674</v>
      </c>
      <c r="C28" t="s">
        <v>155</v>
      </c>
      <c r="D28">
        <v>1</v>
      </c>
      <c r="E28" t="s">
        <v>156</v>
      </c>
      <c r="F28" t="s">
        <v>24</v>
      </c>
      <c r="G28" t="s">
        <v>25</v>
      </c>
      <c r="H28" t="s">
        <v>157</v>
      </c>
      <c r="K28" s="1">
        <v>1392</v>
      </c>
      <c r="L28" s="3">
        <v>2</v>
      </c>
      <c r="M28" s="1">
        <f t="shared" si="0"/>
        <v>-222068.06</v>
      </c>
    </row>
    <row r="29" spans="1:13" x14ac:dyDescent="0.25">
      <c r="A29" t="s">
        <v>158</v>
      </c>
      <c r="B29" s="2">
        <v>42683</v>
      </c>
      <c r="C29" t="s">
        <v>159</v>
      </c>
      <c r="D29">
        <v>1</v>
      </c>
      <c r="E29" t="s">
        <v>160</v>
      </c>
      <c r="F29" t="s">
        <v>24</v>
      </c>
      <c r="G29" t="s">
        <v>35</v>
      </c>
      <c r="H29" t="s">
        <v>161</v>
      </c>
      <c r="K29" s="1">
        <v>2947.77</v>
      </c>
      <c r="L29" s="3">
        <v>1</v>
      </c>
      <c r="M29" s="1">
        <f t="shared" si="0"/>
        <v>-225015.83</v>
      </c>
    </row>
    <row r="30" spans="1:13" x14ac:dyDescent="0.25">
      <c r="A30" t="s">
        <v>162</v>
      </c>
      <c r="B30" s="2">
        <v>42690</v>
      </c>
      <c r="C30" t="s">
        <v>151</v>
      </c>
      <c r="D30">
        <v>1</v>
      </c>
      <c r="E30" t="s">
        <v>163</v>
      </c>
      <c r="F30" t="s">
        <v>24</v>
      </c>
      <c r="G30" t="s">
        <v>25</v>
      </c>
      <c r="H30" t="s">
        <v>164</v>
      </c>
      <c r="K30">
        <v>193</v>
      </c>
      <c r="M30" s="1">
        <f t="shared" si="0"/>
        <v>-225208.83</v>
      </c>
    </row>
    <row r="31" spans="1:13" x14ac:dyDescent="0.25">
      <c r="A31" t="s">
        <v>162</v>
      </c>
      <c r="B31" s="2">
        <v>42690</v>
      </c>
      <c r="C31" t="s">
        <v>151</v>
      </c>
      <c r="D31">
        <v>1</v>
      </c>
      <c r="E31" t="s">
        <v>163</v>
      </c>
      <c r="F31" t="s">
        <v>24</v>
      </c>
      <c r="G31" t="s">
        <v>25</v>
      </c>
      <c r="H31" t="s">
        <v>153</v>
      </c>
      <c r="K31">
        <v>193</v>
      </c>
      <c r="M31" s="1">
        <f t="shared" si="0"/>
        <v>-225401.83</v>
      </c>
    </row>
    <row r="32" spans="1:13" x14ac:dyDescent="0.25">
      <c r="A32" t="s">
        <v>165</v>
      </c>
      <c r="B32" s="2">
        <v>42697</v>
      </c>
      <c r="C32" t="s">
        <v>155</v>
      </c>
      <c r="D32">
        <v>1</v>
      </c>
      <c r="E32" t="s">
        <v>166</v>
      </c>
      <c r="F32" t="s">
        <v>24</v>
      </c>
      <c r="G32" t="s">
        <v>25</v>
      </c>
      <c r="H32" t="s">
        <v>167</v>
      </c>
      <c r="K32">
        <v>0</v>
      </c>
      <c r="M32" s="1">
        <f t="shared" si="0"/>
        <v>-225401.83</v>
      </c>
    </row>
    <row r="33" spans="1:15" x14ac:dyDescent="0.25">
      <c r="A33" t="s">
        <v>168</v>
      </c>
      <c r="B33" s="2">
        <v>42704</v>
      </c>
      <c r="C33" t="s">
        <v>169</v>
      </c>
      <c r="D33">
        <v>1</v>
      </c>
      <c r="E33" t="s">
        <v>170</v>
      </c>
      <c r="F33" t="s">
        <v>24</v>
      </c>
      <c r="G33" t="s">
        <v>25</v>
      </c>
      <c r="H33" t="s">
        <v>171</v>
      </c>
      <c r="I33" s="1">
        <v>13117.05</v>
      </c>
      <c r="M33" s="1">
        <f t="shared" si="0"/>
        <v>-212284.78</v>
      </c>
    </row>
    <row r="34" spans="1:15" x14ac:dyDescent="0.25">
      <c r="A34" t="s">
        <v>172</v>
      </c>
      <c r="B34" s="2">
        <v>42704</v>
      </c>
      <c r="C34" t="s">
        <v>173</v>
      </c>
      <c r="D34">
        <v>1</v>
      </c>
      <c r="E34" t="s">
        <v>174</v>
      </c>
      <c r="F34" t="s">
        <v>24</v>
      </c>
      <c r="G34" t="s">
        <v>25</v>
      </c>
      <c r="H34" t="s">
        <v>175</v>
      </c>
      <c r="K34">
        <v>400</v>
      </c>
      <c r="M34" s="1">
        <f t="shared" si="0"/>
        <v>-212684.78</v>
      </c>
      <c r="O34" t="s">
        <v>184</v>
      </c>
    </row>
    <row r="35" spans="1:15" x14ac:dyDescent="0.25">
      <c r="A35" t="s">
        <v>176</v>
      </c>
      <c r="B35" s="2">
        <v>42735</v>
      </c>
      <c r="C35" t="s">
        <v>177</v>
      </c>
      <c r="D35">
        <v>1</v>
      </c>
      <c r="E35" t="s">
        <v>178</v>
      </c>
      <c r="F35" t="s">
        <v>24</v>
      </c>
      <c r="G35" t="s">
        <v>25</v>
      </c>
      <c r="H35" t="s">
        <v>179</v>
      </c>
      <c r="I35" s="1">
        <v>4169.8500000000004</v>
      </c>
      <c r="J35" s="3" t="s">
        <v>186</v>
      </c>
      <c r="M35" s="1">
        <f t="shared" si="0"/>
        <v>-208514.93</v>
      </c>
      <c r="N35">
        <f>1000+833.97</f>
        <v>1833.97</v>
      </c>
      <c r="O35" s="1">
        <f>+I35-N35</f>
        <v>2335.88</v>
      </c>
    </row>
    <row r="36" spans="1:15" x14ac:dyDescent="0.25">
      <c r="A36" t="s">
        <v>180</v>
      </c>
      <c r="B36" s="2">
        <v>42735</v>
      </c>
      <c r="C36" t="s">
        <v>181</v>
      </c>
      <c r="D36">
        <v>1</v>
      </c>
      <c r="E36" t="s">
        <v>182</v>
      </c>
      <c r="F36" t="s">
        <v>24</v>
      </c>
      <c r="G36" t="s">
        <v>25</v>
      </c>
      <c r="H36" t="s">
        <v>183</v>
      </c>
      <c r="K36" s="1">
        <v>4828</v>
      </c>
      <c r="M36" s="1">
        <f t="shared" si="0"/>
        <v>-213342.93</v>
      </c>
    </row>
    <row r="37" spans="1:15" x14ac:dyDescent="0.25">
      <c r="A37" t="s">
        <v>21</v>
      </c>
      <c r="B37" s="2">
        <v>42786</v>
      </c>
      <c r="C37" t="s">
        <v>22</v>
      </c>
      <c r="D37">
        <v>1</v>
      </c>
      <c r="E37" t="s">
        <v>23</v>
      </c>
      <c r="F37" t="s">
        <v>24</v>
      </c>
      <c r="G37" t="s">
        <v>25</v>
      </c>
      <c r="H37" t="s">
        <v>26</v>
      </c>
      <c r="I37">
        <v>727.66</v>
      </c>
      <c r="M37" s="1">
        <f t="shared" si="0"/>
        <v>-212615.27</v>
      </c>
    </row>
    <row r="38" spans="1:15" x14ac:dyDescent="0.25">
      <c r="A38" t="s">
        <v>27</v>
      </c>
      <c r="B38" s="2">
        <v>42790</v>
      </c>
      <c r="C38" t="s">
        <v>28</v>
      </c>
      <c r="D38">
        <v>1</v>
      </c>
      <c r="E38" t="s">
        <v>29</v>
      </c>
      <c r="F38" t="s">
        <v>24</v>
      </c>
      <c r="G38" t="s">
        <v>30</v>
      </c>
      <c r="H38" t="s">
        <v>31</v>
      </c>
      <c r="I38" s="1">
        <v>11428.27</v>
      </c>
      <c r="J38" s="3">
        <v>7</v>
      </c>
      <c r="M38" s="1">
        <f t="shared" si="0"/>
        <v>-201187</v>
      </c>
    </row>
    <row r="39" spans="1:15" x14ac:dyDescent="0.25">
      <c r="A39" t="s">
        <v>32</v>
      </c>
      <c r="B39" s="2">
        <v>42790</v>
      </c>
      <c r="C39" t="s">
        <v>33</v>
      </c>
      <c r="D39">
        <v>1</v>
      </c>
      <c r="E39" t="s">
        <v>34</v>
      </c>
      <c r="F39" t="s">
        <v>24</v>
      </c>
      <c r="G39" t="s">
        <v>35</v>
      </c>
      <c r="H39" t="s">
        <v>36</v>
      </c>
      <c r="K39" s="1">
        <v>3828</v>
      </c>
      <c r="L39" s="3">
        <v>3</v>
      </c>
      <c r="M39" s="1">
        <f t="shared" si="0"/>
        <v>-205015</v>
      </c>
    </row>
    <row r="40" spans="1:15" x14ac:dyDescent="0.25">
      <c r="A40" t="s">
        <v>32</v>
      </c>
      <c r="B40" s="2">
        <v>42790</v>
      </c>
      <c r="C40" t="s">
        <v>33</v>
      </c>
      <c r="D40">
        <v>1</v>
      </c>
      <c r="E40" t="s">
        <v>34</v>
      </c>
      <c r="F40" t="s">
        <v>24</v>
      </c>
      <c r="G40" t="s">
        <v>35</v>
      </c>
      <c r="H40" t="s">
        <v>37</v>
      </c>
      <c r="K40" s="1">
        <v>1623.99</v>
      </c>
      <c r="L40" s="3">
        <v>4</v>
      </c>
      <c r="M40" s="1">
        <f t="shared" si="0"/>
        <v>-206638.99</v>
      </c>
    </row>
    <row r="41" spans="1:15" x14ac:dyDescent="0.25">
      <c r="A41" t="s">
        <v>32</v>
      </c>
      <c r="B41" s="2">
        <v>42790</v>
      </c>
      <c r="C41" t="s">
        <v>33</v>
      </c>
      <c r="D41">
        <v>1</v>
      </c>
      <c r="E41" t="s">
        <v>34</v>
      </c>
      <c r="F41" t="s">
        <v>24</v>
      </c>
      <c r="G41" t="s">
        <v>35</v>
      </c>
      <c r="H41" t="s">
        <v>38</v>
      </c>
      <c r="K41" s="1">
        <v>2663.95</v>
      </c>
      <c r="L41" s="3">
        <v>5</v>
      </c>
      <c r="M41" s="1">
        <f t="shared" si="0"/>
        <v>-209302.94</v>
      </c>
    </row>
    <row r="42" spans="1:15" x14ac:dyDescent="0.25">
      <c r="A42" t="s">
        <v>32</v>
      </c>
      <c r="B42" s="2">
        <v>42790</v>
      </c>
      <c r="C42" t="s">
        <v>33</v>
      </c>
      <c r="D42">
        <v>1</v>
      </c>
      <c r="E42" t="s">
        <v>34</v>
      </c>
      <c r="F42" t="s">
        <v>24</v>
      </c>
      <c r="G42" t="s">
        <v>35</v>
      </c>
      <c r="H42" t="s">
        <v>39</v>
      </c>
      <c r="K42" s="1">
        <v>1741.16</v>
      </c>
      <c r="L42" s="3">
        <v>6</v>
      </c>
      <c r="M42" s="1">
        <f t="shared" si="0"/>
        <v>-211044.1</v>
      </c>
      <c r="O42" t="s">
        <v>184</v>
      </c>
    </row>
    <row r="43" spans="1:15" x14ac:dyDescent="0.25">
      <c r="A43" t="s">
        <v>32</v>
      </c>
      <c r="B43" s="2">
        <v>42790</v>
      </c>
      <c r="C43" t="s">
        <v>33</v>
      </c>
      <c r="D43">
        <v>1</v>
      </c>
      <c r="E43" t="s">
        <v>34</v>
      </c>
      <c r="F43" t="s">
        <v>24</v>
      </c>
      <c r="G43" t="s">
        <v>35</v>
      </c>
      <c r="H43" t="s">
        <v>40</v>
      </c>
      <c r="K43" s="1">
        <v>3500</v>
      </c>
      <c r="L43" s="3">
        <v>7</v>
      </c>
      <c r="M43" s="1">
        <f t="shared" si="0"/>
        <v>-214544.1</v>
      </c>
      <c r="N43" s="1">
        <f>+K43+1500+1000</f>
        <v>6000</v>
      </c>
      <c r="O43" s="1">
        <f>+I38-N43</f>
        <v>5428.27</v>
      </c>
    </row>
    <row r="44" spans="1:15" x14ac:dyDescent="0.25">
      <c r="A44" t="s">
        <v>32</v>
      </c>
      <c r="B44" s="2">
        <v>42790</v>
      </c>
      <c r="C44" t="s">
        <v>33</v>
      </c>
      <c r="D44">
        <v>1</v>
      </c>
      <c r="E44" t="s">
        <v>34</v>
      </c>
      <c r="F44" t="s">
        <v>24</v>
      </c>
      <c r="G44" t="s">
        <v>35</v>
      </c>
      <c r="H44" t="s">
        <v>41</v>
      </c>
      <c r="K44" s="1">
        <v>4207.53</v>
      </c>
      <c r="L44" s="3">
        <v>8</v>
      </c>
      <c r="M44" s="1">
        <f t="shared" si="0"/>
        <v>-218751.63</v>
      </c>
      <c r="N44" t="s">
        <v>185</v>
      </c>
    </row>
    <row r="45" spans="1:15" x14ac:dyDescent="0.25">
      <c r="A45" t="s">
        <v>32</v>
      </c>
      <c r="B45" s="2">
        <v>42790</v>
      </c>
      <c r="C45" t="s">
        <v>33</v>
      </c>
      <c r="D45">
        <v>1</v>
      </c>
      <c r="E45" t="s">
        <v>34</v>
      </c>
      <c r="F45" t="s">
        <v>24</v>
      </c>
      <c r="G45" t="s">
        <v>35</v>
      </c>
      <c r="H45" t="s">
        <v>42</v>
      </c>
      <c r="K45" s="1">
        <v>1763.06</v>
      </c>
      <c r="M45" s="1">
        <f t="shared" si="0"/>
        <v>-220514.69</v>
      </c>
      <c r="N45" t="s">
        <v>187</v>
      </c>
    </row>
    <row r="46" spans="1:15" x14ac:dyDescent="0.25">
      <c r="A46" t="s">
        <v>32</v>
      </c>
      <c r="B46" s="2">
        <v>42790</v>
      </c>
      <c r="C46" t="s">
        <v>33</v>
      </c>
      <c r="D46">
        <v>1</v>
      </c>
      <c r="E46" t="s">
        <v>34</v>
      </c>
      <c r="F46" t="s">
        <v>24</v>
      </c>
      <c r="G46" t="s">
        <v>35</v>
      </c>
      <c r="H46" t="s">
        <v>43</v>
      </c>
      <c r="K46" s="1">
        <v>1740</v>
      </c>
      <c r="M46" s="1">
        <f t="shared" si="0"/>
        <v>-222254.69</v>
      </c>
      <c r="N46" t="s">
        <v>188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opLeftCell="A49" workbookViewId="0">
      <selection activeCell="M74" sqref="M74"/>
    </sheetView>
  </sheetViews>
  <sheetFormatPr baseColWidth="10" defaultRowHeight="15" x14ac:dyDescent="0.25"/>
  <cols>
    <col min="8" max="8" width="39.28515625" bestFit="1" customWidth="1"/>
    <col min="10" max="10" width="3.28515625" style="3" customWidth="1"/>
    <col min="12" max="12" width="3.28515625" style="3" customWidth="1"/>
  </cols>
  <sheetData>
    <row r="1" spans="1:13" x14ac:dyDescent="0.25">
      <c r="A1" t="s">
        <v>189</v>
      </c>
      <c r="B1" t="s">
        <v>190</v>
      </c>
      <c r="C1" t="s">
        <v>190</v>
      </c>
      <c r="D1" t="s">
        <v>191</v>
      </c>
      <c r="E1" t="s">
        <v>192</v>
      </c>
      <c r="F1" t="s">
        <v>193</v>
      </c>
      <c r="G1" t="s">
        <v>189</v>
      </c>
      <c r="H1" t="s">
        <v>194</v>
      </c>
      <c r="I1" t="s">
        <v>195</v>
      </c>
      <c r="K1" t="s">
        <v>196</v>
      </c>
      <c r="M1" t="s">
        <v>197</v>
      </c>
    </row>
    <row r="2" spans="1:13" x14ac:dyDescent="0.25">
      <c r="A2" t="s">
        <v>198</v>
      </c>
      <c r="B2" t="s">
        <v>199</v>
      </c>
      <c r="C2" t="s">
        <v>200</v>
      </c>
      <c r="D2" t="s">
        <v>201</v>
      </c>
      <c r="E2" t="s">
        <v>202</v>
      </c>
      <c r="K2" s="2">
        <v>42907</v>
      </c>
      <c r="M2" t="s">
        <v>203</v>
      </c>
    </row>
    <row r="3" spans="1:13" x14ac:dyDescent="0.25">
      <c r="K3" s="4">
        <v>0.43611111111111112</v>
      </c>
    </row>
    <row r="4" spans="1:13" x14ac:dyDescent="0.25">
      <c r="A4" t="s">
        <v>204</v>
      </c>
      <c r="B4" t="s">
        <v>205</v>
      </c>
      <c r="C4" t="s">
        <v>206</v>
      </c>
      <c r="D4" t="s">
        <v>207</v>
      </c>
      <c r="E4">
        <v>17</v>
      </c>
    </row>
    <row r="6" spans="1:13" x14ac:dyDescent="0.25">
      <c r="A6" t="s">
        <v>208</v>
      </c>
      <c r="B6" t="s">
        <v>209</v>
      </c>
      <c r="D6" t="s">
        <v>210</v>
      </c>
      <c r="E6" t="s">
        <v>211</v>
      </c>
      <c r="G6" t="s">
        <v>212</v>
      </c>
      <c r="H6" t="s">
        <v>213</v>
      </c>
      <c r="I6" t="s">
        <v>214</v>
      </c>
      <c r="K6" t="s">
        <v>215</v>
      </c>
      <c r="M6" t="s">
        <v>216</v>
      </c>
    </row>
    <row r="7" spans="1:13" x14ac:dyDescent="0.25">
      <c r="A7" t="s">
        <v>189</v>
      </c>
      <c r="B7" t="s">
        <v>190</v>
      </c>
      <c r="C7" t="s">
        <v>190</v>
      </c>
      <c r="D7" t="s">
        <v>191</v>
      </c>
      <c r="E7" t="s">
        <v>192</v>
      </c>
      <c r="F7" t="s">
        <v>193</v>
      </c>
      <c r="G7" t="s">
        <v>189</v>
      </c>
      <c r="H7" t="s">
        <v>194</v>
      </c>
      <c r="I7" t="s">
        <v>195</v>
      </c>
      <c r="K7" t="s">
        <v>196</v>
      </c>
      <c r="M7" t="s">
        <v>197</v>
      </c>
    </row>
    <row r="9" spans="1:13" x14ac:dyDescent="0.25">
      <c r="A9" t="s">
        <v>217</v>
      </c>
      <c r="B9" t="s">
        <v>218</v>
      </c>
      <c r="C9">
        <v>4</v>
      </c>
      <c r="D9" t="s">
        <v>7</v>
      </c>
      <c r="E9" t="s">
        <v>8</v>
      </c>
      <c r="F9" t="s">
        <v>9</v>
      </c>
    </row>
    <row r="10" spans="1:13" x14ac:dyDescent="0.25">
      <c r="A10" t="s">
        <v>11</v>
      </c>
      <c r="B10" t="s">
        <v>16</v>
      </c>
      <c r="C10" t="s">
        <v>16</v>
      </c>
      <c r="D10" t="s">
        <v>13</v>
      </c>
      <c r="E10" t="s">
        <v>14</v>
      </c>
      <c r="F10" t="s">
        <v>219</v>
      </c>
      <c r="G10" t="s">
        <v>11</v>
      </c>
      <c r="H10" t="s">
        <v>17</v>
      </c>
      <c r="I10" t="s">
        <v>220</v>
      </c>
      <c r="K10" t="s">
        <v>18</v>
      </c>
      <c r="M10" t="s">
        <v>221</v>
      </c>
    </row>
    <row r="11" spans="1:13" x14ac:dyDescent="0.25">
      <c r="H11" t="s">
        <v>20</v>
      </c>
      <c r="M11" s="1">
        <v>-156437.42000000001</v>
      </c>
    </row>
    <row r="12" spans="1:13" x14ac:dyDescent="0.25">
      <c r="A12" t="s">
        <v>21</v>
      </c>
      <c r="B12" s="2">
        <v>42786</v>
      </c>
      <c r="C12" t="s">
        <v>22</v>
      </c>
      <c r="D12">
        <v>1</v>
      </c>
      <c r="E12" t="s">
        <v>23</v>
      </c>
      <c r="F12" t="s">
        <v>24</v>
      </c>
      <c r="G12" t="s">
        <v>25</v>
      </c>
      <c r="H12" t="s">
        <v>26</v>
      </c>
      <c r="I12">
        <v>727.66</v>
      </c>
      <c r="M12" s="1">
        <v>-155709.76000000001</v>
      </c>
    </row>
    <row r="13" spans="1:13" x14ac:dyDescent="0.25">
      <c r="A13" t="s">
        <v>27</v>
      </c>
      <c r="B13" s="2">
        <v>42790</v>
      </c>
      <c r="C13" t="s">
        <v>28</v>
      </c>
      <c r="D13">
        <v>1</v>
      </c>
      <c r="E13" t="s">
        <v>29</v>
      </c>
      <c r="F13" t="s">
        <v>24</v>
      </c>
      <c r="G13" t="s">
        <v>30</v>
      </c>
      <c r="H13" t="s">
        <v>31</v>
      </c>
      <c r="I13" s="1">
        <v>11428.27</v>
      </c>
      <c r="J13" s="3">
        <v>1</v>
      </c>
      <c r="M13" s="1">
        <v>-144281.49</v>
      </c>
    </row>
    <row r="14" spans="1:13" x14ac:dyDescent="0.25">
      <c r="A14" t="s">
        <v>32</v>
      </c>
      <c r="B14" s="2">
        <v>42790</v>
      </c>
      <c r="C14" t="s">
        <v>33</v>
      </c>
      <c r="D14">
        <v>1</v>
      </c>
      <c r="E14" t="s">
        <v>34</v>
      </c>
      <c r="F14" t="s">
        <v>24</v>
      </c>
      <c r="G14" t="s">
        <v>35</v>
      </c>
      <c r="H14" t="s">
        <v>36</v>
      </c>
      <c r="K14" s="1">
        <v>3828</v>
      </c>
      <c r="M14" s="1">
        <v>-148109.49</v>
      </c>
    </row>
    <row r="15" spans="1:13" x14ac:dyDescent="0.25">
      <c r="A15" t="s">
        <v>32</v>
      </c>
      <c r="B15" s="2">
        <v>42790</v>
      </c>
      <c r="C15" t="s">
        <v>33</v>
      </c>
      <c r="D15">
        <v>1</v>
      </c>
      <c r="E15" t="s">
        <v>34</v>
      </c>
      <c r="F15" t="s">
        <v>24</v>
      </c>
      <c r="G15" t="s">
        <v>35</v>
      </c>
      <c r="H15" t="s">
        <v>37</v>
      </c>
      <c r="K15" s="1">
        <v>1623.99</v>
      </c>
      <c r="M15" s="1">
        <v>-149733.48000000001</v>
      </c>
    </row>
    <row r="16" spans="1:13" x14ac:dyDescent="0.25">
      <c r="A16" t="s">
        <v>32</v>
      </c>
      <c r="B16" s="2">
        <v>42790</v>
      </c>
      <c r="C16" t="s">
        <v>33</v>
      </c>
      <c r="D16">
        <v>1</v>
      </c>
      <c r="E16" t="s">
        <v>34</v>
      </c>
      <c r="F16" t="s">
        <v>24</v>
      </c>
      <c r="G16" t="s">
        <v>35</v>
      </c>
      <c r="H16" t="s">
        <v>38</v>
      </c>
      <c r="K16" s="1">
        <v>2663.95</v>
      </c>
      <c r="M16" s="1">
        <v>-152397.43</v>
      </c>
    </row>
    <row r="17" spans="1:13" x14ac:dyDescent="0.25">
      <c r="A17" t="s">
        <v>32</v>
      </c>
      <c r="B17" s="2">
        <v>42790</v>
      </c>
      <c r="C17" t="s">
        <v>33</v>
      </c>
      <c r="D17">
        <v>1</v>
      </c>
      <c r="E17" t="s">
        <v>34</v>
      </c>
      <c r="F17" t="s">
        <v>24</v>
      </c>
      <c r="G17" t="s">
        <v>35</v>
      </c>
      <c r="H17" t="s">
        <v>39</v>
      </c>
      <c r="K17" s="1">
        <v>1741.16</v>
      </c>
      <c r="M17" s="1">
        <v>-154138.59</v>
      </c>
    </row>
    <row r="18" spans="1:13" x14ac:dyDescent="0.25">
      <c r="A18" t="s">
        <v>32</v>
      </c>
      <c r="B18" s="2">
        <v>42790</v>
      </c>
      <c r="C18" t="s">
        <v>33</v>
      </c>
      <c r="D18">
        <v>1</v>
      </c>
      <c r="E18" t="s">
        <v>34</v>
      </c>
      <c r="F18" t="s">
        <v>24</v>
      </c>
      <c r="G18" t="s">
        <v>35</v>
      </c>
      <c r="H18" t="s">
        <v>40</v>
      </c>
      <c r="K18" s="1">
        <v>3500</v>
      </c>
      <c r="L18" s="3">
        <v>1</v>
      </c>
      <c r="M18" s="1">
        <v>-157638.59</v>
      </c>
    </row>
    <row r="19" spans="1:13" x14ac:dyDescent="0.25">
      <c r="A19" t="s">
        <v>32</v>
      </c>
      <c r="B19" s="2">
        <v>42790</v>
      </c>
      <c r="C19" t="s">
        <v>33</v>
      </c>
      <c r="D19">
        <v>1</v>
      </c>
      <c r="E19" t="s">
        <v>34</v>
      </c>
      <c r="F19" t="s">
        <v>24</v>
      </c>
      <c r="G19" t="s">
        <v>35</v>
      </c>
      <c r="H19" t="s">
        <v>41</v>
      </c>
      <c r="K19" s="1">
        <v>4207.53</v>
      </c>
      <c r="M19" s="1">
        <v>-161846.12</v>
      </c>
    </row>
    <row r="20" spans="1:13" x14ac:dyDescent="0.25">
      <c r="A20" t="s">
        <v>32</v>
      </c>
      <c r="B20" s="2">
        <v>42790</v>
      </c>
      <c r="C20" t="s">
        <v>33</v>
      </c>
      <c r="D20">
        <v>1</v>
      </c>
      <c r="E20" t="s">
        <v>34</v>
      </c>
      <c r="F20" t="s">
        <v>24</v>
      </c>
      <c r="G20" t="s">
        <v>35</v>
      </c>
      <c r="H20" t="s">
        <v>42</v>
      </c>
      <c r="K20" s="1">
        <v>1763.06</v>
      </c>
      <c r="M20" s="1">
        <v>-163609.18</v>
      </c>
    </row>
    <row r="21" spans="1:13" x14ac:dyDescent="0.25">
      <c r="A21" t="s">
        <v>32</v>
      </c>
      <c r="B21" s="2">
        <v>42790</v>
      </c>
      <c r="C21" t="s">
        <v>33</v>
      </c>
      <c r="D21">
        <v>1</v>
      </c>
      <c r="E21" t="s">
        <v>34</v>
      </c>
      <c r="F21" t="s">
        <v>24</v>
      </c>
      <c r="G21" t="s">
        <v>35</v>
      </c>
      <c r="H21" t="s">
        <v>43</v>
      </c>
      <c r="K21" s="1">
        <v>1740</v>
      </c>
      <c r="M21" s="1">
        <v>-165349.18</v>
      </c>
    </row>
    <row r="22" spans="1:13" x14ac:dyDescent="0.25">
      <c r="A22" t="s">
        <v>222</v>
      </c>
      <c r="B22" s="2">
        <v>42800</v>
      </c>
      <c r="C22" t="s">
        <v>223</v>
      </c>
      <c r="D22">
        <v>1</v>
      </c>
      <c r="E22" t="s">
        <v>224</v>
      </c>
      <c r="F22" t="s">
        <v>24</v>
      </c>
      <c r="G22" t="s">
        <v>35</v>
      </c>
      <c r="H22" t="s">
        <v>225</v>
      </c>
      <c r="K22" s="1">
        <v>2500</v>
      </c>
      <c r="L22" s="3">
        <v>1</v>
      </c>
      <c r="M22" s="1">
        <v>-167849.18</v>
      </c>
    </row>
    <row r="23" spans="1:13" x14ac:dyDescent="0.25">
      <c r="A23" t="s">
        <v>222</v>
      </c>
      <c r="B23" s="2">
        <v>42800</v>
      </c>
      <c r="C23" t="s">
        <v>223</v>
      </c>
      <c r="D23">
        <v>1</v>
      </c>
      <c r="E23" t="s">
        <v>224</v>
      </c>
      <c r="F23" t="s">
        <v>24</v>
      </c>
      <c r="G23" t="s">
        <v>35</v>
      </c>
      <c r="H23" t="s">
        <v>226</v>
      </c>
      <c r="K23" s="1">
        <v>8415.06</v>
      </c>
      <c r="M23" s="1">
        <v>-176264.24</v>
      </c>
    </row>
    <row r="24" spans="1:13" x14ac:dyDescent="0.25">
      <c r="A24" t="s">
        <v>222</v>
      </c>
      <c r="B24" s="2">
        <v>42800</v>
      </c>
      <c r="C24" t="s">
        <v>223</v>
      </c>
      <c r="D24">
        <v>1</v>
      </c>
      <c r="E24" t="s">
        <v>224</v>
      </c>
      <c r="F24" t="s">
        <v>24</v>
      </c>
      <c r="G24" t="s">
        <v>35</v>
      </c>
      <c r="H24" t="s">
        <v>227</v>
      </c>
      <c r="K24" s="1">
        <v>1903.02</v>
      </c>
      <c r="M24" s="1">
        <v>-178167.26</v>
      </c>
    </row>
    <row r="25" spans="1:13" x14ac:dyDescent="0.25">
      <c r="A25" t="s">
        <v>222</v>
      </c>
      <c r="B25" s="2">
        <v>42800</v>
      </c>
      <c r="C25" t="s">
        <v>223</v>
      </c>
      <c r="D25">
        <v>1</v>
      </c>
      <c r="E25" t="s">
        <v>224</v>
      </c>
      <c r="F25" t="s">
        <v>24</v>
      </c>
      <c r="G25" t="s">
        <v>35</v>
      </c>
      <c r="H25" t="s">
        <v>228</v>
      </c>
      <c r="K25" s="1">
        <v>1833.97</v>
      </c>
      <c r="M25" s="1">
        <v>-180001.23</v>
      </c>
    </row>
    <row r="26" spans="1:13" x14ac:dyDescent="0.25">
      <c r="A26" t="s">
        <v>222</v>
      </c>
      <c r="B26" s="2">
        <v>42800</v>
      </c>
      <c r="C26" t="s">
        <v>223</v>
      </c>
      <c r="D26">
        <v>1</v>
      </c>
      <c r="E26" t="s">
        <v>224</v>
      </c>
      <c r="F26" t="s">
        <v>24</v>
      </c>
      <c r="G26" t="s">
        <v>35</v>
      </c>
      <c r="H26" t="s">
        <v>229</v>
      </c>
      <c r="K26">
        <v>580</v>
      </c>
      <c r="M26" s="1">
        <v>-180581.23</v>
      </c>
    </row>
    <row r="27" spans="1:13" x14ac:dyDescent="0.25">
      <c r="A27" t="s">
        <v>222</v>
      </c>
      <c r="B27" s="2">
        <v>42800</v>
      </c>
      <c r="C27" t="s">
        <v>223</v>
      </c>
      <c r="D27">
        <v>1</v>
      </c>
      <c r="E27" t="s">
        <v>224</v>
      </c>
      <c r="F27" t="s">
        <v>24</v>
      </c>
      <c r="G27" t="s">
        <v>35</v>
      </c>
      <c r="H27" t="s">
        <v>230</v>
      </c>
      <c r="K27" s="1">
        <v>1160</v>
      </c>
      <c r="M27" s="1">
        <v>-181741.23</v>
      </c>
    </row>
    <row r="28" spans="1:13" x14ac:dyDescent="0.25">
      <c r="A28" t="s">
        <v>231</v>
      </c>
      <c r="B28" s="2">
        <v>42802</v>
      </c>
      <c r="C28" t="s">
        <v>232</v>
      </c>
      <c r="D28">
        <v>1</v>
      </c>
      <c r="E28" t="s">
        <v>233</v>
      </c>
      <c r="F28" t="s">
        <v>24</v>
      </c>
      <c r="G28" t="s">
        <v>25</v>
      </c>
      <c r="H28" t="s">
        <v>234</v>
      </c>
      <c r="K28" s="1">
        <v>1160</v>
      </c>
      <c r="M28" s="1">
        <v>-182901.23</v>
      </c>
    </row>
    <row r="29" spans="1:13" x14ac:dyDescent="0.25">
      <c r="A29" t="s">
        <v>231</v>
      </c>
      <c r="B29" s="2">
        <v>42802</v>
      </c>
      <c r="C29" t="s">
        <v>232</v>
      </c>
      <c r="D29">
        <v>1</v>
      </c>
      <c r="E29" t="s">
        <v>233</v>
      </c>
      <c r="F29" t="s">
        <v>24</v>
      </c>
      <c r="G29" t="s">
        <v>25</v>
      </c>
      <c r="H29" t="s">
        <v>31</v>
      </c>
      <c r="K29" s="1">
        <v>1500</v>
      </c>
      <c r="L29" s="3">
        <v>1</v>
      </c>
      <c r="M29" s="1">
        <v>-184401.23</v>
      </c>
    </row>
    <row r="30" spans="1:13" x14ac:dyDescent="0.25">
      <c r="A30" t="s">
        <v>231</v>
      </c>
      <c r="B30" s="2">
        <v>42802</v>
      </c>
      <c r="C30" t="s">
        <v>232</v>
      </c>
      <c r="D30">
        <v>1</v>
      </c>
      <c r="E30" t="s">
        <v>233</v>
      </c>
      <c r="F30" t="s">
        <v>24</v>
      </c>
      <c r="G30" t="s">
        <v>25</v>
      </c>
      <c r="H30" t="s">
        <v>38</v>
      </c>
      <c r="K30">
        <v>700</v>
      </c>
      <c r="M30" s="1">
        <v>-185101.23</v>
      </c>
    </row>
    <row r="31" spans="1:13" x14ac:dyDescent="0.25">
      <c r="A31" t="s">
        <v>231</v>
      </c>
      <c r="B31" s="2">
        <v>42802</v>
      </c>
      <c r="C31" t="s">
        <v>232</v>
      </c>
      <c r="D31">
        <v>1</v>
      </c>
      <c r="E31" t="s">
        <v>233</v>
      </c>
      <c r="F31" t="s">
        <v>24</v>
      </c>
      <c r="G31" t="s">
        <v>25</v>
      </c>
      <c r="H31" t="s">
        <v>235</v>
      </c>
      <c r="K31" s="1">
        <v>1160</v>
      </c>
      <c r="M31" s="1">
        <v>-186261.23</v>
      </c>
    </row>
    <row r="32" spans="1:13" x14ac:dyDescent="0.25">
      <c r="A32" t="s">
        <v>231</v>
      </c>
      <c r="B32" s="2">
        <v>42802</v>
      </c>
      <c r="C32" t="s">
        <v>232</v>
      </c>
      <c r="D32">
        <v>1</v>
      </c>
      <c r="E32" t="s">
        <v>233</v>
      </c>
      <c r="F32" t="s">
        <v>24</v>
      </c>
      <c r="G32" t="s">
        <v>25</v>
      </c>
      <c r="H32" t="s">
        <v>236</v>
      </c>
      <c r="K32">
        <v>951.51</v>
      </c>
      <c r="M32" s="1">
        <v>-187212.74</v>
      </c>
    </row>
    <row r="33" spans="1:13" x14ac:dyDescent="0.25">
      <c r="A33" t="s">
        <v>231</v>
      </c>
      <c r="B33" s="2">
        <v>42802</v>
      </c>
      <c r="C33" t="s">
        <v>232</v>
      </c>
      <c r="D33">
        <v>1</v>
      </c>
      <c r="E33" t="s">
        <v>233</v>
      </c>
      <c r="F33" t="s">
        <v>24</v>
      </c>
      <c r="G33" t="s">
        <v>25</v>
      </c>
      <c r="H33" t="s">
        <v>179</v>
      </c>
      <c r="K33" s="1">
        <v>1667.94</v>
      </c>
      <c r="M33" s="1">
        <v>-188880.68</v>
      </c>
    </row>
    <row r="34" spans="1:13" x14ac:dyDescent="0.25">
      <c r="H34" t="s">
        <v>44</v>
      </c>
      <c r="I34" s="1">
        <v>12155.93</v>
      </c>
      <c r="K34" s="1">
        <v>44599.19</v>
      </c>
    </row>
    <row r="35" spans="1:13" x14ac:dyDescent="0.25">
      <c r="H35" t="s">
        <v>45</v>
      </c>
      <c r="M35" s="1">
        <v>-188880.68</v>
      </c>
    </row>
    <row r="36" spans="1:13" x14ac:dyDescent="0.25">
      <c r="A36" t="s">
        <v>11</v>
      </c>
      <c r="B36" t="s">
        <v>16</v>
      </c>
      <c r="C36" t="s">
        <v>16</v>
      </c>
      <c r="D36" t="s">
        <v>13</v>
      </c>
      <c r="E36" t="s">
        <v>14</v>
      </c>
      <c r="F36" t="s">
        <v>219</v>
      </c>
      <c r="G36" t="s">
        <v>11</v>
      </c>
      <c r="H36" t="s">
        <v>17</v>
      </c>
      <c r="I36" t="s">
        <v>220</v>
      </c>
      <c r="K36" t="s">
        <v>18</v>
      </c>
      <c r="M36" t="s">
        <v>221</v>
      </c>
    </row>
    <row r="38" spans="1:13" x14ac:dyDescent="0.25">
      <c r="A38" t="s">
        <v>217</v>
      </c>
      <c r="B38" t="s">
        <v>218</v>
      </c>
      <c r="C38" t="s">
        <v>237</v>
      </c>
      <c r="D38" t="s">
        <v>7</v>
      </c>
      <c r="E38" t="s">
        <v>238</v>
      </c>
      <c r="F38" t="s">
        <v>9</v>
      </c>
    </row>
    <row r="39" spans="1:13" x14ac:dyDescent="0.25">
      <c r="A39" t="s">
        <v>11</v>
      </c>
      <c r="B39" t="s">
        <v>16</v>
      </c>
      <c r="C39" t="s">
        <v>16</v>
      </c>
      <c r="D39" t="s">
        <v>13</v>
      </c>
      <c r="E39" t="s">
        <v>14</v>
      </c>
      <c r="F39" t="s">
        <v>219</v>
      </c>
      <c r="G39" t="s">
        <v>11</v>
      </c>
      <c r="H39" t="s">
        <v>17</v>
      </c>
      <c r="I39" t="s">
        <v>220</v>
      </c>
      <c r="K39" t="s">
        <v>18</v>
      </c>
      <c r="M39" t="s">
        <v>221</v>
      </c>
    </row>
    <row r="40" spans="1:13" x14ac:dyDescent="0.25">
      <c r="H40" t="s">
        <v>20</v>
      </c>
      <c r="M40" s="1">
        <v>-12683</v>
      </c>
    </row>
    <row r="41" spans="1:13" x14ac:dyDescent="0.25">
      <c r="A41" t="s">
        <v>239</v>
      </c>
      <c r="B41" s="2">
        <v>42835</v>
      </c>
      <c r="C41" t="s">
        <v>240</v>
      </c>
      <c r="D41">
        <v>1</v>
      </c>
      <c r="E41" t="s">
        <v>241</v>
      </c>
      <c r="F41" t="s">
        <v>24</v>
      </c>
      <c r="G41" t="s">
        <v>25</v>
      </c>
      <c r="H41" t="s">
        <v>31</v>
      </c>
      <c r="K41">
        <v>647.30999999999995</v>
      </c>
      <c r="L41" s="3">
        <v>1</v>
      </c>
      <c r="M41" s="1">
        <v>-13330.31</v>
      </c>
    </row>
    <row r="42" spans="1:13" x14ac:dyDescent="0.25">
      <c r="A42" t="s">
        <v>239</v>
      </c>
      <c r="B42" s="2">
        <v>42835</v>
      </c>
      <c r="C42" t="s">
        <v>240</v>
      </c>
      <c r="D42">
        <v>1</v>
      </c>
      <c r="E42" t="s">
        <v>241</v>
      </c>
      <c r="F42" t="s">
        <v>24</v>
      </c>
      <c r="G42" t="s">
        <v>25</v>
      </c>
      <c r="H42" t="s">
        <v>242</v>
      </c>
      <c r="K42">
        <v>350</v>
      </c>
      <c r="M42" s="1">
        <v>-13680.31</v>
      </c>
    </row>
    <row r="43" spans="1:13" x14ac:dyDescent="0.25">
      <c r="A43" t="s">
        <v>239</v>
      </c>
      <c r="B43" s="2">
        <v>42835</v>
      </c>
      <c r="C43" t="s">
        <v>240</v>
      </c>
      <c r="D43">
        <v>1</v>
      </c>
      <c r="E43" t="s">
        <v>241</v>
      </c>
      <c r="F43" t="s">
        <v>24</v>
      </c>
      <c r="G43" t="s">
        <v>25</v>
      </c>
      <c r="H43" t="s">
        <v>243</v>
      </c>
      <c r="K43">
        <v>833.97</v>
      </c>
      <c r="M43" s="1">
        <v>-14514.28</v>
      </c>
    </row>
    <row r="44" spans="1:13" x14ac:dyDescent="0.25">
      <c r="A44" t="s">
        <v>239</v>
      </c>
      <c r="B44" s="2">
        <v>42835</v>
      </c>
      <c r="C44" t="s">
        <v>240</v>
      </c>
      <c r="D44">
        <v>1</v>
      </c>
      <c r="E44" t="s">
        <v>241</v>
      </c>
      <c r="F44" t="s">
        <v>24</v>
      </c>
      <c r="G44" t="s">
        <v>25</v>
      </c>
      <c r="H44" t="s">
        <v>244</v>
      </c>
      <c r="K44">
        <v>290</v>
      </c>
      <c r="M44" s="1">
        <v>-14804.28</v>
      </c>
    </row>
    <row r="45" spans="1:13" x14ac:dyDescent="0.25">
      <c r="A45" t="s">
        <v>239</v>
      </c>
      <c r="B45" s="2">
        <v>42835</v>
      </c>
      <c r="C45" t="s">
        <v>240</v>
      </c>
      <c r="D45">
        <v>1</v>
      </c>
      <c r="E45" t="s">
        <v>241</v>
      </c>
      <c r="F45" t="s">
        <v>24</v>
      </c>
      <c r="G45" t="s">
        <v>25</v>
      </c>
      <c r="H45" t="s">
        <v>31</v>
      </c>
      <c r="K45">
        <v>500</v>
      </c>
      <c r="L45" s="3">
        <v>1</v>
      </c>
      <c r="M45" s="1">
        <v>-15304.28</v>
      </c>
    </row>
    <row r="46" spans="1:13" x14ac:dyDescent="0.25">
      <c r="A46" t="s">
        <v>239</v>
      </c>
      <c r="B46" s="2">
        <v>42835</v>
      </c>
      <c r="C46" t="s">
        <v>240</v>
      </c>
      <c r="D46">
        <v>1</v>
      </c>
      <c r="E46" t="s">
        <v>241</v>
      </c>
      <c r="F46" t="s">
        <v>24</v>
      </c>
      <c r="G46" t="s">
        <v>25</v>
      </c>
      <c r="H46" t="s">
        <v>245</v>
      </c>
      <c r="K46">
        <v>162.82</v>
      </c>
      <c r="M46" s="1">
        <v>-15467.1</v>
      </c>
    </row>
    <row r="47" spans="1:13" x14ac:dyDescent="0.25">
      <c r="A47" t="s">
        <v>239</v>
      </c>
      <c r="B47" s="2">
        <v>42835</v>
      </c>
      <c r="C47" t="s">
        <v>240</v>
      </c>
      <c r="D47">
        <v>1</v>
      </c>
      <c r="E47" t="s">
        <v>241</v>
      </c>
      <c r="F47" t="s">
        <v>24</v>
      </c>
      <c r="G47" t="s">
        <v>25</v>
      </c>
      <c r="H47" t="s">
        <v>179</v>
      </c>
      <c r="K47">
        <v>833.97</v>
      </c>
      <c r="M47" s="1">
        <v>-16301.07</v>
      </c>
    </row>
    <row r="48" spans="1:13" x14ac:dyDescent="0.25">
      <c r="A48" t="s">
        <v>246</v>
      </c>
      <c r="B48" s="2">
        <v>42864</v>
      </c>
      <c r="C48" t="s">
        <v>247</v>
      </c>
      <c r="D48">
        <v>1</v>
      </c>
      <c r="E48" t="s">
        <v>248</v>
      </c>
      <c r="F48" t="s">
        <v>24</v>
      </c>
      <c r="G48" t="s">
        <v>25</v>
      </c>
      <c r="H48" t="s">
        <v>249</v>
      </c>
      <c r="K48">
        <v>200</v>
      </c>
      <c r="M48" s="1">
        <v>-16501.07</v>
      </c>
    </row>
    <row r="49" spans="1:14" x14ac:dyDescent="0.25">
      <c r="A49" t="s">
        <v>246</v>
      </c>
      <c r="B49" s="2">
        <v>42864</v>
      </c>
      <c r="C49" t="s">
        <v>247</v>
      </c>
      <c r="D49">
        <v>1</v>
      </c>
      <c r="E49" t="s">
        <v>248</v>
      </c>
      <c r="F49" t="s">
        <v>24</v>
      </c>
      <c r="G49" t="s">
        <v>25</v>
      </c>
      <c r="H49" t="s">
        <v>250</v>
      </c>
      <c r="K49">
        <v>290</v>
      </c>
      <c r="M49" s="1">
        <v>-16791.07</v>
      </c>
    </row>
    <row r="50" spans="1:14" x14ac:dyDescent="0.25">
      <c r="A50" t="s">
        <v>246</v>
      </c>
      <c r="B50" s="2">
        <v>42864</v>
      </c>
      <c r="C50" t="s">
        <v>247</v>
      </c>
      <c r="D50">
        <v>1</v>
      </c>
      <c r="E50" t="s">
        <v>248</v>
      </c>
      <c r="F50" t="s">
        <v>24</v>
      </c>
      <c r="G50" t="s">
        <v>25</v>
      </c>
      <c r="H50" t="s">
        <v>31</v>
      </c>
      <c r="K50">
        <v>500</v>
      </c>
      <c r="L50" s="3">
        <v>1</v>
      </c>
      <c r="M50" s="1">
        <v>-17291.07</v>
      </c>
    </row>
    <row r="51" spans="1:14" x14ac:dyDescent="0.25">
      <c r="A51" t="s">
        <v>246</v>
      </c>
      <c r="B51" s="2">
        <v>42864</v>
      </c>
      <c r="C51" t="s">
        <v>247</v>
      </c>
      <c r="D51">
        <v>1</v>
      </c>
      <c r="E51" t="s">
        <v>248</v>
      </c>
      <c r="F51" t="s">
        <v>24</v>
      </c>
      <c r="G51" t="s">
        <v>25</v>
      </c>
      <c r="H51" t="s">
        <v>38</v>
      </c>
      <c r="K51">
        <v>350</v>
      </c>
      <c r="M51" s="1">
        <v>-17641.07</v>
      </c>
    </row>
    <row r="52" spans="1:14" x14ac:dyDescent="0.25">
      <c r="A52" t="s">
        <v>246</v>
      </c>
      <c r="B52" s="2">
        <v>42864</v>
      </c>
      <c r="C52" t="s">
        <v>247</v>
      </c>
      <c r="D52">
        <v>1</v>
      </c>
      <c r="E52" t="s">
        <v>248</v>
      </c>
      <c r="F52" t="s">
        <v>24</v>
      </c>
      <c r="G52" t="s">
        <v>25</v>
      </c>
      <c r="H52" t="s">
        <v>251</v>
      </c>
      <c r="K52">
        <v>212.66</v>
      </c>
      <c r="M52" s="1">
        <v>-17853.73</v>
      </c>
    </row>
    <row r="53" spans="1:14" x14ac:dyDescent="0.25">
      <c r="A53" t="s">
        <v>246</v>
      </c>
      <c r="B53" s="2">
        <v>42864</v>
      </c>
      <c r="C53" t="s">
        <v>247</v>
      </c>
      <c r="D53">
        <v>1</v>
      </c>
      <c r="E53" t="s">
        <v>248</v>
      </c>
      <c r="F53" t="s">
        <v>24</v>
      </c>
      <c r="G53" t="s">
        <v>25</v>
      </c>
      <c r="H53" t="s">
        <v>179</v>
      </c>
      <c r="K53">
        <v>500</v>
      </c>
      <c r="M53" s="1">
        <v>-18353.73</v>
      </c>
    </row>
    <row r="54" spans="1:14" x14ac:dyDescent="0.25">
      <c r="A54" t="s">
        <v>246</v>
      </c>
      <c r="B54" s="2">
        <v>42864</v>
      </c>
      <c r="C54" t="s">
        <v>247</v>
      </c>
      <c r="D54">
        <v>1</v>
      </c>
      <c r="E54" t="s">
        <v>248</v>
      </c>
      <c r="F54" t="s">
        <v>24</v>
      </c>
      <c r="G54" t="s">
        <v>25</v>
      </c>
      <c r="H54" t="s">
        <v>252</v>
      </c>
      <c r="K54">
        <v>290</v>
      </c>
      <c r="M54" s="1">
        <v>-18643.73</v>
      </c>
    </row>
    <row r="55" spans="1:14" x14ac:dyDescent="0.25">
      <c r="A55" t="s">
        <v>246</v>
      </c>
      <c r="B55" s="2">
        <v>42864</v>
      </c>
      <c r="C55" t="s">
        <v>247</v>
      </c>
      <c r="D55">
        <v>1</v>
      </c>
      <c r="E55" t="s">
        <v>248</v>
      </c>
      <c r="F55" t="s">
        <v>24</v>
      </c>
      <c r="G55" t="s">
        <v>25</v>
      </c>
      <c r="H55" t="s">
        <v>31</v>
      </c>
      <c r="K55">
        <v>500</v>
      </c>
      <c r="L55" s="3">
        <v>1</v>
      </c>
      <c r="M55" s="1">
        <v>-19143.73</v>
      </c>
    </row>
    <row r="56" spans="1:14" x14ac:dyDescent="0.25">
      <c r="A56" t="s">
        <v>246</v>
      </c>
      <c r="B56" s="2">
        <v>42864</v>
      </c>
      <c r="C56" t="s">
        <v>247</v>
      </c>
      <c r="D56">
        <v>1</v>
      </c>
      <c r="E56" t="s">
        <v>248</v>
      </c>
      <c r="F56" t="s">
        <v>24</v>
      </c>
      <c r="G56" t="s">
        <v>25</v>
      </c>
      <c r="H56" t="s">
        <v>253</v>
      </c>
      <c r="K56">
        <v>500</v>
      </c>
      <c r="M56" s="1">
        <v>-19643.73</v>
      </c>
    </row>
    <row r="57" spans="1:14" x14ac:dyDescent="0.25">
      <c r="A57" t="s">
        <v>246</v>
      </c>
      <c r="B57" s="2">
        <v>42864</v>
      </c>
      <c r="C57" t="s">
        <v>247</v>
      </c>
      <c r="D57">
        <v>1</v>
      </c>
      <c r="E57" t="s">
        <v>248</v>
      </c>
      <c r="F57" t="s">
        <v>24</v>
      </c>
      <c r="G57" t="s">
        <v>25</v>
      </c>
      <c r="H57" t="s">
        <v>254</v>
      </c>
      <c r="K57" s="1">
        <v>1000</v>
      </c>
      <c r="M57" s="1">
        <v>-20643.73</v>
      </c>
    </row>
    <row r="58" spans="1:14" x14ac:dyDescent="0.25">
      <c r="H58" t="s">
        <v>44</v>
      </c>
      <c r="I58">
        <v>0</v>
      </c>
      <c r="K58" s="1">
        <v>7960.73</v>
      </c>
    </row>
    <row r="59" spans="1:14" x14ac:dyDescent="0.25">
      <c r="H59" t="s">
        <v>45</v>
      </c>
      <c r="M59" s="1">
        <v>-20643.73</v>
      </c>
    </row>
    <row r="60" spans="1:14" x14ac:dyDescent="0.25">
      <c r="A60" t="s">
        <v>11</v>
      </c>
      <c r="B60" t="s">
        <v>16</v>
      </c>
      <c r="C60" t="s">
        <v>16</v>
      </c>
      <c r="D60" t="s">
        <v>13</v>
      </c>
      <c r="E60" t="s">
        <v>14</v>
      </c>
      <c r="F60" t="s">
        <v>219</v>
      </c>
      <c r="G60" t="s">
        <v>11</v>
      </c>
      <c r="H60" t="s">
        <v>17</v>
      </c>
      <c r="I60" t="s">
        <v>220</v>
      </c>
      <c r="K60" t="s">
        <v>18</v>
      </c>
      <c r="M60" t="s">
        <v>221</v>
      </c>
    </row>
    <row r="62" spans="1:14" x14ac:dyDescent="0.25">
      <c r="A62" t="s">
        <v>217</v>
      </c>
      <c r="B62" t="s">
        <v>218</v>
      </c>
      <c r="C62" t="s">
        <v>255</v>
      </c>
      <c r="D62" t="s">
        <v>56</v>
      </c>
      <c r="E62" t="s">
        <v>57</v>
      </c>
      <c r="F62" t="s">
        <v>58</v>
      </c>
    </row>
    <row r="63" spans="1:14" x14ac:dyDescent="0.25">
      <c r="A63" t="s">
        <v>11</v>
      </c>
      <c r="B63" t="s">
        <v>16</v>
      </c>
      <c r="C63" t="s">
        <v>16</v>
      </c>
      <c r="D63" t="s">
        <v>13</v>
      </c>
      <c r="E63" t="s">
        <v>14</v>
      </c>
      <c r="F63" t="s">
        <v>219</v>
      </c>
      <c r="G63" t="s">
        <v>11</v>
      </c>
      <c r="H63" t="s">
        <v>17</v>
      </c>
      <c r="I63" t="s">
        <v>220</v>
      </c>
      <c r="K63" t="s">
        <v>18</v>
      </c>
      <c r="M63" t="s">
        <v>221</v>
      </c>
    </row>
    <row r="64" spans="1:14" x14ac:dyDescent="0.25">
      <c r="H64" t="s">
        <v>20</v>
      </c>
      <c r="M64" s="1">
        <v>53370.01</v>
      </c>
      <c r="N64" s="1"/>
    </row>
    <row r="65" spans="1:14" x14ac:dyDescent="0.25">
      <c r="A65" t="s">
        <v>59</v>
      </c>
      <c r="B65" s="2">
        <v>42759</v>
      </c>
      <c r="C65" t="s">
        <v>60</v>
      </c>
      <c r="D65">
        <v>1</v>
      </c>
      <c r="E65" t="s">
        <v>61</v>
      </c>
      <c r="F65" t="s">
        <v>53</v>
      </c>
      <c r="G65" t="s">
        <v>25</v>
      </c>
      <c r="H65" t="s">
        <v>62</v>
      </c>
      <c r="I65" s="1">
        <v>7400</v>
      </c>
      <c r="J65" s="3">
        <v>3</v>
      </c>
      <c r="M65" s="1">
        <f>+M64+I65-K65</f>
        <v>60770.01</v>
      </c>
    </row>
    <row r="66" spans="1:14" x14ac:dyDescent="0.25">
      <c r="A66" t="s">
        <v>63</v>
      </c>
      <c r="B66" s="2">
        <v>42762</v>
      </c>
      <c r="C66" t="s">
        <v>64</v>
      </c>
      <c r="D66">
        <v>1</v>
      </c>
      <c r="E66" t="s">
        <v>65</v>
      </c>
      <c r="F66" t="s">
        <v>53</v>
      </c>
      <c r="G66" t="s">
        <v>25</v>
      </c>
      <c r="H66" t="s">
        <v>54</v>
      </c>
      <c r="I66" s="1">
        <v>5000</v>
      </c>
      <c r="J66" s="3">
        <v>2</v>
      </c>
      <c r="M66" s="1">
        <f t="shared" ref="M66:M71" si="0">+M65+I66-K66</f>
        <v>65770.010000000009</v>
      </c>
    </row>
    <row r="67" spans="1:14" x14ac:dyDescent="0.25">
      <c r="A67" t="s">
        <v>66</v>
      </c>
      <c r="B67" s="2">
        <v>42765</v>
      </c>
      <c r="C67" t="s">
        <v>67</v>
      </c>
      <c r="D67">
        <v>1</v>
      </c>
      <c r="E67" t="s">
        <v>68</v>
      </c>
      <c r="F67" t="s">
        <v>24</v>
      </c>
      <c r="G67" t="s">
        <v>35</v>
      </c>
      <c r="H67" t="s">
        <v>69</v>
      </c>
      <c r="K67" s="1">
        <v>47212</v>
      </c>
      <c r="M67" s="1">
        <f t="shared" si="0"/>
        <v>18558.010000000009</v>
      </c>
    </row>
    <row r="68" spans="1:14" x14ac:dyDescent="0.25">
      <c r="A68" t="s">
        <v>70</v>
      </c>
      <c r="B68" s="2">
        <v>42766</v>
      </c>
      <c r="C68" t="s">
        <v>71</v>
      </c>
      <c r="D68">
        <v>1</v>
      </c>
      <c r="E68" t="s">
        <v>72</v>
      </c>
      <c r="F68" t="s">
        <v>24</v>
      </c>
      <c r="G68" t="s">
        <v>25</v>
      </c>
      <c r="H68" t="s">
        <v>73</v>
      </c>
      <c r="K68" s="1">
        <v>2866.6</v>
      </c>
      <c r="L68" s="3">
        <v>2</v>
      </c>
      <c r="M68" s="1">
        <f t="shared" si="0"/>
        <v>15691.410000000009</v>
      </c>
    </row>
    <row r="69" spans="1:14" x14ac:dyDescent="0.25">
      <c r="A69" t="s">
        <v>74</v>
      </c>
      <c r="B69" s="2">
        <v>42777</v>
      </c>
      <c r="C69" t="s">
        <v>71</v>
      </c>
      <c r="D69">
        <v>1</v>
      </c>
      <c r="E69" t="s">
        <v>75</v>
      </c>
      <c r="F69" t="s">
        <v>24</v>
      </c>
      <c r="G69" t="s">
        <v>35</v>
      </c>
      <c r="H69" t="s">
        <v>256</v>
      </c>
      <c r="K69" s="1">
        <v>6079.04</v>
      </c>
      <c r="L69" s="3">
        <v>3</v>
      </c>
      <c r="M69" s="1">
        <f t="shared" si="0"/>
        <v>9612.3700000000099</v>
      </c>
    </row>
    <row r="70" spans="1:14" x14ac:dyDescent="0.25">
      <c r="A70" t="s">
        <v>257</v>
      </c>
      <c r="B70" s="2">
        <v>42815</v>
      </c>
      <c r="C70" t="s">
        <v>258</v>
      </c>
      <c r="D70">
        <v>1</v>
      </c>
      <c r="E70" t="s">
        <v>259</v>
      </c>
      <c r="F70" t="s">
        <v>24</v>
      </c>
      <c r="G70" t="s">
        <v>35</v>
      </c>
      <c r="H70" t="s">
        <v>256</v>
      </c>
      <c r="K70" s="1">
        <v>1030</v>
      </c>
      <c r="L70" s="3">
        <v>2</v>
      </c>
      <c r="M70" s="1">
        <f t="shared" si="0"/>
        <v>8582.3700000000099</v>
      </c>
    </row>
    <row r="71" spans="1:14" x14ac:dyDescent="0.25">
      <c r="A71" t="s">
        <v>260</v>
      </c>
      <c r="B71" s="2">
        <v>42886</v>
      </c>
      <c r="C71" t="s">
        <v>71</v>
      </c>
      <c r="D71">
        <v>1</v>
      </c>
      <c r="E71" t="s">
        <v>261</v>
      </c>
      <c r="F71" t="s">
        <v>24</v>
      </c>
      <c r="G71" t="s">
        <v>25</v>
      </c>
      <c r="H71" t="s">
        <v>73</v>
      </c>
      <c r="K71">
        <v>1089</v>
      </c>
      <c r="L71" s="3">
        <v>2</v>
      </c>
      <c r="M71" s="1">
        <f t="shared" si="0"/>
        <v>7493.3700000000099</v>
      </c>
    </row>
    <row r="72" spans="1:14" x14ac:dyDescent="0.25">
      <c r="H72" t="s">
        <v>44</v>
      </c>
      <c r="I72" s="1">
        <v>12400</v>
      </c>
      <c r="K72" s="1">
        <v>58176.639999999999</v>
      </c>
    </row>
    <row r="73" spans="1:14" x14ac:dyDescent="0.25">
      <c r="H73" t="s">
        <v>45</v>
      </c>
      <c r="M73" s="1">
        <f>+M71</f>
        <v>7493.3700000000099</v>
      </c>
      <c r="N73" t="s">
        <v>265</v>
      </c>
    </row>
    <row r="74" spans="1:14" x14ac:dyDescent="0.25">
      <c r="A74" t="s">
        <v>11</v>
      </c>
      <c r="B74" t="s">
        <v>16</v>
      </c>
      <c r="C74" t="s">
        <v>16</v>
      </c>
      <c r="D74" t="s">
        <v>13</v>
      </c>
      <c r="E74" t="s">
        <v>14</v>
      </c>
      <c r="F74" t="s">
        <v>219</v>
      </c>
      <c r="G74" t="s">
        <v>11</v>
      </c>
      <c r="H74" t="s">
        <v>17</v>
      </c>
      <c r="I74" t="s">
        <v>220</v>
      </c>
      <c r="K74" t="s">
        <v>18</v>
      </c>
      <c r="M74" t="s">
        <v>221</v>
      </c>
    </row>
    <row r="76" spans="1:14" x14ac:dyDescent="0.25">
      <c r="A76" t="s">
        <v>217</v>
      </c>
      <c r="B76" t="s">
        <v>218</v>
      </c>
      <c r="C76" t="s">
        <v>262</v>
      </c>
      <c r="D76" t="s">
        <v>77</v>
      </c>
      <c r="E76" t="s">
        <v>78</v>
      </c>
      <c r="F76" t="s">
        <v>79</v>
      </c>
    </row>
    <row r="77" spans="1:14" x14ac:dyDescent="0.25">
      <c r="A77" t="s">
        <v>11</v>
      </c>
      <c r="B77" t="s">
        <v>16</v>
      </c>
      <c r="C77" t="s">
        <v>16</v>
      </c>
      <c r="D77" t="s">
        <v>13</v>
      </c>
      <c r="E77" t="s">
        <v>14</v>
      </c>
      <c r="F77" t="s">
        <v>219</v>
      </c>
      <c r="G77" t="s">
        <v>11</v>
      </c>
      <c r="H77" t="s">
        <v>17</v>
      </c>
      <c r="I77" t="s">
        <v>220</v>
      </c>
      <c r="K77" t="s">
        <v>18</v>
      </c>
      <c r="M77" t="s">
        <v>221</v>
      </c>
    </row>
    <row r="78" spans="1:14" x14ac:dyDescent="0.25">
      <c r="H78" t="s">
        <v>20</v>
      </c>
      <c r="M78" s="1">
        <v>3535</v>
      </c>
    </row>
    <row r="79" spans="1:14" x14ac:dyDescent="0.25">
      <c r="A79" t="s">
        <v>50</v>
      </c>
      <c r="B79" s="2">
        <v>42754</v>
      </c>
      <c r="C79" t="s">
        <v>51</v>
      </c>
      <c r="D79">
        <v>1</v>
      </c>
      <c r="E79" t="s">
        <v>52</v>
      </c>
      <c r="F79" t="s">
        <v>53</v>
      </c>
      <c r="G79" t="s">
        <v>25</v>
      </c>
      <c r="H79" t="s">
        <v>263</v>
      </c>
      <c r="I79" s="1">
        <v>4300</v>
      </c>
      <c r="M79" s="1">
        <v>7835</v>
      </c>
    </row>
    <row r="80" spans="1:14" x14ac:dyDescent="0.25">
      <c r="A80" t="s">
        <v>80</v>
      </c>
      <c r="B80" s="2">
        <v>42789</v>
      </c>
      <c r="C80" t="s">
        <v>81</v>
      </c>
      <c r="D80">
        <v>1</v>
      </c>
      <c r="E80" t="s">
        <v>82</v>
      </c>
      <c r="F80" t="s">
        <v>24</v>
      </c>
      <c r="G80" t="s">
        <v>35</v>
      </c>
      <c r="H80" t="s">
        <v>83</v>
      </c>
      <c r="K80" s="1">
        <v>4300</v>
      </c>
      <c r="M80" s="1">
        <v>3535</v>
      </c>
    </row>
    <row r="81" spans="1:14" x14ac:dyDescent="0.25">
      <c r="A81" t="s">
        <v>32</v>
      </c>
      <c r="B81" s="2">
        <v>42790</v>
      </c>
      <c r="C81" t="s">
        <v>33</v>
      </c>
      <c r="D81">
        <v>1</v>
      </c>
      <c r="E81" t="s">
        <v>34</v>
      </c>
      <c r="F81" t="s">
        <v>24</v>
      </c>
      <c r="G81" t="s">
        <v>35</v>
      </c>
      <c r="H81" t="s">
        <v>84</v>
      </c>
      <c r="K81" s="1">
        <v>3535</v>
      </c>
      <c r="M81">
        <v>0</v>
      </c>
    </row>
    <row r="82" spans="1:14" x14ac:dyDescent="0.25">
      <c r="H82" t="s">
        <v>44</v>
      </c>
      <c r="I82" s="1">
        <v>4300</v>
      </c>
      <c r="K82" s="1">
        <v>7835</v>
      </c>
    </row>
    <row r="83" spans="1:14" x14ac:dyDescent="0.25">
      <c r="H83" t="s">
        <v>45</v>
      </c>
      <c r="M83">
        <v>0</v>
      </c>
      <c r="N83" t="s">
        <v>265</v>
      </c>
    </row>
    <row r="84" spans="1:14" x14ac:dyDescent="0.25">
      <c r="A84" t="s">
        <v>11</v>
      </c>
      <c r="B84" t="s">
        <v>16</v>
      </c>
      <c r="C84" t="s">
        <v>16</v>
      </c>
      <c r="D84" t="s">
        <v>13</v>
      </c>
      <c r="E84" t="s">
        <v>14</v>
      </c>
      <c r="F84" t="s">
        <v>219</v>
      </c>
      <c r="G84" t="s">
        <v>11</v>
      </c>
      <c r="H84" t="s">
        <v>17</v>
      </c>
      <c r="I84" t="s">
        <v>220</v>
      </c>
      <c r="K84" t="s">
        <v>18</v>
      </c>
      <c r="M84" t="s">
        <v>221</v>
      </c>
    </row>
    <row r="86" spans="1:14" x14ac:dyDescent="0.25">
      <c r="A86" t="s">
        <v>217</v>
      </c>
      <c r="B86" t="s">
        <v>218</v>
      </c>
      <c r="C86" t="s">
        <v>264</v>
      </c>
      <c r="D86" t="s">
        <v>86</v>
      </c>
      <c r="E86" t="s">
        <v>87</v>
      </c>
      <c r="F86" t="s">
        <v>88</v>
      </c>
    </row>
    <row r="87" spans="1:14" x14ac:dyDescent="0.25">
      <c r="A87" t="s">
        <v>11</v>
      </c>
      <c r="B87" t="s">
        <v>16</v>
      </c>
      <c r="C87" t="s">
        <v>16</v>
      </c>
      <c r="D87" t="s">
        <v>13</v>
      </c>
      <c r="E87" t="s">
        <v>14</v>
      </c>
      <c r="F87" t="s">
        <v>219</v>
      </c>
      <c r="G87" t="s">
        <v>11</v>
      </c>
      <c r="H87" t="s">
        <v>17</v>
      </c>
      <c r="I87" t="s">
        <v>220</v>
      </c>
      <c r="K87" t="s">
        <v>18</v>
      </c>
      <c r="M87" t="s">
        <v>221</v>
      </c>
    </row>
    <row r="88" spans="1:14" x14ac:dyDescent="0.25">
      <c r="H88" t="s">
        <v>20</v>
      </c>
      <c r="M88">
        <v>0</v>
      </c>
    </row>
    <row r="89" spans="1:14" x14ac:dyDescent="0.25">
      <c r="A89" t="s">
        <v>89</v>
      </c>
      <c r="B89" s="2">
        <v>42748</v>
      </c>
      <c r="C89" t="s">
        <v>90</v>
      </c>
      <c r="D89">
        <v>1</v>
      </c>
      <c r="E89" t="s">
        <v>91</v>
      </c>
      <c r="F89" t="s">
        <v>53</v>
      </c>
      <c r="G89" t="s">
        <v>25</v>
      </c>
      <c r="H89" t="s">
        <v>54</v>
      </c>
      <c r="I89" s="1">
        <v>4800</v>
      </c>
      <c r="M89" s="1">
        <v>4800</v>
      </c>
    </row>
    <row r="90" spans="1:14" x14ac:dyDescent="0.25">
      <c r="A90" t="s">
        <v>92</v>
      </c>
      <c r="B90" s="2">
        <v>42765</v>
      </c>
      <c r="C90" t="s">
        <v>71</v>
      </c>
      <c r="D90">
        <v>1</v>
      </c>
      <c r="E90" t="s">
        <v>93</v>
      </c>
      <c r="F90" t="s">
        <v>24</v>
      </c>
      <c r="G90" t="s">
        <v>35</v>
      </c>
      <c r="H90" t="s">
        <v>94</v>
      </c>
      <c r="K90" s="1">
        <v>4800.93</v>
      </c>
      <c r="M90">
        <v>-0.93</v>
      </c>
    </row>
    <row r="91" spans="1:14" x14ac:dyDescent="0.25">
      <c r="H91" t="s">
        <v>44</v>
      </c>
      <c r="I91" s="1">
        <v>4800</v>
      </c>
      <c r="K91" s="1">
        <v>4800.93</v>
      </c>
    </row>
    <row r="92" spans="1:14" x14ac:dyDescent="0.25">
      <c r="H92" t="s">
        <v>45</v>
      </c>
      <c r="M92">
        <v>-0.93</v>
      </c>
      <c r="N92" t="s">
        <v>265</v>
      </c>
    </row>
    <row r="93" spans="1:14" x14ac:dyDescent="0.25">
      <c r="A93" t="s">
        <v>11</v>
      </c>
      <c r="B93" t="s">
        <v>16</v>
      </c>
      <c r="C93" t="s">
        <v>16</v>
      </c>
      <c r="D93" t="s">
        <v>13</v>
      </c>
      <c r="E93" t="s">
        <v>14</v>
      </c>
      <c r="F93" t="s">
        <v>219</v>
      </c>
      <c r="G93" t="s">
        <v>11</v>
      </c>
      <c r="H93" t="s">
        <v>17</v>
      </c>
      <c r="I93" t="s">
        <v>220</v>
      </c>
      <c r="K93" t="s">
        <v>18</v>
      </c>
      <c r="M93" t="s">
        <v>221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workbookViewId="0">
      <selection activeCell="F102" sqref="F102"/>
    </sheetView>
  </sheetViews>
  <sheetFormatPr baseColWidth="10" defaultRowHeight="15" x14ac:dyDescent="0.25"/>
  <cols>
    <col min="4" max="4" width="4" bestFit="1" customWidth="1"/>
    <col min="6" max="6" width="10.5703125" customWidth="1"/>
    <col min="9" max="9" width="39.85546875" bestFit="1" customWidth="1"/>
    <col min="11" max="11" width="4" style="3" customWidth="1"/>
    <col min="13" max="13" width="4" style="3" customWidth="1"/>
  </cols>
  <sheetData>
    <row r="1" spans="1:14" x14ac:dyDescent="0.25">
      <c r="I1" t="s">
        <v>20</v>
      </c>
      <c r="N1" s="1">
        <v>-156437.42000000001</v>
      </c>
    </row>
    <row r="2" spans="1:14" x14ac:dyDescent="0.25">
      <c r="A2" t="s">
        <v>21</v>
      </c>
      <c r="B2" s="2">
        <v>42786</v>
      </c>
      <c r="C2" t="s">
        <v>22</v>
      </c>
      <c r="D2">
        <v>1</v>
      </c>
      <c r="E2" t="s">
        <v>271</v>
      </c>
      <c r="F2">
        <v>32068</v>
      </c>
      <c r="G2" t="s">
        <v>24</v>
      </c>
      <c r="H2" t="s">
        <v>25</v>
      </c>
      <c r="I2" t="s">
        <v>26</v>
      </c>
      <c r="J2">
        <v>727.66</v>
      </c>
      <c r="N2" s="1">
        <v>-155709.76000000001</v>
      </c>
    </row>
    <row r="3" spans="1:14" x14ac:dyDescent="0.25">
      <c r="A3" t="s">
        <v>27</v>
      </c>
      <c r="B3" s="2">
        <v>42790</v>
      </c>
      <c r="C3" t="s">
        <v>28</v>
      </c>
      <c r="D3">
        <v>1</v>
      </c>
      <c r="E3" t="s">
        <v>271</v>
      </c>
      <c r="F3">
        <v>32091</v>
      </c>
      <c r="G3" t="s">
        <v>24</v>
      </c>
      <c r="H3" t="s">
        <v>30</v>
      </c>
      <c r="I3" t="s">
        <v>31</v>
      </c>
      <c r="J3" s="1">
        <v>11428.27</v>
      </c>
      <c r="N3" s="1">
        <v>-144281.49</v>
      </c>
    </row>
    <row r="4" spans="1:14" x14ac:dyDescent="0.25">
      <c r="A4" t="s">
        <v>32</v>
      </c>
      <c r="B4" s="2">
        <v>42790</v>
      </c>
      <c r="C4" t="s">
        <v>33</v>
      </c>
      <c r="D4">
        <v>1</v>
      </c>
      <c r="E4" t="s">
        <v>271</v>
      </c>
      <c r="F4">
        <v>32110</v>
      </c>
      <c r="G4" t="s">
        <v>24</v>
      </c>
      <c r="H4" t="s">
        <v>35</v>
      </c>
      <c r="I4" t="s">
        <v>36</v>
      </c>
      <c r="L4" s="1">
        <v>3828</v>
      </c>
      <c r="N4" s="1">
        <v>-148109.49</v>
      </c>
    </row>
    <row r="5" spans="1:14" x14ac:dyDescent="0.25">
      <c r="A5" t="s">
        <v>32</v>
      </c>
      <c r="B5" s="2">
        <v>42790</v>
      </c>
      <c r="C5" t="s">
        <v>33</v>
      </c>
      <c r="D5">
        <v>1</v>
      </c>
      <c r="E5" t="s">
        <v>271</v>
      </c>
      <c r="F5">
        <v>32110</v>
      </c>
      <c r="G5" t="s">
        <v>24</v>
      </c>
      <c r="H5" t="s">
        <v>35</v>
      </c>
      <c r="I5" t="s">
        <v>37</v>
      </c>
      <c r="L5" s="1">
        <v>1623.99</v>
      </c>
      <c r="N5" s="1">
        <v>-149733.48000000001</v>
      </c>
    </row>
    <row r="6" spans="1:14" x14ac:dyDescent="0.25">
      <c r="A6" t="s">
        <v>32</v>
      </c>
      <c r="B6" s="2">
        <v>42790</v>
      </c>
      <c r="C6" t="s">
        <v>33</v>
      </c>
      <c r="D6">
        <v>1</v>
      </c>
      <c r="E6" t="s">
        <v>271</v>
      </c>
      <c r="F6">
        <v>32110</v>
      </c>
      <c r="G6" t="s">
        <v>24</v>
      </c>
      <c r="H6" t="s">
        <v>35</v>
      </c>
      <c r="I6" t="s">
        <v>38</v>
      </c>
      <c r="L6" s="1">
        <v>2663.95</v>
      </c>
      <c r="N6" s="1">
        <v>-152397.43</v>
      </c>
    </row>
    <row r="7" spans="1:14" x14ac:dyDescent="0.25">
      <c r="A7" t="s">
        <v>32</v>
      </c>
      <c r="B7" s="2">
        <v>42790</v>
      </c>
      <c r="C7" t="s">
        <v>33</v>
      </c>
      <c r="D7">
        <v>1</v>
      </c>
      <c r="E7" t="s">
        <v>271</v>
      </c>
      <c r="F7">
        <v>32110</v>
      </c>
      <c r="G7" t="s">
        <v>24</v>
      </c>
      <c r="H7" t="s">
        <v>35</v>
      </c>
      <c r="I7" t="s">
        <v>39</v>
      </c>
      <c r="L7" s="1">
        <v>1741.16</v>
      </c>
      <c r="N7" s="1">
        <v>-154138.59</v>
      </c>
    </row>
    <row r="8" spans="1:14" x14ac:dyDescent="0.25">
      <c r="A8" t="s">
        <v>32</v>
      </c>
      <c r="B8" s="2">
        <v>42790</v>
      </c>
      <c r="C8" t="s">
        <v>33</v>
      </c>
      <c r="D8">
        <v>1</v>
      </c>
      <c r="E8" t="s">
        <v>271</v>
      </c>
      <c r="F8">
        <v>32110</v>
      </c>
      <c r="G8" t="s">
        <v>24</v>
      </c>
      <c r="H8" t="s">
        <v>35</v>
      </c>
      <c r="I8" t="s">
        <v>40</v>
      </c>
      <c r="L8" s="1">
        <v>3500</v>
      </c>
      <c r="N8" s="1">
        <v>-157638.59</v>
      </c>
    </row>
    <row r="9" spans="1:14" x14ac:dyDescent="0.25">
      <c r="A9" t="s">
        <v>32</v>
      </c>
      <c r="B9" s="2">
        <v>42790</v>
      </c>
      <c r="C9" t="s">
        <v>33</v>
      </c>
      <c r="D9">
        <v>1</v>
      </c>
      <c r="E9" t="s">
        <v>271</v>
      </c>
      <c r="F9">
        <v>32110</v>
      </c>
      <c r="G9" t="s">
        <v>24</v>
      </c>
      <c r="H9" t="s">
        <v>35</v>
      </c>
      <c r="I9" t="s">
        <v>41</v>
      </c>
      <c r="L9" s="1">
        <v>4207.53</v>
      </c>
      <c r="N9" s="1">
        <v>-161846.12</v>
      </c>
    </row>
    <row r="10" spans="1:14" x14ac:dyDescent="0.25">
      <c r="A10" t="s">
        <v>32</v>
      </c>
      <c r="B10" s="2">
        <v>42790</v>
      </c>
      <c r="C10" t="s">
        <v>33</v>
      </c>
      <c r="D10">
        <v>1</v>
      </c>
      <c r="E10" t="s">
        <v>271</v>
      </c>
      <c r="F10">
        <v>32110</v>
      </c>
      <c r="G10" t="s">
        <v>24</v>
      </c>
      <c r="H10" t="s">
        <v>35</v>
      </c>
      <c r="I10" t="s">
        <v>42</v>
      </c>
      <c r="L10" s="1">
        <v>1763.06</v>
      </c>
      <c r="N10" s="1">
        <v>-163609.18</v>
      </c>
    </row>
    <row r="11" spans="1:14" x14ac:dyDescent="0.25">
      <c r="A11" t="s">
        <v>32</v>
      </c>
      <c r="B11" s="2">
        <v>42790</v>
      </c>
      <c r="C11" t="s">
        <v>33</v>
      </c>
      <c r="D11">
        <v>1</v>
      </c>
      <c r="E11" t="s">
        <v>271</v>
      </c>
      <c r="F11">
        <v>32110</v>
      </c>
      <c r="G11" t="s">
        <v>24</v>
      </c>
      <c r="H11" t="s">
        <v>35</v>
      </c>
      <c r="I11" t="s">
        <v>43</v>
      </c>
      <c r="L11" s="1">
        <v>1740</v>
      </c>
      <c r="N11" s="1">
        <v>-165349.18</v>
      </c>
    </row>
    <row r="12" spans="1:14" x14ac:dyDescent="0.25">
      <c r="A12" t="s">
        <v>222</v>
      </c>
      <c r="B12" s="2">
        <v>42800</v>
      </c>
      <c r="C12" t="s">
        <v>223</v>
      </c>
      <c r="D12">
        <v>1</v>
      </c>
      <c r="E12" t="s">
        <v>271</v>
      </c>
      <c r="F12">
        <v>32301</v>
      </c>
      <c r="G12" t="s">
        <v>24</v>
      </c>
      <c r="H12" t="s">
        <v>35</v>
      </c>
      <c r="I12" t="s">
        <v>225</v>
      </c>
      <c r="L12" s="1">
        <v>2500</v>
      </c>
      <c r="N12" s="1">
        <v>-167849.18</v>
      </c>
    </row>
    <row r="13" spans="1:14" x14ac:dyDescent="0.25">
      <c r="A13" t="s">
        <v>222</v>
      </c>
      <c r="B13" s="2">
        <v>42800</v>
      </c>
      <c r="C13" t="s">
        <v>223</v>
      </c>
      <c r="D13">
        <v>1</v>
      </c>
      <c r="E13" t="s">
        <v>271</v>
      </c>
      <c r="F13">
        <v>32301</v>
      </c>
      <c r="G13" t="s">
        <v>24</v>
      </c>
      <c r="H13" t="s">
        <v>35</v>
      </c>
      <c r="I13" t="s">
        <v>226</v>
      </c>
      <c r="L13" s="1">
        <v>8415.06</v>
      </c>
      <c r="N13" s="1">
        <v>-176264.24</v>
      </c>
    </row>
    <row r="14" spans="1:14" x14ac:dyDescent="0.25">
      <c r="A14" t="s">
        <v>222</v>
      </c>
      <c r="B14" s="2">
        <v>42800</v>
      </c>
      <c r="C14" t="s">
        <v>223</v>
      </c>
      <c r="D14">
        <v>1</v>
      </c>
      <c r="E14" t="s">
        <v>271</v>
      </c>
      <c r="F14">
        <v>32301</v>
      </c>
      <c r="G14" t="s">
        <v>24</v>
      </c>
      <c r="H14" t="s">
        <v>35</v>
      </c>
      <c r="I14" t="s">
        <v>227</v>
      </c>
      <c r="L14" s="1">
        <v>1903.02</v>
      </c>
      <c r="N14" s="1">
        <v>-178167.26</v>
      </c>
    </row>
    <row r="15" spans="1:14" x14ac:dyDescent="0.25">
      <c r="A15" t="s">
        <v>222</v>
      </c>
      <c r="B15" s="2">
        <v>42800</v>
      </c>
      <c r="C15" t="s">
        <v>223</v>
      </c>
      <c r="D15">
        <v>1</v>
      </c>
      <c r="E15" t="s">
        <v>271</v>
      </c>
      <c r="F15">
        <v>32301</v>
      </c>
      <c r="G15" t="s">
        <v>24</v>
      </c>
      <c r="H15" t="s">
        <v>35</v>
      </c>
      <c r="I15" t="s">
        <v>228</v>
      </c>
      <c r="L15" s="1">
        <v>1833.97</v>
      </c>
      <c r="N15" s="1">
        <v>-180001.23</v>
      </c>
    </row>
    <row r="16" spans="1:14" x14ac:dyDescent="0.25">
      <c r="A16" t="s">
        <v>222</v>
      </c>
      <c r="B16" s="2">
        <v>42800</v>
      </c>
      <c r="C16" t="s">
        <v>223</v>
      </c>
      <c r="D16">
        <v>1</v>
      </c>
      <c r="E16" t="s">
        <v>271</v>
      </c>
      <c r="F16">
        <v>32301</v>
      </c>
      <c r="G16" t="s">
        <v>24</v>
      </c>
      <c r="H16" t="s">
        <v>35</v>
      </c>
      <c r="I16" t="s">
        <v>229</v>
      </c>
      <c r="L16">
        <v>580</v>
      </c>
      <c r="N16" s="1">
        <v>-180581.23</v>
      </c>
    </row>
    <row r="17" spans="1:14" x14ac:dyDescent="0.25">
      <c r="A17" t="s">
        <v>222</v>
      </c>
      <c r="B17" s="2">
        <v>42800</v>
      </c>
      <c r="C17" t="s">
        <v>223</v>
      </c>
      <c r="D17">
        <v>1</v>
      </c>
      <c r="E17" t="s">
        <v>271</v>
      </c>
      <c r="F17">
        <v>32301</v>
      </c>
      <c r="G17" t="s">
        <v>24</v>
      </c>
      <c r="H17" t="s">
        <v>35</v>
      </c>
      <c r="I17" t="s">
        <v>230</v>
      </c>
      <c r="L17" s="1">
        <v>1160</v>
      </c>
      <c r="N17" s="1">
        <v>-181741.23</v>
      </c>
    </row>
    <row r="18" spans="1:14" x14ac:dyDescent="0.25">
      <c r="A18" t="s">
        <v>231</v>
      </c>
      <c r="B18" s="2">
        <v>42802</v>
      </c>
      <c r="C18" t="s">
        <v>232</v>
      </c>
      <c r="D18">
        <v>1</v>
      </c>
      <c r="E18" t="s">
        <v>271</v>
      </c>
      <c r="F18">
        <v>32395</v>
      </c>
      <c r="G18" t="s">
        <v>24</v>
      </c>
      <c r="H18" t="s">
        <v>25</v>
      </c>
      <c r="I18" t="s">
        <v>234</v>
      </c>
      <c r="L18" s="1">
        <v>1160</v>
      </c>
      <c r="N18" s="1">
        <v>-182901.23</v>
      </c>
    </row>
    <row r="19" spans="1:14" x14ac:dyDescent="0.25">
      <c r="A19" t="s">
        <v>231</v>
      </c>
      <c r="B19" s="2">
        <v>42802</v>
      </c>
      <c r="C19" t="s">
        <v>232</v>
      </c>
      <c r="D19">
        <v>1</v>
      </c>
      <c r="E19" t="s">
        <v>271</v>
      </c>
      <c r="F19">
        <v>32395</v>
      </c>
      <c r="G19" t="s">
        <v>24</v>
      </c>
      <c r="H19" t="s">
        <v>25</v>
      </c>
      <c r="I19" t="s">
        <v>31</v>
      </c>
      <c r="L19" s="1">
        <v>1500</v>
      </c>
      <c r="N19" s="1">
        <v>-184401.23</v>
      </c>
    </row>
    <row r="20" spans="1:14" x14ac:dyDescent="0.25">
      <c r="A20" t="s">
        <v>231</v>
      </c>
      <c r="B20" s="2">
        <v>42802</v>
      </c>
      <c r="C20" t="s">
        <v>232</v>
      </c>
      <c r="D20">
        <v>1</v>
      </c>
      <c r="E20" t="s">
        <v>271</v>
      </c>
      <c r="F20">
        <v>32395</v>
      </c>
      <c r="G20" t="s">
        <v>24</v>
      </c>
      <c r="H20" t="s">
        <v>25</v>
      </c>
      <c r="I20" t="s">
        <v>38</v>
      </c>
      <c r="L20">
        <v>700</v>
      </c>
      <c r="N20" s="1">
        <v>-185101.23</v>
      </c>
    </row>
    <row r="21" spans="1:14" x14ac:dyDescent="0.25">
      <c r="A21" t="s">
        <v>231</v>
      </c>
      <c r="B21" s="2">
        <v>42802</v>
      </c>
      <c r="C21" t="s">
        <v>232</v>
      </c>
      <c r="D21">
        <v>1</v>
      </c>
      <c r="E21" t="s">
        <v>271</v>
      </c>
      <c r="F21">
        <v>32395</v>
      </c>
      <c r="G21" t="s">
        <v>24</v>
      </c>
      <c r="H21" t="s">
        <v>25</v>
      </c>
      <c r="I21" t="s">
        <v>235</v>
      </c>
      <c r="L21" s="1">
        <v>1160</v>
      </c>
      <c r="N21" s="1">
        <v>-186261.23</v>
      </c>
    </row>
    <row r="22" spans="1:14" x14ac:dyDescent="0.25">
      <c r="A22" t="s">
        <v>231</v>
      </c>
      <c r="B22" s="2">
        <v>42802</v>
      </c>
      <c r="C22" t="s">
        <v>232</v>
      </c>
      <c r="D22">
        <v>1</v>
      </c>
      <c r="E22" t="s">
        <v>271</v>
      </c>
      <c r="F22">
        <v>32395</v>
      </c>
      <c r="G22" t="s">
        <v>24</v>
      </c>
      <c r="H22" t="s">
        <v>25</v>
      </c>
      <c r="I22" t="s">
        <v>236</v>
      </c>
      <c r="L22">
        <v>951.51</v>
      </c>
      <c r="N22" s="1">
        <v>-187212.74</v>
      </c>
    </row>
    <row r="23" spans="1:14" x14ac:dyDescent="0.25">
      <c r="A23" t="s">
        <v>231</v>
      </c>
      <c r="B23" s="2">
        <v>42802</v>
      </c>
      <c r="C23" t="s">
        <v>232</v>
      </c>
      <c r="D23">
        <v>1</v>
      </c>
      <c r="E23" t="s">
        <v>271</v>
      </c>
      <c r="F23">
        <v>32395</v>
      </c>
      <c r="G23" t="s">
        <v>24</v>
      </c>
      <c r="H23" t="s">
        <v>25</v>
      </c>
      <c r="I23" t="s">
        <v>179</v>
      </c>
      <c r="L23" s="1">
        <v>1667.94</v>
      </c>
      <c r="N23" s="1">
        <v>-188880.68</v>
      </c>
    </row>
    <row r="24" spans="1:14" x14ac:dyDescent="0.25">
      <c r="I24" t="s">
        <v>44</v>
      </c>
      <c r="J24" s="1">
        <v>12155.93</v>
      </c>
      <c r="L24" s="1">
        <v>44599.19</v>
      </c>
    </row>
    <row r="25" spans="1:14" x14ac:dyDescent="0.25">
      <c r="I25" t="s">
        <v>45</v>
      </c>
      <c r="N25" s="1">
        <v>-188880.68</v>
      </c>
    </row>
    <row r="26" spans="1:14" x14ac:dyDescent="0.25">
      <c r="A26" t="s">
        <v>11</v>
      </c>
      <c r="B26" t="s">
        <v>10</v>
      </c>
      <c r="C26" t="s">
        <v>12</v>
      </c>
      <c r="D26" t="s">
        <v>13</v>
      </c>
      <c r="E26" t="s">
        <v>10</v>
      </c>
      <c r="F26" t="s">
        <v>11</v>
      </c>
      <c r="G26" t="s">
        <v>269</v>
      </c>
      <c r="H26" t="s">
        <v>10</v>
      </c>
      <c r="I26" t="s">
        <v>270</v>
      </c>
      <c r="J26" t="s">
        <v>18</v>
      </c>
      <c r="L26" t="s">
        <v>14</v>
      </c>
      <c r="N26" t="s">
        <v>221</v>
      </c>
    </row>
    <row r="28" spans="1:14" x14ac:dyDescent="0.25">
      <c r="A28" t="s">
        <v>217</v>
      </c>
      <c r="B28" t="s">
        <v>266</v>
      </c>
      <c r="C28" t="s">
        <v>272</v>
      </c>
      <c r="D28" t="s">
        <v>7</v>
      </c>
      <c r="E28" t="s">
        <v>267</v>
      </c>
      <c r="F28" t="s">
        <v>273</v>
      </c>
      <c r="G28" t="s">
        <v>268</v>
      </c>
    </row>
    <row r="29" spans="1:14" x14ac:dyDescent="0.25">
      <c r="A29" t="s">
        <v>11</v>
      </c>
      <c r="B29" t="s">
        <v>10</v>
      </c>
      <c r="C29" t="s">
        <v>12</v>
      </c>
      <c r="D29" t="s">
        <v>13</v>
      </c>
      <c r="E29" t="s">
        <v>10</v>
      </c>
      <c r="F29" t="s">
        <v>11</v>
      </c>
      <c r="G29" t="s">
        <v>269</v>
      </c>
      <c r="H29" t="s">
        <v>10</v>
      </c>
      <c r="I29" t="s">
        <v>270</v>
      </c>
      <c r="J29" t="s">
        <v>18</v>
      </c>
      <c r="L29" t="s">
        <v>14</v>
      </c>
      <c r="N29" t="s">
        <v>221</v>
      </c>
    </row>
    <row r="30" spans="1:14" x14ac:dyDescent="0.25">
      <c r="I30" t="s">
        <v>20</v>
      </c>
      <c r="N30" s="1">
        <v>-12683</v>
      </c>
    </row>
    <row r="31" spans="1:14" x14ac:dyDescent="0.25">
      <c r="A31" t="s">
        <v>274</v>
      </c>
      <c r="B31" s="2">
        <v>42766</v>
      </c>
      <c r="C31" t="s">
        <v>275</v>
      </c>
      <c r="D31">
        <v>1</v>
      </c>
      <c r="E31" t="s">
        <v>271</v>
      </c>
      <c r="F31">
        <v>33761</v>
      </c>
      <c r="G31" t="s">
        <v>24</v>
      </c>
      <c r="H31" t="s">
        <v>25</v>
      </c>
      <c r="I31" t="s">
        <v>276</v>
      </c>
      <c r="L31" s="1">
        <v>3298.88</v>
      </c>
      <c r="N31" s="1">
        <v>-15981.88</v>
      </c>
    </row>
    <row r="32" spans="1:14" x14ac:dyDescent="0.25">
      <c r="A32" t="s">
        <v>274</v>
      </c>
      <c r="B32" s="2">
        <v>42766</v>
      </c>
      <c r="C32" t="s">
        <v>275</v>
      </c>
      <c r="D32">
        <v>1</v>
      </c>
      <c r="E32" t="s">
        <v>271</v>
      </c>
      <c r="F32">
        <v>33761</v>
      </c>
      <c r="G32" t="s">
        <v>24</v>
      </c>
      <c r="H32" t="s">
        <v>25</v>
      </c>
      <c r="I32" t="s">
        <v>276</v>
      </c>
      <c r="L32" s="1">
        <v>1668.97</v>
      </c>
      <c r="N32" s="1">
        <v>-17650.849999999999</v>
      </c>
    </row>
    <row r="33" spans="1:14" x14ac:dyDescent="0.25">
      <c r="A33" t="s">
        <v>277</v>
      </c>
      <c r="B33" s="2">
        <v>42825</v>
      </c>
      <c r="C33" t="s">
        <v>278</v>
      </c>
      <c r="D33">
        <v>1</v>
      </c>
      <c r="E33" t="s">
        <v>271</v>
      </c>
      <c r="F33">
        <v>33764</v>
      </c>
      <c r="G33" t="s">
        <v>24</v>
      </c>
      <c r="H33" t="s">
        <v>25</v>
      </c>
      <c r="I33" t="s">
        <v>279</v>
      </c>
      <c r="L33">
        <v>137.93</v>
      </c>
      <c r="N33" s="1">
        <v>-17788.78</v>
      </c>
    </row>
    <row r="34" spans="1:14" x14ac:dyDescent="0.25">
      <c r="A34" t="s">
        <v>239</v>
      </c>
      <c r="B34" s="2">
        <v>42835</v>
      </c>
      <c r="C34" t="s">
        <v>240</v>
      </c>
      <c r="D34">
        <v>1</v>
      </c>
      <c r="E34" t="s">
        <v>271</v>
      </c>
      <c r="F34">
        <v>33097</v>
      </c>
      <c r="G34" t="s">
        <v>24</v>
      </c>
      <c r="H34" t="s">
        <v>25</v>
      </c>
      <c r="I34" t="s">
        <v>31</v>
      </c>
      <c r="L34">
        <v>647.30999999999995</v>
      </c>
      <c r="N34" s="1">
        <v>-18436.09</v>
      </c>
    </row>
    <row r="35" spans="1:14" x14ac:dyDescent="0.25">
      <c r="A35" t="s">
        <v>239</v>
      </c>
      <c r="B35" s="2">
        <v>42835</v>
      </c>
      <c r="C35" t="s">
        <v>240</v>
      </c>
      <c r="D35">
        <v>1</v>
      </c>
      <c r="E35" t="s">
        <v>271</v>
      </c>
      <c r="F35">
        <v>33097</v>
      </c>
      <c r="G35" t="s">
        <v>24</v>
      </c>
      <c r="H35" t="s">
        <v>25</v>
      </c>
      <c r="I35" t="s">
        <v>242</v>
      </c>
      <c r="L35">
        <v>350</v>
      </c>
      <c r="N35" s="1">
        <v>-18786.09</v>
      </c>
    </row>
    <row r="36" spans="1:14" x14ac:dyDescent="0.25">
      <c r="A36" t="s">
        <v>239</v>
      </c>
      <c r="B36" s="2">
        <v>42835</v>
      </c>
      <c r="C36" t="s">
        <v>240</v>
      </c>
      <c r="D36">
        <v>1</v>
      </c>
      <c r="E36" t="s">
        <v>271</v>
      </c>
      <c r="F36">
        <v>33097</v>
      </c>
      <c r="G36" t="s">
        <v>24</v>
      </c>
      <c r="H36" t="s">
        <v>25</v>
      </c>
      <c r="I36" t="s">
        <v>243</v>
      </c>
      <c r="L36">
        <v>833.97</v>
      </c>
      <c r="N36" s="1">
        <v>-19620.060000000001</v>
      </c>
    </row>
    <row r="37" spans="1:14" x14ac:dyDescent="0.25">
      <c r="A37" t="s">
        <v>239</v>
      </c>
      <c r="B37" s="2">
        <v>42835</v>
      </c>
      <c r="C37" t="s">
        <v>240</v>
      </c>
      <c r="D37">
        <v>1</v>
      </c>
      <c r="E37" t="s">
        <v>271</v>
      </c>
      <c r="F37">
        <v>33097</v>
      </c>
      <c r="G37" t="s">
        <v>24</v>
      </c>
      <c r="H37" t="s">
        <v>25</v>
      </c>
      <c r="I37" t="s">
        <v>244</v>
      </c>
      <c r="L37">
        <v>290</v>
      </c>
      <c r="N37" s="1">
        <v>-19910.060000000001</v>
      </c>
    </row>
    <row r="38" spans="1:14" x14ac:dyDescent="0.25">
      <c r="A38" t="s">
        <v>239</v>
      </c>
      <c r="B38" s="2">
        <v>42835</v>
      </c>
      <c r="C38" t="s">
        <v>240</v>
      </c>
      <c r="D38">
        <v>1</v>
      </c>
      <c r="E38" t="s">
        <v>271</v>
      </c>
      <c r="F38">
        <v>33097</v>
      </c>
      <c r="G38" t="s">
        <v>24</v>
      </c>
      <c r="H38" t="s">
        <v>25</v>
      </c>
      <c r="I38" t="s">
        <v>31</v>
      </c>
      <c r="L38">
        <v>500</v>
      </c>
      <c r="N38" s="1">
        <v>-20410.060000000001</v>
      </c>
    </row>
    <row r="39" spans="1:14" x14ac:dyDescent="0.25">
      <c r="A39" t="s">
        <v>239</v>
      </c>
      <c r="B39" s="2">
        <v>42835</v>
      </c>
      <c r="C39" t="s">
        <v>240</v>
      </c>
      <c r="D39">
        <v>1</v>
      </c>
      <c r="E39" t="s">
        <v>271</v>
      </c>
      <c r="F39">
        <v>33097</v>
      </c>
      <c r="G39" t="s">
        <v>24</v>
      </c>
      <c r="H39" t="s">
        <v>25</v>
      </c>
      <c r="I39" t="s">
        <v>245</v>
      </c>
      <c r="L39">
        <v>162.82</v>
      </c>
      <c r="N39" s="1">
        <v>-20572.88</v>
      </c>
    </row>
    <row r="40" spans="1:14" x14ac:dyDescent="0.25">
      <c r="A40" t="s">
        <v>239</v>
      </c>
      <c r="B40" s="2">
        <v>42835</v>
      </c>
      <c r="C40" t="s">
        <v>240</v>
      </c>
      <c r="D40">
        <v>1</v>
      </c>
      <c r="E40" t="s">
        <v>271</v>
      </c>
      <c r="F40">
        <v>33097</v>
      </c>
      <c r="G40" t="s">
        <v>24</v>
      </c>
      <c r="H40" t="s">
        <v>25</v>
      </c>
      <c r="I40" t="s">
        <v>179</v>
      </c>
      <c r="L40">
        <v>833.97</v>
      </c>
      <c r="N40" s="1">
        <v>-21406.85</v>
      </c>
    </row>
    <row r="41" spans="1:14" x14ac:dyDescent="0.25">
      <c r="A41" t="s">
        <v>246</v>
      </c>
      <c r="B41" s="2">
        <v>42864</v>
      </c>
      <c r="C41" t="s">
        <v>247</v>
      </c>
      <c r="D41">
        <v>1</v>
      </c>
      <c r="E41" t="s">
        <v>271</v>
      </c>
      <c r="F41">
        <v>33096</v>
      </c>
      <c r="G41" t="s">
        <v>24</v>
      </c>
      <c r="H41" t="s">
        <v>25</v>
      </c>
      <c r="I41" t="s">
        <v>249</v>
      </c>
      <c r="L41">
        <v>200</v>
      </c>
      <c r="N41" s="1">
        <v>-21606.85</v>
      </c>
    </row>
    <row r="42" spans="1:14" x14ac:dyDescent="0.25">
      <c r="A42" t="s">
        <v>246</v>
      </c>
      <c r="B42" s="2">
        <v>42864</v>
      </c>
      <c r="C42" t="s">
        <v>247</v>
      </c>
      <c r="D42">
        <v>1</v>
      </c>
      <c r="E42" t="s">
        <v>271</v>
      </c>
      <c r="F42">
        <v>33096</v>
      </c>
      <c r="G42" t="s">
        <v>24</v>
      </c>
      <c r="H42" t="s">
        <v>25</v>
      </c>
      <c r="I42" t="s">
        <v>250</v>
      </c>
      <c r="L42">
        <v>290</v>
      </c>
      <c r="N42" s="1">
        <v>-21896.85</v>
      </c>
    </row>
    <row r="43" spans="1:14" x14ac:dyDescent="0.25">
      <c r="A43" t="s">
        <v>246</v>
      </c>
      <c r="B43" s="2">
        <v>42864</v>
      </c>
      <c r="C43" t="s">
        <v>247</v>
      </c>
      <c r="D43">
        <v>1</v>
      </c>
      <c r="E43" t="s">
        <v>271</v>
      </c>
      <c r="F43">
        <v>33096</v>
      </c>
      <c r="G43" t="s">
        <v>24</v>
      </c>
      <c r="H43" t="s">
        <v>25</v>
      </c>
      <c r="I43" t="s">
        <v>31</v>
      </c>
      <c r="L43">
        <v>500</v>
      </c>
      <c r="N43" s="1">
        <v>-22396.85</v>
      </c>
    </row>
    <row r="44" spans="1:14" x14ac:dyDescent="0.25">
      <c r="A44" t="s">
        <v>246</v>
      </c>
      <c r="B44" s="2">
        <v>42864</v>
      </c>
      <c r="C44" t="s">
        <v>247</v>
      </c>
      <c r="D44">
        <v>1</v>
      </c>
      <c r="E44" t="s">
        <v>271</v>
      </c>
      <c r="F44">
        <v>33096</v>
      </c>
      <c r="G44" t="s">
        <v>24</v>
      </c>
      <c r="H44" t="s">
        <v>25</v>
      </c>
      <c r="I44" t="s">
        <v>38</v>
      </c>
      <c r="L44">
        <v>350</v>
      </c>
      <c r="N44" s="1">
        <v>-22746.85</v>
      </c>
    </row>
    <row r="45" spans="1:14" x14ac:dyDescent="0.25">
      <c r="A45" t="s">
        <v>246</v>
      </c>
      <c r="B45" s="2">
        <v>42864</v>
      </c>
      <c r="C45" t="s">
        <v>247</v>
      </c>
      <c r="D45">
        <v>1</v>
      </c>
      <c r="E45" t="s">
        <v>271</v>
      </c>
      <c r="F45">
        <v>33096</v>
      </c>
      <c r="G45" t="s">
        <v>24</v>
      </c>
      <c r="H45" t="s">
        <v>25</v>
      </c>
      <c r="I45" t="s">
        <v>251</v>
      </c>
      <c r="L45">
        <v>212.66</v>
      </c>
      <c r="N45" s="1">
        <v>-22959.51</v>
      </c>
    </row>
    <row r="46" spans="1:14" x14ac:dyDescent="0.25">
      <c r="A46" t="s">
        <v>246</v>
      </c>
      <c r="B46" s="2">
        <v>42864</v>
      </c>
      <c r="C46" t="s">
        <v>247</v>
      </c>
      <c r="D46">
        <v>1</v>
      </c>
      <c r="E46" t="s">
        <v>271</v>
      </c>
      <c r="F46">
        <v>33096</v>
      </c>
      <c r="G46" t="s">
        <v>24</v>
      </c>
      <c r="H46" t="s">
        <v>25</v>
      </c>
      <c r="I46" t="s">
        <v>179</v>
      </c>
      <c r="L46">
        <v>500</v>
      </c>
      <c r="N46" s="1">
        <v>-23459.51</v>
      </c>
    </row>
    <row r="47" spans="1:14" x14ac:dyDescent="0.25">
      <c r="A47" t="s">
        <v>246</v>
      </c>
      <c r="B47" s="2">
        <v>42864</v>
      </c>
      <c r="C47" t="s">
        <v>247</v>
      </c>
      <c r="D47">
        <v>1</v>
      </c>
      <c r="E47" t="s">
        <v>271</v>
      </c>
      <c r="F47">
        <v>33096</v>
      </c>
      <c r="G47" t="s">
        <v>24</v>
      </c>
      <c r="H47" t="s">
        <v>25</v>
      </c>
      <c r="I47" t="s">
        <v>252</v>
      </c>
      <c r="L47">
        <v>290</v>
      </c>
      <c r="N47" s="1">
        <v>-23749.51</v>
      </c>
    </row>
    <row r="48" spans="1:14" x14ac:dyDescent="0.25">
      <c r="A48" t="s">
        <v>246</v>
      </c>
      <c r="B48" s="2">
        <v>42864</v>
      </c>
      <c r="C48" t="s">
        <v>247</v>
      </c>
      <c r="D48">
        <v>1</v>
      </c>
      <c r="E48" t="s">
        <v>271</v>
      </c>
      <c r="F48">
        <v>33096</v>
      </c>
      <c r="G48" t="s">
        <v>24</v>
      </c>
      <c r="H48" t="s">
        <v>25</v>
      </c>
      <c r="I48" t="s">
        <v>31</v>
      </c>
      <c r="L48">
        <v>500</v>
      </c>
      <c r="N48" s="1">
        <v>-24249.51</v>
      </c>
    </row>
    <row r="49" spans="1:14" x14ac:dyDescent="0.25">
      <c r="A49" t="s">
        <v>246</v>
      </c>
      <c r="B49" s="2">
        <v>42864</v>
      </c>
      <c r="C49" t="s">
        <v>247</v>
      </c>
      <c r="D49">
        <v>1</v>
      </c>
      <c r="E49" t="s">
        <v>271</v>
      </c>
      <c r="F49">
        <v>33096</v>
      </c>
      <c r="G49" t="s">
        <v>24</v>
      </c>
      <c r="H49" t="s">
        <v>25</v>
      </c>
      <c r="I49" t="s">
        <v>253</v>
      </c>
      <c r="L49">
        <v>500</v>
      </c>
      <c r="N49" s="1">
        <v>-24749.51</v>
      </c>
    </row>
    <row r="50" spans="1:14" x14ac:dyDescent="0.25">
      <c r="A50" t="s">
        <v>246</v>
      </c>
      <c r="B50" s="2">
        <v>42864</v>
      </c>
      <c r="C50" t="s">
        <v>247</v>
      </c>
      <c r="D50">
        <v>1</v>
      </c>
      <c r="E50" t="s">
        <v>271</v>
      </c>
      <c r="F50">
        <v>33096</v>
      </c>
      <c r="G50" t="s">
        <v>24</v>
      </c>
      <c r="H50" t="s">
        <v>25</v>
      </c>
      <c r="I50" t="s">
        <v>254</v>
      </c>
      <c r="L50" s="1">
        <v>1000</v>
      </c>
      <c r="N50" s="1">
        <v>-25749.51</v>
      </c>
    </row>
    <row r="51" spans="1:14" x14ac:dyDescent="0.25">
      <c r="A51" t="s">
        <v>280</v>
      </c>
      <c r="B51" s="2">
        <v>42905</v>
      </c>
      <c r="C51" t="s">
        <v>223</v>
      </c>
      <c r="D51">
        <v>1</v>
      </c>
      <c r="E51" t="s">
        <v>271</v>
      </c>
      <c r="F51">
        <v>33686</v>
      </c>
      <c r="G51" t="s">
        <v>24</v>
      </c>
      <c r="H51" t="s">
        <v>25</v>
      </c>
      <c r="I51" t="s">
        <v>281</v>
      </c>
      <c r="L51" s="1">
        <v>4988</v>
      </c>
      <c r="N51" s="1">
        <v>-30737.51</v>
      </c>
    </row>
    <row r="52" spans="1:14" x14ac:dyDescent="0.25">
      <c r="A52" t="s">
        <v>280</v>
      </c>
      <c r="B52" s="2">
        <v>42905</v>
      </c>
      <c r="C52" t="s">
        <v>223</v>
      </c>
      <c r="D52">
        <v>1</v>
      </c>
      <c r="E52" t="s">
        <v>271</v>
      </c>
      <c r="F52">
        <v>33686</v>
      </c>
      <c r="G52" t="s">
        <v>24</v>
      </c>
      <c r="H52" t="s">
        <v>25</v>
      </c>
      <c r="I52" t="s">
        <v>282</v>
      </c>
      <c r="L52" s="1">
        <v>1000</v>
      </c>
      <c r="N52" s="1">
        <v>-31737.51</v>
      </c>
    </row>
    <row r="53" spans="1:14" x14ac:dyDescent="0.25">
      <c r="A53" t="s">
        <v>280</v>
      </c>
      <c r="B53" s="2">
        <v>42905</v>
      </c>
      <c r="C53" t="s">
        <v>223</v>
      </c>
      <c r="D53">
        <v>1</v>
      </c>
      <c r="E53" t="s">
        <v>271</v>
      </c>
      <c r="F53">
        <v>33686</v>
      </c>
      <c r="G53" t="s">
        <v>24</v>
      </c>
      <c r="H53" t="s">
        <v>25</v>
      </c>
      <c r="I53" t="s">
        <v>283</v>
      </c>
      <c r="L53" s="1">
        <v>2552</v>
      </c>
      <c r="N53" s="1">
        <v>-34289.51</v>
      </c>
    </row>
    <row r="54" spans="1:14" x14ac:dyDescent="0.25">
      <c r="A54" t="s">
        <v>280</v>
      </c>
      <c r="B54" s="2">
        <v>42905</v>
      </c>
      <c r="C54" t="s">
        <v>223</v>
      </c>
      <c r="D54">
        <v>1</v>
      </c>
      <c r="E54" t="s">
        <v>271</v>
      </c>
      <c r="F54">
        <v>33686</v>
      </c>
      <c r="G54" t="s">
        <v>24</v>
      </c>
      <c r="H54" t="s">
        <v>25</v>
      </c>
      <c r="I54" t="s">
        <v>284</v>
      </c>
      <c r="L54">
        <v>249.9</v>
      </c>
      <c r="N54" s="1">
        <v>-34539.410000000003</v>
      </c>
    </row>
    <row r="55" spans="1:14" x14ac:dyDescent="0.25">
      <c r="A55" t="s">
        <v>280</v>
      </c>
      <c r="B55" s="2">
        <v>42905</v>
      </c>
      <c r="C55" t="s">
        <v>223</v>
      </c>
      <c r="D55">
        <v>1</v>
      </c>
      <c r="E55" t="s">
        <v>271</v>
      </c>
      <c r="F55">
        <v>33686</v>
      </c>
      <c r="G55" t="s">
        <v>24</v>
      </c>
      <c r="H55" t="s">
        <v>25</v>
      </c>
      <c r="I55" t="s">
        <v>225</v>
      </c>
      <c r="L55" s="1">
        <v>1000</v>
      </c>
      <c r="N55" s="1">
        <v>-35539.410000000003</v>
      </c>
    </row>
    <row r="56" spans="1:14" x14ac:dyDescent="0.25">
      <c r="A56" t="s">
        <v>280</v>
      </c>
      <c r="B56" s="2">
        <v>42905</v>
      </c>
      <c r="C56" t="s">
        <v>223</v>
      </c>
      <c r="D56">
        <v>1</v>
      </c>
      <c r="E56" t="s">
        <v>271</v>
      </c>
      <c r="F56">
        <v>33686</v>
      </c>
      <c r="G56" t="s">
        <v>24</v>
      </c>
      <c r="H56" t="s">
        <v>25</v>
      </c>
      <c r="I56" t="s">
        <v>285</v>
      </c>
      <c r="L56" s="1">
        <v>1000</v>
      </c>
      <c r="N56" s="1">
        <v>-36539.410000000003</v>
      </c>
    </row>
    <row r="57" spans="1:14" x14ac:dyDescent="0.25">
      <c r="A57" t="s">
        <v>280</v>
      </c>
      <c r="B57" s="2">
        <v>42905</v>
      </c>
      <c r="C57" t="s">
        <v>223</v>
      </c>
      <c r="D57">
        <v>1</v>
      </c>
      <c r="E57" t="s">
        <v>271</v>
      </c>
      <c r="F57">
        <v>33686</v>
      </c>
      <c r="G57" t="s">
        <v>24</v>
      </c>
      <c r="H57" t="s">
        <v>25</v>
      </c>
      <c r="I57" t="s">
        <v>286</v>
      </c>
      <c r="L57">
        <v>508</v>
      </c>
      <c r="N57" s="1">
        <v>-37047.410000000003</v>
      </c>
    </row>
    <row r="58" spans="1:14" x14ac:dyDescent="0.25">
      <c r="A58" t="s">
        <v>280</v>
      </c>
      <c r="B58" s="2">
        <v>42905</v>
      </c>
      <c r="C58" t="s">
        <v>223</v>
      </c>
      <c r="D58">
        <v>1</v>
      </c>
      <c r="E58" t="s">
        <v>271</v>
      </c>
      <c r="F58">
        <v>33686</v>
      </c>
      <c r="G58" t="s">
        <v>24</v>
      </c>
      <c r="H58" t="s">
        <v>25</v>
      </c>
      <c r="I58" t="s">
        <v>287</v>
      </c>
      <c r="L58">
        <v>767.34</v>
      </c>
      <c r="N58" s="1">
        <v>-37814.75</v>
      </c>
    </row>
    <row r="59" spans="1:14" x14ac:dyDescent="0.25">
      <c r="A59" t="s">
        <v>280</v>
      </c>
      <c r="B59" s="2">
        <v>42905</v>
      </c>
      <c r="C59" t="s">
        <v>223</v>
      </c>
      <c r="D59">
        <v>1</v>
      </c>
      <c r="E59" t="s">
        <v>271</v>
      </c>
      <c r="F59">
        <v>33686</v>
      </c>
      <c r="G59" t="s">
        <v>24</v>
      </c>
      <c r="H59" t="s">
        <v>25</v>
      </c>
      <c r="I59" t="s">
        <v>288</v>
      </c>
      <c r="L59">
        <v>696</v>
      </c>
      <c r="N59" s="1">
        <v>-38510.75</v>
      </c>
    </row>
    <row r="60" spans="1:14" x14ac:dyDescent="0.25">
      <c r="A60" t="s">
        <v>289</v>
      </c>
      <c r="B60" s="2">
        <v>42920</v>
      </c>
      <c r="C60" t="s">
        <v>223</v>
      </c>
      <c r="D60">
        <v>1</v>
      </c>
      <c r="E60" t="s">
        <v>271</v>
      </c>
      <c r="F60">
        <v>33798</v>
      </c>
      <c r="G60" t="s">
        <v>24</v>
      </c>
      <c r="H60" t="s">
        <v>25</v>
      </c>
      <c r="I60" t="s">
        <v>290</v>
      </c>
      <c r="L60">
        <v>300</v>
      </c>
      <c r="N60" s="1">
        <v>-38810.75</v>
      </c>
    </row>
    <row r="61" spans="1:14" x14ac:dyDescent="0.25">
      <c r="A61" t="s">
        <v>289</v>
      </c>
      <c r="B61" s="2">
        <v>42920</v>
      </c>
      <c r="C61" t="s">
        <v>223</v>
      </c>
      <c r="D61">
        <v>1</v>
      </c>
      <c r="E61" t="s">
        <v>271</v>
      </c>
      <c r="F61">
        <v>33798</v>
      </c>
      <c r="G61" t="s">
        <v>24</v>
      </c>
      <c r="H61" t="s">
        <v>25</v>
      </c>
      <c r="I61" t="s">
        <v>291</v>
      </c>
      <c r="L61">
        <v>999.6</v>
      </c>
      <c r="N61" s="1">
        <v>-39810.35</v>
      </c>
    </row>
    <row r="62" spans="1:14" x14ac:dyDescent="0.25">
      <c r="A62" t="s">
        <v>289</v>
      </c>
      <c r="B62" s="2">
        <v>42920</v>
      </c>
      <c r="C62" t="s">
        <v>223</v>
      </c>
      <c r="D62">
        <v>1</v>
      </c>
      <c r="E62" t="s">
        <v>271</v>
      </c>
      <c r="F62">
        <v>33798</v>
      </c>
      <c r="G62" t="s">
        <v>24</v>
      </c>
      <c r="H62" t="s">
        <v>25</v>
      </c>
      <c r="I62" t="s">
        <v>292</v>
      </c>
      <c r="L62" s="1">
        <v>1000</v>
      </c>
      <c r="N62" s="1">
        <v>-40810.35</v>
      </c>
    </row>
    <row r="63" spans="1:14" x14ac:dyDescent="0.25">
      <c r="A63" t="s">
        <v>289</v>
      </c>
      <c r="B63" s="2">
        <v>42920</v>
      </c>
      <c r="C63" t="s">
        <v>223</v>
      </c>
      <c r="D63">
        <v>1</v>
      </c>
      <c r="E63" t="s">
        <v>271</v>
      </c>
      <c r="F63">
        <v>33798</v>
      </c>
      <c r="G63" t="s">
        <v>24</v>
      </c>
      <c r="H63" t="s">
        <v>25</v>
      </c>
      <c r="I63" t="s">
        <v>254</v>
      </c>
      <c r="L63" s="1">
        <v>1000</v>
      </c>
      <c r="N63" s="1">
        <v>-41810.35</v>
      </c>
    </row>
    <row r="64" spans="1:14" x14ac:dyDescent="0.25">
      <c r="A64" t="s">
        <v>289</v>
      </c>
      <c r="B64" s="2">
        <v>42920</v>
      </c>
      <c r="C64" t="s">
        <v>223</v>
      </c>
      <c r="D64">
        <v>1</v>
      </c>
      <c r="E64" t="s">
        <v>271</v>
      </c>
      <c r="F64">
        <v>33798</v>
      </c>
      <c r="G64" t="s">
        <v>24</v>
      </c>
      <c r="H64" t="s">
        <v>25</v>
      </c>
      <c r="I64" t="s">
        <v>31</v>
      </c>
      <c r="L64" s="1">
        <v>1500</v>
      </c>
      <c r="N64" s="1">
        <v>-43310.35</v>
      </c>
    </row>
    <row r="65" spans="1:14" x14ac:dyDescent="0.25">
      <c r="A65" t="s">
        <v>289</v>
      </c>
      <c r="B65" s="2">
        <v>42920</v>
      </c>
      <c r="C65" t="s">
        <v>223</v>
      </c>
      <c r="D65">
        <v>1</v>
      </c>
      <c r="E65" t="s">
        <v>271</v>
      </c>
      <c r="F65">
        <v>33798</v>
      </c>
      <c r="G65" t="s">
        <v>24</v>
      </c>
      <c r="H65" t="s">
        <v>25</v>
      </c>
      <c r="I65" t="s">
        <v>293</v>
      </c>
      <c r="L65" s="1">
        <v>1392</v>
      </c>
      <c r="N65" s="1">
        <v>-44702.35</v>
      </c>
    </row>
    <row r="66" spans="1:14" x14ac:dyDescent="0.25">
      <c r="A66" t="s">
        <v>289</v>
      </c>
      <c r="B66" s="2">
        <v>42920</v>
      </c>
      <c r="C66" t="s">
        <v>223</v>
      </c>
      <c r="D66">
        <v>1</v>
      </c>
      <c r="E66" t="s">
        <v>271</v>
      </c>
      <c r="F66">
        <v>33798</v>
      </c>
      <c r="G66" t="s">
        <v>24</v>
      </c>
      <c r="H66" t="s">
        <v>25</v>
      </c>
      <c r="I66" t="s">
        <v>253</v>
      </c>
      <c r="L66">
        <v>750.68</v>
      </c>
      <c r="N66" s="1">
        <v>-45453.03</v>
      </c>
    </row>
    <row r="67" spans="1:14" x14ac:dyDescent="0.25">
      <c r="A67" t="s">
        <v>289</v>
      </c>
      <c r="B67" s="2">
        <v>42920</v>
      </c>
      <c r="C67" t="s">
        <v>223</v>
      </c>
      <c r="D67">
        <v>1</v>
      </c>
      <c r="E67" t="s">
        <v>271</v>
      </c>
      <c r="F67">
        <v>33798</v>
      </c>
      <c r="G67" t="s">
        <v>24</v>
      </c>
      <c r="H67" t="s">
        <v>25</v>
      </c>
      <c r="I67" t="s">
        <v>294</v>
      </c>
      <c r="L67">
        <v>216.14</v>
      </c>
      <c r="N67" s="1">
        <v>-45669.17</v>
      </c>
    </row>
    <row r="68" spans="1:14" x14ac:dyDescent="0.25">
      <c r="I68" t="s">
        <v>44</v>
      </c>
      <c r="J68">
        <v>0</v>
      </c>
      <c r="L68" s="1">
        <v>32986.17</v>
      </c>
    </row>
    <row r="69" spans="1:14" x14ac:dyDescent="0.25">
      <c r="I69" t="s">
        <v>45</v>
      </c>
      <c r="N69" s="1">
        <v>-45669.17</v>
      </c>
    </row>
    <row r="70" spans="1:14" x14ac:dyDescent="0.25">
      <c r="A70" t="s">
        <v>11</v>
      </c>
      <c r="B70" t="s">
        <v>10</v>
      </c>
      <c r="C70" t="s">
        <v>12</v>
      </c>
      <c r="D70" t="s">
        <v>13</v>
      </c>
      <c r="E70" t="s">
        <v>10</v>
      </c>
      <c r="F70" t="s">
        <v>11</v>
      </c>
      <c r="G70" t="s">
        <v>269</v>
      </c>
      <c r="H70" t="s">
        <v>10</v>
      </c>
      <c r="I70" t="s">
        <v>270</v>
      </c>
      <c r="J70" t="s">
        <v>18</v>
      </c>
      <c r="L70" t="s">
        <v>14</v>
      </c>
      <c r="N70" t="s">
        <v>221</v>
      </c>
    </row>
    <row r="72" spans="1:14" x14ac:dyDescent="0.25">
      <c r="A72" t="s">
        <v>217</v>
      </c>
      <c r="B72" t="s">
        <v>266</v>
      </c>
      <c r="C72" t="s">
        <v>55</v>
      </c>
      <c r="D72" t="s">
        <v>56</v>
      </c>
      <c r="E72" t="s">
        <v>295</v>
      </c>
      <c r="F72" t="s">
        <v>296</v>
      </c>
      <c r="G72" t="s">
        <v>297</v>
      </c>
    </row>
    <row r="73" spans="1:14" x14ac:dyDescent="0.25">
      <c r="A73" t="s">
        <v>11</v>
      </c>
      <c r="B73" t="s">
        <v>10</v>
      </c>
      <c r="C73" t="s">
        <v>12</v>
      </c>
      <c r="D73" t="s">
        <v>13</v>
      </c>
      <c r="E73" t="s">
        <v>10</v>
      </c>
      <c r="F73" t="s">
        <v>11</v>
      </c>
      <c r="G73" t="s">
        <v>269</v>
      </c>
      <c r="H73" t="s">
        <v>10</v>
      </c>
      <c r="I73" t="s">
        <v>270</v>
      </c>
      <c r="J73" t="s">
        <v>18</v>
      </c>
      <c r="L73" t="s">
        <v>14</v>
      </c>
      <c r="N73" t="s">
        <v>221</v>
      </c>
    </row>
    <row r="74" spans="1:14" x14ac:dyDescent="0.25">
      <c r="I74" t="s">
        <v>20</v>
      </c>
      <c r="N74" s="1">
        <v>53370.01</v>
      </c>
    </row>
    <row r="75" spans="1:14" x14ac:dyDescent="0.25">
      <c r="A75" t="s">
        <v>59</v>
      </c>
      <c r="B75" s="2">
        <v>42759</v>
      </c>
      <c r="C75" t="s">
        <v>60</v>
      </c>
      <c r="D75">
        <v>1</v>
      </c>
      <c r="E75" t="s">
        <v>298</v>
      </c>
      <c r="F75" t="s">
        <v>299</v>
      </c>
      <c r="G75" t="s">
        <v>53</v>
      </c>
      <c r="H75" t="s">
        <v>25</v>
      </c>
      <c r="I75" t="s">
        <v>62</v>
      </c>
      <c r="J75" s="1">
        <v>7400</v>
      </c>
      <c r="K75" s="3">
        <v>2</v>
      </c>
      <c r="N75" s="1">
        <v>60770.01</v>
      </c>
    </row>
    <row r="76" spans="1:14" x14ac:dyDescent="0.25">
      <c r="A76" t="s">
        <v>63</v>
      </c>
      <c r="B76" s="2">
        <v>42762</v>
      </c>
      <c r="C76" t="s">
        <v>64</v>
      </c>
      <c r="D76">
        <v>1</v>
      </c>
      <c r="E76" t="s">
        <v>298</v>
      </c>
      <c r="F76" t="s">
        <v>300</v>
      </c>
      <c r="G76" t="s">
        <v>53</v>
      </c>
      <c r="H76" t="s">
        <v>25</v>
      </c>
      <c r="I76" t="s">
        <v>54</v>
      </c>
      <c r="J76" s="1">
        <v>5000</v>
      </c>
      <c r="K76" s="3">
        <v>3</v>
      </c>
      <c r="N76" s="1">
        <v>65770.009999999995</v>
      </c>
    </row>
    <row r="77" spans="1:14" x14ac:dyDescent="0.25">
      <c r="A77" t="s">
        <v>66</v>
      </c>
      <c r="B77" s="2">
        <v>42765</v>
      </c>
      <c r="C77" t="s">
        <v>67</v>
      </c>
      <c r="D77">
        <v>1</v>
      </c>
      <c r="E77" t="s">
        <v>271</v>
      </c>
      <c r="F77">
        <v>31826</v>
      </c>
      <c r="G77" t="s">
        <v>24</v>
      </c>
      <c r="H77" t="s">
        <v>35</v>
      </c>
      <c r="I77" t="s">
        <v>69</v>
      </c>
      <c r="L77" s="1">
        <v>47212</v>
      </c>
      <c r="M77" s="3" t="s">
        <v>321</v>
      </c>
      <c r="N77" s="1">
        <v>18558.009999999998</v>
      </c>
    </row>
    <row r="78" spans="1:14" x14ac:dyDescent="0.25">
      <c r="A78" t="s">
        <v>70</v>
      </c>
      <c r="B78" s="2">
        <v>42766</v>
      </c>
      <c r="C78" t="s">
        <v>71</v>
      </c>
      <c r="D78">
        <v>1</v>
      </c>
      <c r="E78" t="s">
        <v>271</v>
      </c>
      <c r="F78">
        <v>32002</v>
      </c>
      <c r="G78" t="s">
        <v>24</v>
      </c>
      <c r="H78" t="s">
        <v>25</v>
      </c>
      <c r="I78" t="s">
        <v>73</v>
      </c>
      <c r="L78" s="1">
        <v>2866.6</v>
      </c>
      <c r="M78" s="3">
        <v>3</v>
      </c>
      <c r="N78" s="1">
        <v>15691.41</v>
      </c>
    </row>
    <row r="79" spans="1:14" x14ac:dyDescent="0.25">
      <c r="A79" t="s">
        <v>74</v>
      </c>
      <c r="B79" s="2">
        <v>42777</v>
      </c>
      <c r="C79" t="s">
        <v>71</v>
      </c>
      <c r="D79">
        <v>1</v>
      </c>
      <c r="E79" t="s">
        <v>271</v>
      </c>
      <c r="F79">
        <v>32003</v>
      </c>
      <c r="G79" t="s">
        <v>24</v>
      </c>
      <c r="H79" t="s">
        <v>35</v>
      </c>
      <c r="I79" t="s">
        <v>256</v>
      </c>
      <c r="L79" s="1">
        <v>6079.04</v>
      </c>
      <c r="M79" s="3">
        <v>2</v>
      </c>
      <c r="N79" s="1">
        <v>9612.3700000000008</v>
      </c>
    </row>
    <row r="80" spans="1:14" x14ac:dyDescent="0.25">
      <c r="A80" t="s">
        <v>257</v>
      </c>
      <c r="B80" s="2">
        <v>42815</v>
      </c>
      <c r="C80" t="s">
        <v>258</v>
      </c>
      <c r="D80">
        <v>1</v>
      </c>
      <c r="E80" t="s">
        <v>271</v>
      </c>
      <c r="F80">
        <v>32396</v>
      </c>
      <c r="G80" t="s">
        <v>24</v>
      </c>
      <c r="H80" t="s">
        <v>35</v>
      </c>
      <c r="I80" t="s">
        <v>256</v>
      </c>
      <c r="L80" s="1">
        <v>1030</v>
      </c>
      <c r="M80" s="3">
        <v>3</v>
      </c>
      <c r="N80" s="1">
        <v>8582.3700000000008</v>
      </c>
    </row>
    <row r="81" spans="1:15" x14ac:dyDescent="0.25">
      <c r="A81" t="s">
        <v>260</v>
      </c>
      <c r="B81" s="2">
        <v>42886</v>
      </c>
      <c r="C81" t="s">
        <v>71</v>
      </c>
      <c r="D81">
        <v>1</v>
      </c>
      <c r="E81" t="s">
        <v>271</v>
      </c>
      <c r="F81">
        <v>33355</v>
      </c>
      <c r="G81" t="s">
        <v>24</v>
      </c>
      <c r="H81" t="s">
        <v>25</v>
      </c>
      <c r="I81" t="s">
        <v>256</v>
      </c>
      <c r="L81" s="1">
        <v>1089</v>
      </c>
      <c r="M81" s="3">
        <v>3</v>
      </c>
      <c r="N81" s="1">
        <v>7493.37</v>
      </c>
    </row>
    <row r="82" spans="1:15" x14ac:dyDescent="0.25">
      <c r="A82" t="s">
        <v>301</v>
      </c>
      <c r="B82" s="2">
        <v>42907</v>
      </c>
      <c r="C82" t="s">
        <v>258</v>
      </c>
      <c r="D82">
        <v>1</v>
      </c>
      <c r="E82" t="s">
        <v>271</v>
      </c>
      <c r="F82">
        <v>33457</v>
      </c>
      <c r="G82" t="s">
        <v>24</v>
      </c>
      <c r="H82" t="s">
        <v>35</v>
      </c>
      <c r="I82" t="s">
        <v>73</v>
      </c>
      <c r="L82">
        <v>134.51</v>
      </c>
      <c r="M82" s="3">
        <v>2</v>
      </c>
      <c r="N82" s="1">
        <v>7358.86</v>
      </c>
    </row>
    <row r="83" spans="1:15" x14ac:dyDescent="0.25">
      <c r="A83" t="s">
        <v>302</v>
      </c>
      <c r="B83" s="2">
        <v>42933</v>
      </c>
      <c r="C83" t="s">
        <v>303</v>
      </c>
      <c r="D83">
        <v>1</v>
      </c>
      <c r="E83" t="s">
        <v>298</v>
      </c>
      <c r="F83" t="s">
        <v>304</v>
      </c>
      <c r="G83" t="s">
        <v>53</v>
      </c>
      <c r="H83" t="s">
        <v>25</v>
      </c>
      <c r="I83" t="s">
        <v>54</v>
      </c>
      <c r="J83" s="1">
        <v>3000</v>
      </c>
      <c r="K83" s="3">
        <v>4</v>
      </c>
      <c r="N83" s="1">
        <v>10358.86</v>
      </c>
    </row>
    <row r="84" spans="1:15" x14ac:dyDescent="0.25">
      <c r="A84" t="s">
        <v>305</v>
      </c>
      <c r="B84" s="2">
        <v>42947</v>
      </c>
      <c r="C84" t="s">
        <v>71</v>
      </c>
      <c r="D84">
        <v>1</v>
      </c>
      <c r="E84" t="s">
        <v>271</v>
      </c>
      <c r="F84">
        <v>33859</v>
      </c>
      <c r="G84" t="s">
        <v>24</v>
      </c>
      <c r="H84" t="s">
        <v>35</v>
      </c>
      <c r="I84" t="s">
        <v>73</v>
      </c>
      <c r="L84" s="1">
        <v>2999.99</v>
      </c>
      <c r="M84" s="3">
        <v>4</v>
      </c>
      <c r="N84" s="1">
        <v>7358.87</v>
      </c>
    </row>
    <row r="85" spans="1:15" x14ac:dyDescent="0.25">
      <c r="I85" t="s">
        <v>44</v>
      </c>
      <c r="J85" s="1">
        <v>15400</v>
      </c>
      <c r="L85" s="1">
        <v>61411.14</v>
      </c>
    </row>
    <row r="86" spans="1:15" x14ac:dyDescent="0.25">
      <c r="I86" t="s">
        <v>45</v>
      </c>
      <c r="N86" s="1">
        <v>7358.87</v>
      </c>
      <c r="O86" t="s">
        <v>322</v>
      </c>
    </row>
    <row r="87" spans="1:15" x14ac:dyDescent="0.25">
      <c r="A87" t="s">
        <v>11</v>
      </c>
      <c r="B87" t="s">
        <v>10</v>
      </c>
      <c r="C87" t="s">
        <v>12</v>
      </c>
      <c r="D87" t="s">
        <v>13</v>
      </c>
      <c r="E87" t="s">
        <v>10</v>
      </c>
      <c r="F87" t="s">
        <v>11</v>
      </c>
      <c r="G87" t="s">
        <v>269</v>
      </c>
      <c r="H87" t="s">
        <v>10</v>
      </c>
      <c r="I87" t="s">
        <v>270</v>
      </c>
      <c r="J87" t="s">
        <v>18</v>
      </c>
      <c r="L87" t="s">
        <v>14</v>
      </c>
      <c r="N87" t="s">
        <v>221</v>
      </c>
    </row>
    <row r="89" spans="1:15" x14ac:dyDescent="0.25">
      <c r="A89" t="s">
        <v>217</v>
      </c>
      <c r="B89" t="s">
        <v>266</v>
      </c>
      <c r="C89" t="s">
        <v>76</v>
      </c>
      <c r="D89" t="s">
        <v>77</v>
      </c>
      <c r="E89" t="s">
        <v>306</v>
      </c>
      <c r="F89" t="s">
        <v>307</v>
      </c>
      <c r="G89" t="s">
        <v>308</v>
      </c>
    </row>
    <row r="90" spans="1:15" x14ac:dyDescent="0.25">
      <c r="A90" t="s">
        <v>11</v>
      </c>
      <c r="B90" t="s">
        <v>10</v>
      </c>
      <c r="C90" t="s">
        <v>12</v>
      </c>
      <c r="D90" t="s">
        <v>13</v>
      </c>
      <c r="E90" t="s">
        <v>10</v>
      </c>
      <c r="F90" t="s">
        <v>11</v>
      </c>
      <c r="G90" t="s">
        <v>269</v>
      </c>
      <c r="H90" t="s">
        <v>10</v>
      </c>
      <c r="I90" t="s">
        <v>270</v>
      </c>
      <c r="J90" t="s">
        <v>18</v>
      </c>
      <c r="L90" t="s">
        <v>14</v>
      </c>
      <c r="N90" t="s">
        <v>221</v>
      </c>
    </row>
    <row r="91" spans="1:15" x14ac:dyDescent="0.25">
      <c r="I91" t="s">
        <v>20</v>
      </c>
      <c r="N91" s="1">
        <v>3535</v>
      </c>
    </row>
    <row r="92" spans="1:15" x14ac:dyDescent="0.25">
      <c r="A92" t="s">
        <v>50</v>
      </c>
      <c r="B92" s="2">
        <v>42754</v>
      </c>
      <c r="C92" t="s">
        <v>51</v>
      </c>
      <c r="D92">
        <v>1</v>
      </c>
      <c r="E92" t="s">
        <v>298</v>
      </c>
      <c r="F92" t="s">
        <v>309</v>
      </c>
      <c r="G92" t="s">
        <v>53</v>
      </c>
      <c r="H92" t="s">
        <v>25</v>
      </c>
      <c r="I92" t="s">
        <v>263</v>
      </c>
      <c r="J92" s="1">
        <v>4300</v>
      </c>
      <c r="K92" s="3">
        <v>1</v>
      </c>
      <c r="N92" s="1">
        <v>7835</v>
      </c>
    </row>
    <row r="93" spans="1:15" x14ac:dyDescent="0.25">
      <c r="A93" t="s">
        <v>80</v>
      </c>
      <c r="B93" s="2">
        <v>42789</v>
      </c>
      <c r="C93" t="s">
        <v>81</v>
      </c>
      <c r="D93">
        <v>1</v>
      </c>
      <c r="E93" t="s">
        <v>271</v>
      </c>
      <c r="F93">
        <v>32090</v>
      </c>
      <c r="G93" t="s">
        <v>24</v>
      </c>
      <c r="H93" t="s">
        <v>35</v>
      </c>
      <c r="I93" t="s">
        <v>83</v>
      </c>
      <c r="L93" s="1">
        <v>4300</v>
      </c>
      <c r="M93" s="3">
        <v>1</v>
      </c>
      <c r="N93" s="1">
        <v>3535</v>
      </c>
    </row>
    <row r="94" spans="1:15" x14ac:dyDescent="0.25">
      <c r="A94" t="s">
        <v>32</v>
      </c>
      <c r="B94" s="2">
        <v>42790</v>
      </c>
      <c r="C94" t="s">
        <v>33</v>
      </c>
      <c r="D94">
        <v>1</v>
      </c>
      <c r="E94" t="s">
        <v>271</v>
      </c>
      <c r="F94">
        <v>32110</v>
      </c>
      <c r="G94" t="s">
        <v>24</v>
      </c>
      <c r="H94" t="s">
        <v>35</v>
      </c>
      <c r="I94" t="s">
        <v>84</v>
      </c>
      <c r="L94" s="1">
        <v>3535</v>
      </c>
      <c r="M94" s="3" t="s">
        <v>321</v>
      </c>
      <c r="N94">
        <v>0</v>
      </c>
    </row>
    <row r="95" spans="1:15" x14ac:dyDescent="0.25">
      <c r="A95" t="s">
        <v>310</v>
      </c>
      <c r="B95" s="2">
        <v>42892</v>
      </c>
      <c r="C95" t="s">
        <v>311</v>
      </c>
      <c r="D95">
        <v>1</v>
      </c>
      <c r="E95" t="s">
        <v>298</v>
      </c>
      <c r="F95" t="s">
        <v>312</v>
      </c>
      <c r="G95" t="s">
        <v>53</v>
      </c>
      <c r="H95" t="s">
        <v>25</v>
      </c>
      <c r="I95" t="s">
        <v>54</v>
      </c>
      <c r="J95" s="1">
        <v>7000</v>
      </c>
      <c r="N95" s="1">
        <v>7000</v>
      </c>
    </row>
    <row r="96" spans="1:15" x14ac:dyDescent="0.25">
      <c r="I96" t="s">
        <v>44</v>
      </c>
      <c r="J96" s="1">
        <v>11300</v>
      </c>
      <c r="L96" s="1">
        <v>7835</v>
      </c>
    </row>
    <row r="97" spans="1:15" x14ac:dyDescent="0.25">
      <c r="I97" t="s">
        <v>45</v>
      </c>
      <c r="N97" s="1">
        <v>7000</v>
      </c>
      <c r="O97" t="s">
        <v>322</v>
      </c>
    </row>
    <row r="98" spans="1:15" x14ac:dyDescent="0.25">
      <c r="A98" t="s">
        <v>11</v>
      </c>
      <c r="B98" t="s">
        <v>10</v>
      </c>
      <c r="C98" t="s">
        <v>12</v>
      </c>
      <c r="D98" t="s">
        <v>13</v>
      </c>
      <c r="E98" t="s">
        <v>10</v>
      </c>
      <c r="F98" t="s">
        <v>11</v>
      </c>
      <c r="G98" t="s">
        <v>269</v>
      </c>
      <c r="H98" t="s">
        <v>10</v>
      </c>
      <c r="I98" t="s">
        <v>270</v>
      </c>
      <c r="J98" t="s">
        <v>18</v>
      </c>
      <c r="L98" t="s">
        <v>14</v>
      </c>
      <c r="N98" t="s">
        <v>221</v>
      </c>
    </row>
    <row r="100" spans="1:15" x14ac:dyDescent="0.25">
      <c r="A100" t="s">
        <v>217</v>
      </c>
      <c r="B100" t="s">
        <v>266</v>
      </c>
      <c r="C100" t="s">
        <v>85</v>
      </c>
      <c r="D100" t="s">
        <v>86</v>
      </c>
      <c r="E100" t="s">
        <v>313</v>
      </c>
      <c r="F100" t="s">
        <v>314</v>
      </c>
      <c r="G100" t="s">
        <v>315</v>
      </c>
    </row>
    <row r="101" spans="1:15" x14ac:dyDescent="0.25">
      <c r="A101" t="s">
        <v>11</v>
      </c>
      <c r="B101" t="s">
        <v>10</v>
      </c>
      <c r="C101" t="s">
        <v>12</v>
      </c>
      <c r="D101" t="s">
        <v>13</v>
      </c>
      <c r="E101" t="s">
        <v>10</v>
      </c>
      <c r="F101" t="s">
        <v>11</v>
      </c>
      <c r="G101" t="s">
        <v>269</v>
      </c>
      <c r="H101" t="s">
        <v>10</v>
      </c>
      <c r="I101" t="s">
        <v>270</v>
      </c>
      <c r="J101" t="s">
        <v>18</v>
      </c>
      <c r="L101" t="s">
        <v>14</v>
      </c>
      <c r="N101" t="s">
        <v>221</v>
      </c>
    </row>
    <row r="102" spans="1:15" x14ac:dyDescent="0.25">
      <c r="I102" t="s">
        <v>20</v>
      </c>
      <c r="N102">
        <v>0</v>
      </c>
    </row>
    <row r="103" spans="1:15" x14ac:dyDescent="0.25">
      <c r="A103" t="s">
        <v>89</v>
      </c>
      <c r="B103" s="2">
        <v>42748</v>
      </c>
      <c r="C103" t="s">
        <v>90</v>
      </c>
      <c r="D103">
        <v>1</v>
      </c>
      <c r="E103" t="s">
        <v>298</v>
      </c>
      <c r="F103" t="s">
        <v>316</v>
      </c>
      <c r="G103" t="s">
        <v>53</v>
      </c>
      <c r="H103" t="s">
        <v>25</v>
      </c>
      <c r="I103" t="s">
        <v>54</v>
      </c>
      <c r="J103" s="1">
        <v>4800</v>
      </c>
      <c r="N103" s="1">
        <v>4800</v>
      </c>
    </row>
    <row r="104" spans="1:15" x14ac:dyDescent="0.25">
      <c r="A104" t="s">
        <v>92</v>
      </c>
      <c r="B104" s="2">
        <v>42765</v>
      </c>
      <c r="C104" t="s">
        <v>71</v>
      </c>
      <c r="D104">
        <v>1</v>
      </c>
      <c r="E104" t="s">
        <v>271</v>
      </c>
      <c r="F104">
        <v>31825</v>
      </c>
      <c r="G104" t="s">
        <v>24</v>
      </c>
      <c r="H104" t="s">
        <v>35</v>
      </c>
      <c r="I104" t="s">
        <v>94</v>
      </c>
      <c r="L104" s="1">
        <v>4800.93</v>
      </c>
      <c r="N104">
        <v>-0.93</v>
      </c>
    </row>
    <row r="105" spans="1:15" x14ac:dyDescent="0.25">
      <c r="A105" t="s">
        <v>317</v>
      </c>
      <c r="B105" s="2">
        <v>42914</v>
      </c>
      <c r="C105" t="s">
        <v>318</v>
      </c>
      <c r="D105">
        <v>1</v>
      </c>
      <c r="E105" t="s">
        <v>298</v>
      </c>
      <c r="F105" t="s">
        <v>319</v>
      </c>
      <c r="G105" t="s">
        <v>53</v>
      </c>
      <c r="H105" t="s">
        <v>25</v>
      </c>
      <c r="I105" t="s">
        <v>54</v>
      </c>
      <c r="J105" s="1">
        <v>5000</v>
      </c>
      <c r="N105" s="1">
        <v>4999.07</v>
      </c>
    </row>
    <row r="106" spans="1:15" x14ac:dyDescent="0.25">
      <c r="A106" t="s">
        <v>320</v>
      </c>
      <c r="B106" s="2">
        <v>42943</v>
      </c>
      <c r="C106" t="s">
        <v>71</v>
      </c>
      <c r="D106">
        <v>1</v>
      </c>
      <c r="E106" t="s">
        <v>271</v>
      </c>
      <c r="F106">
        <v>33845</v>
      </c>
      <c r="G106" t="s">
        <v>24</v>
      </c>
      <c r="H106" t="s">
        <v>35</v>
      </c>
      <c r="I106" t="s">
        <v>94</v>
      </c>
      <c r="L106" s="1">
        <v>5000.0200000000004</v>
      </c>
      <c r="N106">
        <v>-0.95</v>
      </c>
    </row>
    <row r="107" spans="1:15" x14ac:dyDescent="0.25">
      <c r="I107" t="s">
        <v>44</v>
      </c>
      <c r="J107" s="1">
        <v>9800</v>
      </c>
      <c r="L107" s="1">
        <v>9800.9500000000007</v>
      </c>
    </row>
    <row r="108" spans="1:15" x14ac:dyDescent="0.25">
      <c r="I108" t="s">
        <v>45</v>
      </c>
      <c r="N108">
        <v>-0.95</v>
      </c>
      <c r="O108" t="s">
        <v>265</v>
      </c>
    </row>
    <row r="109" spans="1:15" x14ac:dyDescent="0.25">
      <c r="A109" t="s">
        <v>11</v>
      </c>
      <c r="B109" t="s">
        <v>10</v>
      </c>
      <c r="C109" t="s">
        <v>12</v>
      </c>
      <c r="D109" t="s">
        <v>13</v>
      </c>
      <c r="E109" t="s">
        <v>10</v>
      </c>
      <c r="F109" t="s">
        <v>11</v>
      </c>
      <c r="G109" t="s">
        <v>269</v>
      </c>
      <c r="H109" t="s">
        <v>10</v>
      </c>
      <c r="I109" t="s">
        <v>270</v>
      </c>
      <c r="J109" t="s">
        <v>18</v>
      </c>
      <c r="L109" t="s">
        <v>14</v>
      </c>
      <c r="N109" t="s">
        <v>221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workbookViewId="0">
      <selection activeCell="H17" sqref="H17"/>
    </sheetView>
  </sheetViews>
  <sheetFormatPr baseColWidth="10" defaultRowHeight="15" x14ac:dyDescent="0.25"/>
  <cols>
    <col min="8" max="8" width="39.85546875" bestFit="1" customWidth="1"/>
  </cols>
  <sheetData>
    <row r="1" spans="1:11" x14ac:dyDescent="0.25">
      <c r="A1" t="s">
        <v>5</v>
      </c>
      <c r="B1" t="s">
        <v>323</v>
      </c>
      <c r="C1">
        <v>4</v>
      </c>
      <c r="D1" t="s">
        <v>7</v>
      </c>
      <c r="E1" t="s">
        <v>324</v>
      </c>
      <c r="F1" t="s">
        <v>268</v>
      </c>
    </row>
    <row r="2" spans="1:11" x14ac:dyDescent="0.25">
      <c r="A2" t="s">
        <v>10</v>
      </c>
      <c r="B2" t="s">
        <v>10</v>
      </c>
      <c r="C2" t="s">
        <v>16</v>
      </c>
      <c r="D2" t="s">
        <v>13</v>
      </c>
      <c r="E2" t="s">
        <v>325</v>
      </c>
      <c r="F2" t="s">
        <v>269</v>
      </c>
      <c r="G2" t="s">
        <v>10</v>
      </c>
      <c r="H2" t="s">
        <v>270</v>
      </c>
      <c r="I2" t="s">
        <v>18</v>
      </c>
      <c r="J2" t="s">
        <v>19</v>
      </c>
      <c r="K2" t="s">
        <v>326</v>
      </c>
    </row>
    <row r="3" spans="1:11" x14ac:dyDescent="0.25">
      <c r="H3" t="s">
        <v>20</v>
      </c>
      <c r="K3" s="1">
        <v>-156437.42000000001</v>
      </c>
    </row>
    <row r="4" spans="1:11" x14ac:dyDescent="0.25">
      <c r="A4" t="s">
        <v>21</v>
      </c>
      <c r="B4" s="2">
        <v>42786</v>
      </c>
      <c r="C4" t="s">
        <v>22</v>
      </c>
      <c r="D4">
        <v>1</v>
      </c>
      <c r="E4" t="s">
        <v>23</v>
      </c>
      <c r="F4" t="s">
        <v>24</v>
      </c>
      <c r="G4" t="s">
        <v>25</v>
      </c>
      <c r="H4" t="s">
        <v>26</v>
      </c>
      <c r="I4">
        <v>727.66</v>
      </c>
      <c r="K4" s="1">
        <v>-155709.76000000001</v>
      </c>
    </row>
    <row r="5" spans="1:11" x14ac:dyDescent="0.25">
      <c r="A5" t="s">
        <v>27</v>
      </c>
      <c r="B5" s="2">
        <v>42790</v>
      </c>
      <c r="C5" t="s">
        <v>28</v>
      </c>
      <c r="D5">
        <v>1</v>
      </c>
      <c r="E5" t="s">
        <v>29</v>
      </c>
      <c r="F5" t="s">
        <v>24</v>
      </c>
      <c r="G5" t="s">
        <v>30</v>
      </c>
      <c r="H5" t="s">
        <v>31</v>
      </c>
      <c r="I5" s="1">
        <v>11428.27</v>
      </c>
      <c r="K5" s="1">
        <v>-144281.49</v>
      </c>
    </row>
    <row r="6" spans="1:11" x14ac:dyDescent="0.25">
      <c r="A6" t="s">
        <v>32</v>
      </c>
      <c r="B6" s="2">
        <v>42790</v>
      </c>
      <c r="C6" t="s">
        <v>33</v>
      </c>
      <c r="D6">
        <v>1</v>
      </c>
      <c r="E6" t="s">
        <v>34</v>
      </c>
      <c r="F6" t="s">
        <v>24</v>
      </c>
      <c r="G6" t="s">
        <v>35</v>
      </c>
      <c r="H6" t="s">
        <v>36</v>
      </c>
      <c r="J6" s="1">
        <v>3828</v>
      </c>
      <c r="K6" s="1">
        <v>-148109.49</v>
      </c>
    </row>
    <row r="7" spans="1:11" x14ac:dyDescent="0.25">
      <c r="A7" t="s">
        <v>32</v>
      </c>
      <c r="B7" s="2">
        <v>42790</v>
      </c>
      <c r="C7" t="s">
        <v>33</v>
      </c>
      <c r="D7">
        <v>1</v>
      </c>
      <c r="E7" t="s">
        <v>34</v>
      </c>
      <c r="F7" t="s">
        <v>24</v>
      </c>
      <c r="G7" t="s">
        <v>35</v>
      </c>
      <c r="H7" t="s">
        <v>37</v>
      </c>
      <c r="J7" s="1">
        <v>1623.99</v>
      </c>
      <c r="K7" s="1">
        <v>-149733.48000000001</v>
      </c>
    </row>
    <row r="8" spans="1:11" x14ac:dyDescent="0.25">
      <c r="A8" t="s">
        <v>32</v>
      </c>
      <c r="B8" s="2">
        <v>42790</v>
      </c>
      <c r="C8" t="s">
        <v>33</v>
      </c>
      <c r="D8">
        <v>1</v>
      </c>
      <c r="E8" t="s">
        <v>34</v>
      </c>
      <c r="F8" t="s">
        <v>24</v>
      </c>
      <c r="G8" t="s">
        <v>35</v>
      </c>
      <c r="H8" t="s">
        <v>38</v>
      </c>
      <c r="J8" s="1">
        <v>2663.95</v>
      </c>
      <c r="K8" s="1">
        <v>-152397.43</v>
      </c>
    </row>
    <row r="9" spans="1:11" x14ac:dyDescent="0.25">
      <c r="A9" t="s">
        <v>32</v>
      </c>
      <c r="B9" s="2">
        <v>42790</v>
      </c>
      <c r="C9" t="s">
        <v>33</v>
      </c>
      <c r="D9">
        <v>1</v>
      </c>
      <c r="E9" t="s">
        <v>34</v>
      </c>
      <c r="F9" t="s">
        <v>24</v>
      </c>
      <c r="G9" t="s">
        <v>35</v>
      </c>
      <c r="H9" t="s">
        <v>39</v>
      </c>
      <c r="J9" s="1">
        <v>1741.16</v>
      </c>
      <c r="K9" s="1">
        <v>-154138.59</v>
      </c>
    </row>
    <row r="10" spans="1:11" x14ac:dyDescent="0.25">
      <c r="A10" t="s">
        <v>32</v>
      </c>
      <c r="B10" s="2">
        <v>42790</v>
      </c>
      <c r="C10" t="s">
        <v>33</v>
      </c>
      <c r="D10">
        <v>1</v>
      </c>
      <c r="E10" t="s">
        <v>34</v>
      </c>
      <c r="F10" t="s">
        <v>24</v>
      </c>
      <c r="G10" t="s">
        <v>35</v>
      </c>
      <c r="H10" t="s">
        <v>40</v>
      </c>
      <c r="J10" s="1">
        <v>3500</v>
      </c>
      <c r="K10" s="1">
        <v>-157638.59</v>
      </c>
    </row>
    <row r="11" spans="1:11" x14ac:dyDescent="0.25">
      <c r="A11" t="s">
        <v>32</v>
      </c>
      <c r="B11" s="2">
        <v>42790</v>
      </c>
      <c r="C11" t="s">
        <v>33</v>
      </c>
      <c r="D11">
        <v>1</v>
      </c>
      <c r="E11" t="s">
        <v>34</v>
      </c>
      <c r="F11" t="s">
        <v>24</v>
      </c>
      <c r="G11" t="s">
        <v>35</v>
      </c>
      <c r="H11" t="s">
        <v>41</v>
      </c>
      <c r="J11" s="1">
        <v>4207.53</v>
      </c>
      <c r="K11" s="1">
        <v>-161846.12</v>
      </c>
    </row>
    <row r="12" spans="1:11" x14ac:dyDescent="0.25">
      <c r="A12" t="s">
        <v>32</v>
      </c>
      <c r="B12" s="2">
        <v>42790</v>
      </c>
      <c r="C12" t="s">
        <v>33</v>
      </c>
      <c r="D12">
        <v>1</v>
      </c>
      <c r="E12" t="s">
        <v>34</v>
      </c>
      <c r="F12" t="s">
        <v>24</v>
      </c>
      <c r="G12" t="s">
        <v>35</v>
      </c>
      <c r="H12" t="s">
        <v>42</v>
      </c>
      <c r="J12" s="1">
        <v>1763.06</v>
      </c>
      <c r="K12" s="1">
        <v>-163609.18</v>
      </c>
    </row>
    <row r="13" spans="1:11" x14ac:dyDescent="0.25">
      <c r="A13" t="s">
        <v>32</v>
      </c>
      <c r="B13" s="2">
        <v>42790</v>
      </c>
      <c r="C13" t="s">
        <v>33</v>
      </c>
      <c r="D13">
        <v>1</v>
      </c>
      <c r="E13" t="s">
        <v>34</v>
      </c>
      <c r="F13" t="s">
        <v>24</v>
      </c>
      <c r="G13" t="s">
        <v>35</v>
      </c>
      <c r="H13" t="s">
        <v>43</v>
      </c>
      <c r="J13" s="1">
        <v>1740</v>
      </c>
      <c r="K13" s="1">
        <v>-165349.18</v>
      </c>
    </row>
    <row r="14" spans="1:11" x14ac:dyDescent="0.25">
      <c r="A14" t="s">
        <v>222</v>
      </c>
      <c r="B14" s="2">
        <v>42800</v>
      </c>
      <c r="C14" t="s">
        <v>223</v>
      </c>
      <c r="D14">
        <v>1</v>
      </c>
      <c r="E14" t="s">
        <v>224</v>
      </c>
      <c r="F14" t="s">
        <v>24</v>
      </c>
      <c r="G14" t="s">
        <v>35</v>
      </c>
      <c r="H14" t="s">
        <v>225</v>
      </c>
      <c r="J14" s="1">
        <v>2500</v>
      </c>
      <c r="K14" s="1">
        <v>-167849.18</v>
      </c>
    </row>
    <row r="15" spans="1:11" x14ac:dyDescent="0.25">
      <c r="A15" t="s">
        <v>222</v>
      </c>
      <c r="B15" s="2">
        <v>42800</v>
      </c>
      <c r="C15" t="s">
        <v>223</v>
      </c>
      <c r="D15">
        <v>1</v>
      </c>
      <c r="E15" t="s">
        <v>224</v>
      </c>
      <c r="F15" t="s">
        <v>24</v>
      </c>
      <c r="G15" t="s">
        <v>35</v>
      </c>
      <c r="H15" t="s">
        <v>226</v>
      </c>
      <c r="J15" s="1">
        <v>8415.06</v>
      </c>
      <c r="K15" s="1">
        <v>-176264.24</v>
      </c>
    </row>
    <row r="16" spans="1:11" x14ac:dyDescent="0.25">
      <c r="A16" t="s">
        <v>222</v>
      </c>
      <c r="B16" s="2">
        <v>42800</v>
      </c>
      <c r="C16" t="s">
        <v>223</v>
      </c>
      <c r="D16">
        <v>1</v>
      </c>
      <c r="E16" t="s">
        <v>224</v>
      </c>
      <c r="F16" t="s">
        <v>24</v>
      </c>
      <c r="G16" t="s">
        <v>35</v>
      </c>
      <c r="H16" t="s">
        <v>227</v>
      </c>
      <c r="J16" s="1">
        <v>1903.02</v>
      </c>
      <c r="K16" s="1">
        <v>-178167.26</v>
      </c>
    </row>
    <row r="17" spans="1:11" x14ac:dyDescent="0.25">
      <c r="A17" t="s">
        <v>222</v>
      </c>
      <c r="B17" s="2">
        <v>42800</v>
      </c>
      <c r="C17" t="s">
        <v>223</v>
      </c>
      <c r="D17">
        <v>1</v>
      </c>
      <c r="E17" t="s">
        <v>224</v>
      </c>
      <c r="F17" t="s">
        <v>24</v>
      </c>
      <c r="G17" t="s">
        <v>35</v>
      </c>
      <c r="H17" t="s">
        <v>228</v>
      </c>
      <c r="J17" s="1">
        <v>1833.97</v>
      </c>
      <c r="K17" s="1">
        <v>-180001.23</v>
      </c>
    </row>
    <row r="18" spans="1:11" x14ac:dyDescent="0.25">
      <c r="A18" t="s">
        <v>222</v>
      </c>
      <c r="B18" s="2">
        <v>42800</v>
      </c>
      <c r="C18" t="s">
        <v>223</v>
      </c>
      <c r="D18">
        <v>1</v>
      </c>
      <c r="E18" t="s">
        <v>224</v>
      </c>
      <c r="F18" t="s">
        <v>24</v>
      </c>
      <c r="G18" t="s">
        <v>35</v>
      </c>
      <c r="H18" t="s">
        <v>229</v>
      </c>
      <c r="J18">
        <v>580</v>
      </c>
      <c r="K18" s="1">
        <v>-180581.23</v>
      </c>
    </row>
    <row r="19" spans="1:11" x14ac:dyDescent="0.25">
      <c r="A19" t="s">
        <v>222</v>
      </c>
      <c r="B19" s="2">
        <v>42800</v>
      </c>
      <c r="C19" t="s">
        <v>223</v>
      </c>
      <c r="D19">
        <v>1</v>
      </c>
      <c r="E19" t="s">
        <v>224</v>
      </c>
      <c r="F19" t="s">
        <v>24</v>
      </c>
      <c r="G19" t="s">
        <v>35</v>
      </c>
      <c r="H19" t="s">
        <v>230</v>
      </c>
      <c r="J19" s="1">
        <v>1160</v>
      </c>
      <c r="K19" s="1">
        <v>-181741.23</v>
      </c>
    </row>
    <row r="20" spans="1:11" x14ac:dyDescent="0.25">
      <c r="A20" t="s">
        <v>231</v>
      </c>
      <c r="B20" s="2">
        <v>42802</v>
      </c>
      <c r="C20" t="s">
        <v>232</v>
      </c>
      <c r="D20">
        <v>1</v>
      </c>
      <c r="E20" t="s">
        <v>233</v>
      </c>
      <c r="F20" t="s">
        <v>24</v>
      </c>
      <c r="G20" t="s">
        <v>25</v>
      </c>
      <c r="H20" t="s">
        <v>234</v>
      </c>
      <c r="J20" s="1">
        <v>1160</v>
      </c>
      <c r="K20" s="1">
        <v>-182901.23</v>
      </c>
    </row>
    <row r="21" spans="1:11" x14ac:dyDescent="0.25">
      <c r="A21" t="s">
        <v>231</v>
      </c>
      <c r="B21" s="2">
        <v>42802</v>
      </c>
      <c r="C21" t="s">
        <v>232</v>
      </c>
      <c r="D21">
        <v>1</v>
      </c>
      <c r="E21" t="s">
        <v>233</v>
      </c>
      <c r="F21" t="s">
        <v>24</v>
      </c>
      <c r="G21" t="s">
        <v>25</v>
      </c>
      <c r="H21" t="s">
        <v>31</v>
      </c>
      <c r="J21" s="1">
        <v>1500</v>
      </c>
      <c r="K21" s="1">
        <v>-184401.23</v>
      </c>
    </row>
    <row r="22" spans="1:11" x14ac:dyDescent="0.25">
      <c r="A22" t="s">
        <v>231</v>
      </c>
      <c r="B22" s="2">
        <v>42802</v>
      </c>
      <c r="C22" t="s">
        <v>232</v>
      </c>
      <c r="D22">
        <v>1</v>
      </c>
      <c r="E22" t="s">
        <v>233</v>
      </c>
      <c r="F22" t="s">
        <v>24</v>
      </c>
      <c r="G22" t="s">
        <v>25</v>
      </c>
      <c r="H22" t="s">
        <v>38</v>
      </c>
      <c r="J22">
        <v>700</v>
      </c>
      <c r="K22" s="1">
        <v>-185101.23</v>
      </c>
    </row>
    <row r="23" spans="1:11" x14ac:dyDescent="0.25">
      <c r="A23" t="s">
        <v>231</v>
      </c>
      <c r="B23" s="2">
        <v>42802</v>
      </c>
      <c r="C23" t="s">
        <v>232</v>
      </c>
      <c r="D23">
        <v>1</v>
      </c>
      <c r="E23" t="s">
        <v>233</v>
      </c>
      <c r="F23" t="s">
        <v>24</v>
      </c>
      <c r="G23" t="s">
        <v>25</v>
      </c>
      <c r="H23" t="s">
        <v>235</v>
      </c>
      <c r="J23" s="1">
        <v>1160</v>
      </c>
      <c r="K23" s="1">
        <v>-186261.23</v>
      </c>
    </row>
    <row r="24" spans="1:11" x14ac:dyDescent="0.25">
      <c r="A24" t="s">
        <v>231</v>
      </c>
      <c r="B24" s="2">
        <v>42802</v>
      </c>
      <c r="C24" t="s">
        <v>232</v>
      </c>
      <c r="D24">
        <v>1</v>
      </c>
      <c r="E24" t="s">
        <v>233</v>
      </c>
      <c r="F24" t="s">
        <v>24</v>
      </c>
      <c r="G24" t="s">
        <v>25</v>
      </c>
      <c r="H24" t="s">
        <v>236</v>
      </c>
      <c r="J24">
        <v>951.51</v>
      </c>
      <c r="K24" s="1">
        <v>-187212.74</v>
      </c>
    </row>
    <row r="25" spans="1:11" x14ac:dyDescent="0.25">
      <c r="A25" t="s">
        <v>231</v>
      </c>
      <c r="B25" s="2">
        <v>42802</v>
      </c>
      <c r="C25" t="s">
        <v>232</v>
      </c>
      <c r="D25">
        <v>1</v>
      </c>
      <c r="E25" t="s">
        <v>233</v>
      </c>
      <c r="F25" t="s">
        <v>24</v>
      </c>
      <c r="G25" t="s">
        <v>25</v>
      </c>
      <c r="H25" t="s">
        <v>179</v>
      </c>
      <c r="J25" s="1">
        <v>1667.94</v>
      </c>
      <c r="K25" s="1">
        <v>-188880.68</v>
      </c>
    </row>
    <row r="26" spans="1:11" x14ac:dyDescent="0.25">
      <c r="H26" t="s">
        <v>44</v>
      </c>
      <c r="I26" s="1">
        <v>12155.93</v>
      </c>
      <c r="J26" s="1">
        <v>44599.19</v>
      </c>
    </row>
    <row r="27" spans="1:11" x14ac:dyDescent="0.25">
      <c r="H27" t="s">
        <v>45</v>
      </c>
      <c r="K27" s="1">
        <v>-188880.68</v>
      </c>
    </row>
    <row r="28" spans="1:11" x14ac:dyDescent="0.25">
      <c r="A28" t="s">
        <v>10</v>
      </c>
      <c r="B28" t="s">
        <v>10</v>
      </c>
      <c r="C28" t="s">
        <v>16</v>
      </c>
      <c r="D28" t="s">
        <v>13</v>
      </c>
      <c r="E28" t="s">
        <v>325</v>
      </c>
      <c r="F28" t="s">
        <v>269</v>
      </c>
      <c r="G28" t="s">
        <v>10</v>
      </c>
      <c r="H28" t="s">
        <v>270</v>
      </c>
      <c r="I28" t="s">
        <v>18</v>
      </c>
      <c r="J28" t="s">
        <v>19</v>
      </c>
      <c r="K28" t="s">
        <v>326</v>
      </c>
    </row>
    <row r="30" spans="1:11" x14ac:dyDescent="0.25">
      <c r="A30" t="s">
        <v>5</v>
      </c>
      <c r="B30" t="s">
        <v>323</v>
      </c>
      <c r="C30" t="s">
        <v>237</v>
      </c>
      <c r="D30" t="s">
        <v>7</v>
      </c>
      <c r="E30" t="s">
        <v>327</v>
      </c>
      <c r="F30" t="s">
        <v>268</v>
      </c>
    </row>
    <row r="31" spans="1:11" x14ac:dyDescent="0.25">
      <c r="A31" t="s">
        <v>10</v>
      </c>
      <c r="B31" t="s">
        <v>10</v>
      </c>
      <c r="C31" t="s">
        <v>16</v>
      </c>
      <c r="D31" t="s">
        <v>13</v>
      </c>
      <c r="E31" t="s">
        <v>325</v>
      </c>
      <c r="F31" t="s">
        <v>269</v>
      </c>
      <c r="G31" t="s">
        <v>10</v>
      </c>
      <c r="H31" t="s">
        <v>270</v>
      </c>
      <c r="I31" t="s">
        <v>18</v>
      </c>
      <c r="J31" t="s">
        <v>19</v>
      </c>
      <c r="K31" t="s">
        <v>326</v>
      </c>
    </row>
    <row r="32" spans="1:11" x14ac:dyDescent="0.25">
      <c r="H32" t="s">
        <v>20</v>
      </c>
      <c r="K32" s="1">
        <v>-12683</v>
      </c>
    </row>
    <row r="33" spans="1:11" x14ac:dyDescent="0.25">
      <c r="A33" t="s">
        <v>274</v>
      </c>
      <c r="B33" s="2">
        <v>42766</v>
      </c>
      <c r="C33" t="s">
        <v>275</v>
      </c>
      <c r="D33">
        <v>1</v>
      </c>
      <c r="E33" t="s">
        <v>328</v>
      </c>
      <c r="F33" t="s">
        <v>24</v>
      </c>
      <c r="G33" t="s">
        <v>25</v>
      </c>
      <c r="H33" t="s">
        <v>276</v>
      </c>
      <c r="J33" s="1">
        <v>3298.88</v>
      </c>
      <c r="K33" s="1">
        <v>-15981.88</v>
      </c>
    </row>
    <row r="34" spans="1:11" x14ac:dyDescent="0.25">
      <c r="A34" t="s">
        <v>274</v>
      </c>
      <c r="B34" s="2">
        <v>42766</v>
      </c>
      <c r="C34" t="s">
        <v>275</v>
      </c>
      <c r="D34">
        <v>1</v>
      </c>
      <c r="E34" t="s">
        <v>328</v>
      </c>
      <c r="F34" t="s">
        <v>24</v>
      </c>
      <c r="G34" t="s">
        <v>25</v>
      </c>
      <c r="H34" t="s">
        <v>276</v>
      </c>
      <c r="J34" s="1">
        <v>1668.97</v>
      </c>
      <c r="K34" s="1">
        <v>-17650.849999999999</v>
      </c>
    </row>
    <row r="35" spans="1:11" x14ac:dyDescent="0.25">
      <c r="A35" t="s">
        <v>277</v>
      </c>
      <c r="B35" s="2">
        <v>42825</v>
      </c>
      <c r="C35" t="s">
        <v>278</v>
      </c>
      <c r="D35">
        <v>1</v>
      </c>
      <c r="E35" t="s">
        <v>329</v>
      </c>
      <c r="F35" t="s">
        <v>24</v>
      </c>
      <c r="G35" t="s">
        <v>25</v>
      </c>
      <c r="H35" t="s">
        <v>279</v>
      </c>
      <c r="J35">
        <v>137.93</v>
      </c>
      <c r="K35" s="1">
        <v>-17788.78</v>
      </c>
    </row>
    <row r="36" spans="1:11" x14ac:dyDescent="0.25">
      <c r="A36" t="s">
        <v>239</v>
      </c>
      <c r="B36" s="2">
        <v>42835</v>
      </c>
      <c r="C36" t="s">
        <v>240</v>
      </c>
      <c r="D36">
        <v>1</v>
      </c>
      <c r="E36" t="s">
        <v>241</v>
      </c>
      <c r="F36" t="s">
        <v>24</v>
      </c>
      <c r="G36" t="s">
        <v>25</v>
      </c>
      <c r="H36" t="s">
        <v>31</v>
      </c>
      <c r="J36">
        <v>647.30999999999995</v>
      </c>
      <c r="K36" s="1">
        <v>-18436.09</v>
      </c>
    </row>
    <row r="37" spans="1:11" x14ac:dyDescent="0.25">
      <c r="A37" t="s">
        <v>239</v>
      </c>
      <c r="B37" s="2">
        <v>42835</v>
      </c>
      <c r="C37" t="s">
        <v>240</v>
      </c>
      <c r="D37">
        <v>1</v>
      </c>
      <c r="E37" t="s">
        <v>241</v>
      </c>
      <c r="F37" t="s">
        <v>24</v>
      </c>
      <c r="G37" t="s">
        <v>25</v>
      </c>
      <c r="H37" t="s">
        <v>242</v>
      </c>
      <c r="J37">
        <v>350</v>
      </c>
      <c r="K37" s="1">
        <v>-18786.09</v>
      </c>
    </row>
    <row r="38" spans="1:11" x14ac:dyDescent="0.25">
      <c r="A38" t="s">
        <v>239</v>
      </c>
      <c r="B38" s="2">
        <v>42835</v>
      </c>
      <c r="C38" t="s">
        <v>240</v>
      </c>
      <c r="D38">
        <v>1</v>
      </c>
      <c r="E38" t="s">
        <v>241</v>
      </c>
      <c r="F38" t="s">
        <v>24</v>
      </c>
      <c r="G38" t="s">
        <v>25</v>
      </c>
      <c r="H38" t="s">
        <v>243</v>
      </c>
      <c r="J38">
        <v>833.97</v>
      </c>
      <c r="K38" s="1">
        <v>-19620.060000000001</v>
      </c>
    </row>
    <row r="39" spans="1:11" x14ac:dyDescent="0.25">
      <c r="A39" t="s">
        <v>239</v>
      </c>
      <c r="B39" s="2">
        <v>42835</v>
      </c>
      <c r="C39" t="s">
        <v>240</v>
      </c>
      <c r="D39">
        <v>1</v>
      </c>
      <c r="E39" t="s">
        <v>241</v>
      </c>
      <c r="F39" t="s">
        <v>24</v>
      </c>
      <c r="G39" t="s">
        <v>25</v>
      </c>
      <c r="H39" t="s">
        <v>244</v>
      </c>
      <c r="J39">
        <v>290</v>
      </c>
      <c r="K39" s="1">
        <v>-19910.060000000001</v>
      </c>
    </row>
    <row r="40" spans="1:11" x14ac:dyDescent="0.25">
      <c r="A40" t="s">
        <v>239</v>
      </c>
      <c r="B40" s="2">
        <v>42835</v>
      </c>
      <c r="C40" t="s">
        <v>240</v>
      </c>
      <c r="D40">
        <v>1</v>
      </c>
      <c r="E40" t="s">
        <v>241</v>
      </c>
      <c r="F40" t="s">
        <v>24</v>
      </c>
      <c r="G40" t="s">
        <v>25</v>
      </c>
      <c r="H40" t="s">
        <v>31</v>
      </c>
      <c r="J40">
        <v>500</v>
      </c>
      <c r="K40" s="1">
        <v>-20410.060000000001</v>
      </c>
    </row>
    <row r="41" spans="1:11" x14ac:dyDescent="0.25">
      <c r="A41" t="s">
        <v>239</v>
      </c>
      <c r="B41" s="2">
        <v>42835</v>
      </c>
      <c r="C41" t="s">
        <v>240</v>
      </c>
      <c r="D41">
        <v>1</v>
      </c>
      <c r="E41" t="s">
        <v>241</v>
      </c>
      <c r="F41" t="s">
        <v>24</v>
      </c>
      <c r="G41" t="s">
        <v>25</v>
      </c>
      <c r="H41" t="s">
        <v>245</v>
      </c>
      <c r="J41">
        <v>162.82</v>
      </c>
      <c r="K41" s="1">
        <v>-20572.88</v>
      </c>
    </row>
    <row r="42" spans="1:11" x14ac:dyDescent="0.25">
      <c r="A42" t="s">
        <v>239</v>
      </c>
      <c r="B42" s="2">
        <v>42835</v>
      </c>
      <c r="C42" t="s">
        <v>240</v>
      </c>
      <c r="D42">
        <v>1</v>
      </c>
      <c r="E42" t="s">
        <v>241</v>
      </c>
      <c r="F42" t="s">
        <v>24</v>
      </c>
      <c r="G42" t="s">
        <v>25</v>
      </c>
      <c r="H42" t="s">
        <v>179</v>
      </c>
      <c r="J42">
        <v>833.97</v>
      </c>
      <c r="K42" s="1">
        <v>-21406.85</v>
      </c>
    </row>
    <row r="43" spans="1:11" x14ac:dyDescent="0.25">
      <c r="A43" t="s">
        <v>246</v>
      </c>
      <c r="B43" s="2">
        <v>42864</v>
      </c>
      <c r="C43" t="s">
        <v>247</v>
      </c>
      <c r="D43">
        <v>1</v>
      </c>
      <c r="E43" t="s">
        <v>248</v>
      </c>
      <c r="F43" t="s">
        <v>24</v>
      </c>
      <c r="G43" t="s">
        <v>25</v>
      </c>
      <c r="H43" t="s">
        <v>249</v>
      </c>
      <c r="J43">
        <v>200</v>
      </c>
      <c r="K43" s="1">
        <v>-21606.85</v>
      </c>
    </row>
    <row r="44" spans="1:11" x14ac:dyDescent="0.25">
      <c r="A44" t="s">
        <v>246</v>
      </c>
      <c r="B44" s="2">
        <v>42864</v>
      </c>
      <c r="C44" t="s">
        <v>247</v>
      </c>
      <c r="D44">
        <v>1</v>
      </c>
      <c r="E44" t="s">
        <v>248</v>
      </c>
      <c r="F44" t="s">
        <v>24</v>
      </c>
      <c r="G44" t="s">
        <v>25</v>
      </c>
      <c r="H44" t="s">
        <v>250</v>
      </c>
      <c r="J44">
        <v>290</v>
      </c>
      <c r="K44" s="1">
        <v>-21896.85</v>
      </c>
    </row>
    <row r="45" spans="1:11" x14ac:dyDescent="0.25">
      <c r="A45" t="s">
        <v>246</v>
      </c>
      <c r="B45" s="2">
        <v>42864</v>
      </c>
      <c r="C45" t="s">
        <v>247</v>
      </c>
      <c r="D45">
        <v>1</v>
      </c>
      <c r="E45" t="s">
        <v>248</v>
      </c>
      <c r="F45" t="s">
        <v>24</v>
      </c>
      <c r="G45" t="s">
        <v>25</v>
      </c>
      <c r="H45" t="s">
        <v>31</v>
      </c>
      <c r="J45">
        <v>500</v>
      </c>
      <c r="K45" s="1">
        <v>-22396.85</v>
      </c>
    </row>
    <row r="46" spans="1:11" x14ac:dyDescent="0.25">
      <c r="A46" t="s">
        <v>246</v>
      </c>
      <c r="B46" s="2">
        <v>42864</v>
      </c>
      <c r="C46" t="s">
        <v>247</v>
      </c>
      <c r="D46">
        <v>1</v>
      </c>
      <c r="E46" t="s">
        <v>248</v>
      </c>
      <c r="F46" t="s">
        <v>24</v>
      </c>
      <c r="G46" t="s">
        <v>25</v>
      </c>
      <c r="H46" t="s">
        <v>38</v>
      </c>
      <c r="J46">
        <v>350</v>
      </c>
      <c r="K46" s="1">
        <v>-22746.85</v>
      </c>
    </row>
    <row r="47" spans="1:11" x14ac:dyDescent="0.25">
      <c r="A47" t="s">
        <v>246</v>
      </c>
      <c r="B47" s="2">
        <v>42864</v>
      </c>
      <c r="C47" t="s">
        <v>247</v>
      </c>
      <c r="D47">
        <v>1</v>
      </c>
      <c r="E47" t="s">
        <v>248</v>
      </c>
      <c r="F47" t="s">
        <v>24</v>
      </c>
      <c r="G47" t="s">
        <v>25</v>
      </c>
      <c r="H47" t="s">
        <v>251</v>
      </c>
      <c r="J47">
        <v>212.66</v>
      </c>
      <c r="K47" s="1">
        <v>-22959.51</v>
      </c>
    </row>
    <row r="48" spans="1:11" x14ac:dyDescent="0.25">
      <c r="A48" t="s">
        <v>246</v>
      </c>
      <c r="B48" s="2">
        <v>42864</v>
      </c>
      <c r="C48" t="s">
        <v>247</v>
      </c>
      <c r="D48">
        <v>1</v>
      </c>
      <c r="E48" t="s">
        <v>248</v>
      </c>
      <c r="F48" t="s">
        <v>24</v>
      </c>
      <c r="G48" t="s">
        <v>25</v>
      </c>
      <c r="H48" t="s">
        <v>179</v>
      </c>
      <c r="J48">
        <v>500</v>
      </c>
      <c r="K48" s="1">
        <v>-23459.51</v>
      </c>
    </row>
    <row r="49" spans="1:11" x14ac:dyDescent="0.25">
      <c r="A49" t="s">
        <v>246</v>
      </c>
      <c r="B49" s="2">
        <v>42864</v>
      </c>
      <c r="C49" t="s">
        <v>247</v>
      </c>
      <c r="D49">
        <v>1</v>
      </c>
      <c r="E49" t="s">
        <v>248</v>
      </c>
      <c r="F49" t="s">
        <v>24</v>
      </c>
      <c r="G49" t="s">
        <v>25</v>
      </c>
      <c r="H49" t="s">
        <v>252</v>
      </c>
      <c r="J49">
        <v>290</v>
      </c>
      <c r="K49" s="1">
        <v>-23749.51</v>
      </c>
    </row>
    <row r="50" spans="1:11" x14ac:dyDescent="0.25">
      <c r="A50" t="s">
        <v>246</v>
      </c>
      <c r="B50" s="2">
        <v>42864</v>
      </c>
      <c r="C50" t="s">
        <v>247</v>
      </c>
      <c r="D50">
        <v>1</v>
      </c>
      <c r="E50" t="s">
        <v>248</v>
      </c>
      <c r="F50" t="s">
        <v>24</v>
      </c>
      <c r="G50" t="s">
        <v>25</v>
      </c>
      <c r="H50" t="s">
        <v>31</v>
      </c>
      <c r="J50">
        <v>500</v>
      </c>
      <c r="K50" s="1">
        <v>-24249.51</v>
      </c>
    </row>
    <row r="51" spans="1:11" x14ac:dyDescent="0.25">
      <c r="A51" t="s">
        <v>246</v>
      </c>
      <c r="B51" s="2">
        <v>42864</v>
      </c>
      <c r="C51" t="s">
        <v>247</v>
      </c>
      <c r="D51">
        <v>1</v>
      </c>
      <c r="E51" t="s">
        <v>248</v>
      </c>
      <c r="F51" t="s">
        <v>24</v>
      </c>
      <c r="G51" t="s">
        <v>25</v>
      </c>
      <c r="H51" t="s">
        <v>253</v>
      </c>
      <c r="J51">
        <v>500</v>
      </c>
      <c r="K51" s="1">
        <v>-24749.51</v>
      </c>
    </row>
    <row r="52" spans="1:11" x14ac:dyDescent="0.25">
      <c r="A52" t="s">
        <v>246</v>
      </c>
      <c r="B52" s="2">
        <v>42864</v>
      </c>
      <c r="C52" t="s">
        <v>247</v>
      </c>
      <c r="D52">
        <v>1</v>
      </c>
      <c r="E52" t="s">
        <v>248</v>
      </c>
      <c r="F52" t="s">
        <v>24</v>
      </c>
      <c r="G52" t="s">
        <v>25</v>
      </c>
      <c r="H52" t="s">
        <v>254</v>
      </c>
      <c r="J52" s="1">
        <v>1000</v>
      </c>
      <c r="K52" s="1">
        <v>-25749.51</v>
      </c>
    </row>
    <row r="53" spans="1:11" x14ac:dyDescent="0.25">
      <c r="A53" t="s">
        <v>280</v>
      </c>
      <c r="B53" s="2">
        <v>42905</v>
      </c>
      <c r="C53" t="s">
        <v>223</v>
      </c>
      <c r="D53">
        <v>1</v>
      </c>
      <c r="E53" t="s">
        <v>330</v>
      </c>
      <c r="F53" t="s">
        <v>24</v>
      </c>
      <c r="G53" t="s">
        <v>25</v>
      </c>
      <c r="H53" t="s">
        <v>281</v>
      </c>
      <c r="J53" s="1">
        <v>4988</v>
      </c>
      <c r="K53" s="1">
        <v>-30737.51</v>
      </c>
    </row>
    <row r="54" spans="1:11" x14ac:dyDescent="0.25">
      <c r="A54" t="s">
        <v>280</v>
      </c>
      <c r="B54" s="2">
        <v>42905</v>
      </c>
      <c r="C54" t="s">
        <v>223</v>
      </c>
      <c r="D54">
        <v>1</v>
      </c>
      <c r="E54" t="s">
        <v>330</v>
      </c>
      <c r="F54" t="s">
        <v>24</v>
      </c>
      <c r="G54" t="s">
        <v>25</v>
      </c>
      <c r="H54" t="s">
        <v>283</v>
      </c>
      <c r="J54" s="1">
        <v>2552</v>
      </c>
      <c r="K54" s="1">
        <v>-33289.51</v>
      </c>
    </row>
    <row r="55" spans="1:11" x14ac:dyDescent="0.25">
      <c r="A55" t="s">
        <v>280</v>
      </c>
      <c r="B55" s="2">
        <v>42905</v>
      </c>
      <c r="C55" t="s">
        <v>223</v>
      </c>
      <c r="D55">
        <v>1</v>
      </c>
      <c r="E55" t="s">
        <v>330</v>
      </c>
      <c r="F55" t="s">
        <v>24</v>
      </c>
      <c r="G55" t="s">
        <v>25</v>
      </c>
      <c r="H55" t="s">
        <v>284</v>
      </c>
      <c r="J55">
        <v>249.9</v>
      </c>
      <c r="K55" s="1">
        <v>-33539.410000000003</v>
      </c>
    </row>
    <row r="56" spans="1:11" x14ac:dyDescent="0.25">
      <c r="A56" t="s">
        <v>280</v>
      </c>
      <c r="B56" s="2">
        <v>42905</v>
      </c>
      <c r="C56" t="s">
        <v>223</v>
      </c>
      <c r="D56">
        <v>1</v>
      </c>
      <c r="E56" t="s">
        <v>330</v>
      </c>
      <c r="F56" t="s">
        <v>24</v>
      </c>
      <c r="G56" t="s">
        <v>25</v>
      </c>
      <c r="H56" t="s">
        <v>225</v>
      </c>
      <c r="J56" s="1">
        <v>1000</v>
      </c>
      <c r="K56" s="1">
        <v>-34539.410000000003</v>
      </c>
    </row>
    <row r="57" spans="1:11" x14ac:dyDescent="0.25">
      <c r="A57" t="s">
        <v>280</v>
      </c>
      <c r="B57" s="2">
        <v>42905</v>
      </c>
      <c r="C57" t="s">
        <v>223</v>
      </c>
      <c r="D57">
        <v>1</v>
      </c>
      <c r="E57" t="s">
        <v>330</v>
      </c>
      <c r="F57" t="s">
        <v>24</v>
      </c>
      <c r="G57" t="s">
        <v>25</v>
      </c>
      <c r="H57" t="s">
        <v>285</v>
      </c>
      <c r="J57" s="1">
        <v>1000</v>
      </c>
      <c r="K57" s="1">
        <v>-35539.410000000003</v>
      </c>
    </row>
    <row r="58" spans="1:11" x14ac:dyDescent="0.25">
      <c r="A58" t="s">
        <v>280</v>
      </c>
      <c r="B58" s="2">
        <v>42905</v>
      </c>
      <c r="C58" t="s">
        <v>223</v>
      </c>
      <c r="D58">
        <v>1</v>
      </c>
      <c r="E58" t="s">
        <v>330</v>
      </c>
      <c r="F58" t="s">
        <v>24</v>
      </c>
      <c r="G58" t="s">
        <v>25</v>
      </c>
      <c r="H58" t="s">
        <v>286</v>
      </c>
      <c r="J58">
        <v>508</v>
      </c>
      <c r="K58" s="1">
        <v>-36047.410000000003</v>
      </c>
    </row>
    <row r="59" spans="1:11" x14ac:dyDescent="0.25">
      <c r="A59" t="s">
        <v>280</v>
      </c>
      <c r="B59" s="2">
        <v>42905</v>
      </c>
      <c r="C59" t="s">
        <v>223</v>
      </c>
      <c r="D59">
        <v>1</v>
      </c>
      <c r="E59" t="s">
        <v>330</v>
      </c>
      <c r="F59" t="s">
        <v>24</v>
      </c>
      <c r="G59" t="s">
        <v>25</v>
      </c>
      <c r="H59" t="s">
        <v>287</v>
      </c>
      <c r="J59">
        <v>767.34</v>
      </c>
      <c r="K59" s="1">
        <v>-36814.75</v>
      </c>
    </row>
    <row r="60" spans="1:11" x14ac:dyDescent="0.25">
      <c r="A60" t="s">
        <v>280</v>
      </c>
      <c r="B60" s="2">
        <v>42905</v>
      </c>
      <c r="C60" t="s">
        <v>223</v>
      </c>
      <c r="D60">
        <v>1</v>
      </c>
      <c r="E60" t="s">
        <v>330</v>
      </c>
      <c r="F60" t="s">
        <v>24</v>
      </c>
      <c r="G60" t="s">
        <v>25</v>
      </c>
      <c r="H60" t="s">
        <v>288</v>
      </c>
      <c r="J60">
        <v>696</v>
      </c>
      <c r="K60" s="1">
        <v>-37510.75</v>
      </c>
    </row>
    <row r="61" spans="1:11" x14ac:dyDescent="0.25">
      <c r="A61" t="s">
        <v>289</v>
      </c>
      <c r="B61" s="2">
        <v>42920</v>
      </c>
      <c r="C61" t="s">
        <v>223</v>
      </c>
      <c r="D61">
        <v>1</v>
      </c>
      <c r="E61" t="s">
        <v>331</v>
      </c>
      <c r="F61" t="s">
        <v>24</v>
      </c>
      <c r="G61" t="s">
        <v>25</v>
      </c>
      <c r="H61" t="s">
        <v>332</v>
      </c>
      <c r="J61">
        <v>999.6</v>
      </c>
      <c r="K61" s="1">
        <v>-38510.35</v>
      </c>
    </row>
    <row r="62" spans="1:11" x14ac:dyDescent="0.25">
      <c r="A62" t="s">
        <v>289</v>
      </c>
      <c r="B62" s="2">
        <v>42920</v>
      </c>
      <c r="C62" t="s">
        <v>223</v>
      </c>
      <c r="D62">
        <v>1</v>
      </c>
      <c r="E62" t="s">
        <v>331</v>
      </c>
      <c r="F62" t="s">
        <v>24</v>
      </c>
      <c r="G62" t="s">
        <v>25</v>
      </c>
      <c r="H62" t="s">
        <v>286</v>
      </c>
      <c r="J62" s="1">
        <v>1000</v>
      </c>
      <c r="K62" s="1">
        <v>-39510.35</v>
      </c>
    </row>
    <row r="63" spans="1:11" x14ac:dyDescent="0.25">
      <c r="A63" t="s">
        <v>289</v>
      </c>
      <c r="B63" s="2">
        <v>42920</v>
      </c>
      <c r="C63" t="s">
        <v>223</v>
      </c>
      <c r="D63">
        <v>1</v>
      </c>
      <c r="E63" t="s">
        <v>331</v>
      </c>
      <c r="F63" t="s">
        <v>24</v>
      </c>
      <c r="G63" t="s">
        <v>25</v>
      </c>
      <c r="H63" t="s">
        <v>287</v>
      </c>
      <c r="J63" s="1">
        <v>1000</v>
      </c>
      <c r="K63" s="1">
        <v>-40510.35</v>
      </c>
    </row>
    <row r="64" spans="1:11" x14ac:dyDescent="0.25">
      <c r="A64" t="s">
        <v>289</v>
      </c>
      <c r="B64" s="2">
        <v>42920</v>
      </c>
      <c r="C64" t="s">
        <v>223</v>
      </c>
      <c r="D64">
        <v>1</v>
      </c>
      <c r="E64" t="s">
        <v>331</v>
      </c>
      <c r="F64" t="s">
        <v>24</v>
      </c>
      <c r="G64" t="s">
        <v>25</v>
      </c>
      <c r="H64" t="s">
        <v>225</v>
      </c>
      <c r="J64" s="1">
        <v>1500</v>
      </c>
      <c r="K64" s="1">
        <v>-42010.35</v>
      </c>
    </row>
    <row r="65" spans="1:11" x14ac:dyDescent="0.25">
      <c r="A65" t="s">
        <v>289</v>
      </c>
      <c r="B65" s="2">
        <v>42920</v>
      </c>
      <c r="C65" t="s">
        <v>223</v>
      </c>
      <c r="D65">
        <v>1</v>
      </c>
      <c r="E65" t="s">
        <v>331</v>
      </c>
      <c r="F65" t="s">
        <v>24</v>
      </c>
      <c r="G65" t="s">
        <v>25</v>
      </c>
      <c r="H65" t="s">
        <v>288</v>
      </c>
      <c r="J65" s="1">
        <v>1392</v>
      </c>
      <c r="K65" s="1">
        <v>-43402.35</v>
      </c>
    </row>
    <row r="66" spans="1:11" x14ac:dyDescent="0.25">
      <c r="A66" t="s">
        <v>289</v>
      </c>
      <c r="B66" s="2">
        <v>42920</v>
      </c>
      <c r="C66" t="s">
        <v>223</v>
      </c>
      <c r="D66">
        <v>1</v>
      </c>
      <c r="E66" t="s">
        <v>331</v>
      </c>
      <c r="F66" t="s">
        <v>24</v>
      </c>
      <c r="G66" t="s">
        <v>25</v>
      </c>
      <c r="H66" t="s">
        <v>285</v>
      </c>
      <c r="J66">
        <v>750.68</v>
      </c>
      <c r="K66" s="1">
        <v>-44153.03</v>
      </c>
    </row>
    <row r="67" spans="1:11" x14ac:dyDescent="0.25">
      <c r="A67" t="s">
        <v>289</v>
      </c>
      <c r="B67" s="2">
        <v>42920</v>
      </c>
      <c r="C67" t="s">
        <v>223</v>
      </c>
      <c r="D67">
        <v>1</v>
      </c>
      <c r="E67" t="s">
        <v>331</v>
      </c>
      <c r="F67" t="s">
        <v>24</v>
      </c>
      <c r="G67" t="s">
        <v>25</v>
      </c>
      <c r="H67" t="s">
        <v>333</v>
      </c>
      <c r="J67">
        <v>216.14</v>
      </c>
      <c r="K67" s="1">
        <v>-44369.17</v>
      </c>
    </row>
    <row r="68" spans="1:11" x14ac:dyDescent="0.25">
      <c r="A68" t="s">
        <v>334</v>
      </c>
      <c r="B68" s="2">
        <v>42955</v>
      </c>
      <c r="C68" t="s">
        <v>335</v>
      </c>
      <c r="D68">
        <v>1</v>
      </c>
      <c r="E68" t="s">
        <v>336</v>
      </c>
      <c r="F68" t="s">
        <v>24</v>
      </c>
      <c r="G68" t="s">
        <v>25</v>
      </c>
      <c r="H68" t="s">
        <v>337</v>
      </c>
      <c r="J68" s="1">
        <v>5207.2</v>
      </c>
      <c r="K68" s="1">
        <v>-49576.37</v>
      </c>
    </row>
    <row r="69" spans="1:11" x14ac:dyDescent="0.25">
      <c r="H69" t="s">
        <v>44</v>
      </c>
      <c r="I69">
        <v>0</v>
      </c>
      <c r="J69" s="1">
        <v>36893.370000000003</v>
      </c>
    </row>
    <row r="70" spans="1:11" x14ac:dyDescent="0.25">
      <c r="H70" t="s">
        <v>45</v>
      </c>
      <c r="K70" s="1">
        <v>-49576.37</v>
      </c>
    </row>
    <row r="71" spans="1:11" x14ac:dyDescent="0.25">
      <c r="A71" t="s">
        <v>10</v>
      </c>
      <c r="B71" t="s">
        <v>10</v>
      </c>
      <c r="C71" t="s">
        <v>16</v>
      </c>
      <c r="D71" t="s">
        <v>13</v>
      </c>
      <c r="E71" t="s">
        <v>325</v>
      </c>
      <c r="F71" t="s">
        <v>269</v>
      </c>
      <c r="G71" t="s">
        <v>10</v>
      </c>
      <c r="H71" t="s">
        <v>270</v>
      </c>
      <c r="I71" t="s">
        <v>18</v>
      </c>
      <c r="J71" t="s">
        <v>19</v>
      </c>
      <c r="K71" t="s">
        <v>326</v>
      </c>
    </row>
    <row r="73" spans="1:11" x14ac:dyDescent="0.25">
      <c r="A73" t="s">
        <v>5</v>
      </c>
      <c r="B73" t="s">
        <v>323</v>
      </c>
      <c r="C73" t="s">
        <v>255</v>
      </c>
      <c r="D73" t="s">
        <v>56</v>
      </c>
      <c r="E73" t="s">
        <v>338</v>
      </c>
      <c r="F73" t="s">
        <v>297</v>
      </c>
    </row>
    <row r="74" spans="1:11" x14ac:dyDescent="0.25">
      <c r="A74" t="s">
        <v>10</v>
      </c>
      <c r="B74" t="s">
        <v>10</v>
      </c>
      <c r="C74" t="s">
        <v>16</v>
      </c>
      <c r="D74" t="s">
        <v>13</v>
      </c>
      <c r="E74" t="s">
        <v>325</v>
      </c>
      <c r="F74" t="s">
        <v>269</v>
      </c>
      <c r="G74" t="s">
        <v>10</v>
      </c>
      <c r="H74" t="s">
        <v>270</v>
      </c>
      <c r="I74" t="s">
        <v>18</v>
      </c>
      <c r="J74" t="s">
        <v>19</v>
      </c>
      <c r="K74" t="s">
        <v>326</v>
      </c>
    </row>
    <row r="75" spans="1:11" x14ac:dyDescent="0.25">
      <c r="H75" t="s">
        <v>20</v>
      </c>
      <c r="K75" s="1">
        <v>53370.01</v>
      </c>
    </row>
    <row r="76" spans="1:11" x14ac:dyDescent="0.25">
      <c r="A76" t="s">
        <v>59</v>
      </c>
      <c r="B76" s="2">
        <v>42759</v>
      </c>
      <c r="C76" t="s">
        <v>60</v>
      </c>
      <c r="D76">
        <v>1</v>
      </c>
      <c r="E76" t="s">
        <v>61</v>
      </c>
      <c r="F76" t="s">
        <v>53</v>
      </c>
      <c r="G76" t="s">
        <v>25</v>
      </c>
      <c r="H76" t="s">
        <v>62</v>
      </c>
      <c r="I76" s="1">
        <v>7400</v>
      </c>
      <c r="K76" s="1">
        <v>60770.01</v>
      </c>
    </row>
    <row r="77" spans="1:11" x14ac:dyDescent="0.25">
      <c r="A77" t="s">
        <v>63</v>
      </c>
      <c r="B77" s="2">
        <v>42762</v>
      </c>
      <c r="C77" t="s">
        <v>64</v>
      </c>
      <c r="D77">
        <v>1</v>
      </c>
      <c r="E77" t="s">
        <v>65</v>
      </c>
      <c r="F77" t="s">
        <v>53</v>
      </c>
      <c r="G77" t="s">
        <v>25</v>
      </c>
      <c r="H77" t="s">
        <v>54</v>
      </c>
      <c r="I77" s="1">
        <v>5000</v>
      </c>
      <c r="K77" s="1">
        <v>65770.009999999995</v>
      </c>
    </row>
    <row r="78" spans="1:11" x14ac:dyDescent="0.25">
      <c r="A78" t="s">
        <v>66</v>
      </c>
      <c r="B78" s="2">
        <v>42765</v>
      </c>
      <c r="C78" t="s">
        <v>67</v>
      </c>
      <c r="D78">
        <v>1</v>
      </c>
      <c r="E78" t="s">
        <v>68</v>
      </c>
      <c r="F78" t="s">
        <v>24</v>
      </c>
      <c r="G78" t="s">
        <v>35</v>
      </c>
      <c r="H78" t="s">
        <v>69</v>
      </c>
      <c r="J78" s="1">
        <v>47212</v>
      </c>
      <c r="K78" s="1">
        <v>18558.009999999998</v>
      </c>
    </row>
    <row r="79" spans="1:11" x14ac:dyDescent="0.25">
      <c r="A79" t="s">
        <v>70</v>
      </c>
      <c r="B79" s="2">
        <v>42766</v>
      </c>
      <c r="C79" t="s">
        <v>71</v>
      </c>
      <c r="D79">
        <v>1</v>
      </c>
      <c r="E79" t="s">
        <v>72</v>
      </c>
      <c r="F79" t="s">
        <v>24</v>
      </c>
      <c r="G79" t="s">
        <v>25</v>
      </c>
      <c r="H79" t="s">
        <v>73</v>
      </c>
      <c r="J79" s="1">
        <v>2866.6</v>
      </c>
      <c r="K79" s="1">
        <v>15691.41</v>
      </c>
    </row>
    <row r="80" spans="1:11" x14ac:dyDescent="0.25">
      <c r="A80" t="s">
        <v>74</v>
      </c>
      <c r="B80" s="2">
        <v>42777</v>
      </c>
      <c r="C80" t="s">
        <v>71</v>
      </c>
      <c r="D80">
        <v>1</v>
      </c>
      <c r="E80" t="s">
        <v>75</v>
      </c>
      <c r="F80" t="s">
        <v>24</v>
      </c>
      <c r="G80" t="s">
        <v>35</v>
      </c>
      <c r="H80" t="s">
        <v>256</v>
      </c>
      <c r="J80" s="1">
        <v>6079.04</v>
      </c>
      <c r="K80" s="1">
        <v>9612.3700000000008</v>
      </c>
    </row>
    <row r="81" spans="1:12" x14ac:dyDescent="0.25">
      <c r="A81" t="s">
        <v>257</v>
      </c>
      <c r="B81" s="2">
        <v>42815</v>
      </c>
      <c r="C81" t="s">
        <v>258</v>
      </c>
      <c r="D81">
        <v>1</v>
      </c>
      <c r="E81" t="s">
        <v>259</v>
      </c>
      <c r="F81" t="s">
        <v>24</v>
      </c>
      <c r="G81" t="s">
        <v>35</v>
      </c>
      <c r="H81" t="s">
        <v>256</v>
      </c>
      <c r="J81" s="1">
        <v>1030</v>
      </c>
      <c r="K81" s="1">
        <v>8582.3700000000008</v>
      </c>
    </row>
    <row r="82" spans="1:12" x14ac:dyDescent="0.25">
      <c r="A82" t="s">
        <v>260</v>
      </c>
      <c r="B82" s="2">
        <v>42886</v>
      </c>
      <c r="C82" t="s">
        <v>71</v>
      </c>
      <c r="D82">
        <v>1</v>
      </c>
      <c r="E82" t="s">
        <v>261</v>
      </c>
      <c r="F82" t="s">
        <v>24</v>
      </c>
      <c r="G82" t="s">
        <v>25</v>
      </c>
      <c r="H82" t="s">
        <v>256</v>
      </c>
      <c r="J82" s="1">
        <v>1089</v>
      </c>
      <c r="K82" s="1">
        <v>7493.37</v>
      </c>
    </row>
    <row r="83" spans="1:12" x14ac:dyDescent="0.25">
      <c r="A83" t="s">
        <v>301</v>
      </c>
      <c r="B83" s="2">
        <v>42907</v>
      </c>
      <c r="C83" t="s">
        <v>258</v>
      </c>
      <c r="D83">
        <v>1</v>
      </c>
      <c r="E83" t="s">
        <v>339</v>
      </c>
      <c r="F83" t="s">
        <v>24</v>
      </c>
      <c r="G83" t="s">
        <v>35</v>
      </c>
      <c r="H83" t="s">
        <v>73</v>
      </c>
      <c r="J83">
        <v>134.51</v>
      </c>
      <c r="K83" s="1">
        <v>7358.86</v>
      </c>
    </row>
    <row r="84" spans="1:12" x14ac:dyDescent="0.25">
      <c r="A84" t="s">
        <v>302</v>
      </c>
      <c r="B84" s="2">
        <v>42933</v>
      </c>
      <c r="C84" t="s">
        <v>303</v>
      </c>
      <c r="D84">
        <v>1</v>
      </c>
      <c r="E84" t="s">
        <v>340</v>
      </c>
      <c r="F84" t="s">
        <v>53</v>
      </c>
      <c r="G84" t="s">
        <v>25</v>
      </c>
      <c r="H84" t="s">
        <v>54</v>
      </c>
      <c r="I84" s="1">
        <v>3000</v>
      </c>
      <c r="K84" s="1">
        <v>10358.86</v>
      </c>
    </row>
    <row r="85" spans="1:12" x14ac:dyDescent="0.25">
      <c r="A85" t="s">
        <v>305</v>
      </c>
      <c r="B85" s="2">
        <v>42947</v>
      </c>
      <c r="C85" t="s">
        <v>71</v>
      </c>
      <c r="D85">
        <v>1</v>
      </c>
      <c r="E85" t="s">
        <v>341</v>
      </c>
      <c r="F85" t="s">
        <v>24</v>
      </c>
      <c r="G85" t="s">
        <v>35</v>
      </c>
      <c r="H85" t="s">
        <v>73</v>
      </c>
      <c r="J85" s="1">
        <v>2999.99</v>
      </c>
      <c r="K85" s="1">
        <v>7358.87</v>
      </c>
    </row>
    <row r="86" spans="1:12" x14ac:dyDescent="0.25">
      <c r="A86" t="s">
        <v>342</v>
      </c>
      <c r="B86" s="2">
        <v>42969</v>
      </c>
      <c r="C86" t="s">
        <v>343</v>
      </c>
      <c r="D86">
        <v>1</v>
      </c>
      <c r="E86" t="s">
        <v>344</v>
      </c>
      <c r="F86" t="s">
        <v>53</v>
      </c>
      <c r="G86" t="s">
        <v>25</v>
      </c>
      <c r="H86" t="s">
        <v>54</v>
      </c>
      <c r="I86" s="1">
        <v>6000</v>
      </c>
      <c r="K86" s="1">
        <v>13358.87</v>
      </c>
    </row>
    <row r="87" spans="1:12" x14ac:dyDescent="0.25">
      <c r="H87" t="s">
        <v>44</v>
      </c>
      <c r="I87" s="1">
        <v>21400</v>
      </c>
      <c r="J87" s="1">
        <v>61411.14</v>
      </c>
    </row>
    <row r="88" spans="1:12" x14ac:dyDescent="0.25">
      <c r="H88" t="s">
        <v>45</v>
      </c>
      <c r="K88" s="1">
        <v>13358.87</v>
      </c>
      <c r="L88" t="s">
        <v>359</v>
      </c>
    </row>
    <row r="89" spans="1:12" x14ac:dyDescent="0.25">
      <c r="A89" t="s">
        <v>10</v>
      </c>
      <c r="B89" t="s">
        <v>10</v>
      </c>
      <c r="C89" t="s">
        <v>16</v>
      </c>
      <c r="D89" t="s">
        <v>13</v>
      </c>
      <c r="E89" t="s">
        <v>325</v>
      </c>
      <c r="F89" t="s">
        <v>269</v>
      </c>
      <c r="G89" t="s">
        <v>10</v>
      </c>
      <c r="H89" t="s">
        <v>270</v>
      </c>
      <c r="I89" t="s">
        <v>18</v>
      </c>
      <c r="J89" t="s">
        <v>19</v>
      </c>
      <c r="K89" t="s">
        <v>326</v>
      </c>
    </row>
    <row r="90" spans="1:12" x14ac:dyDescent="0.25">
      <c r="L90" s="1">
        <f>+K88-12500</f>
        <v>858.8700000000008</v>
      </c>
    </row>
    <row r="91" spans="1:12" x14ac:dyDescent="0.25">
      <c r="A91" t="s">
        <v>5</v>
      </c>
      <c r="B91" t="s">
        <v>323</v>
      </c>
      <c r="C91" t="s">
        <v>262</v>
      </c>
      <c r="D91" t="s">
        <v>77</v>
      </c>
      <c r="E91" t="s">
        <v>345</v>
      </c>
      <c r="F91" t="s">
        <v>308</v>
      </c>
    </row>
    <row r="92" spans="1:12" x14ac:dyDescent="0.25">
      <c r="A92" t="s">
        <v>10</v>
      </c>
      <c r="B92" t="s">
        <v>10</v>
      </c>
      <c r="C92" t="s">
        <v>16</v>
      </c>
      <c r="D92" t="s">
        <v>13</v>
      </c>
      <c r="E92" t="s">
        <v>325</v>
      </c>
      <c r="F92" t="s">
        <v>269</v>
      </c>
      <c r="G92" t="s">
        <v>10</v>
      </c>
      <c r="H92" t="s">
        <v>270</v>
      </c>
      <c r="I92" t="s">
        <v>18</v>
      </c>
      <c r="J92" t="s">
        <v>19</v>
      </c>
      <c r="K92" t="s">
        <v>326</v>
      </c>
    </row>
    <row r="93" spans="1:12" x14ac:dyDescent="0.25">
      <c r="H93" t="s">
        <v>20</v>
      </c>
      <c r="K93" s="1">
        <v>3535</v>
      </c>
    </row>
    <row r="94" spans="1:12" x14ac:dyDescent="0.25">
      <c r="A94" t="s">
        <v>50</v>
      </c>
      <c r="B94" s="2">
        <v>42754</v>
      </c>
      <c r="C94" t="s">
        <v>51</v>
      </c>
      <c r="D94">
        <v>1</v>
      </c>
      <c r="E94" t="s">
        <v>52</v>
      </c>
      <c r="F94" t="s">
        <v>53</v>
      </c>
      <c r="G94" t="s">
        <v>25</v>
      </c>
      <c r="H94" t="s">
        <v>263</v>
      </c>
      <c r="I94" s="1">
        <v>4300</v>
      </c>
      <c r="K94" s="1">
        <v>7835</v>
      </c>
    </row>
    <row r="95" spans="1:12" x14ac:dyDescent="0.25">
      <c r="A95" t="s">
        <v>80</v>
      </c>
      <c r="B95" s="2">
        <v>42789</v>
      </c>
      <c r="C95" t="s">
        <v>81</v>
      </c>
      <c r="D95">
        <v>1</v>
      </c>
      <c r="E95" t="s">
        <v>82</v>
      </c>
      <c r="F95" t="s">
        <v>24</v>
      </c>
      <c r="G95" t="s">
        <v>35</v>
      </c>
      <c r="H95" t="s">
        <v>83</v>
      </c>
      <c r="J95" s="1">
        <v>4300</v>
      </c>
      <c r="K95" s="1">
        <v>3535</v>
      </c>
    </row>
    <row r="96" spans="1:12" x14ac:dyDescent="0.25">
      <c r="A96" t="s">
        <v>32</v>
      </c>
      <c r="B96" s="2">
        <v>42790</v>
      </c>
      <c r="C96" t="s">
        <v>33</v>
      </c>
      <c r="D96">
        <v>1</v>
      </c>
      <c r="E96" t="s">
        <v>34</v>
      </c>
      <c r="F96" t="s">
        <v>24</v>
      </c>
      <c r="G96" t="s">
        <v>35</v>
      </c>
      <c r="H96" t="s">
        <v>84</v>
      </c>
      <c r="J96" s="1">
        <v>3535</v>
      </c>
      <c r="K96">
        <v>0</v>
      </c>
    </row>
    <row r="97" spans="1:12" x14ac:dyDescent="0.25">
      <c r="A97" t="s">
        <v>310</v>
      </c>
      <c r="B97" s="2">
        <v>42892</v>
      </c>
      <c r="C97" t="s">
        <v>311</v>
      </c>
      <c r="D97">
        <v>1</v>
      </c>
      <c r="E97" t="s">
        <v>346</v>
      </c>
      <c r="F97" t="s">
        <v>53</v>
      </c>
      <c r="G97" t="s">
        <v>25</v>
      </c>
      <c r="H97" t="s">
        <v>54</v>
      </c>
      <c r="I97" s="1">
        <v>7000</v>
      </c>
      <c r="K97" s="1">
        <v>7000</v>
      </c>
    </row>
    <row r="98" spans="1:12" x14ac:dyDescent="0.25">
      <c r="A98" t="s">
        <v>347</v>
      </c>
      <c r="B98" s="2">
        <v>42959</v>
      </c>
      <c r="C98" t="s">
        <v>71</v>
      </c>
      <c r="D98">
        <v>1</v>
      </c>
      <c r="E98" t="s">
        <v>348</v>
      </c>
      <c r="F98" t="s">
        <v>24</v>
      </c>
      <c r="G98" t="s">
        <v>35</v>
      </c>
      <c r="H98" t="s">
        <v>83</v>
      </c>
      <c r="J98" s="1">
        <v>7000</v>
      </c>
      <c r="K98">
        <v>0</v>
      </c>
    </row>
    <row r="99" spans="1:12" x14ac:dyDescent="0.25">
      <c r="H99" t="s">
        <v>44</v>
      </c>
      <c r="I99" s="1">
        <v>11300</v>
      </c>
      <c r="J99" s="1">
        <v>14835</v>
      </c>
    </row>
    <row r="100" spans="1:12" x14ac:dyDescent="0.25">
      <c r="H100" t="s">
        <v>45</v>
      </c>
      <c r="K100">
        <v>0</v>
      </c>
    </row>
    <row r="101" spans="1:12" x14ac:dyDescent="0.25">
      <c r="A101" t="s">
        <v>10</v>
      </c>
      <c r="B101" t="s">
        <v>10</v>
      </c>
      <c r="C101" t="s">
        <v>16</v>
      </c>
      <c r="D101" t="s">
        <v>13</v>
      </c>
      <c r="E101" t="s">
        <v>325</v>
      </c>
      <c r="F101" t="s">
        <v>269</v>
      </c>
      <c r="G101" t="s">
        <v>10</v>
      </c>
      <c r="H101" t="s">
        <v>270</v>
      </c>
      <c r="I101" t="s">
        <v>18</v>
      </c>
      <c r="J101" t="s">
        <v>19</v>
      </c>
      <c r="K101" t="s">
        <v>326</v>
      </c>
    </row>
    <row r="103" spans="1:12" x14ac:dyDescent="0.25">
      <c r="A103" t="s">
        <v>5</v>
      </c>
      <c r="B103" t="s">
        <v>323</v>
      </c>
      <c r="C103" t="s">
        <v>349</v>
      </c>
      <c r="D103" t="s">
        <v>350</v>
      </c>
      <c r="E103" t="s">
        <v>351</v>
      </c>
      <c r="F103" t="s">
        <v>352</v>
      </c>
    </row>
    <row r="104" spans="1:12" x14ac:dyDescent="0.25">
      <c r="A104" t="s">
        <v>10</v>
      </c>
      <c r="B104" t="s">
        <v>10</v>
      </c>
      <c r="C104" t="s">
        <v>16</v>
      </c>
      <c r="D104" t="s">
        <v>13</v>
      </c>
      <c r="E104" t="s">
        <v>325</v>
      </c>
      <c r="F104" t="s">
        <v>269</v>
      </c>
      <c r="G104" t="s">
        <v>10</v>
      </c>
      <c r="H104" t="s">
        <v>270</v>
      </c>
      <c r="I104" t="s">
        <v>18</v>
      </c>
      <c r="J104" t="s">
        <v>19</v>
      </c>
      <c r="K104" t="s">
        <v>326</v>
      </c>
    </row>
    <row r="105" spans="1:12" x14ac:dyDescent="0.25">
      <c r="H105" t="s">
        <v>20</v>
      </c>
      <c r="K105">
        <v>0.5</v>
      </c>
    </row>
    <row r="106" spans="1:12" x14ac:dyDescent="0.25">
      <c r="A106" t="s">
        <v>353</v>
      </c>
      <c r="B106" s="2">
        <v>42977</v>
      </c>
      <c r="C106" t="s">
        <v>71</v>
      </c>
      <c r="D106">
        <v>1</v>
      </c>
      <c r="E106" t="s">
        <v>354</v>
      </c>
      <c r="F106" t="s">
        <v>24</v>
      </c>
      <c r="G106" t="s">
        <v>35</v>
      </c>
      <c r="H106" t="s">
        <v>355</v>
      </c>
      <c r="J106" s="1">
        <v>3500</v>
      </c>
      <c r="K106" s="1">
        <v>-3499.5</v>
      </c>
    </row>
    <row r="107" spans="1:12" x14ac:dyDescent="0.25">
      <c r="H107" t="s">
        <v>44</v>
      </c>
      <c r="I107">
        <v>0</v>
      </c>
      <c r="J107" s="1">
        <v>3500</v>
      </c>
    </row>
    <row r="108" spans="1:12" x14ac:dyDescent="0.25">
      <c r="H108" t="s">
        <v>45</v>
      </c>
      <c r="K108" s="1">
        <v>-3499.5</v>
      </c>
      <c r="L108" t="s">
        <v>360</v>
      </c>
    </row>
    <row r="109" spans="1:12" x14ac:dyDescent="0.25">
      <c r="A109" t="s">
        <v>10</v>
      </c>
      <c r="B109" t="s">
        <v>10</v>
      </c>
      <c r="C109" t="s">
        <v>16</v>
      </c>
      <c r="D109" t="s">
        <v>13</v>
      </c>
      <c r="E109" t="s">
        <v>325</v>
      </c>
      <c r="F109" t="s">
        <v>269</v>
      </c>
      <c r="G109" t="s">
        <v>10</v>
      </c>
      <c r="H109" t="s">
        <v>270</v>
      </c>
      <c r="I109" t="s">
        <v>18</v>
      </c>
      <c r="J109" t="s">
        <v>19</v>
      </c>
      <c r="K109" t="s">
        <v>326</v>
      </c>
    </row>
    <row r="111" spans="1:12" x14ac:dyDescent="0.25">
      <c r="A111" t="s">
        <v>5</v>
      </c>
      <c r="B111" t="s">
        <v>323</v>
      </c>
      <c r="C111" t="s">
        <v>264</v>
      </c>
      <c r="D111" t="s">
        <v>86</v>
      </c>
      <c r="E111" t="s">
        <v>356</v>
      </c>
      <c r="F111" t="s">
        <v>315</v>
      </c>
    </row>
    <row r="112" spans="1:12" x14ac:dyDescent="0.25">
      <c r="A112" t="s">
        <v>10</v>
      </c>
      <c r="B112" t="s">
        <v>10</v>
      </c>
      <c r="C112" t="s">
        <v>16</v>
      </c>
      <c r="D112" t="s">
        <v>13</v>
      </c>
      <c r="E112" t="s">
        <v>325</v>
      </c>
      <c r="F112" t="s">
        <v>269</v>
      </c>
      <c r="G112" t="s">
        <v>10</v>
      </c>
      <c r="H112" t="s">
        <v>270</v>
      </c>
      <c r="I112" t="s">
        <v>18</v>
      </c>
      <c r="J112" t="s">
        <v>19</v>
      </c>
      <c r="K112" t="s">
        <v>326</v>
      </c>
    </row>
    <row r="113" spans="1:11" x14ac:dyDescent="0.25">
      <c r="H113" t="s">
        <v>20</v>
      </c>
      <c r="K113">
        <v>0</v>
      </c>
    </row>
    <row r="114" spans="1:11" x14ac:dyDescent="0.25">
      <c r="A114" t="s">
        <v>89</v>
      </c>
      <c r="B114" s="2">
        <v>42748</v>
      </c>
      <c r="C114" t="s">
        <v>90</v>
      </c>
      <c r="D114">
        <v>1</v>
      </c>
      <c r="E114" t="s">
        <v>91</v>
      </c>
      <c r="F114" t="s">
        <v>53</v>
      </c>
      <c r="G114" t="s">
        <v>25</v>
      </c>
      <c r="H114" t="s">
        <v>54</v>
      </c>
      <c r="I114" s="1">
        <v>4800</v>
      </c>
      <c r="K114" s="1">
        <v>4800</v>
      </c>
    </row>
    <row r="115" spans="1:11" x14ac:dyDescent="0.25">
      <c r="A115" t="s">
        <v>92</v>
      </c>
      <c r="B115" s="2">
        <v>42765</v>
      </c>
      <c r="C115" t="s">
        <v>71</v>
      </c>
      <c r="D115">
        <v>1</v>
      </c>
      <c r="E115" t="s">
        <v>93</v>
      </c>
      <c r="F115" t="s">
        <v>24</v>
      </c>
      <c r="G115" t="s">
        <v>35</v>
      </c>
      <c r="H115" t="s">
        <v>94</v>
      </c>
      <c r="J115" s="1">
        <v>4800.93</v>
      </c>
      <c r="K115">
        <v>-0.93</v>
      </c>
    </row>
    <row r="116" spans="1:11" x14ac:dyDescent="0.25">
      <c r="A116" t="s">
        <v>317</v>
      </c>
      <c r="B116" s="2">
        <v>42914</v>
      </c>
      <c r="C116" t="s">
        <v>318</v>
      </c>
      <c r="D116">
        <v>1</v>
      </c>
      <c r="E116" t="s">
        <v>357</v>
      </c>
      <c r="F116" t="s">
        <v>53</v>
      </c>
      <c r="G116" t="s">
        <v>25</v>
      </c>
      <c r="H116" t="s">
        <v>54</v>
      </c>
      <c r="I116" s="1">
        <v>5000</v>
      </c>
      <c r="K116" s="1">
        <v>4999.07</v>
      </c>
    </row>
    <row r="117" spans="1:11" x14ac:dyDescent="0.25">
      <c r="A117" t="s">
        <v>320</v>
      </c>
      <c r="B117" s="2">
        <v>42943</v>
      </c>
      <c r="C117" t="s">
        <v>71</v>
      </c>
      <c r="D117">
        <v>1</v>
      </c>
      <c r="E117" t="s">
        <v>358</v>
      </c>
      <c r="F117" t="s">
        <v>24</v>
      </c>
      <c r="G117" t="s">
        <v>35</v>
      </c>
      <c r="H117" t="s">
        <v>94</v>
      </c>
      <c r="J117" s="1">
        <v>5000.0200000000004</v>
      </c>
      <c r="K117">
        <v>-0.95</v>
      </c>
    </row>
    <row r="118" spans="1:11" x14ac:dyDescent="0.25">
      <c r="H118" t="s">
        <v>44</v>
      </c>
      <c r="I118" s="1">
        <v>9800</v>
      </c>
      <c r="J118" s="1">
        <v>9800.9500000000007</v>
      </c>
    </row>
    <row r="119" spans="1:11" x14ac:dyDescent="0.25">
      <c r="H119" t="s">
        <v>45</v>
      </c>
      <c r="K119">
        <v>-0.95</v>
      </c>
    </row>
    <row r="120" spans="1:11" x14ac:dyDescent="0.25">
      <c r="A120" t="s"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B124" workbookViewId="0">
      <selection activeCell="I140" sqref="I140"/>
    </sheetView>
  </sheetViews>
  <sheetFormatPr baseColWidth="10" defaultRowHeight="15" x14ac:dyDescent="0.25"/>
  <cols>
    <col min="8" max="8" width="39.85546875" bestFit="1" customWidth="1"/>
    <col min="9" max="9" width="15" bestFit="1" customWidth="1"/>
    <col min="10" max="10" width="4.28515625" style="3" customWidth="1"/>
    <col min="12" max="12" width="4.28515625" style="3" customWidth="1"/>
  </cols>
  <sheetData>
    <row r="1" spans="1:13" x14ac:dyDescent="0.25">
      <c r="J1" s="5"/>
      <c r="K1" s="6"/>
      <c r="L1" s="5"/>
    </row>
    <row r="2" spans="1:13" x14ac:dyDescent="0.25">
      <c r="A2" t="s">
        <v>5</v>
      </c>
      <c r="B2" t="s">
        <v>6</v>
      </c>
      <c r="C2">
        <v>4</v>
      </c>
      <c r="D2" t="s">
        <v>7</v>
      </c>
      <c r="E2" t="s">
        <v>324</v>
      </c>
      <c r="F2" t="s">
        <v>268</v>
      </c>
      <c r="J2" s="5"/>
      <c r="K2" s="6"/>
      <c r="L2" s="5"/>
    </row>
    <row r="3" spans="1:13" x14ac:dyDescent="0.25">
      <c r="A3" t="s">
        <v>10</v>
      </c>
      <c r="B3" t="s">
        <v>11</v>
      </c>
      <c r="C3" t="s">
        <v>12</v>
      </c>
      <c r="D3" t="s">
        <v>13</v>
      </c>
      <c r="E3" t="s">
        <v>325</v>
      </c>
      <c r="F3" t="s">
        <v>269</v>
      </c>
      <c r="G3" t="s">
        <v>10</v>
      </c>
      <c r="H3" t="s">
        <v>270</v>
      </c>
      <c r="I3" t="s">
        <v>18</v>
      </c>
      <c r="J3" s="5"/>
      <c r="K3" s="6" t="s">
        <v>14</v>
      </c>
      <c r="L3" s="5"/>
      <c r="M3" t="s">
        <v>221</v>
      </c>
    </row>
    <row r="4" spans="1:13" x14ac:dyDescent="0.25">
      <c r="H4" t="s">
        <v>20</v>
      </c>
      <c r="M4" s="1">
        <v>-156437.42000000001</v>
      </c>
    </row>
    <row r="5" spans="1:13" x14ac:dyDescent="0.25">
      <c r="A5" t="s">
        <v>274</v>
      </c>
      <c r="B5" s="2">
        <v>42766</v>
      </c>
      <c r="C5" t="s">
        <v>275</v>
      </c>
      <c r="D5">
        <v>1</v>
      </c>
      <c r="E5" t="s">
        <v>328</v>
      </c>
      <c r="F5" t="s">
        <v>24</v>
      </c>
      <c r="G5" t="s">
        <v>25</v>
      </c>
      <c r="H5" t="s">
        <v>363</v>
      </c>
      <c r="K5" s="1">
        <v>3298.88</v>
      </c>
      <c r="M5" s="1">
        <v>-159736.29999999999</v>
      </c>
    </row>
    <row r="6" spans="1:13" x14ac:dyDescent="0.25">
      <c r="A6" t="s">
        <v>274</v>
      </c>
      <c r="B6" s="2">
        <v>42766</v>
      </c>
      <c r="C6" t="s">
        <v>275</v>
      </c>
      <c r="D6">
        <v>1</v>
      </c>
      <c r="E6" t="s">
        <v>328</v>
      </c>
      <c r="F6" t="s">
        <v>24</v>
      </c>
      <c r="G6" t="s">
        <v>25</v>
      </c>
      <c r="H6" t="s">
        <v>363</v>
      </c>
      <c r="K6" s="1">
        <v>1668.97</v>
      </c>
      <c r="M6" s="1">
        <v>-161405.26999999999</v>
      </c>
    </row>
    <row r="7" spans="1:13" x14ac:dyDescent="0.25">
      <c r="A7" t="s">
        <v>21</v>
      </c>
      <c r="B7" s="2">
        <v>42786</v>
      </c>
      <c r="C7" t="s">
        <v>22</v>
      </c>
      <c r="D7">
        <v>1</v>
      </c>
      <c r="E7" t="s">
        <v>23</v>
      </c>
      <c r="F7" t="s">
        <v>24</v>
      </c>
      <c r="G7" t="s">
        <v>25</v>
      </c>
      <c r="H7" t="s">
        <v>26</v>
      </c>
      <c r="I7">
        <v>727.66</v>
      </c>
      <c r="M7" s="1">
        <v>-160677.60999999999</v>
      </c>
    </row>
    <row r="8" spans="1:13" x14ac:dyDescent="0.25">
      <c r="A8" t="s">
        <v>27</v>
      </c>
      <c r="B8" s="2">
        <v>42790</v>
      </c>
      <c r="C8" t="s">
        <v>28</v>
      </c>
      <c r="D8">
        <v>1</v>
      </c>
      <c r="E8" t="s">
        <v>29</v>
      </c>
      <c r="F8" t="s">
        <v>24</v>
      </c>
      <c r="G8" t="s">
        <v>30</v>
      </c>
      <c r="H8" t="s">
        <v>31</v>
      </c>
      <c r="I8" s="1">
        <v>11428.27</v>
      </c>
      <c r="M8" s="1">
        <v>-149249.34</v>
      </c>
    </row>
    <row r="9" spans="1:13" x14ac:dyDescent="0.25">
      <c r="A9" t="s">
        <v>32</v>
      </c>
      <c r="B9" s="2">
        <v>42790</v>
      </c>
      <c r="C9" t="s">
        <v>33</v>
      </c>
      <c r="D9">
        <v>1</v>
      </c>
      <c r="E9" t="s">
        <v>34</v>
      </c>
      <c r="F9" t="s">
        <v>24</v>
      </c>
      <c r="G9" t="s">
        <v>35</v>
      </c>
      <c r="H9" t="s">
        <v>36</v>
      </c>
      <c r="K9" s="1">
        <v>3828</v>
      </c>
      <c r="M9" s="1">
        <v>-153077.34</v>
      </c>
    </row>
    <row r="10" spans="1:13" x14ac:dyDescent="0.25">
      <c r="A10" t="s">
        <v>32</v>
      </c>
      <c r="B10" s="2">
        <v>42790</v>
      </c>
      <c r="C10" t="s">
        <v>33</v>
      </c>
      <c r="D10">
        <v>1</v>
      </c>
      <c r="E10" t="s">
        <v>34</v>
      </c>
      <c r="F10" t="s">
        <v>24</v>
      </c>
      <c r="G10" t="s">
        <v>35</v>
      </c>
      <c r="H10" t="s">
        <v>37</v>
      </c>
      <c r="K10" s="1">
        <v>1623.99</v>
      </c>
      <c r="M10" s="1">
        <v>-154701.32999999999</v>
      </c>
    </row>
    <row r="11" spans="1:13" x14ac:dyDescent="0.25">
      <c r="A11" t="s">
        <v>32</v>
      </c>
      <c r="B11" s="2">
        <v>42790</v>
      </c>
      <c r="C11" t="s">
        <v>33</v>
      </c>
      <c r="D11">
        <v>1</v>
      </c>
      <c r="E11" t="s">
        <v>34</v>
      </c>
      <c r="F11" t="s">
        <v>24</v>
      </c>
      <c r="G11" t="s">
        <v>35</v>
      </c>
      <c r="H11" t="s">
        <v>38</v>
      </c>
      <c r="K11" s="1">
        <v>2663.95</v>
      </c>
      <c r="M11" s="1">
        <v>-157365.28</v>
      </c>
    </row>
    <row r="12" spans="1:13" x14ac:dyDescent="0.25">
      <c r="A12" t="s">
        <v>32</v>
      </c>
      <c r="B12" s="2">
        <v>42790</v>
      </c>
      <c r="C12" t="s">
        <v>33</v>
      </c>
      <c r="D12">
        <v>1</v>
      </c>
      <c r="E12" t="s">
        <v>34</v>
      </c>
      <c r="F12" t="s">
        <v>24</v>
      </c>
      <c r="G12" t="s">
        <v>35</v>
      </c>
      <c r="H12" t="s">
        <v>39</v>
      </c>
      <c r="K12" s="1">
        <v>1741.16</v>
      </c>
      <c r="M12" s="1">
        <v>-159106.44</v>
      </c>
    </row>
    <row r="13" spans="1:13" x14ac:dyDescent="0.25">
      <c r="A13" t="s">
        <v>32</v>
      </c>
      <c r="B13" s="2">
        <v>42790</v>
      </c>
      <c r="C13" t="s">
        <v>33</v>
      </c>
      <c r="D13">
        <v>1</v>
      </c>
      <c r="E13" t="s">
        <v>34</v>
      </c>
      <c r="F13" t="s">
        <v>24</v>
      </c>
      <c r="G13" t="s">
        <v>35</v>
      </c>
      <c r="H13" t="s">
        <v>40</v>
      </c>
      <c r="K13" s="1">
        <v>3500</v>
      </c>
      <c r="M13" s="1">
        <v>-162606.44</v>
      </c>
    </row>
    <row r="14" spans="1:13" x14ac:dyDescent="0.25">
      <c r="A14" t="s">
        <v>32</v>
      </c>
      <c r="B14" s="2">
        <v>42790</v>
      </c>
      <c r="C14" t="s">
        <v>33</v>
      </c>
      <c r="D14">
        <v>1</v>
      </c>
      <c r="E14" t="s">
        <v>34</v>
      </c>
      <c r="F14" t="s">
        <v>24</v>
      </c>
      <c r="G14" t="s">
        <v>35</v>
      </c>
      <c r="H14" t="s">
        <v>41</v>
      </c>
      <c r="K14" s="1">
        <v>4207.53</v>
      </c>
      <c r="M14" s="1">
        <v>-166813.97</v>
      </c>
    </row>
    <row r="15" spans="1:13" x14ac:dyDescent="0.25">
      <c r="A15" t="s">
        <v>32</v>
      </c>
      <c r="B15" s="2">
        <v>42790</v>
      </c>
      <c r="C15" t="s">
        <v>33</v>
      </c>
      <c r="D15">
        <v>1</v>
      </c>
      <c r="E15" t="s">
        <v>34</v>
      </c>
      <c r="F15" t="s">
        <v>24</v>
      </c>
      <c r="G15" t="s">
        <v>35</v>
      </c>
      <c r="H15" t="s">
        <v>42</v>
      </c>
      <c r="K15" s="1">
        <v>1763.06</v>
      </c>
      <c r="M15" s="1">
        <v>-168577.03</v>
      </c>
    </row>
    <row r="16" spans="1:13" x14ac:dyDescent="0.25">
      <c r="A16" t="s">
        <v>32</v>
      </c>
      <c r="B16" s="2">
        <v>42790</v>
      </c>
      <c r="C16" t="s">
        <v>33</v>
      </c>
      <c r="D16">
        <v>1</v>
      </c>
      <c r="E16" t="s">
        <v>34</v>
      </c>
      <c r="F16" t="s">
        <v>24</v>
      </c>
      <c r="G16" t="s">
        <v>35</v>
      </c>
      <c r="H16" t="s">
        <v>43</v>
      </c>
      <c r="K16" s="1">
        <v>1740</v>
      </c>
      <c r="M16" s="1">
        <v>-170317.03</v>
      </c>
    </row>
    <row r="17" spans="1:13" x14ac:dyDescent="0.25">
      <c r="A17" t="s">
        <v>222</v>
      </c>
      <c r="B17" s="2">
        <v>42800</v>
      </c>
      <c r="C17" t="s">
        <v>223</v>
      </c>
      <c r="D17">
        <v>1</v>
      </c>
      <c r="E17" t="s">
        <v>224</v>
      </c>
      <c r="F17" t="s">
        <v>24</v>
      </c>
      <c r="G17" t="s">
        <v>35</v>
      </c>
      <c r="H17" t="s">
        <v>225</v>
      </c>
      <c r="K17" s="1">
        <v>2500</v>
      </c>
      <c r="M17" s="1">
        <v>-172817.03</v>
      </c>
    </row>
    <row r="18" spans="1:13" x14ac:dyDescent="0.25">
      <c r="A18" t="s">
        <v>222</v>
      </c>
      <c r="B18" s="2">
        <v>42800</v>
      </c>
      <c r="C18" t="s">
        <v>223</v>
      </c>
      <c r="D18">
        <v>1</v>
      </c>
      <c r="E18" t="s">
        <v>224</v>
      </c>
      <c r="F18" t="s">
        <v>24</v>
      </c>
      <c r="G18" t="s">
        <v>35</v>
      </c>
      <c r="H18" t="s">
        <v>226</v>
      </c>
      <c r="K18" s="1">
        <v>8415.06</v>
      </c>
      <c r="M18" s="1">
        <v>-181232.09</v>
      </c>
    </row>
    <row r="19" spans="1:13" x14ac:dyDescent="0.25">
      <c r="A19" t="s">
        <v>222</v>
      </c>
      <c r="B19" s="2">
        <v>42800</v>
      </c>
      <c r="C19" t="s">
        <v>223</v>
      </c>
      <c r="D19">
        <v>1</v>
      </c>
      <c r="E19" t="s">
        <v>224</v>
      </c>
      <c r="F19" t="s">
        <v>24</v>
      </c>
      <c r="G19" t="s">
        <v>35</v>
      </c>
      <c r="H19" t="s">
        <v>227</v>
      </c>
      <c r="K19" s="1">
        <v>1903.02</v>
      </c>
      <c r="M19" s="1">
        <v>-183135.11</v>
      </c>
    </row>
    <row r="20" spans="1:13" x14ac:dyDescent="0.25">
      <c r="A20" t="s">
        <v>222</v>
      </c>
      <c r="B20" s="2">
        <v>42800</v>
      </c>
      <c r="C20" t="s">
        <v>223</v>
      </c>
      <c r="D20">
        <v>1</v>
      </c>
      <c r="E20" t="s">
        <v>224</v>
      </c>
      <c r="F20" t="s">
        <v>24</v>
      </c>
      <c r="G20" t="s">
        <v>35</v>
      </c>
      <c r="H20" t="s">
        <v>229</v>
      </c>
      <c r="K20">
        <v>580</v>
      </c>
      <c r="M20" s="1">
        <v>-183715.11</v>
      </c>
    </row>
    <row r="21" spans="1:13" x14ac:dyDescent="0.25">
      <c r="A21" t="s">
        <v>222</v>
      </c>
      <c r="B21" s="2">
        <v>42800</v>
      </c>
      <c r="C21" t="s">
        <v>223</v>
      </c>
      <c r="D21">
        <v>1</v>
      </c>
      <c r="E21" t="s">
        <v>224</v>
      </c>
      <c r="F21" t="s">
        <v>24</v>
      </c>
      <c r="G21" t="s">
        <v>35</v>
      </c>
      <c r="H21" t="s">
        <v>230</v>
      </c>
      <c r="K21" s="1">
        <v>1160</v>
      </c>
      <c r="M21" s="1">
        <v>-184875.11</v>
      </c>
    </row>
    <row r="22" spans="1:13" x14ac:dyDescent="0.25">
      <c r="A22" t="s">
        <v>231</v>
      </c>
      <c r="B22" s="2">
        <v>42802</v>
      </c>
      <c r="C22" t="s">
        <v>232</v>
      </c>
      <c r="D22">
        <v>1</v>
      </c>
      <c r="E22" t="s">
        <v>233</v>
      </c>
      <c r="F22" t="s">
        <v>24</v>
      </c>
      <c r="G22" t="s">
        <v>25</v>
      </c>
      <c r="H22" t="s">
        <v>229</v>
      </c>
      <c r="K22" s="1">
        <v>1160</v>
      </c>
      <c r="M22" s="1">
        <v>-186035.11</v>
      </c>
    </row>
    <row r="23" spans="1:13" x14ac:dyDescent="0.25">
      <c r="A23" t="s">
        <v>231</v>
      </c>
      <c r="B23" s="2">
        <v>42802</v>
      </c>
      <c r="C23" t="s">
        <v>232</v>
      </c>
      <c r="D23">
        <v>1</v>
      </c>
      <c r="E23" t="s">
        <v>233</v>
      </c>
      <c r="F23" t="s">
        <v>24</v>
      </c>
      <c r="G23" t="s">
        <v>25</v>
      </c>
      <c r="H23" t="s">
        <v>225</v>
      </c>
      <c r="K23" s="1">
        <v>1500</v>
      </c>
      <c r="M23" s="1">
        <v>-187535.11</v>
      </c>
    </row>
    <row r="24" spans="1:13" x14ac:dyDescent="0.25">
      <c r="A24" t="s">
        <v>231</v>
      </c>
      <c r="B24" s="2">
        <v>42802</v>
      </c>
      <c r="C24" t="s">
        <v>232</v>
      </c>
      <c r="D24">
        <v>1</v>
      </c>
      <c r="E24" t="s">
        <v>233</v>
      </c>
      <c r="F24" t="s">
        <v>24</v>
      </c>
      <c r="G24" t="s">
        <v>25</v>
      </c>
      <c r="H24" t="s">
        <v>364</v>
      </c>
      <c r="K24">
        <v>700</v>
      </c>
      <c r="M24" s="1">
        <v>-188235.11</v>
      </c>
    </row>
    <row r="25" spans="1:13" x14ac:dyDescent="0.25">
      <c r="A25" t="s">
        <v>231</v>
      </c>
      <c r="B25" s="2">
        <v>42802</v>
      </c>
      <c r="C25" t="s">
        <v>232</v>
      </c>
      <c r="D25">
        <v>1</v>
      </c>
      <c r="E25" t="s">
        <v>233</v>
      </c>
      <c r="F25" t="s">
        <v>24</v>
      </c>
      <c r="G25" t="s">
        <v>25</v>
      </c>
      <c r="H25" t="s">
        <v>365</v>
      </c>
      <c r="K25" s="1">
        <v>1160</v>
      </c>
      <c r="M25" s="1">
        <v>-189395.11</v>
      </c>
    </row>
    <row r="26" spans="1:13" x14ac:dyDescent="0.25">
      <c r="A26" t="s">
        <v>231</v>
      </c>
      <c r="B26" s="2">
        <v>42802</v>
      </c>
      <c r="C26" t="s">
        <v>232</v>
      </c>
      <c r="D26">
        <v>1</v>
      </c>
      <c r="E26" t="s">
        <v>233</v>
      </c>
      <c r="F26" t="s">
        <v>24</v>
      </c>
      <c r="G26" t="s">
        <v>25</v>
      </c>
      <c r="H26" t="s">
        <v>227</v>
      </c>
      <c r="K26">
        <v>951.51</v>
      </c>
      <c r="M26" s="1">
        <v>-190346.62</v>
      </c>
    </row>
    <row r="27" spans="1:13" x14ac:dyDescent="0.25">
      <c r="A27" t="s">
        <v>239</v>
      </c>
      <c r="B27" s="2">
        <v>42835</v>
      </c>
      <c r="C27" t="s">
        <v>240</v>
      </c>
      <c r="D27">
        <v>1</v>
      </c>
      <c r="E27" t="s">
        <v>241</v>
      </c>
      <c r="F27" t="s">
        <v>24</v>
      </c>
      <c r="G27" t="s">
        <v>25</v>
      </c>
      <c r="H27" t="s">
        <v>225</v>
      </c>
      <c r="K27">
        <v>647.30999999999995</v>
      </c>
      <c r="M27" s="1">
        <v>-190993.93</v>
      </c>
    </row>
    <row r="28" spans="1:13" x14ac:dyDescent="0.25">
      <c r="A28" t="s">
        <v>239</v>
      </c>
      <c r="B28" s="2">
        <v>42835</v>
      </c>
      <c r="C28" t="s">
        <v>240</v>
      </c>
      <c r="D28">
        <v>1</v>
      </c>
      <c r="E28" t="s">
        <v>241</v>
      </c>
      <c r="F28" t="s">
        <v>24</v>
      </c>
      <c r="G28" t="s">
        <v>25</v>
      </c>
      <c r="H28" t="s">
        <v>364</v>
      </c>
      <c r="K28">
        <v>350</v>
      </c>
      <c r="M28" s="1">
        <v>-191343.93</v>
      </c>
    </row>
    <row r="29" spans="1:13" x14ac:dyDescent="0.25">
      <c r="A29" t="s">
        <v>239</v>
      </c>
      <c r="B29" s="2">
        <v>42835</v>
      </c>
      <c r="C29" t="s">
        <v>240</v>
      </c>
      <c r="D29">
        <v>1</v>
      </c>
      <c r="E29" t="s">
        <v>241</v>
      </c>
      <c r="F29" t="s">
        <v>24</v>
      </c>
      <c r="G29" t="s">
        <v>25</v>
      </c>
      <c r="H29" t="s">
        <v>366</v>
      </c>
      <c r="K29">
        <v>290</v>
      </c>
      <c r="M29" s="1">
        <v>-191633.93</v>
      </c>
    </row>
    <row r="30" spans="1:13" x14ac:dyDescent="0.25">
      <c r="A30" t="s">
        <v>239</v>
      </c>
      <c r="B30" s="2">
        <v>42835</v>
      </c>
      <c r="C30" t="s">
        <v>240</v>
      </c>
      <c r="D30">
        <v>1</v>
      </c>
      <c r="E30" t="s">
        <v>241</v>
      </c>
      <c r="F30" t="s">
        <v>24</v>
      </c>
      <c r="G30" t="s">
        <v>25</v>
      </c>
      <c r="H30" t="s">
        <v>225</v>
      </c>
      <c r="K30">
        <v>500</v>
      </c>
      <c r="M30" s="1">
        <v>-192133.93</v>
      </c>
    </row>
    <row r="31" spans="1:13" x14ac:dyDescent="0.25">
      <c r="A31" t="s">
        <v>239</v>
      </c>
      <c r="B31" s="2">
        <v>42835</v>
      </c>
      <c r="C31" t="s">
        <v>240</v>
      </c>
      <c r="D31">
        <v>1</v>
      </c>
      <c r="E31" t="s">
        <v>241</v>
      </c>
      <c r="F31" t="s">
        <v>24</v>
      </c>
      <c r="G31" t="s">
        <v>25</v>
      </c>
      <c r="H31" t="s">
        <v>367</v>
      </c>
      <c r="K31">
        <v>162.82</v>
      </c>
      <c r="M31" s="1">
        <v>-192296.75</v>
      </c>
    </row>
    <row r="32" spans="1:13" x14ac:dyDescent="0.25">
      <c r="A32" t="s">
        <v>246</v>
      </c>
      <c r="B32" s="2">
        <v>42864</v>
      </c>
      <c r="C32" t="s">
        <v>247</v>
      </c>
      <c r="D32">
        <v>1</v>
      </c>
      <c r="E32" t="s">
        <v>248</v>
      </c>
      <c r="F32" t="s">
        <v>24</v>
      </c>
      <c r="G32" t="s">
        <v>25</v>
      </c>
      <c r="H32" t="s">
        <v>368</v>
      </c>
      <c r="K32">
        <v>200</v>
      </c>
      <c r="M32" s="1">
        <v>-192496.75</v>
      </c>
    </row>
    <row r="33" spans="1:13" x14ac:dyDescent="0.25">
      <c r="A33" t="s">
        <v>246</v>
      </c>
      <c r="B33" s="2">
        <v>42864</v>
      </c>
      <c r="C33" t="s">
        <v>247</v>
      </c>
      <c r="D33">
        <v>1</v>
      </c>
      <c r="E33" t="s">
        <v>248</v>
      </c>
      <c r="F33" t="s">
        <v>24</v>
      </c>
      <c r="G33" t="s">
        <v>25</v>
      </c>
      <c r="H33" t="s">
        <v>369</v>
      </c>
      <c r="K33">
        <v>290</v>
      </c>
      <c r="M33" s="1">
        <v>-192786.75</v>
      </c>
    </row>
    <row r="34" spans="1:13" x14ac:dyDescent="0.25">
      <c r="A34" t="s">
        <v>246</v>
      </c>
      <c r="B34" s="2">
        <v>42864</v>
      </c>
      <c r="C34" t="s">
        <v>247</v>
      </c>
      <c r="D34">
        <v>1</v>
      </c>
      <c r="E34" t="s">
        <v>248</v>
      </c>
      <c r="F34" t="s">
        <v>24</v>
      </c>
      <c r="G34" t="s">
        <v>25</v>
      </c>
      <c r="H34" t="s">
        <v>225</v>
      </c>
      <c r="K34">
        <v>500</v>
      </c>
      <c r="M34" s="1">
        <v>-193286.75</v>
      </c>
    </row>
    <row r="35" spans="1:13" x14ac:dyDescent="0.25">
      <c r="A35" t="s">
        <v>246</v>
      </c>
      <c r="B35" s="2">
        <v>42864</v>
      </c>
      <c r="C35" t="s">
        <v>247</v>
      </c>
      <c r="D35">
        <v>1</v>
      </c>
      <c r="E35" t="s">
        <v>248</v>
      </c>
      <c r="F35" t="s">
        <v>24</v>
      </c>
      <c r="G35" t="s">
        <v>25</v>
      </c>
      <c r="H35" t="s">
        <v>364</v>
      </c>
      <c r="K35">
        <v>350</v>
      </c>
      <c r="M35" s="1">
        <v>-193636.75</v>
      </c>
    </row>
    <row r="36" spans="1:13" x14ac:dyDescent="0.25">
      <c r="A36" t="s">
        <v>246</v>
      </c>
      <c r="B36" s="2">
        <v>42864</v>
      </c>
      <c r="C36" t="s">
        <v>247</v>
      </c>
      <c r="D36">
        <v>1</v>
      </c>
      <c r="E36" t="s">
        <v>248</v>
      </c>
      <c r="F36" t="s">
        <v>24</v>
      </c>
      <c r="G36" t="s">
        <v>25</v>
      </c>
      <c r="H36" t="s">
        <v>370</v>
      </c>
      <c r="K36">
        <v>212.66</v>
      </c>
      <c r="M36" s="1">
        <v>-193849.41</v>
      </c>
    </row>
    <row r="37" spans="1:13" x14ac:dyDescent="0.25">
      <c r="A37" t="s">
        <v>246</v>
      </c>
      <c r="B37" s="2">
        <v>42864</v>
      </c>
      <c r="C37" t="s">
        <v>247</v>
      </c>
      <c r="D37">
        <v>1</v>
      </c>
      <c r="E37" t="s">
        <v>248</v>
      </c>
      <c r="F37" t="s">
        <v>24</v>
      </c>
      <c r="G37" t="s">
        <v>25</v>
      </c>
      <c r="H37" t="s">
        <v>228</v>
      </c>
      <c r="K37">
        <v>500</v>
      </c>
      <c r="M37" s="1">
        <v>-194349.41</v>
      </c>
    </row>
    <row r="38" spans="1:13" x14ac:dyDescent="0.25">
      <c r="A38" t="s">
        <v>246</v>
      </c>
      <c r="B38" s="2">
        <v>42864</v>
      </c>
      <c r="C38" t="s">
        <v>247</v>
      </c>
      <c r="D38">
        <v>1</v>
      </c>
      <c r="E38" t="s">
        <v>248</v>
      </c>
      <c r="F38" t="s">
        <v>24</v>
      </c>
      <c r="G38" t="s">
        <v>25</v>
      </c>
      <c r="H38" t="s">
        <v>371</v>
      </c>
      <c r="K38">
        <v>290</v>
      </c>
      <c r="M38" s="1">
        <v>-194639.41</v>
      </c>
    </row>
    <row r="39" spans="1:13" x14ac:dyDescent="0.25">
      <c r="A39" t="s">
        <v>246</v>
      </c>
      <c r="B39" s="2">
        <v>42864</v>
      </c>
      <c r="C39" t="s">
        <v>247</v>
      </c>
      <c r="D39">
        <v>1</v>
      </c>
      <c r="E39" t="s">
        <v>248</v>
      </c>
      <c r="F39" t="s">
        <v>24</v>
      </c>
      <c r="G39" t="s">
        <v>25</v>
      </c>
      <c r="H39" t="s">
        <v>225</v>
      </c>
      <c r="K39">
        <v>500</v>
      </c>
      <c r="M39" s="1">
        <v>-195139.41</v>
      </c>
    </row>
    <row r="40" spans="1:13" x14ac:dyDescent="0.25">
      <c r="A40" t="s">
        <v>246</v>
      </c>
      <c r="B40" s="2">
        <v>42864</v>
      </c>
      <c r="C40" t="s">
        <v>247</v>
      </c>
      <c r="D40">
        <v>1</v>
      </c>
      <c r="E40" t="s">
        <v>248</v>
      </c>
      <c r="F40" t="s">
        <v>24</v>
      </c>
      <c r="G40" t="s">
        <v>25</v>
      </c>
      <c r="H40" t="s">
        <v>285</v>
      </c>
      <c r="K40">
        <v>500</v>
      </c>
      <c r="M40" s="1">
        <v>-195639.41</v>
      </c>
    </row>
    <row r="41" spans="1:13" x14ac:dyDescent="0.25">
      <c r="A41" t="s">
        <v>246</v>
      </c>
      <c r="B41" s="2">
        <v>42864</v>
      </c>
      <c r="C41" t="s">
        <v>247</v>
      </c>
      <c r="D41">
        <v>1</v>
      </c>
      <c r="E41" t="s">
        <v>248</v>
      </c>
      <c r="F41" t="s">
        <v>24</v>
      </c>
      <c r="G41" t="s">
        <v>25</v>
      </c>
      <c r="H41" t="s">
        <v>287</v>
      </c>
      <c r="K41" s="1">
        <v>1000</v>
      </c>
      <c r="M41" s="1">
        <v>-196639.41</v>
      </c>
    </row>
    <row r="42" spans="1:13" x14ac:dyDescent="0.25">
      <c r="A42" t="s">
        <v>280</v>
      </c>
      <c r="B42" s="2">
        <v>42905</v>
      </c>
      <c r="C42" t="s">
        <v>223</v>
      </c>
      <c r="D42">
        <v>1</v>
      </c>
      <c r="E42" t="s">
        <v>330</v>
      </c>
      <c r="F42" t="s">
        <v>24</v>
      </c>
      <c r="G42" t="s">
        <v>25</v>
      </c>
      <c r="H42" t="s">
        <v>281</v>
      </c>
      <c r="K42" s="1">
        <v>4988</v>
      </c>
      <c r="M42" s="1">
        <v>-201627.41</v>
      </c>
    </row>
    <row r="43" spans="1:13" x14ac:dyDescent="0.25">
      <c r="A43" t="s">
        <v>280</v>
      </c>
      <c r="B43" s="2">
        <v>42905</v>
      </c>
      <c r="C43" t="s">
        <v>223</v>
      </c>
      <c r="D43">
        <v>1</v>
      </c>
      <c r="E43" t="s">
        <v>330</v>
      </c>
      <c r="F43" t="s">
        <v>24</v>
      </c>
      <c r="G43" t="s">
        <v>25</v>
      </c>
      <c r="H43" t="s">
        <v>283</v>
      </c>
      <c r="K43" s="1">
        <v>2552</v>
      </c>
      <c r="M43" s="1">
        <v>-204179.41</v>
      </c>
    </row>
    <row r="44" spans="1:13" x14ac:dyDescent="0.25">
      <c r="A44" t="s">
        <v>280</v>
      </c>
      <c r="B44" s="2">
        <v>42905</v>
      </c>
      <c r="C44" t="s">
        <v>223</v>
      </c>
      <c r="D44">
        <v>1</v>
      </c>
      <c r="E44" t="s">
        <v>330</v>
      </c>
      <c r="F44" t="s">
        <v>24</v>
      </c>
      <c r="G44" t="s">
        <v>25</v>
      </c>
      <c r="H44" t="s">
        <v>284</v>
      </c>
      <c r="K44">
        <v>249.9</v>
      </c>
      <c r="M44" s="1">
        <v>-204429.31</v>
      </c>
    </row>
    <row r="45" spans="1:13" x14ac:dyDescent="0.25">
      <c r="A45" t="s">
        <v>280</v>
      </c>
      <c r="B45" s="2">
        <v>42905</v>
      </c>
      <c r="C45" t="s">
        <v>223</v>
      </c>
      <c r="D45">
        <v>1</v>
      </c>
      <c r="E45" t="s">
        <v>330</v>
      </c>
      <c r="F45" t="s">
        <v>24</v>
      </c>
      <c r="G45" t="s">
        <v>25</v>
      </c>
      <c r="H45" t="s">
        <v>225</v>
      </c>
      <c r="K45" s="1">
        <v>1000</v>
      </c>
      <c r="M45" s="1">
        <v>-205429.31</v>
      </c>
    </row>
    <row r="46" spans="1:13" x14ac:dyDescent="0.25">
      <c r="A46" t="s">
        <v>280</v>
      </c>
      <c r="B46" s="2">
        <v>42905</v>
      </c>
      <c r="C46" t="s">
        <v>223</v>
      </c>
      <c r="D46">
        <v>1</v>
      </c>
      <c r="E46" t="s">
        <v>330</v>
      </c>
      <c r="F46" t="s">
        <v>24</v>
      </c>
      <c r="G46" t="s">
        <v>25</v>
      </c>
      <c r="H46" t="s">
        <v>285</v>
      </c>
      <c r="K46" s="1">
        <v>1000</v>
      </c>
      <c r="M46" s="1">
        <v>-206429.31</v>
      </c>
    </row>
    <row r="47" spans="1:13" x14ac:dyDescent="0.25">
      <c r="A47" t="s">
        <v>280</v>
      </c>
      <c r="B47" s="2">
        <v>42905</v>
      </c>
      <c r="C47" t="s">
        <v>223</v>
      </c>
      <c r="D47">
        <v>1</v>
      </c>
      <c r="E47" t="s">
        <v>330</v>
      </c>
      <c r="F47" t="s">
        <v>24</v>
      </c>
      <c r="G47" t="s">
        <v>25</v>
      </c>
      <c r="H47" t="s">
        <v>286</v>
      </c>
      <c r="K47">
        <v>508</v>
      </c>
      <c r="M47" s="1">
        <v>-206937.31</v>
      </c>
    </row>
    <row r="48" spans="1:13" x14ac:dyDescent="0.25">
      <c r="A48" t="s">
        <v>280</v>
      </c>
      <c r="B48" s="2">
        <v>42905</v>
      </c>
      <c r="C48" t="s">
        <v>223</v>
      </c>
      <c r="D48">
        <v>1</v>
      </c>
      <c r="E48" t="s">
        <v>330</v>
      </c>
      <c r="F48" t="s">
        <v>24</v>
      </c>
      <c r="G48" t="s">
        <v>25</v>
      </c>
      <c r="H48" t="s">
        <v>288</v>
      </c>
      <c r="K48">
        <v>696</v>
      </c>
      <c r="M48" s="1">
        <v>-207633.31</v>
      </c>
    </row>
    <row r="49" spans="1:13" x14ac:dyDescent="0.25">
      <c r="A49" t="s">
        <v>289</v>
      </c>
      <c r="B49" s="2">
        <v>42920</v>
      </c>
      <c r="C49" t="s">
        <v>223</v>
      </c>
      <c r="D49">
        <v>1</v>
      </c>
      <c r="E49" t="s">
        <v>331</v>
      </c>
      <c r="F49" t="s">
        <v>24</v>
      </c>
      <c r="G49" t="s">
        <v>25</v>
      </c>
      <c r="H49" t="s">
        <v>332</v>
      </c>
      <c r="K49">
        <v>999.6</v>
      </c>
      <c r="M49" s="1">
        <v>-208632.91</v>
      </c>
    </row>
    <row r="50" spans="1:13" x14ac:dyDescent="0.25">
      <c r="A50" t="s">
        <v>289</v>
      </c>
      <c r="B50" s="2">
        <v>42920</v>
      </c>
      <c r="C50" t="s">
        <v>223</v>
      </c>
      <c r="D50">
        <v>1</v>
      </c>
      <c r="E50" t="s">
        <v>331</v>
      </c>
      <c r="F50" t="s">
        <v>24</v>
      </c>
      <c r="G50" t="s">
        <v>25</v>
      </c>
      <c r="H50" t="s">
        <v>286</v>
      </c>
      <c r="K50" s="1">
        <v>1000</v>
      </c>
      <c r="M50" s="1">
        <v>-209632.91</v>
      </c>
    </row>
    <row r="51" spans="1:13" x14ac:dyDescent="0.25">
      <c r="A51" t="s">
        <v>289</v>
      </c>
      <c r="B51" s="2">
        <v>42920</v>
      </c>
      <c r="C51" t="s">
        <v>223</v>
      </c>
      <c r="D51">
        <v>1</v>
      </c>
      <c r="E51" t="s">
        <v>331</v>
      </c>
      <c r="F51" t="s">
        <v>24</v>
      </c>
      <c r="G51" t="s">
        <v>25</v>
      </c>
      <c r="H51" t="s">
        <v>225</v>
      </c>
      <c r="K51" s="1">
        <v>1500</v>
      </c>
      <c r="M51" s="1">
        <v>-211132.91</v>
      </c>
    </row>
    <row r="52" spans="1:13" x14ac:dyDescent="0.25">
      <c r="A52" t="s">
        <v>289</v>
      </c>
      <c r="B52" s="2">
        <v>42920</v>
      </c>
      <c r="C52" t="s">
        <v>223</v>
      </c>
      <c r="D52">
        <v>1</v>
      </c>
      <c r="E52" t="s">
        <v>331</v>
      </c>
      <c r="F52" t="s">
        <v>24</v>
      </c>
      <c r="G52" t="s">
        <v>25</v>
      </c>
      <c r="H52" t="s">
        <v>288</v>
      </c>
      <c r="K52" s="1">
        <v>1392</v>
      </c>
      <c r="M52" s="1">
        <v>-212524.91</v>
      </c>
    </row>
    <row r="53" spans="1:13" x14ac:dyDescent="0.25">
      <c r="A53" t="s">
        <v>289</v>
      </c>
      <c r="B53" s="2">
        <v>42920</v>
      </c>
      <c r="C53" t="s">
        <v>223</v>
      </c>
      <c r="D53">
        <v>1</v>
      </c>
      <c r="E53" t="s">
        <v>331</v>
      </c>
      <c r="F53" t="s">
        <v>24</v>
      </c>
      <c r="G53" t="s">
        <v>25</v>
      </c>
      <c r="H53" t="s">
        <v>285</v>
      </c>
      <c r="K53">
        <v>750.68</v>
      </c>
      <c r="M53" s="1">
        <v>-213275.59</v>
      </c>
    </row>
    <row r="54" spans="1:13" x14ac:dyDescent="0.25">
      <c r="A54" t="s">
        <v>334</v>
      </c>
      <c r="B54" s="2">
        <v>42955</v>
      </c>
      <c r="C54" t="s">
        <v>335</v>
      </c>
      <c r="D54">
        <v>1</v>
      </c>
      <c r="E54" t="s">
        <v>336</v>
      </c>
      <c r="F54" t="s">
        <v>24</v>
      </c>
      <c r="G54" t="s">
        <v>25</v>
      </c>
      <c r="H54" t="s">
        <v>372</v>
      </c>
      <c r="K54">
        <v>999.6</v>
      </c>
      <c r="M54" s="1">
        <v>-214275.19</v>
      </c>
    </row>
    <row r="55" spans="1:13" x14ac:dyDescent="0.25">
      <c r="A55" t="s">
        <v>334</v>
      </c>
      <c r="B55" s="2">
        <v>42955</v>
      </c>
      <c r="C55" t="s">
        <v>335</v>
      </c>
      <c r="D55">
        <v>1</v>
      </c>
      <c r="E55" t="s">
        <v>336</v>
      </c>
      <c r="F55" t="s">
        <v>24</v>
      </c>
      <c r="G55" t="s">
        <v>25</v>
      </c>
      <c r="H55" t="s">
        <v>373</v>
      </c>
      <c r="K55">
        <v>799.6</v>
      </c>
      <c r="M55" s="1">
        <v>-215074.79</v>
      </c>
    </row>
    <row r="56" spans="1:13" x14ac:dyDescent="0.25">
      <c r="A56" t="s">
        <v>334</v>
      </c>
      <c r="B56" s="2">
        <v>42955</v>
      </c>
      <c r="C56" t="s">
        <v>335</v>
      </c>
      <c r="D56">
        <v>1</v>
      </c>
      <c r="E56" t="s">
        <v>336</v>
      </c>
      <c r="F56" t="s">
        <v>24</v>
      </c>
      <c r="G56" t="s">
        <v>25</v>
      </c>
      <c r="H56" t="s">
        <v>374</v>
      </c>
      <c r="K56" s="1">
        <v>1160</v>
      </c>
      <c r="M56" s="1">
        <v>-216234.79</v>
      </c>
    </row>
    <row r="57" spans="1:13" x14ac:dyDescent="0.25">
      <c r="A57" t="s">
        <v>334</v>
      </c>
      <c r="B57" s="2">
        <v>42955</v>
      </c>
      <c r="C57" t="s">
        <v>335</v>
      </c>
      <c r="D57">
        <v>1</v>
      </c>
      <c r="E57" t="s">
        <v>336</v>
      </c>
      <c r="F57" t="s">
        <v>24</v>
      </c>
      <c r="G57" t="s">
        <v>25</v>
      </c>
      <c r="H57" t="s">
        <v>285</v>
      </c>
      <c r="K57">
        <v>348</v>
      </c>
      <c r="M57" s="1">
        <v>-216582.79</v>
      </c>
    </row>
    <row r="58" spans="1:13" x14ac:dyDescent="0.25">
      <c r="A58" t="s">
        <v>334</v>
      </c>
      <c r="B58" s="2">
        <v>42955</v>
      </c>
      <c r="C58" t="s">
        <v>335</v>
      </c>
      <c r="D58">
        <v>1</v>
      </c>
      <c r="E58" t="s">
        <v>336</v>
      </c>
      <c r="F58" t="s">
        <v>24</v>
      </c>
      <c r="G58" t="s">
        <v>25</v>
      </c>
      <c r="H58" t="s">
        <v>375</v>
      </c>
      <c r="K58">
        <v>400</v>
      </c>
      <c r="M58" s="1">
        <v>-216982.79</v>
      </c>
    </row>
    <row r="59" spans="1:13" x14ac:dyDescent="0.25">
      <c r="A59" t="s">
        <v>376</v>
      </c>
      <c r="B59" s="2">
        <v>42998</v>
      </c>
      <c r="C59" t="s">
        <v>223</v>
      </c>
      <c r="D59">
        <v>1</v>
      </c>
      <c r="E59" t="s">
        <v>377</v>
      </c>
      <c r="F59" t="s">
        <v>378</v>
      </c>
      <c r="G59" t="s">
        <v>25</v>
      </c>
      <c r="H59" t="s">
        <v>379</v>
      </c>
      <c r="K59">
        <v>249.9</v>
      </c>
      <c r="M59" s="1">
        <v>-217232.69</v>
      </c>
    </row>
    <row r="60" spans="1:13" x14ac:dyDescent="0.25">
      <c r="A60" t="s">
        <v>376</v>
      </c>
      <c r="B60" s="2">
        <v>42998</v>
      </c>
      <c r="C60" t="s">
        <v>223</v>
      </c>
      <c r="D60">
        <v>1</v>
      </c>
      <c r="E60" t="s">
        <v>377</v>
      </c>
      <c r="F60" t="s">
        <v>378</v>
      </c>
      <c r="G60" t="s">
        <v>25</v>
      </c>
      <c r="H60" t="s">
        <v>373</v>
      </c>
      <c r="K60">
        <v>199.9</v>
      </c>
      <c r="M60" s="1">
        <v>-217432.59</v>
      </c>
    </row>
    <row r="61" spans="1:13" x14ac:dyDescent="0.25">
      <c r="H61" t="s">
        <v>44</v>
      </c>
      <c r="I61" s="1">
        <v>12155.93</v>
      </c>
      <c r="K61" s="1">
        <v>73151.100000000006</v>
      </c>
    </row>
    <row r="62" spans="1:13" x14ac:dyDescent="0.25">
      <c r="H62" t="s">
        <v>45</v>
      </c>
      <c r="M62" s="1">
        <v>-217432.59</v>
      </c>
    </row>
    <row r="63" spans="1:13" x14ac:dyDescent="0.25">
      <c r="A63" t="s">
        <v>10</v>
      </c>
      <c r="B63" t="s">
        <v>11</v>
      </c>
      <c r="C63" t="s">
        <v>12</v>
      </c>
      <c r="D63" t="s">
        <v>13</v>
      </c>
      <c r="E63" t="s">
        <v>325</v>
      </c>
      <c r="F63" t="s">
        <v>269</v>
      </c>
      <c r="G63" t="s">
        <v>10</v>
      </c>
      <c r="H63" t="s">
        <v>270</v>
      </c>
      <c r="I63" t="s">
        <v>18</v>
      </c>
      <c r="K63" t="s">
        <v>14</v>
      </c>
      <c r="M63" t="s">
        <v>221</v>
      </c>
    </row>
    <row r="65" spans="1:13" x14ac:dyDescent="0.25">
      <c r="A65" t="s">
        <v>5</v>
      </c>
      <c r="B65" t="s">
        <v>6</v>
      </c>
      <c r="C65" t="s">
        <v>272</v>
      </c>
      <c r="D65" t="s">
        <v>7</v>
      </c>
      <c r="E65" t="s">
        <v>327</v>
      </c>
      <c r="F65" t="s">
        <v>268</v>
      </c>
    </row>
    <row r="66" spans="1:13" x14ac:dyDescent="0.25">
      <c r="A66" t="s">
        <v>10</v>
      </c>
      <c r="B66" t="s">
        <v>11</v>
      </c>
      <c r="C66" t="s">
        <v>12</v>
      </c>
      <c r="D66" t="s">
        <v>13</v>
      </c>
      <c r="E66" t="s">
        <v>325</v>
      </c>
      <c r="F66" t="s">
        <v>269</v>
      </c>
      <c r="G66" t="s">
        <v>10</v>
      </c>
      <c r="H66" t="s">
        <v>270</v>
      </c>
      <c r="I66" t="s">
        <v>18</v>
      </c>
      <c r="K66" t="s">
        <v>14</v>
      </c>
      <c r="M66" t="s">
        <v>221</v>
      </c>
    </row>
    <row r="67" spans="1:13" x14ac:dyDescent="0.25">
      <c r="H67" t="s">
        <v>20</v>
      </c>
      <c r="M67" s="1">
        <v>-12683</v>
      </c>
    </row>
    <row r="68" spans="1:13" x14ac:dyDescent="0.25">
      <c r="A68" t="s">
        <v>277</v>
      </c>
      <c r="B68" s="2">
        <v>42825</v>
      </c>
      <c r="C68" t="s">
        <v>278</v>
      </c>
      <c r="D68">
        <v>1</v>
      </c>
      <c r="E68" t="s">
        <v>329</v>
      </c>
      <c r="F68" t="s">
        <v>24</v>
      </c>
      <c r="G68" t="s">
        <v>25</v>
      </c>
      <c r="H68" t="s">
        <v>279</v>
      </c>
      <c r="K68">
        <v>137.93</v>
      </c>
      <c r="M68" s="1">
        <v>-12820.93</v>
      </c>
    </row>
    <row r="69" spans="1:13" x14ac:dyDescent="0.25">
      <c r="H69" t="s">
        <v>44</v>
      </c>
      <c r="I69">
        <v>0</v>
      </c>
      <c r="K69">
        <v>137.93</v>
      </c>
    </row>
    <row r="70" spans="1:13" x14ac:dyDescent="0.25">
      <c r="H70" t="s">
        <v>45</v>
      </c>
      <c r="M70" s="1">
        <v>-12820.93</v>
      </c>
    </row>
    <row r="71" spans="1:13" x14ac:dyDescent="0.25">
      <c r="A71" t="s">
        <v>10</v>
      </c>
      <c r="B71" t="s">
        <v>11</v>
      </c>
      <c r="C71" t="s">
        <v>12</v>
      </c>
      <c r="D71" t="s">
        <v>13</v>
      </c>
      <c r="E71" t="s">
        <v>325</v>
      </c>
      <c r="F71" t="s">
        <v>269</v>
      </c>
      <c r="G71" t="s">
        <v>10</v>
      </c>
      <c r="H71" t="s">
        <v>270</v>
      </c>
      <c r="I71" t="s">
        <v>18</v>
      </c>
      <c r="K71" t="s">
        <v>14</v>
      </c>
      <c r="M71" t="s">
        <v>221</v>
      </c>
    </row>
    <row r="73" spans="1:13" x14ac:dyDescent="0.25">
      <c r="A73" t="s">
        <v>5</v>
      </c>
      <c r="B73" t="s">
        <v>6</v>
      </c>
      <c r="C73" t="s">
        <v>55</v>
      </c>
      <c r="D73" t="s">
        <v>56</v>
      </c>
      <c r="E73" t="s">
        <v>338</v>
      </c>
      <c r="F73" t="s">
        <v>297</v>
      </c>
    </row>
    <row r="74" spans="1:13" x14ac:dyDescent="0.25">
      <c r="A74" t="s">
        <v>10</v>
      </c>
      <c r="B74" t="s">
        <v>11</v>
      </c>
      <c r="C74" t="s">
        <v>12</v>
      </c>
      <c r="D74" t="s">
        <v>13</v>
      </c>
      <c r="E74" t="s">
        <v>325</v>
      </c>
      <c r="F74" t="s">
        <v>269</v>
      </c>
      <c r="G74" t="s">
        <v>10</v>
      </c>
      <c r="H74" t="s">
        <v>270</v>
      </c>
      <c r="I74" t="s">
        <v>18</v>
      </c>
      <c r="K74" t="s">
        <v>14</v>
      </c>
      <c r="M74" t="s">
        <v>221</v>
      </c>
    </row>
    <row r="75" spans="1:13" x14ac:dyDescent="0.25">
      <c r="H75" t="s">
        <v>20</v>
      </c>
      <c r="M75" s="1">
        <v>53370.01</v>
      </c>
    </row>
    <row r="76" spans="1:13" x14ac:dyDescent="0.25">
      <c r="A76" t="s">
        <v>59</v>
      </c>
      <c r="B76" s="2">
        <v>42759</v>
      </c>
      <c r="C76" t="s">
        <v>60</v>
      </c>
      <c r="D76">
        <v>1</v>
      </c>
      <c r="E76" t="s">
        <v>61</v>
      </c>
      <c r="F76" t="s">
        <v>53</v>
      </c>
      <c r="G76" t="s">
        <v>25</v>
      </c>
      <c r="H76" t="s">
        <v>62</v>
      </c>
      <c r="I76" s="1">
        <v>7400</v>
      </c>
      <c r="J76" s="3" t="s">
        <v>210</v>
      </c>
      <c r="M76" s="1">
        <v>60770.01</v>
      </c>
    </row>
    <row r="77" spans="1:13" x14ac:dyDescent="0.25">
      <c r="A77" t="s">
        <v>63</v>
      </c>
      <c r="B77" s="2">
        <v>42762</v>
      </c>
      <c r="C77" t="s">
        <v>64</v>
      </c>
      <c r="D77">
        <v>1</v>
      </c>
      <c r="E77" t="s">
        <v>65</v>
      </c>
      <c r="F77" t="s">
        <v>53</v>
      </c>
      <c r="G77" t="s">
        <v>25</v>
      </c>
      <c r="H77" t="s">
        <v>54</v>
      </c>
      <c r="I77" s="1">
        <v>5000</v>
      </c>
      <c r="J77" s="3" t="s">
        <v>210</v>
      </c>
      <c r="M77" s="1">
        <v>65770.009999999995</v>
      </c>
    </row>
    <row r="78" spans="1:13" x14ac:dyDescent="0.25">
      <c r="A78" t="s">
        <v>66</v>
      </c>
      <c r="B78" s="2">
        <v>42765</v>
      </c>
      <c r="C78" t="s">
        <v>67</v>
      </c>
      <c r="D78">
        <v>1</v>
      </c>
      <c r="E78" t="s">
        <v>68</v>
      </c>
      <c r="F78" t="s">
        <v>24</v>
      </c>
      <c r="G78" t="s">
        <v>35</v>
      </c>
      <c r="H78" t="s">
        <v>69</v>
      </c>
      <c r="K78" s="1">
        <v>47212</v>
      </c>
      <c r="L78" s="3" t="s">
        <v>210</v>
      </c>
      <c r="M78" s="1">
        <v>18558.009999999998</v>
      </c>
    </row>
    <row r="79" spans="1:13" x14ac:dyDescent="0.25">
      <c r="A79" t="s">
        <v>70</v>
      </c>
      <c r="B79" s="2">
        <v>42766</v>
      </c>
      <c r="C79" t="s">
        <v>71</v>
      </c>
      <c r="D79">
        <v>1</v>
      </c>
      <c r="E79" t="s">
        <v>72</v>
      </c>
      <c r="F79" t="s">
        <v>24</v>
      </c>
      <c r="G79" t="s">
        <v>25</v>
      </c>
      <c r="H79" t="s">
        <v>73</v>
      </c>
      <c r="K79" s="1">
        <v>2866.6</v>
      </c>
      <c r="L79" s="3" t="s">
        <v>210</v>
      </c>
      <c r="M79" s="1">
        <v>15691.41</v>
      </c>
    </row>
    <row r="80" spans="1:13" x14ac:dyDescent="0.25">
      <c r="A80" t="s">
        <v>74</v>
      </c>
      <c r="B80" s="2">
        <v>42777</v>
      </c>
      <c r="C80" t="s">
        <v>71</v>
      </c>
      <c r="D80">
        <v>1</v>
      </c>
      <c r="E80" t="s">
        <v>75</v>
      </c>
      <c r="F80" t="s">
        <v>24</v>
      </c>
      <c r="G80" t="s">
        <v>35</v>
      </c>
      <c r="H80" t="s">
        <v>256</v>
      </c>
      <c r="K80" s="1">
        <v>6079.04</v>
      </c>
      <c r="L80" s="3" t="s">
        <v>210</v>
      </c>
      <c r="M80" s="1">
        <v>9612.3700000000008</v>
      </c>
    </row>
    <row r="81" spans="1:15" x14ac:dyDescent="0.25">
      <c r="A81" t="s">
        <v>257</v>
      </c>
      <c r="B81" s="2">
        <v>42815</v>
      </c>
      <c r="C81" t="s">
        <v>258</v>
      </c>
      <c r="D81">
        <v>1</v>
      </c>
      <c r="E81" t="s">
        <v>259</v>
      </c>
      <c r="F81" t="s">
        <v>24</v>
      </c>
      <c r="G81" t="s">
        <v>35</v>
      </c>
      <c r="H81" t="s">
        <v>256</v>
      </c>
      <c r="K81" s="1">
        <v>1030</v>
      </c>
      <c r="L81" s="3" t="s">
        <v>210</v>
      </c>
      <c r="M81" s="1">
        <v>8582.3700000000008</v>
      </c>
    </row>
    <row r="82" spans="1:15" x14ac:dyDescent="0.25">
      <c r="A82" t="s">
        <v>260</v>
      </c>
      <c r="B82" s="2">
        <v>42886</v>
      </c>
      <c r="C82" t="s">
        <v>71</v>
      </c>
      <c r="D82">
        <v>1</v>
      </c>
      <c r="E82" t="s">
        <v>261</v>
      </c>
      <c r="F82" t="s">
        <v>24</v>
      </c>
      <c r="G82" t="s">
        <v>25</v>
      </c>
      <c r="H82" t="s">
        <v>256</v>
      </c>
      <c r="K82" s="1">
        <v>1089</v>
      </c>
      <c r="L82" s="3" t="s">
        <v>210</v>
      </c>
      <c r="M82" s="1">
        <v>7493.37</v>
      </c>
    </row>
    <row r="83" spans="1:15" x14ac:dyDescent="0.25">
      <c r="A83" t="s">
        <v>301</v>
      </c>
      <c r="B83" s="2">
        <v>42907</v>
      </c>
      <c r="C83" t="s">
        <v>258</v>
      </c>
      <c r="D83">
        <v>1</v>
      </c>
      <c r="E83" t="s">
        <v>339</v>
      </c>
      <c r="F83" t="s">
        <v>24</v>
      </c>
      <c r="G83" t="s">
        <v>35</v>
      </c>
      <c r="H83" t="s">
        <v>73</v>
      </c>
      <c r="K83">
        <v>134.51</v>
      </c>
      <c r="L83" s="3" t="s">
        <v>210</v>
      </c>
      <c r="M83" s="1">
        <v>7358.86</v>
      </c>
      <c r="N83" s="1">
        <f>+M83-6500-167</f>
        <v>691.85999999999967</v>
      </c>
      <c r="O83" t="s">
        <v>403</v>
      </c>
    </row>
    <row r="84" spans="1:15" x14ac:dyDescent="0.25">
      <c r="A84" t="s">
        <v>302</v>
      </c>
      <c r="B84" s="2">
        <v>42933</v>
      </c>
      <c r="C84" t="s">
        <v>303</v>
      </c>
      <c r="D84">
        <v>1</v>
      </c>
      <c r="E84" t="s">
        <v>340</v>
      </c>
      <c r="F84" t="s">
        <v>53</v>
      </c>
      <c r="G84" t="s">
        <v>25</v>
      </c>
      <c r="H84" t="s">
        <v>54</v>
      </c>
      <c r="I84" s="1">
        <v>3000</v>
      </c>
      <c r="J84" s="3">
        <v>1</v>
      </c>
      <c r="M84" s="1">
        <v>10358.86</v>
      </c>
    </row>
    <row r="85" spans="1:15" x14ac:dyDescent="0.25">
      <c r="A85" t="s">
        <v>305</v>
      </c>
      <c r="B85" s="2">
        <v>42947</v>
      </c>
      <c r="C85" t="s">
        <v>71</v>
      </c>
      <c r="D85">
        <v>1</v>
      </c>
      <c r="E85" t="s">
        <v>341</v>
      </c>
      <c r="F85" t="s">
        <v>24</v>
      </c>
      <c r="G85" t="s">
        <v>35</v>
      </c>
      <c r="H85" t="s">
        <v>73</v>
      </c>
      <c r="K85" s="1">
        <v>2999.99</v>
      </c>
      <c r="L85" s="3">
        <v>1</v>
      </c>
      <c r="M85" s="1">
        <v>7358.87</v>
      </c>
    </row>
    <row r="86" spans="1:15" x14ac:dyDescent="0.25">
      <c r="A86" t="s">
        <v>342</v>
      </c>
      <c r="B86" s="2">
        <v>42969</v>
      </c>
      <c r="C86" t="s">
        <v>343</v>
      </c>
      <c r="D86">
        <v>1</v>
      </c>
      <c r="E86" t="s">
        <v>344</v>
      </c>
      <c r="F86" t="s">
        <v>53</v>
      </c>
      <c r="G86" t="s">
        <v>25</v>
      </c>
      <c r="H86" t="s">
        <v>54</v>
      </c>
      <c r="I86" s="1">
        <v>6000</v>
      </c>
      <c r="J86" s="3">
        <v>2</v>
      </c>
      <c r="M86" s="1">
        <v>13358.87</v>
      </c>
    </row>
    <row r="87" spans="1:15" x14ac:dyDescent="0.25">
      <c r="A87" t="s">
        <v>380</v>
      </c>
      <c r="B87" s="2">
        <v>42982</v>
      </c>
      <c r="C87" t="s">
        <v>381</v>
      </c>
      <c r="D87">
        <v>1</v>
      </c>
      <c r="E87" t="s">
        <v>382</v>
      </c>
      <c r="F87" t="s">
        <v>53</v>
      </c>
      <c r="G87" t="s">
        <v>25</v>
      </c>
      <c r="H87" t="s">
        <v>383</v>
      </c>
      <c r="I87" s="1">
        <v>2815</v>
      </c>
      <c r="M87" s="1">
        <v>16173.87</v>
      </c>
    </row>
    <row r="88" spans="1:15" x14ac:dyDescent="0.25">
      <c r="A88" t="s">
        <v>384</v>
      </c>
      <c r="B88" s="2">
        <v>42989</v>
      </c>
      <c r="C88" t="s">
        <v>71</v>
      </c>
      <c r="D88">
        <v>1</v>
      </c>
      <c r="E88" t="s">
        <v>385</v>
      </c>
      <c r="F88" t="s">
        <v>24</v>
      </c>
      <c r="G88" t="s">
        <v>35</v>
      </c>
      <c r="H88" t="s">
        <v>73</v>
      </c>
      <c r="K88" s="1">
        <v>6167</v>
      </c>
      <c r="L88" s="3">
        <v>2</v>
      </c>
      <c r="M88" s="1">
        <v>10006.870000000001</v>
      </c>
    </row>
    <row r="89" spans="1:15" x14ac:dyDescent="0.25">
      <c r="A89" t="s">
        <v>386</v>
      </c>
      <c r="B89" s="2">
        <v>42993</v>
      </c>
      <c r="C89" t="s">
        <v>387</v>
      </c>
      <c r="D89">
        <v>1</v>
      </c>
      <c r="E89" t="s">
        <v>388</v>
      </c>
      <c r="F89" t="s">
        <v>53</v>
      </c>
      <c r="G89" t="s">
        <v>25</v>
      </c>
      <c r="H89" t="s">
        <v>54</v>
      </c>
      <c r="I89" s="1">
        <v>6000</v>
      </c>
      <c r="M89" s="1">
        <v>16006.87</v>
      </c>
    </row>
    <row r="90" spans="1:15" x14ac:dyDescent="0.25">
      <c r="H90" t="s">
        <v>44</v>
      </c>
      <c r="I90" s="1">
        <v>30215</v>
      </c>
      <c r="K90" s="1">
        <v>67578.14</v>
      </c>
    </row>
    <row r="91" spans="1:15" x14ac:dyDescent="0.25">
      <c r="H91" t="s">
        <v>45</v>
      </c>
      <c r="M91" s="1">
        <v>16006.87</v>
      </c>
      <c r="N91" t="s">
        <v>265</v>
      </c>
    </row>
    <row r="92" spans="1:15" x14ac:dyDescent="0.25">
      <c r="A92" t="s">
        <v>10</v>
      </c>
      <c r="B92" t="s">
        <v>11</v>
      </c>
      <c r="C92" t="s">
        <v>12</v>
      </c>
      <c r="D92" t="s">
        <v>13</v>
      </c>
      <c r="E92" t="s">
        <v>325</v>
      </c>
      <c r="F92" t="s">
        <v>269</v>
      </c>
      <c r="G92" t="s">
        <v>10</v>
      </c>
      <c r="H92" t="s">
        <v>270</v>
      </c>
      <c r="I92" t="s">
        <v>18</v>
      </c>
      <c r="K92" t="s">
        <v>14</v>
      </c>
      <c r="M92" t="s">
        <v>221</v>
      </c>
    </row>
    <row r="94" spans="1:15" x14ac:dyDescent="0.25">
      <c r="A94" t="s">
        <v>5</v>
      </c>
      <c r="B94" t="s">
        <v>6</v>
      </c>
      <c r="C94" t="s">
        <v>76</v>
      </c>
      <c r="D94" t="s">
        <v>77</v>
      </c>
      <c r="E94" t="s">
        <v>345</v>
      </c>
      <c r="F94" t="s">
        <v>308</v>
      </c>
    </row>
    <row r="95" spans="1:15" x14ac:dyDescent="0.25">
      <c r="A95" t="s">
        <v>10</v>
      </c>
      <c r="B95" t="s">
        <v>11</v>
      </c>
      <c r="C95" t="s">
        <v>12</v>
      </c>
      <c r="D95" t="s">
        <v>13</v>
      </c>
      <c r="E95" t="s">
        <v>325</v>
      </c>
      <c r="F95" t="s">
        <v>269</v>
      </c>
      <c r="G95" t="s">
        <v>10</v>
      </c>
      <c r="H95" t="s">
        <v>270</v>
      </c>
      <c r="I95" t="s">
        <v>18</v>
      </c>
      <c r="K95" t="s">
        <v>14</v>
      </c>
      <c r="M95" t="s">
        <v>221</v>
      </c>
    </row>
    <row r="96" spans="1:15" x14ac:dyDescent="0.25">
      <c r="H96" t="s">
        <v>20</v>
      </c>
      <c r="M96" s="1">
        <v>3535</v>
      </c>
    </row>
    <row r="97" spans="1:14" x14ac:dyDescent="0.25">
      <c r="A97" t="s">
        <v>50</v>
      </c>
      <c r="B97" s="2">
        <v>42754</v>
      </c>
      <c r="C97" t="s">
        <v>51</v>
      </c>
      <c r="D97">
        <v>1</v>
      </c>
      <c r="E97" t="s">
        <v>52</v>
      </c>
      <c r="F97" t="s">
        <v>53</v>
      </c>
      <c r="G97" t="s">
        <v>25</v>
      </c>
      <c r="H97" t="s">
        <v>263</v>
      </c>
      <c r="I97" s="1">
        <v>4300</v>
      </c>
      <c r="M97" s="1">
        <v>7835</v>
      </c>
    </row>
    <row r="98" spans="1:14" x14ac:dyDescent="0.25">
      <c r="A98" t="s">
        <v>80</v>
      </c>
      <c r="B98" s="2">
        <v>42789</v>
      </c>
      <c r="C98" t="s">
        <v>81</v>
      </c>
      <c r="D98">
        <v>1</v>
      </c>
      <c r="E98" t="s">
        <v>82</v>
      </c>
      <c r="F98" t="s">
        <v>24</v>
      </c>
      <c r="G98" t="s">
        <v>35</v>
      </c>
      <c r="H98" t="s">
        <v>83</v>
      </c>
      <c r="K98" s="1">
        <v>4300</v>
      </c>
      <c r="M98" s="1">
        <v>3535</v>
      </c>
    </row>
    <row r="99" spans="1:14" x14ac:dyDescent="0.25">
      <c r="A99" t="s">
        <v>32</v>
      </c>
      <c r="B99" s="2">
        <v>42790</v>
      </c>
      <c r="C99" t="s">
        <v>33</v>
      </c>
      <c r="D99">
        <v>1</v>
      </c>
      <c r="E99" t="s">
        <v>34</v>
      </c>
      <c r="F99" t="s">
        <v>24</v>
      </c>
      <c r="G99" t="s">
        <v>35</v>
      </c>
      <c r="H99" t="s">
        <v>84</v>
      </c>
      <c r="K99" s="1">
        <v>3535</v>
      </c>
      <c r="M99">
        <v>0</v>
      </c>
    </row>
    <row r="100" spans="1:14" x14ac:dyDescent="0.25">
      <c r="A100" t="s">
        <v>310</v>
      </c>
      <c r="B100" s="2">
        <v>42892</v>
      </c>
      <c r="C100" t="s">
        <v>311</v>
      </c>
      <c r="D100">
        <v>1</v>
      </c>
      <c r="E100" t="s">
        <v>346</v>
      </c>
      <c r="F100" t="s">
        <v>53</v>
      </c>
      <c r="G100" t="s">
        <v>25</v>
      </c>
      <c r="H100" t="s">
        <v>54</v>
      </c>
      <c r="I100" s="1">
        <v>7000</v>
      </c>
      <c r="M100" s="1">
        <v>7000</v>
      </c>
    </row>
    <row r="101" spans="1:14" x14ac:dyDescent="0.25">
      <c r="A101" t="s">
        <v>347</v>
      </c>
      <c r="B101" s="2">
        <v>42959</v>
      </c>
      <c r="C101" t="s">
        <v>71</v>
      </c>
      <c r="D101">
        <v>1</v>
      </c>
      <c r="E101" t="s">
        <v>348</v>
      </c>
      <c r="F101" t="s">
        <v>24</v>
      </c>
      <c r="G101" t="s">
        <v>35</v>
      </c>
      <c r="H101" t="s">
        <v>83</v>
      </c>
      <c r="K101" s="1">
        <v>7000</v>
      </c>
      <c r="M101">
        <v>0</v>
      </c>
    </row>
    <row r="102" spans="1:14" x14ac:dyDescent="0.25">
      <c r="H102" t="s">
        <v>44</v>
      </c>
      <c r="I102" s="1">
        <v>11300</v>
      </c>
      <c r="K102" s="1">
        <v>14835</v>
      </c>
    </row>
    <row r="103" spans="1:14" x14ac:dyDescent="0.25">
      <c r="H103" t="s">
        <v>45</v>
      </c>
      <c r="M103">
        <v>0</v>
      </c>
      <c r="N103" t="s">
        <v>265</v>
      </c>
    </row>
    <row r="104" spans="1:14" x14ac:dyDescent="0.25">
      <c r="A104" t="s">
        <v>10</v>
      </c>
      <c r="B104" t="s">
        <v>11</v>
      </c>
      <c r="C104" t="s">
        <v>12</v>
      </c>
      <c r="D104" t="s">
        <v>13</v>
      </c>
      <c r="E104" t="s">
        <v>325</v>
      </c>
      <c r="F104" t="s">
        <v>269</v>
      </c>
      <c r="G104" t="s">
        <v>10</v>
      </c>
      <c r="H104" t="s">
        <v>270</v>
      </c>
      <c r="I104" t="s">
        <v>18</v>
      </c>
      <c r="K104" t="s">
        <v>14</v>
      </c>
      <c r="M104" t="s">
        <v>221</v>
      </c>
    </row>
    <row r="106" spans="1:14" x14ac:dyDescent="0.25">
      <c r="A106" t="s">
        <v>5</v>
      </c>
      <c r="B106" t="s">
        <v>6</v>
      </c>
      <c r="C106" t="s">
        <v>389</v>
      </c>
      <c r="D106" t="s">
        <v>350</v>
      </c>
      <c r="E106" t="s">
        <v>351</v>
      </c>
      <c r="F106" t="s">
        <v>352</v>
      </c>
    </row>
    <row r="107" spans="1:14" x14ac:dyDescent="0.25">
      <c r="A107" t="s">
        <v>10</v>
      </c>
      <c r="B107" t="s">
        <v>11</v>
      </c>
      <c r="C107" t="s">
        <v>12</v>
      </c>
      <c r="D107" t="s">
        <v>13</v>
      </c>
      <c r="E107" t="s">
        <v>325</v>
      </c>
      <c r="F107" t="s">
        <v>269</v>
      </c>
      <c r="G107" t="s">
        <v>10</v>
      </c>
      <c r="H107" t="s">
        <v>270</v>
      </c>
      <c r="I107" t="s">
        <v>18</v>
      </c>
      <c r="K107" t="s">
        <v>14</v>
      </c>
      <c r="M107" t="s">
        <v>221</v>
      </c>
    </row>
    <row r="108" spans="1:14" x14ac:dyDescent="0.25">
      <c r="H108" t="s">
        <v>20</v>
      </c>
      <c r="M108">
        <v>0.5</v>
      </c>
    </row>
    <row r="109" spans="1:14" x14ac:dyDescent="0.25">
      <c r="A109" t="s">
        <v>353</v>
      </c>
      <c r="B109" s="2">
        <v>42977</v>
      </c>
      <c r="C109" t="s">
        <v>71</v>
      </c>
      <c r="D109">
        <v>1</v>
      </c>
      <c r="E109" t="s">
        <v>354</v>
      </c>
      <c r="F109" t="s">
        <v>24</v>
      </c>
      <c r="G109" t="s">
        <v>35</v>
      </c>
      <c r="H109" t="s">
        <v>355</v>
      </c>
      <c r="K109" s="1">
        <v>3500</v>
      </c>
      <c r="M109" s="1">
        <v>-3499.5</v>
      </c>
    </row>
    <row r="110" spans="1:14" x14ac:dyDescent="0.25">
      <c r="A110" t="s">
        <v>390</v>
      </c>
      <c r="B110" s="2">
        <v>42993</v>
      </c>
      <c r="C110" t="s">
        <v>391</v>
      </c>
      <c r="D110">
        <v>1</v>
      </c>
      <c r="E110" t="s">
        <v>392</v>
      </c>
      <c r="F110" t="s">
        <v>53</v>
      </c>
      <c r="G110" t="s">
        <v>25</v>
      </c>
      <c r="H110" t="s">
        <v>54</v>
      </c>
      <c r="I110" s="1">
        <v>6000</v>
      </c>
      <c r="M110" s="1">
        <v>2500.5</v>
      </c>
    </row>
    <row r="111" spans="1:14" x14ac:dyDescent="0.25">
      <c r="A111" t="s">
        <v>393</v>
      </c>
      <c r="B111" s="2">
        <v>43005</v>
      </c>
      <c r="C111" t="s">
        <v>394</v>
      </c>
      <c r="D111">
        <v>1</v>
      </c>
      <c r="E111" t="s">
        <v>395</v>
      </c>
      <c r="F111" t="s">
        <v>53</v>
      </c>
      <c r="G111" t="s">
        <v>25</v>
      </c>
      <c r="H111" t="s">
        <v>54</v>
      </c>
      <c r="I111" s="1">
        <v>4000</v>
      </c>
      <c r="M111" s="1">
        <v>6500.5</v>
      </c>
    </row>
    <row r="112" spans="1:14" x14ac:dyDescent="0.25">
      <c r="H112" t="s">
        <v>44</v>
      </c>
      <c r="I112" s="1">
        <v>10000</v>
      </c>
      <c r="K112" s="1">
        <v>3500</v>
      </c>
    </row>
    <row r="113" spans="1:14" x14ac:dyDescent="0.25">
      <c r="H113" t="s">
        <v>45</v>
      </c>
      <c r="M113" s="1">
        <v>6500.5</v>
      </c>
    </row>
    <row r="114" spans="1:14" x14ac:dyDescent="0.25">
      <c r="A114" t="s">
        <v>10</v>
      </c>
      <c r="B114" t="s">
        <v>11</v>
      </c>
      <c r="C114" t="s">
        <v>12</v>
      </c>
      <c r="D114" t="s">
        <v>13</v>
      </c>
      <c r="E114" t="s">
        <v>325</v>
      </c>
      <c r="F114" t="s">
        <v>269</v>
      </c>
      <c r="G114" t="s">
        <v>10</v>
      </c>
      <c r="H114" t="s">
        <v>270</v>
      </c>
      <c r="I114" t="s">
        <v>18</v>
      </c>
      <c r="K114" t="s">
        <v>14</v>
      </c>
      <c r="M114" t="s">
        <v>221</v>
      </c>
    </row>
    <row r="116" spans="1:14" x14ac:dyDescent="0.25">
      <c r="A116" t="s">
        <v>5</v>
      </c>
      <c r="B116" t="s">
        <v>6</v>
      </c>
      <c r="C116" t="s">
        <v>85</v>
      </c>
      <c r="D116" t="s">
        <v>86</v>
      </c>
      <c r="E116" t="s">
        <v>356</v>
      </c>
      <c r="F116" t="s">
        <v>315</v>
      </c>
    </row>
    <row r="117" spans="1:14" x14ac:dyDescent="0.25">
      <c r="A117" t="s">
        <v>10</v>
      </c>
      <c r="B117" t="s">
        <v>11</v>
      </c>
      <c r="C117" t="s">
        <v>12</v>
      </c>
      <c r="D117" t="s">
        <v>13</v>
      </c>
      <c r="E117" t="s">
        <v>325</v>
      </c>
      <c r="F117" t="s">
        <v>269</v>
      </c>
      <c r="G117" t="s">
        <v>10</v>
      </c>
      <c r="H117" t="s">
        <v>270</v>
      </c>
      <c r="I117" t="s">
        <v>18</v>
      </c>
      <c r="K117" t="s">
        <v>14</v>
      </c>
      <c r="M117" t="s">
        <v>221</v>
      </c>
    </row>
    <row r="118" spans="1:14" x14ac:dyDescent="0.25">
      <c r="H118" t="s">
        <v>20</v>
      </c>
      <c r="M118">
        <v>0</v>
      </c>
    </row>
    <row r="119" spans="1:14" x14ac:dyDescent="0.25">
      <c r="A119" t="s">
        <v>89</v>
      </c>
      <c r="B119" s="2">
        <v>42748</v>
      </c>
      <c r="C119" t="s">
        <v>90</v>
      </c>
      <c r="D119">
        <v>1</v>
      </c>
      <c r="E119" t="s">
        <v>91</v>
      </c>
      <c r="F119" t="s">
        <v>53</v>
      </c>
      <c r="G119" t="s">
        <v>25</v>
      </c>
      <c r="H119" t="s">
        <v>54</v>
      </c>
      <c r="I119" s="1">
        <v>4800</v>
      </c>
      <c r="M119" s="1">
        <v>4800</v>
      </c>
    </row>
    <row r="120" spans="1:14" x14ac:dyDescent="0.25">
      <c r="A120" t="s">
        <v>92</v>
      </c>
      <c r="B120" s="2">
        <v>42765</v>
      </c>
      <c r="C120" t="s">
        <v>71</v>
      </c>
      <c r="D120">
        <v>1</v>
      </c>
      <c r="E120" t="s">
        <v>93</v>
      </c>
      <c r="F120" t="s">
        <v>24</v>
      </c>
      <c r="G120" t="s">
        <v>35</v>
      </c>
      <c r="H120" t="s">
        <v>94</v>
      </c>
      <c r="K120" s="1">
        <v>4800.93</v>
      </c>
      <c r="M120">
        <v>-0.93</v>
      </c>
    </row>
    <row r="121" spans="1:14" x14ac:dyDescent="0.25">
      <c r="A121" t="s">
        <v>317</v>
      </c>
      <c r="B121" s="2">
        <v>42914</v>
      </c>
      <c r="C121" t="s">
        <v>318</v>
      </c>
      <c r="D121">
        <v>1</v>
      </c>
      <c r="E121" t="s">
        <v>357</v>
      </c>
      <c r="F121" t="s">
        <v>53</v>
      </c>
      <c r="G121" t="s">
        <v>25</v>
      </c>
      <c r="H121" t="s">
        <v>54</v>
      </c>
      <c r="I121" s="1">
        <v>5000</v>
      </c>
      <c r="M121" s="1">
        <v>4999.07</v>
      </c>
    </row>
    <row r="122" spans="1:14" x14ac:dyDescent="0.25">
      <c r="A122" t="s">
        <v>320</v>
      </c>
      <c r="B122" s="2">
        <v>42943</v>
      </c>
      <c r="C122" t="s">
        <v>71</v>
      </c>
      <c r="D122">
        <v>1</v>
      </c>
      <c r="E122" t="s">
        <v>358</v>
      </c>
      <c r="F122" t="s">
        <v>24</v>
      </c>
      <c r="G122" t="s">
        <v>35</v>
      </c>
      <c r="H122" t="s">
        <v>94</v>
      </c>
      <c r="K122" s="1">
        <v>5000.0200000000004</v>
      </c>
      <c r="M122">
        <v>-0.95</v>
      </c>
    </row>
    <row r="123" spans="1:14" x14ac:dyDescent="0.25">
      <c r="H123" t="s">
        <v>44</v>
      </c>
      <c r="I123" s="1">
        <v>9800</v>
      </c>
      <c r="K123" s="1">
        <v>9800.9500000000007</v>
      </c>
    </row>
    <row r="124" spans="1:14" x14ac:dyDescent="0.25">
      <c r="H124" t="s">
        <v>45</v>
      </c>
      <c r="M124">
        <v>-0.95</v>
      </c>
      <c r="N124" t="s">
        <v>265</v>
      </c>
    </row>
    <row r="125" spans="1:14" x14ac:dyDescent="0.25">
      <c r="A125" t="s">
        <v>10</v>
      </c>
      <c r="B125" t="s">
        <v>11</v>
      </c>
      <c r="C125" t="s">
        <v>12</v>
      </c>
      <c r="D125" t="s">
        <v>13</v>
      </c>
      <c r="E125" t="s">
        <v>325</v>
      </c>
      <c r="F125" t="s">
        <v>269</v>
      </c>
      <c r="G125" t="s">
        <v>10</v>
      </c>
      <c r="H125" t="s">
        <v>270</v>
      </c>
      <c r="I125" t="s">
        <v>18</v>
      </c>
      <c r="K125" t="s">
        <v>14</v>
      </c>
      <c r="M125" t="s">
        <v>221</v>
      </c>
    </row>
    <row r="127" spans="1:14" x14ac:dyDescent="0.25">
      <c r="A127" t="s">
        <v>5</v>
      </c>
      <c r="B127" t="s">
        <v>6</v>
      </c>
      <c r="C127">
        <v>5</v>
      </c>
      <c r="D127" t="s">
        <v>396</v>
      </c>
      <c r="E127" t="s">
        <v>397</v>
      </c>
      <c r="F127" t="s">
        <v>398</v>
      </c>
    </row>
    <row r="128" spans="1:14" x14ac:dyDescent="0.25">
      <c r="A128" t="s">
        <v>10</v>
      </c>
      <c r="B128" t="s">
        <v>11</v>
      </c>
      <c r="C128" t="s">
        <v>12</v>
      </c>
      <c r="D128" t="s">
        <v>13</v>
      </c>
      <c r="E128" t="s">
        <v>325</v>
      </c>
      <c r="F128" t="s">
        <v>269</v>
      </c>
      <c r="G128" t="s">
        <v>10</v>
      </c>
      <c r="H128" t="s">
        <v>270</v>
      </c>
      <c r="I128" t="s">
        <v>18</v>
      </c>
      <c r="K128" t="s">
        <v>14</v>
      </c>
      <c r="M128" t="s">
        <v>221</v>
      </c>
    </row>
    <row r="129" spans="1:14" x14ac:dyDescent="0.25">
      <c r="H129" t="s">
        <v>20</v>
      </c>
      <c r="M129" s="1">
        <v>29600</v>
      </c>
    </row>
    <row r="130" spans="1:14" x14ac:dyDescent="0.25">
      <c r="A130" t="s">
        <v>399</v>
      </c>
      <c r="B130" s="2">
        <v>42825</v>
      </c>
      <c r="C130" t="s">
        <v>400</v>
      </c>
      <c r="D130">
        <v>1</v>
      </c>
      <c r="E130" t="s">
        <v>401</v>
      </c>
      <c r="F130" t="s">
        <v>24</v>
      </c>
      <c r="G130" t="s">
        <v>25</v>
      </c>
      <c r="H130" t="s">
        <v>402</v>
      </c>
      <c r="K130" s="1">
        <v>29600</v>
      </c>
      <c r="M130">
        <v>0</v>
      </c>
    </row>
    <row r="131" spans="1:14" x14ac:dyDescent="0.25">
      <c r="H131" t="s">
        <v>44</v>
      </c>
      <c r="I131">
        <v>0</v>
      </c>
      <c r="K131" s="1">
        <v>29600</v>
      </c>
    </row>
    <row r="132" spans="1:14" x14ac:dyDescent="0.25">
      <c r="H132" t="s">
        <v>45</v>
      </c>
      <c r="M132">
        <v>0</v>
      </c>
      <c r="N132" t="s">
        <v>265</v>
      </c>
    </row>
    <row r="133" spans="1:14" x14ac:dyDescent="0.25">
      <c r="A133" t="s">
        <v>10</v>
      </c>
      <c r="B133" t="s">
        <v>11</v>
      </c>
      <c r="C133" t="s">
        <v>12</v>
      </c>
      <c r="D133" t="s">
        <v>13</v>
      </c>
      <c r="E133" t="s">
        <v>325</v>
      </c>
      <c r="F133" t="s">
        <v>269</v>
      </c>
      <c r="G133" t="s">
        <v>10</v>
      </c>
      <c r="H133" t="s">
        <v>270</v>
      </c>
      <c r="I133" t="s">
        <v>18</v>
      </c>
      <c r="K133" t="s">
        <v>14</v>
      </c>
      <c r="M133" t="s">
        <v>221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9" workbookViewId="0">
      <selection activeCell="N20" sqref="N20"/>
    </sheetView>
  </sheetViews>
  <sheetFormatPr baseColWidth="10" defaultRowHeight="15" x14ac:dyDescent="0.25"/>
  <cols>
    <col min="8" max="8" width="36.85546875" bestFit="1" customWidth="1"/>
    <col min="10" max="10" width="3.5703125" style="3" customWidth="1"/>
    <col min="12" max="12" width="3.5703125" style="3" customWidth="1"/>
  </cols>
  <sheetData>
    <row r="1" spans="1:13" x14ac:dyDescent="0.25">
      <c r="A1" t="s">
        <v>0</v>
      </c>
    </row>
    <row r="2" spans="1:13" x14ac:dyDescent="0.25">
      <c r="A2" t="s">
        <v>361</v>
      </c>
    </row>
    <row r="3" spans="1:13" x14ac:dyDescent="0.25">
      <c r="A3" t="s">
        <v>404</v>
      </c>
    </row>
    <row r="4" spans="1:13" x14ac:dyDescent="0.25">
      <c r="A4" t="s">
        <v>405</v>
      </c>
    </row>
    <row r="6" spans="1:13" x14ac:dyDescent="0.25">
      <c r="A6" t="s">
        <v>2</v>
      </c>
    </row>
    <row r="7" spans="1:13" x14ac:dyDescent="0.25">
      <c r="A7" t="s">
        <v>0</v>
      </c>
    </row>
    <row r="9" spans="1:13" x14ac:dyDescent="0.25">
      <c r="A9" t="s">
        <v>362</v>
      </c>
    </row>
    <row r="10" spans="1:13" x14ac:dyDescent="0.25">
      <c r="A10" t="s">
        <v>4</v>
      </c>
    </row>
    <row r="11" spans="1:13" x14ac:dyDescent="0.25">
      <c r="H11" t="s">
        <v>20</v>
      </c>
      <c r="M11" s="1">
        <v>53370.01</v>
      </c>
    </row>
    <row r="12" spans="1:13" x14ac:dyDescent="0.25">
      <c r="A12" t="s">
        <v>59</v>
      </c>
      <c r="B12" s="2">
        <v>42759</v>
      </c>
      <c r="C12" t="s">
        <v>60</v>
      </c>
      <c r="D12">
        <v>1</v>
      </c>
      <c r="E12" t="s">
        <v>61</v>
      </c>
      <c r="F12" t="s">
        <v>53</v>
      </c>
      <c r="G12" t="s">
        <v>25</v>
      </c>
      <c r="H12" t="s">
        <v>62</v>
      </c>
      <c r="I12" s="1">
        <v>7400</v>
      </c>
      <c r="J12" s="3" t="s">
        <v>210</v>
      </c>
      <c r="M12" s="1">
        <v>60770.01</v>
      </c>
    </row>
    <row r="13" spans="1:13" x14ac:dyDescent="0.25">
      <c r="A13" t="s">
        <v>63</v>
      </c>
      <c r="B13" s="2">
        <v>42762</v>
      </c>
      <c r="C13" t="s">
        <v>64</v>
      </c>
      <c r="D13">
        <v>1</v>
      </c>
      <c r="E13" t="s">
        <v>65</v>
      </c>
      <c r="F13" t="s">
        <v>53</v>
      </c>
      <c r="G13" t="s">
        <v>25</v>
      </c>
      <c r="H13" t="s">
        <v>54</v>
      </c>
      <c r="I13" s="1">
        <v>5000</v>
      </c>
      <c r="J13" s="3" t="s">
        <v>210</v>
      </c>
      <c r="M13" s="1">
        <v>65770.009999999995</v>
      </c>
    </row>
    <row r="14" spans="1:13" x14ac:dyDescent="0.25">
      <c r="A14" t="s">
        <v>66</v>
      </c>
      <c r="B14" s="2">
        <v>42765</v>
      </c>
      <c r="C14" t="s">
        <v>67</v>
      </c>
      <c r="D14">
        <v>1</v>
      </c>
      <c r="E14" t="s">
        <v>68</v>
      </c>
      <c r="F14" t="s">
        <v>24</v>
      </c>
      <c r="G14" t="s">
        <v>35</v>
      </c>
      <c r="H14" t="s">
        <v>69</v>
      </c>
      <c r="K14" s="1">
        <v>47212</v>
      </c>
      <c r="L14" s="3" t="s">
        <v>210</v>
      </c>
      <c r="M14" s="1">
        <v>18558.009999999998</v>
      </c>
    </row>
    <row r="15" spans="1:13" x14ac:dyDescent="0.25">
      <c r="A15" t="s">
        <v>70</v>
      </c>
      <c r="B15" s="2">
        <v>42766</v>
      </c>
      <c r="C15" t="s">
        <v>71</v>
      </c>
      <c r="D15">
        <v>1</v>
      </c>
      <c r="E15" t="s">
        <v>72</v>
      </c>
      <c r="F15" t="s">
        <v>24</v>
      </c>
      <c r="G15" t="s">
        <v>25</v>
      </c>
      <c r="H15" t="s">
        <v>73</v>
      </c>
      <c r="K15" s="1">
        <v>2866.6</v>
      </c>
      <c r="L15" s="3" t="s">
        <v>210</v>
      </c>
      <c r="M15" s="1">
        <v>15691.41</v>
      </c>
    </row>
    <row r="16" spans="1:13" x14ac:dyDescent="0.25">
      <c r="A16" t="s">
        <v>74</v>
      </c>
      <c r="B16" s="2">
        <v>42777</v>
      </c>
      <c r="C16" t="s">
        <v>71</v>
      </c>
      <c r="D16">
        <v>1</v>
      </c>
      <c r="E16" t="s">
        <v>75</v>
      </c>
      <c r="F16" t="s">
        <v>24</v>
      </c>
      <c r="G16" t="s">
        <v>35</v>
      </c>
      <c r="H16" t="s">
        <v>256</v>
      </c>
      <c r="K16" s="1">
        <v>6079.04</v>
      </c>
      <c r="L16" s="3" t="s">
        <v>210</v>
      </c>
      <c r="M16" s="1">
        <v>9612.3700000000008</v>
      </c>
    </row>
    <row r="17" spans="1:14" x14ac:dyDescent="0.25">
      <c r="A17" t="s">
        <v>257</v>
      </c>
      <c r="B17" s="2">
        <v>42815</v>
      </c>
      <c r="C17" t="s">
        <v>258</v>
      </c>
      <c r="D17">
        <v>1</v>
      </c>
      <c r="E17" t="s">
        <v>259</v>
      </c>
      <c r="F17" t="s">
        <v>24</v>
      </c>
      <c r="G17" t="s">
        <v>35</v>
      </c>
      <c r="H17" t="s">
        <v>256</v>
      </c>
      <c r="K17" s="1">
        <v>1030</v>
      </c>
      <c r="L17" s="3" t="s">
        <v>210</v>
      </c>
      <c r="M17" s="1">
        <v>8582.3700000000008</v>
      </c>
    </row>
    <row r="18" spans="1:14" x14ac:dyDescent="0.25">
      <c r="A18" t="s">
        <v>260</v>
      </c>
      <c r="B18" s="2">
        <v>42886</v>
      </c>
      <c r="C18" t="s">
        <v>71</v>
      </c>
      <c r="D18">
        <v>1</v>
      </c>
      <c r="E18" t="s">
        <v>261</v>
      </c>
      <c r="F18" t="s">
        <v>24</v>
      </c>
      <c r="G18" t="s">
        <v>25</v>
      </c>
      <c r="H18" t="s">
        <v>256</v>
      </c>
      <c r="K18" s="1">
        <v>1089</v>
      </c>
      <c r="L18" s="3" t="s">
        <v>210</v>
      </c>
      <c r="M18" s="1">
        <v>7493.37</v>
      </c>
    </row>
    <row r="19" spans="1:14" x14ac:dyDescent="0.25">
      <c r="A19" t="s">
        <v>301</v>
      </c>
      <c r="B19" s="2">
        <v>42907</v>
      </c>
      <c r="C19" t="s">
        <v>258</v>
      </c>
      <c r="D19">
        <v>1</v>
      </c>
      <c r="E19" t="s">
        <v>339</v>
      </c>
      <c r="F19" t="s">
        <v>24</v>
      </c>
      <c r="G19" t="s">
        <v>35</v>
      </c>
      <c r="H19" t="s">
        <v>73</v>
      </c>
      <c r="K19">
        <v>134.51</v>
      </c>
      <c r="L19" s="3" t="s">
        <v>210</v>
      </c>
      <c r="M19" s="1">
        <v>7358.86</v>
      </c>
      <c r="N19" s="1">
        <f>+M11+I12+I13-K14-K15-K16-K17-K18-K19-K27</f>
        <v>858.86000000000968</v>
      </c>
    </row>
    <row r="20" spans="1:14" x14ac:dyDescent="0.25">
      <c r="A20" t="s">
        <v>302</v>
      </c>
      <c r="B20" s="2">
        <v>42933</v>
      </c>
      <c r="C20" t="s">
        <v>303</v>
      </c>
      <c r="D20">
        <v>1</v>
      </c>
      <c r="E20" t="s">
        <v>340</v>
      </c>
      <c r="F20" t="s">
        <v>53</v>
      </c>
      <c r="G20" t="s">
        <v>25</v>
      </c>
      <c r="H20" t="s">
        <v>54</v>
      </c>
      <c r="I20" s="1">
        <v>3000</v>
      </c>
      <c r="J20" s="3">
        <v>1</v>
      </c>
      <c r="M20" s="1">
        <v>10358.86</v>
      </c>
    </row>
    <row r="21" spans="1:14" x14ac:dyDescent="0.25">
      <c r="A21" t="s">
        <v>305</v>
      </c>
      <c r="B21" s="2">
        <v>42947</v>
      </c>
      <c r="C21" t="s">
        <v>71</v>
      </c>
      <c r="D21">
        <v>1</v>
      </c>
      <c r="E21" t="s">
        <v>341</v>
      </c>
      <c r="F21" t="s">
        <v>24</v>
      </c>
      <c r="G21" t="s">
        <v>35</v>
      </c>
      <c r="H21" t="s">
        <v>73</v>
      </c>
      <c r="K21" s="1">
        <v>2999.99</v>
      </c>
      <c r="L21" s="3">
        <v>1</v>
      </c>
      <c r="M21" s="1">
        <v>7358.87</v>
      </c>
    </row>
    <row r="22" spans="1:14" x14ac:dyDescent="0.25">
      <c r="A22" t="s">
        <v>342</v>
      </c>
      <c r="B22" s="2">
        <v>42969</v>
      </c>
      <c r="C22" t="s">
        <v>343</v>
      </c>
      <c r="D22">
        <v>1</v>
      </c>
      <c r="E22" t="s">
        <v>344</v>
      </c>
      <c r="F22" t="s">
        <v>53</v>
      </c>
      <c r="G22" t="s">
        <v>25</v>
      </c>
      <c r="H22" t="s">
        <v>54</v>
      </c>
      <c r="I22" s="1">
        <v>6000</v>
      </c>
      <c r="J22" s="3">
        <v>2</v>
      </c>
      <c r="M22" s="1">
        <v>13358.87</v>
      </c>
    </row>
    <row r="23" spans="1:14" x14ac:dyDescent="0.25">
      <c r="A23" t="s">
        <v>380</v>
      </c>
      <c r="B23" s="2">
        <v>42982</v>
      </c>
      <c r="C23" t="s">
        <v>381</v>
      </c>
      <c r="D23">
        <v>1</v>
      </c>
      <c r="E23" t="s">
        <v>382</v>
      </c>
      <c r="F23" t="s">
        <v>53</v>
      </c>
      <c r="G23" t="s">
        <v>25</v>
      </c>
      <c r="H23" t="s">
        <v>383</v>
      </c>
      <c r="I23" s="7">
        <v>2815</v>
      </c>
      <c r="M23" s="1">
        <v>16173.87</v>
      </c>
    </row>
    <row r="24" spans="1:14" x14ac:dyDescent="0.25">
      <c r="A24" t="s">
        <v>384</v>
      </c>
      <c r="B24" s="2">
        <v>42989</v>
      </c>
      <c r="C24" t="s">
        <v>71</v>
      </c>
      <c r="D24">
        <v>1</v>
      </c>
      <c r="E24" t="s">
        <v>385</v>
      </c>
      <c r="F24" t="s">
        <v>24</v>
      </c>
      <c r="G24" t="s">
        <v>35</v>
      </c>
      <c r="H24" t="s">
        <v>73</v>
      </c>
      <c r="K24" s="1">
        <v>6167</v>
      </c>
      <c r="L24" s="3">
        <v>2</v>
      </c>
      <c r="M24" s="1">
        <v>10006.870000000001</v>
      </c>
      <c r="N24" s="1">
        <f>+I22-K24</f>
        <v>-167</v>
      </c>
    </row>
    <row r="25" spans="1:14" x14ac:dyDescent="0.25">
      <c r="A25" t="s">
        <v>386</v>
      </c>
      <c r="B25" s="2">
        <v>42993</v>
      </c>
      <c r="C25" t="s">
        <v>387</v>
      </c>
      <c r="D25">
        <v>1</v>
      </c>
      <c r="E25" t="s">
        <v>388</v>
      </c>
      <c r="F25" t="s">
        <v>53</v>
      </c>
      <c r="G25" t="s">
        <v>25</v>
      </c>
      <c r="H25" t="s">
        <v>54</v>
      </c>
      <c r="I25" s="1">
        <v>6000</v>
      </c>
      <c r="J25" s="3">
        <v>3</v>
      </c>
      <c r="M25" s="1">
        <v>16006.87</v>
      </c>
    </row>
    <row r="26" spans="1:14" x14ac:dyDescent="0.25">
      <c r="A26" t="s">
        <v>406</v>
      </c>
      <c r="B26" s="2">
        <v>43019</v>
      </c>
      <c r="C26" t="s">
        <v>407</v>
      </c>
      <c r="D26">
        <v>1</v>
      </c>
      <c r="E26" t="s">
        <v>408</v>
      </c>
      <c r="F26" t="s">
        <v>53</v>
      </c>
      <c r="G26" t="s">
        <v>25</v>
      </c>
      <c r="H26" t="s">
        <v>409</v>
      </c>
      <c r="I26" s="7">
        <v>10000</v>
      </c>
      <c r="M26" s="1">
        <v>26006.87</v>
      </c>
    </row>
    <row r="27" spans="1:14" x14ac:dyDescent="0.25">
      <c r="A27" t="s">
        <v>410</v>
      </c>
      <c r="B27" s="2">
        <v>43026</v>
      </c>
      <c r="C27" t="s">
        <v>258</v>
      </c>
      <c r="D27">
        <v>1</v>
      </c>
      <c r="E27" t="s">
        <v>411</v>
      </c>
      <c r="F27" t="s">
        <v>24</v>
      </c>
      <c r="G27" t="s">
        <v>35</v>
      </c>
      <c r="H27" t="s">
        <v>412</v>
      </c>
      <c r="K27" s="1">
        <v>6500</v>
      </c>
      <c r="L27" s="3" t="s">
        <v>210</v>
      </c>
      <c r="M27" s="1">
        <v>19506.87</v>
      </c>
    </row>
    <row r="28" spans="1:14" x14ac:dyDescent="0.25">
      <c r="A28" t="s">
        <v>413</v>
      </c>
      <c r="B28" s="2">
        <v>43033</v>
      </c>
      <c r="C28" t="s">
        <v>71</v>
      </c>
      <c r="D28">
        <v>1</v>
      </c>
      <c r="E28" t="s">
        <v>414</v>
      </c>
      <c r="F28" t="s">
        <v>24</v>
      </c>
      <c r="G28" t="s">
        <v>35</v>
      </c>
      <c r="H28" t="s">
        <v>73</v>
      </c>
      <c r="K28">
        <v>483</v>
      </c>
      <c r="L28" s="3">
        <v>3</v>
      </c>
      <c r="M28" s="1">
        <v>19023.87</v>
      </c>
    </row>
    <row r="29" spans="1:14" x14ac:dyDescent="0.25">
      <c r="A29" t="s">
        <v>415</v>
      </c>
      <c r="B29" s="2">
        <v>43033</v>
      </c>
      <c r="C29" t="s">
        <v>71</v>
      </c>
      <c r="D29">
        <v>1</v>
      </c>
      <c r="E29" t="s">
        <v>416</v>
      </c>
      <c r="F29" t="s">
        <v>24</v>
      </c>
      <c r="G29" t="s">
        <v>35</v>
      </c>
      <c r="H29" t="s">
        <v>73</v>
      </c>
      <c r="K29" s="1">
        <v>5109</v>
      </c>
      <c r="L29" s="3">
        <v>3</v>
      </c>
      <c r="M29" s="1">
        <v>13914.87</v>
      </c>
      <c r="N29" s="1">
        <f>+I25-K28-K29</f>
        <v>408</v>
      </c>
    </row>
    <row r="30" spans="1:14" x14ac:dyDescent="0.25">
      <c r="H30" t="s">
        <v>44</v>
      </c>
      <c r="I30" s="1">
        <v>40215</v>
      </c>
      <c r="K30" s="1">
        <v>79670.14</v>
      </c>
      <c r="N30" s="7">
        <f>+N19+N24+N29</f>
        <v>1099.8600000000097</v>
      </c>
    </row>
    <row r="31" spans="1:14" x14ac:dyDescent="0.25">
      <c r="H31" t="s">
        <v>45</v>
      </c>
      <c r="M31" s="1">
        <v>13914.87</v>
      </c>
    </row>
    <row r="32" spans="1:14" x14ac:dyDescent="0.25">
      <c r="A32" t="s">
        <v>4</v>
      </c>
      <c r="N32" s="1">
        <f>+N30+I26+I23</f>
        <v>13914.86000000001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9"/>
  <sheetViews>
    <sheetView topLeftCell="A86" zoomScale="90" zoomScaleNormal="90" workbookViewId="0">
      <selection activeCell="K93" sqref="K93:K94"/>
    </sheetView>
  </sheetViews>
  <sheetFormatPr baseColWidth="10" defaultRowHeight="15" x14ac:dyDescent="0.25"/>
  <cols>
    <col min="8" max="8" width="39.85546875" bestFit="1" customWidth="1"/>
    <col min="10" max="10" width="4.140625" style="9" customWidth="1"/>
    <col min="12" max="12" width="4.140625" style="9" customWidth="1"/>
  </cols>
  <sheetData>
    <row r="1" spans="1:13" x14ac:dyDescent="0.25">
      <c r="A1" t="s">
        <v>5</v>
      </c>
      <c r="B1" t="s">
        <v>6</v>
      </c>
      <c r="C1">
        <v>4</v>
      </c>
      <c r="D1" t="s">
        <v>7</v>
      </c>
      <c r="E1" t="s">
        <v>324</v>
      </c>
      <c r="F1" t="s">
        <v>268</v>
      </c>
    </row>
    <row r="2" spans="1:13" x14ac:dyDescent="0.25">
      <c r="A2" t="s">
        <v>10</v>
      </c>
      <c r="B2" t="s">
        <v>11</v>
      </c>
      <c r="C2" t="s">
        <v>221</v>
      </c>
      <c r="D2" t="s">
        <v>417</v>
      </c>
      <c r="E2" t="s">
        <v>325</v>
      </c>
      <c r="F2" t="s">
        <v>269</v>
      </c>
      <c r="G2" t="s">
        <v>10</v>
      </c>
      <c r="H2" t="s">
        <v>270</v>
      </c>
      <c r="I2" t="s">
        <v>18</v>
      </c>
      <c r="K2" t="s">
        <v>14</v>
      </c>
      <c r="M2" t="s">
        <v>221</v>
      </c>
    </row>
    <row r="3" spans="1:13" x14ac:dyDescent="0.25">
      <c r="H3" t="s">
        <v>20</v>
      </c>
      <c r="M3" s="1">
        <v>-156437.42000000001</v>
      </c>
    </row>
    <row r="4" spans="1:13" x14ac:dyDescent="0.25">
      <c r="A4" t="s">
        <v>274</v>
      </c>
      <c r="B4" s="2">
        <v>42766</v>
      </c>
      <c r="C4" t="s">
        <v>275</v>
      </c>
      <c r="D4">
        <v>1</v>
      </c>
      <c r="E4" t="s">
        <v>328</v>
      </c>
      <c r="F4" t="s">
        <v>24</v>
      </c>
      <c r="G4" t="s">
        <v>25</v>
      </c>
      <c r="H4" t="s">
        <v>363</v>
      </c>
      <c r="K4" s="1">
        <v>3298.88</v>
      </c>
      <c r="M4" s="1">
        <v>-159736.29999999999</v>
      </c>
    </row>
    <row r="5" spans="1:13" x14ac:dyDescent="0.25">
      <c r="A5" t="s">
        <v>274</v>
      </c>
      <c r="B5" s="2">
        <v>42766</v>
      </c>
      <c r="C5" t="s">
        <v>275</v>
      </c>
      <c r="D5">
        <v>1</v>
      </c>
      <c r="E5" t="s">
        <v>328</v>
      </c>
      <c r="F5" t="s">
        <v>24</v>
      </c>
      <c r="G5" t="s">
        <v>25</v>
      </c>
      <c r="H5" t="s">
        <v>363</v>
      </c>
      <c r="K5" s="1">
        <v>1668.97</v>
      </c>
      <c r="M5" s="1">
        <v>-161405.26999999999</v>
      </c>
    </row>
    <row r="6" spans="1:13" x14ac:dyDescent="0.25">
      <c r="A6" t="s">
        <v>21</v>
      </c>
      <c r="B6" s="2">
        <v>42786</v>
      </c>
      <c r="C6" t="s">
        <v>22</v>
      </c>
      <c r="D6">
        <v>1</v>
      </c>
      <c r="E6" t="s">
        <v>23</v>
      </c>
      <c r="F6" t="s">
        <v>24</v>
      </c>
      <c r="G6" t="s">
        <v>25</v>
      </c>
      <c r="H6" t="s">
        <v>26</v>
      </c>
      <c r="I6">
        <v>727.66</v>
      </c>
      <c r="M6" s="1">
        <v>-160677.60999999999</v>
      </c>
    </row>
    <row r="7" spans="1:13" x14ac:dyDescent="0.25">
      <c r="A7" t="s">
        <v>27</v>
      </c>
      <c r="B7" s="2">
        <v>42790</v>
      </c>
      <c r="C7" t="s">
        <v>28</v>
      </c>
      <c r="D7">
        <v>1</v>
      </c>
      <c r="E7" t="s">
        <v>29</v>
      </c>
      <c r="F7" t="s">
        <v>24</v>
      </c>
      <c r="G7" t="s">
        <v>30</v>
      </c>
      <c r="H7" t="s">
        <v>31</v>
      </c>
      <c r="I7" s="1">
        <v>11428.27</v>
      </c>
      <c r="M7" s="1">
        <v>-149249.34</v>
      </c>
    </row>
    <row r="8" spans="1:13" x14ac:dyDescent="0.25">
      <c r="A8" t="s">
        <v>32</v>
      </c>
      <c r="B8" s="2">
        <v>42790</v>
      </c>
      <c r="C8" t="s">
        <v>33</v>
      </c>
      <c r="D8">
        <v>1</v>
      </c>
      <c r="E8" t="s">
        <v>34</v>
      </c>
      <c r="F8" t="s">
        <v>24</v>
      </c>
      <c r="G8" t="s">
        <v>35</v>
      </c>
      <c r="H8" t="s">
        <v>36</v>
      </c>
      <c r="K8" s="1">
        <v>3828</v>
      </c>
      <c r="M8" s="1">
        <v>-153077.34</v>
      </c>
    </row>
    <row r="9" spans="1:13" x14ac:dyDescent="0.25">
      <c r="A9" t="s">
        <v>32</v>
      </c>
      <c r="B9" s="2">
        <v>42790</v>
      </c>
      <c r="C9" t="s">
        <v>33</v>
      </c>
      <c r="D9">
        <v>1</v>
      </c>
      <c r="E9" t="s">
        <v>34</v>
      </c>
      <c r="F9" t="s">
        <v>24</v>
      </c>
      <c r="G9" t="s">
        <v>35</v>
      </c>
      <c r="H9" t="s">
        <v>37</v>
      </c>
      <c r="K9" s="1">
        <v>1623.99</v>
      </c>
      <c r="M9" s="1">
        <v>-154701.32999999999</v>
      </c>
    </row>
    <row r="10" spans="1:13" x14ac:dyDescent="0.25">
      <c r="A10" t="s">
        <v>32</v>
      </c>
      <c r="B10" s="2">
        <v>42790</v>
      </c>
      <c r="C10" t="s">
        <v>33</v>
      </c>
      <c r="D10">
        <v>1</v>
      </c>
      <c r="E10" t="s">
        <v>34</v>
      </c>
      <c r="F10" t="s">
        <v>24</v>
      </c>
      <c r="G10" t="s">
        <v>35</v>
      </c>
      <c r="H10" t="s">
        <v>38</v>
      </c>
      <c r="K10" s="1">
        <v>2663.95</v>
      </c>
      <c r="M10" s="1">
        <v>-157365.28</v>
      </c>
    </row>
    <row r="11" spans="1:13" x14ac:dyDescent="0.25">
      <c r="A11" t="s">
        <v>32</v>
      </c>
      <c r="B11" s="2">
        <v>42790</v>
      </c>
      <c r="C11" t="s">
        <v>33</v>
      </c>
      <c r="D11">
        <v>1</v>
      </c>
      <c r="E11" t="s">
        <v>34</v>
      </c>
      <c r="F11" t="s">
        <v>24</v>
      </c>
      <c r="G11" t="s">
        <v>35</v>
      </c>
      <c r="H11" t="s">
        <v>39</v>
      </c>
      <c r="K11" s="1">
        <v>1741.16</v>
      </c>
      <c r="M11" s="1">
        <v>-159106.44</v>
      </c>
    </row>
    <row r="12" spans="1:13" x14ac:dyDescent="0.25">
      <c r="A12" t="s">
        <v>32</v>
      </c>
      <c r="B12" s="2">
        <v>42790</v>
      </c>
      <c r="C12" t="s">
        <v>33</v>
      </c>
      <c r="D12">
        <v>1</v>
      </c>
      <c r="E12" t="s">
        <v>34</v>
      </c>
      <c r="F12" t="s">
        <v>24</v>
      </c>
      <c r="G12" t="s">
        <v>35</v>
      </c>
      <c r="H12" t="s">
        <v>40</v>
      </c>
      <c r="K12" s="1">
        <v>3500</v>
      </c>
      <c r="M12" s="1">
        <v>-162606.44</v>
      </c>
    </row>
    <row r="13" spans="1:13" x14ac:dyDescent="0.25">
      <c r="A13" t="s">
        <v>32</v>
      </c>
      <c r="B13" s="2">
        <v>42790</v>
      </c>
      <c r="C13" t="s">
        <v>33</v>
      </c>
      <c r="D13">
        <v>1</v>
      </c>
      <c r="E13" t="s">
        <v>34</v>
      </c>
      <c r="F13" t="s">
        <v>24</v>
      </c>
      <c r="G13" t="s">
        <v>35</v>
      </c>
      <c r="H13" t="s">
        <v>41</v>
      </c>
      <c r="K13" s="1">
        <v>4207.53</v>
      </c>
      <c r="M13" s="1">
        <v>-166813.97</v>
      </c>
    </row>
    <row r="14" spans="1:13" x14ac:dyDescent="0.25">
      <c r="A14" t="s">
        <v>32</v>
      </c>
      <c r="B14" s="2">
        <v>42790</v>
      </c>
      <c r="C14" t="s">
        <v>33</v>
      </c>
      <c r="D14">
        <v>1</v>
      </c>
      <c r="E14" t="s">
        <v>34</v>
      </c>
      <c r="F14" t="s">
        <v>24</v>
      </c>
      <c r="G14" t="s">
        <v>35</v>
      </c>
      <c r="H14" t="s">
        <v>42</v>
      </c>
      <c r="K14" s="1">
        <v>1763.06</v>
      </c>
      <c r="M14" s="1">
        <v>-168577.03</v>
      </c>
    </row>
    <row r="15" spans="1:13" x14ac:dyDescent="0.25">
      <c r="A15" t="s">
        <v>32</v>
      </c>
      <c r="B15" s="2">
        <v>42790</v>
      </c>
      <c r="C15" t="s">
        <v>33</v>
      </c>
      <c r="D15">
        <v>1</v>
      </c>
      <c r="E15" t="s">
        <v>34</v>
      </c>
      <c r="F15" t="s">
        <v>24</v>
      </c>
      <c r="G15" t="s">
        <v>35</v>
      </c>
      <c r="H15" t="s">
        <v>43</v>
      </c>
      <c r="K15" s="1">
        <v>1740</v>
      </c>
      <c r="M15" s="1">
        <v>-170317.03</v>
      </c>
    </row>
    <row r="16" spans="1:13" x14ac:dyDescent="0.25">
      <c r="A16" t="s">
        <v>222</v>
      </c>
      <c r="B16" s="2">
        <v>42800</v>
      </c>
      <c r="C16" t="s">
        <v>223</v>
      </c>
      <c r="D16">
        <v>1</v>
      </c>
      <c r="E16" t="s">
        <v>224</v>
      </c>
      <c r="F16" t="s">
        <v>24</v>
      </c>
      <c r="G16" t="s">
        <v>35</v>
      </c>
      <c r="H16" t="s">
        <v>225</v>
      </c>
      <c r="K16" s="1">
        <v>2500</v>
      </c>
      <c r="M16" s="1">
        <v>-172817.03</v>
      </c>
    </row>
    <row r="17" spans="1:13" x14ac:dyDescent="0.25">
      <c r="A17" t="s">
        <v>222</v>
      </c>
      <c r="B17" s="2">
        <v>42800</v>
      </c>
      <c r="C17" t="s">
        <v>223</v>
      </c>
      <c r="D17">
        <v>1</v>
      </c>
      <c r="E17" t="s">
        <v>224</v>
      </c>
      <c r="F17" t="s">
        <v>24</v>
      </c>
      <c r="G17" t="s">
        <v>35</v>
      </c>
      <c r="H17" t="s">
        <v>226</v>
      </c>
      <c r="K17" s="1">
        <v>8415.06</v>
      </c>
      <c r="M17" s="1">
        <v>-181232.09</v>
      </c>
    </row>
    <row r="18" spans="1:13" x14ac:dyDescent="0.25">
      <c r="A18" t="s">
        <v>222</v>
      </c>
      <c r="B18" s="2">
        <v>42800</v>
      </c>
      <c r="C18" t="s">
        <v>223</v>
      </c>
      <c r="D18">
        <v>1</v>
      </c>
      <c r="E18" t="s">
        <v>224</v>
      </c>
      <c r="F18" t="s">
        <v>24</v>
      </c>
      <c r="G18" t="s">
        <v>35</v>
      </c>
      <c r="H18" t="s">
        <v>227</v>
      </c>
      <c r="K18" s="1">
        <v>1903.02</v>
      </c>
      <c r="M18" s="1">
        <v>-183135.11</v>
      </c>
    </row>
    <row r="19" spans="1:13" x14ac:dyDescent="0.25">
      <c r="A19" t="s">
        <v>222</v>
      </c>
      <c r="B19" s="2">
        <v>42800</v>
      </c>
      <c r="C19" t="s">
        <v>223</v>
      </c>
      <c r="D19">
        <v>1</v>
      </c>
      <c r="E19" t="s">
        <v>224</v>
      </c>
      <c r="F19" t="s">
        <v>24</v>
      </c>
      <c r="G19" t="s">
        <v>35</v>
      </c>
      <c r="H19" t="s">
        <v>229</v>
      </c>
      <c r="K19">
        <v>580</v>
      </c>
      <c r="M19" s="1">
        <v>-183715.11</v>
      </c>
    </row>
    <row r="20" spans="1:13" x14ac:dyDescent="0.25">
      <c r="A20" t="s">
        <v>222</v>
      </c>
      <c r="B20" s="2">
        <v>42800</v>
      </c>
      <c r="C20" t="s">
        <v>223</v>
      </c>
      <c r="D20">
        <v>1</v>
      </c>
      <c r="E20" t="s">
        <v>224</v>
      </c>
      <c r="F20" t="s">
        <v>24</v>
      </c>
      <c r="G20" t="s">
        <v>35</v>
      </c>
      <c r="H20" t="s">
        <v>230</v>
      </c>
      <c r="K20" s="1">
        <v>1160</v>
      </c>
      <c r="M20" s="1">
        <v>-184875.11</v>
      </c>
    </row>
    <row r="21" spans="1:13" x14ac:dyDescent="0.25">
      <c r="A21" t="s">
        <v>231</v>
      </c>
      <c r="B21" s="2">
        <v>42802</v>
      </c>
      <c r="C21" t="s">
        <v>232</v>
      </c>
      <c r="D21">
        <v>1</v>
      </c>
      <c r="E21" t="s">
        <v>233</v>
      </c>
      <c r="F21" t="s">
        <v>24</v>
      </c>
      <c r="G21" t="s">
        <v>25</v>
      </c>
      <c r="H21" t="s">
        <v>229</v>
      </c>
      <c r="K21" s="1">
        <v>1160</v>
      </c>
      <c r="M21" s="1">
        <v>-186035.11</v>
      </c>
    </row>
    <row r="22" spans="1:13" x14ac:dyDescent="0.25">
      <c r="A22" t="s">
        <v>231</v>
      </c>
      <c r="B22" s="2">
        <v>42802</v>
      </c>
      <c r="C22" t="s">
        <v>232</v>
      </c>
      <c r="D22">
        <v>1</v>
      </c>
      <c r="E22" t="s">
        <v>233</v>
      </c>
      <c r="F22" t="s">
        <v>24</v>
      </c>
      <c r="G22" t="s">
        <v>25</v>
      </c>
      <c r="H22" t="s">
        <v>225</v>
      </c>
      <c r="K22" s="1">
        <v>1500</v>
      </c>
      <c r="M22" s="1">
        <v>-187535.11</v>
      </c>
    </row>
    <row r="23" spans="1:13" x14ac:dyDescent="0.25">
      <c r="A23" t="s">
        <v>231</v>
      </c>
      <c r="B23" s="2">
        <v>42802</v>
      </c>
      <c r="C23" t="s">
        <v>232</v>
      </c>
      <c r="D23">
        <v>1</v>
      </c>
      <c r="E23" t="s">
        <v>233</v>
      </c>
      <c r="F23" t="s">
        <v>24</v>
      </c>
      <c r="G23" t="s">
        <v>25</v>
      </c>
      <c r="H23" t="s">
        <v>364</v>
      </c>
      <c r="K23">
        <v>700</v>
      </c>
      <c r="M23" s="1">
        <v>-188235.11</v>
      </c>
    </row>
    <row r="24" spans="1:13" x14ac:dyDescent="0.25">
      <c r="A24" t="s">
        <v>231</v>
      </c>
      <c r="B24" s="2">
        <v>42802</v>
      </c>
      <c r="C24" t="s">
        <v>232</v>
      </c>
      <c r="D24">
        <v>1</v>
      </c>
      <c r="E24" t="s">
        <v>233</v>
      </c>
      <c r="F24" t="s">
        <v>24</v>
      </c>
      <c r="G24" t="s">
        <v>25</v>
      </c>
      <c r="H24" t="s">
        <v>365</v>
      </c>
      <c r="K24" s="1">
        <v>1160</v>
      </c>
      <c r="M24" s="1">
        <v>-189395.11</v>
      </c>
    </row>
    <row r="25" spans="1:13" x14ac:dyDescent="0.25">
      <c r="A25" t="s">
        <v>231</v>
      </c>
      <c r="B25" s="2">
        <v>42802</v>
      </c>
      <c r="C25" t="s">
        <v>232</v>
      </c>
      <c r="D25">
        <v>1</v>
      </c>
      <c r="E25" t="s">
        <v>233</v>
      </c>
      <c r="F25" t="s">
        <v>24</v>
      </c>
      <c r="G25" t="s">
        <v>25</v>
      </c>
      <c r="H25" t="s">
        <v>227</v>
      </c>
      <c r="K25">
        <v>951.51</v>
      </c>
      <c r="M25" s="1">
        <v>-190346.62</v>
      </c>
    </row>
    <row r="26" spans="1:13" x14ac:dyDescent="0.25">
      <c r="A26" t="s">
        <v>239</v>
      </c>
      <c r="B26" s="2">
        <v>42835</v>
      </c>
      <c r="C26" t="s">
        <v>240</v>
      </c>
      <c r="D26">
        <v>1</v>
      </c>
      <c r="E26" t="s">
        <v>241</v>
      </c>
      <c r="F26" t="s">
        <v>24</v>
      </c>
      <c r="G26" t="s">
        <v>25</v>
      </c>
      <c r="H26" t="s">
        <v>225</v>
      </c>
      <c r="K26">
        <v>647.30999999999995</v>
      </c>
      <c r="M26" s="1">
        <v>-190993.93</v>
      </c>
    </row>
    <row r="27" spans="1:13" x14ac:dyDescent="0.25">
      <c r="A27" t="s">
        <v>239</v>
      </c>
      <c r="B27" s="2">
        <v>42835</v>
      </c>
      <c r="C27" t="s">
        <v>240</v>
      </c>
      <c r="D27">
        <v>1</v>
      </c>
      <c r="E27" t="s">
        <v>241</v>
      </c>
      <c r="F27" t="s">
        <v>24</v>
      </c>
      <c r="G27" t="s">
        <v>25</v>
      </c>
      <c r="H27" t="s">
        <v>364</v>
      </c>
      <c r="K27">
        <v>350</v>
      </c>
      <c r="M27" s="1">
        <v>-191343.93</v>
      </c>
    </row>
    <row r="28" spans="1:13" x14ac:dyDescent="0.25">
      <c r="A28" t="s">
        <v>239</v>
      </c>
      <c r="B28" s="2">
        <v>42835</v>
      </c>
      <c r="C28" t="s">
        <v>240</v>
      </c>
      <c r="D28">
        <v>1</v>
      </c>
      <c r="E28" t="s">
        <v>241</v>
      </c>
      <c r="F28" t="s">
        <v>24</v>
      </c>
      <c r="G28" t="s">
        <v>25</v>
      </c>
      <c r="H28" t="s">
        <v>366</v>
      </c>
      <c r="K28">
        <v>290</v>
      </c>
      <c r="M28" s="1">
        <v>-191633.93</v>
      </c>
    </row>
    <row r="29" spans="1:13" x14ac:dyDescent="0.25">
      <c r="A29" t="s">
        <v>239</v>
      </c>
      <c r="B29" s="2">
        <v>42835</v>
      </c>
      <c r="C29" t="s">
        <v>240</v>
      </c>
      <c r="D29">
        <v>1</v>
      </c>
      <c r="E29" t="s">
        <v>241</v>
      </c>
      <c r="F29" t="s">
        <v>24</v>
      </c>
      <c r="G29" t="s">
        <v>25</v>
      </c>
      <c r="H29" t="s">
        <v>225</v>
      </c>
      <c r="K29">
        <v>500</v>
      </c>
      <c r="M29" s="1">
        <v>-192133.93</v>
      </c>
    </row>
    <row r="30" spans="1:13" x14ac:dyDescent="0.25">
      <c r="A30" t="s">
        <v>239</v>
      </c>
      <c r="B30" s="2">
        <v>42835</v>
      </c>
      <c r="C30" t="s">
        <v>240</v>
      </c>
      <c r="D30">
        <v>1</v>
      </c>
      <c r="E30" t="s">
        <v>241</v>
      </c>
      <c r="F30" t="s">
        <v>24</v>
      </c>
      <c r="G30" t="s">
        <v>25</v>
      </c>
      <c r="H30" t="s">
        <v>367</v>
      </c>
      <c r="K30">
        <v>162.82</v>
      </c>
      <c r="M30" s="1">
        <v>-192296.75</v>
      </c>
    </row>
    <row r="31" spans="1:13" x14ac:dyDescent="0.25">
      <c r="A31" t="s">
        <v>246</v>
      </c>
      <c r="B31" s="2">
        <v>42864</v>
      </c>
      <c r="C31" t="s">
        <v>247</v>
      </c>
      <c r="D31">
        <v>1</v>
      </c>
      <c r="E31" t="s">
        <v>248</v>
      </c>
      <c r="F31" t="s">
        <v>24</v>
      </c>
      <c r="G31" t="s">
        <v>25</v>
      </c>
      <c r="H31" t="s">
        <v>368</v>
      </c>
      <c r="K31">
        <v>200</v>
      </c>
      <c r="M31" s="1">
        <v>-192496.75</v>
      </c>
    </row>
    <row r="32" spans="1:13" x14ac:dyDescent="0.25">
      <c r="A32" t="s">
        <v>246</v>
      </c>
      <c r="B32" s="2">
        <v>42864</v>
      </c>
      <c r="C32" t="s">
        <v>247</v>
      </c>
      <c r="D32">
        <v>1</v>
      </c>
      <c r="E32" t="s">
        <v>248</v>
      </c>
      <c r="F32" t="s">
        <v>24</v>
      </c>
      <c r="G32" t="s">
        <v>25</v>
      </c>
      <c r="H32" t="s">
        <v>369</v>
      </c>
      <c r="K32">
        <v>290</v>
      </c>
      <c r="M32" s="1">
        <v>-192786.75</v>
      </c>
    </row>
    <row r="33" spans="1:13" x14ac:dyDescent="0.25">
      <c r="A33" t="s">
        <v>246</v>
      </c>
      <c r="B33" s="2">
        <v>42864</v>
      </c>
      <c r="C33" t="s">
        <v>247</v>
      </c>
      <c r="D33">
        <v>1</v>
      </c>
      <c r="E33" t="s">
        <v>248</v>
      </c>
      <c r="F33" t="s">
        <v>24</v>
      </c>
      <c r="G33" t="s">
        <v>25</v>
      </c>
      <c r="H33" t="s">
        <v>225</v>
      </c>
      <c r="K33">
        <v>500</v>
      </c>
      <c r="M33" s="1">
        <v>-193286.75</v>
      </c>
    </row>
    <row r="34" spans="1:13" x14ac:dyDescent="0.25">
      <c r="A34" t="s">
        <v>246</v>
      </c>
      <c r="B34" s="2">
        <v>42864</v>
      </c>
      <c r="C34" t="s">
        <v>247</v>
      </c>
      <c r="D34">
        <v>1</v>
      </c>
      <c r="E34" t="s">
        <v>248</v>
      </c>
      <c r="F34" t="s">
        <v>24</v>
      </c>
      <c r="G34" t="s">
        <v>25</v>
      </c>
      <c r="H34" t="s">
        <v>364</v>
      </c>
      <c r="K34">
        <v>350</v>
      </c>
      <c r="M34" s="1">
        <v>-193636.75</v>
      </c>
    </row>
    <row r="35" spans="1:13" x14ac:dyDescent="0.25">
      <c r="A35" t="s">
        <v>246</v>
      </c>
      <c r="B35" s="2">
        <v>42864</v>
      </c>
      <c r="C35" t="s">
        <v>247</v>
      </c>
      <c r="D35">
        <v>1</v>
      </c>
      <c r="E35" t="s">
        <v>248</v>
      </c>
      <c r="F35" t="s">
        <v>24</v>
      </c>
      <c r="G35" t="s">
        <v>25</v>
      </c>
      <c r="H35" t="s">
        <v>370</v>
      </c>
      <c r="K35">
        <v>212.66</v>
      </c>
      <c r="M35" s="1">
        <v>-193849.41</v>
      </c>
    </row>
    <row r="36" spans="1:13" x14ac:dyDescent="0.25">
      <c r="A36" t="s">
        <v>246</v>
      </c>
      <c r="B36" s="2">
        <v>42864</v>
      </c>
      <c r="C36" t="s">
        <v>247</v>
      </c>
      <c r="D36">
        <v>1</v>
      </c>
      <c r="E36" t="s">
        <v>248</v>
      </c>
      <c r="F36" t="s">
        <v>24</v>
      </c>
      <c r="G36" t="s">
        <v>25</v>
      </c>
      <c r="H36" t="s">
        <v>228</v>
      </c>
      <c r="K36">
        <v>500</v>
      </c>
      <c r="M36" s="1">
        <v>-194349.41</v>
      </c>
    </row>
    <row r="37" spans="1:13" x14ac:dyDescent="0.25">
      <c r="A37" t="s">
        <v>246</v>
      </c>
      <c r="B37" s="2">
        <v>42864</v>
      </c>
      <c r="C37" t="s">
        <v>247</v>
      </c>
      <c r="D37">
        <v>1</v>
      </c>
      <c r="E37" t="s">
        <v>248</v>
      </c>
      <c r="F37" t="s">
        <v>24</v>
      </c>
      <c r="G37" t="s">
        <v>25</v>
      </c>
      <c r="H37" t="s">
        <v>371</v>
      </c>
      <c r="K37">
        <v>290</v>
      </c>
      <c r="M37" s="1">
        <v>-194639.41</v>
      </c>
    </row>
    <row r="38" spans="1:13" x14ac:dyDescent="0.25">
      <c r="A38" t="s">
        <v>246</v>
      </c>
      <c r="B38" s="2">
        <v>42864</v>
      </c>
      <c r="C38" t="s">
        <v>247</v>
      </c>
      <c r="D38">
        <v>1</v>
      </c>
      <c r="E38" t="s">
        <v>248</v>
      </c>
      <c r="F38" t="s">
        <v>24</v>
      </c>
      <c r="G38" t="s">
        <v>25</v>
      </c>
      <c r="H38" t="s">
        <v>225</v>
      </c>
      <c r="K38">
        <v>500</v>
      </c>
      <c r="M38" s="1">
        <v>-195139.41</v>
      </c>
    </row>
    <row r="39" spans="1:13" x14ac:dyDescent="0.25">
      <c r="A39" t="s">
        <v>246</v>
      </c>
      <c r="B39" s="2">
        <v>42864</v>
      </c>
      <c r="C39" t="s">
        <v>247</v>
      </c>
      <c r="D39">
        <v>1</v>
      </c>
      <c r="E39" t="s">
        <v>248</v>
      </c>
      <c r="F39" t="s">
        <v>24</v>
      </c>
      <c r="G39" t="s">
        <v>25</v>
      </c>
      <c r="H39" t="s">
        <v>285</v>
      </c>
      <c r="K39">
        <v>500</v>
      </c>
      <c r="M39" s="1">
        <v>-195639.41</v>
      </c>
    </row>
    <row r="40" spans="1:13" x14ac:dyDescent="0.25">
      <c r="A40" t="s">
        <v>246</v>
      </c>
      <c r="B40" s="2">
        <v>42864</v>
      </c>
      <c r="C40" t="s">
        <v>247</v>
      </c>
      <c r="D40">
        <v>1</v>
      </c>
      <c r="E40" t="s">
        <v>248</v>
      </c>
      <c r="F40" t="s">
        <v>24</v>
      </c>
      <c r="G40" t="s">
        <v>25</v>
      </c>
      <c r="H40" t="s">
        <v>287</v>
      </c>
      <c r="K40" s="1">
        <v>1000</v>
      </c>
      <c r="M40" s="1">
        <v>-196639.41</v>
      </c>
    </row>
    <row r="41" spans="1:13" x14ac:dyDescent="0.25">
      <c r="A41" t="s">
        <v>280</v>
      </c>
      <c r="B41" s="2">
        <v>42905</v>
      </c>
      <c r="C41" t="s">
        <v>223</v>
      </c>
      <c r="D41">
        <v>1</v>
      </c>
      <c r="E41" t="s">
        <v>330</v>
      </c>
      <c r="F41" t="s">
        <v>24</v>
      </c>
      <c r="G41" t="s">
        <v>25</v>
      </c>
      <c r="H41" t="s">
        <v>281</v>
      </c>
      <c r="K41" s="1">
        <v>4988</v>
      </c>
      <c r="M41" s="1">
        <v>-201627.41</v>
      </c>
    </row>
    <row r="42" spans="1:13" x14ac:dyDescent="0.25">
      <c r="A42" t="s">
        <v>280</v>
      </c>
      <c r="B42" s="2">
        <v>42905</v>
      </c>
      <c r="C42" t="s">
        <v>223</v>
      </c>
      <c r="D42">
        <v>1</v>
      </c>
      <c r="E42" t="s">
        <v>330</v>
      </c>
      <c r="F42" t="s">
        <v>24</v>
      </c>
      <c r="G42" t="s">
        <v>25</v>
      </c>
      <c r="H42" t="s">
        <v>283</v>
      </c>
      <c r="K42" s="1">
        <v>2552</v>
      </c>
      <c r="M42" s="1">
        <v>-204179.41</v>
      </c>
    </row>
    <row r="43" spans="1:13" x14ac:dyDescent="0.25">
      <c r="A43" t="s">
        <v>280</v>
      </c>
      <c r="B43" s="2">
        <v>42905</v>
      </c>
      <c r="C43" t="s">
        <v>223</v>
      </c>
      <c r="D43">
        <v>1</v>
      </c>
      <c r="E43" t="s">
        <v>330</v>
      </c>
      <c r="F43" t="s">
        <v>24</v>
      </c>
      <c r="G43" t="s">
        <v>25</v>
      </c>
      <c r="H43" t="s">
        <v>284</v>
      </c>
      <c r="K43">
        <v>249.9</v>
      </c>
      <c r="M43" s="1">
        <v>-204429.31</v>
      </c>
    </row>
    <row r="44" spans="1:13" x14ac:dyDescent="0.25">
      <c r="A44" t="s">
        <v>280</v>
      </c>
      <c r="B44" s="2">
        <v>42905</v>
      </c>
      <c r="C44" t="s">
        <v>223</v>
      </c>
      <c r="D44">
        <v>1</v>
      </c>
      <c r="E44" t="s">
        <v>330</v>
      </c>
      <c r="F44" t="s">
        <v>24</v>
      </c>
      <c r="G44" t="s">
        <v>25</v>
      </c>
      <c r="H44" t="s">
        <v>225</v>
      </c>
      <c r="K44" s="1">
        <v>1000</v>
      </c>
      <c r="M44" s="1">
        <v>-205429.31</v>
      </c>
    </row>
    <row r="45" spans="1:13" x14ac:dyDescent="0.25">
      <c r="A45" t="s">
        <v>280</v>
      </c>
      <c r="B45" s="2">
        <v>42905</v>
      </c>
      <c r="C45" t="s">
        <v>223</v>
      </c>
      <c r="D45">
        <v>1</v>
      </c>
      <c r="E45" t="s">
        <v>330</v>
      </c>
      <c r="F45" t="s">
        <v>24</v>
      </c>
      <c r="G45" t="s">
        <v>25</v>
      </c>
      <c r="H45" t="s">
        <v>285</v>
      </c>
      <c r="K45" s="1">
        <v>1000</v>
      </c>
      <c r="M45" s="1">
        <v>-206429.31</v>
      </c>
    </row>
    <row r="46" spans="1:13" x14ac:dyDescent="0.25">
      <c r="A46" t="s">
        <v>280</v>
      </c>
      <c r="B46" s="2">
        <v>42905</v>
      </c>
      <c r="C46" t="s">
        <v>223</v>
      </c>
      <c r="D46">
        <v>1</v>
      </c>
      <c r="E46" t="s">
        <v>330</v>
      </c>
      <c r="F46" t="s">
        <v>24</v>
      </c>
      <c r="G46" t="s">
        <v>25</v>
      </c>
      <c r="H46" t="s">
        <v>286</v>
      </c>
      <c r="K46">
        <v>508</v>
      </c>
      <c r="M46" s="1">
        <v>-206937.31</v>
      </c>
    </row>
    <row r="47" spans="1:13" x14ac:dyDescent="0.25">
      <c r="A47" t="s">
        <v>280</v>
      </c>
      <c r="B47" s="2">
        <v>42905</v>
      </c>
      <c r="C47" t="s">
        <v>223</v>
      </c>
      <c r="D47">
        <v>1</v>
      </c>
      <c r="E47" t="s">
        <v>330</v>
      </c>
      <c r="F47" t="s">
        <v>24</v>
      </c>
      <c r="G47" t="s">
        <v>25</v>
      </c>
      <c r="H47" t="s">
        <v>288</v>
      </c>
      <c r="K47">
        <v>696</v>
      </c>
      <c r="M47" s="1">
        <v>-207633.31</v>
      </c>
    </row>
    <row r="48" spans="1:13" x14ac:dyDescent="0.25">
      <c r="A48" t="s">
        <v>289</v>
      </c>
      <c r="B48" s="2">
        <v>42920</v>
      </c>
      <c r="C48" t="s">
        <v>223</v>
      </c>
      <c r="D48">
        <v>1</v>
      </c>
      <c r="E48" t="s">
        <v>331</v>
      </c>
      <c r="F48" t="s">
        <v>24</v>
      </c>
      <c r="G48" t="s">
        <v>25</v>
      </c>
      <c r="H48" t="s">
        <v>332</v>
      </c>
      <c r="K48">
        <v>999.6</v>
      </c>
      <c r="M48" s="1">
        <v>-208632.91</v>
      </c>
    </row>
    <row r="49" spans="1:13" x14ac:dyDescent="0.25">
      <c r="A49" t="s">
        <v>289</v>
      </c>
      <c r="B49" s="2">
        <v>42920</v>
      </c>
      <c r="C49" t="s">
        <v>223</v>
      </c>
      <c r="D49">
        <v>1</v>
      </c>
      <c r="E49" t="s">
        <v>331</v>
      </c>
      <c r="F49" t="s">
        <v>24</v>
      </c>
      <c r="G49" t="s">
        <v>25</v>
      </c>
      <c r="H49" t="s">
        <v>286</v>
      </c>
      <c r="K49" s="1">
        <v>1000</v>
      </c>
      <c r="M49" s="1">
        <v>-209632.91</v>
      </c>
    </row>
    <row r="50" spans="1:13" x14ac:dyDescent="0.25">
      <c r="A50" t="s">
        <v>289</v>
      </c>
      <c r="B50" s="2">
        <v>42920</v>
      </c>
      <c r="C50" t="s">
        <v>223</v>
      </c>
      <c r="D50">
        <v>1</v>
      </c>
      <c r="E50" t="s">
        <v>331</v>
      </c>
      <c r="F50" t="s">
        <v>24</v>
      </c>
      <c r="G50" t="s">
        <v>25</v>
      </c>
      <c r="H50" t="s">
        <v>225</v>
      </c>
      <c r="K50" s="1">
        <v>1500</v>
      </c>
      <c r="M50" s="1">
        <v>-211132.91</v>
      </c>
    </row>
    <row r="51" spans="1:13" x14ac:dyDescent="0.25">
      <c r="A51" t="s">
        <v>289</v>
      </c>
      <c r="B51" s="2">
        <v>42920</v>
      </c>
      <c r="C51" t="s">
        <v>223</v>
      </c>
      <c r="D51">
        <v>1</v>
      </c>
      <c r="E51" t="s">
        <v>331</v>
      </c>
      <c r="F51" t="s">
        <v>24</v>
      </c>
      <c r="G51" t="s">
        <v>25</v>
      </c>
      <c r="H51" t="s">
        <v>288</v>
      </c>
      <c r="K51" s="1">
        <v>1392</v>
      </c>
      <c r="M51" s="1">
        <v>-212524.91</v>
      </c>
    </row>
    <row r="52" spans="1:13" x14ac:dyDescent="0.25">
      <c r="A52" t="s">
        <v>289</v>
      </c>
      <c r="B52" s="2">
        <v>42920</v>
      </c>
      <c r="C52" t="s">
        <v>223</v>
      </c>
      <c r="D52">
        <v>1</v>
      </c>
      <c r="E52" t="s">
        <v>331</v>
      </c>
      <c r="F52" t="s">
        <v>24</v>
      </c>
      <c r="G52" t="s">
        <v>25</v>
      </c>
      <c r="H52" t="s">
        <v>285</v>
      </c>
      <c r="K52">
        <v>750.68</v>
      </c>
      <c r="M52" s="1">
        <v>-213275.59</v>
      </c>
    </row>
    <row r="53" spans="1:13" x14ac:dyDescent="0.25">
      <c r="A53" t="s">
        <v>334</v>
      </c>
      <c r="B53" s="2">
        <v>42955</v>
      </c>
      <c r="C53" t="s">
        <v>335</v>
      </c>
      <c r="D53">
        <v>1</v>
      </c>
      <c r="E53" t="s">
        <v>336</v>
      </c>
      <c r="F53" t="s">
        <v>24</v>
      </c>
      <c r="G53" t="s">
        <v>25</v>
      </c>
      <c r="H53" t="s">
        <v>372</v>
      </c>
      <c r="K53">
        <v>999.6</v>
      </c>
      <c r="M53" s="1">
        <v>-214275.19</v>
      </c>
    </row>
    <row r="54" spans="1:13" x14ac:dyDescent="0.25">
      <c r="A54" t="s">
        <v>334</v>
      </c>
      <c r="B54" s="2">
        <v>42955</v>
      </c>
      <c r="C54" t="s">
        <v>335</v>
      </c>
      <c r="D54">
        <v>1</v>
      </c>
      <c r="E54" t="s">
        <v>336</v>
      </c>
      <c r="F54" t="s">
        <v>24</v>
      </c>
      <c r="G54" t="s">
        <v>25</v>
      </c>
      <c r="H54" t="s">
        <v>373</v>
      </c>
      <c r="K54">
        <v>799.6</v>
      </c>
      <c r="M54" s="1">
        <v>-215074.79</v>
      </c>
    </row>
    <row r="55" spans="1:13" x14ac:dyDescent="0.25">
      <c r="A55" t="s">
        <v>334</v>
      </c>
      <c r="B55" s="2">
        <v>42955</v>
      </c>
      <c r="C55" t="s">
        <v>335</v>
      </c>
      <c r="D55">
        <v>1</v>
      </c>
      <c r="E55" t="s">
        <v>336</v>
      </c>
      <c r="F55" t="s">
        <v>24</v>
      </c>
      <c r="G55" t="s">
        <v>25</v>
      </c>
      <c r="H55" t="s">
        <v>374</v>
      </c>
      <c r="K55" s="1">
        <v>1160</v>
      </c>
      <c r="M55" s="1">
        <v>-216234.79</v>
      </c>
    </row>
    <row r="56" spans="1:13" x14ac:dyDescent="0.25">
      <c r="A56" t="s">
        <v>334</v>
      </c>
      <c r="B56" s="2">
        <v>42955</v>
      </c>
      <c r="C56" t="s">
        <v>335</v>
      </c>
      <c r="D56">
        <v>1</v>
      </c>
      <c r="E56" t="s">
        <v>336</v>
      </c>
      <c r="F56" t="s">
        <v>24</v>
      </c>
      <c r="G56" t="s">
        <v>25</v>
      </c>
      <c r="H56" t="s">
        <v>285</v>
      </c>
      <c r="K56">
        <v>348</v>
      </c>
      <c r="M56" s="1">
        <v>-216582.79</v>
      </c>
    </row>
    <row r="57" spans="1:13" x14ac:dyDescent="0.25">
      <c r="A57" t="s">
        <v>334</v>
      </c>
      <c r="B57" s="2">
        <v>42955</v>
      </c>
      <c r="C57" t="s">
        <v>335</v>
      </c>
      <c r="D57">
        <v>1</v>
      </c>
      <c r="E57" t="s">
        <v>336</v>
      </c>
      <c r="F57" t="s">
        <v>24</v>
      </c>
      <c r="G57" t="s">
        <v>25</v>
      </c>
      <c r="H57" t="s">
        <v>375</v>
      </c>
      <c r="K57">
        <v>400</v>
      </c>
      <c r="M57" s="1">
        <v>-216982.79</v>
      </c>
    </row>
    <row r="58" spans="1:13" x14ac:dyDescent="0.25">
      <c r="A58" t="s">
        <v>376</v>
      </c>
      <c r="B58" s="2">
        <v>42998</v>
      </c>
      <c r="C58" t="s">
        <v>223</v>
      </c>
      <c r="D58">
        <v>1</v>
      </c>
      <c r="E58" t="s">
        <v>377</v>
      </c>
      <c r="F58" t="s">
        <v>378</v>
      </c>
      <c r="G58" t="s">
        <v>25</v>
      </c>
      <c r="H58" t="s">
        <v>379</v>
      </c>
      <c r="K58">
        <v>249.9</v>
      </c>
      <c r="M58" s="1">
        <v>-217232.69</v>
      </c>
    </row>
    <row r="59" spans="1:13" x14ac:dyDescent="0.25">
      <c r="A59" t="s">
        <v>376</v>
      </c>
      <c r="B59" s="2">
        <v>42998</v>
      </c>
      <c r="C59" t="s">
        <v>223</v>
      </c>
      <c r="D59">
        <v>1</v>
      </c>
      <c r="E59" t="s">
        <v>377</v>
      </c>
      <c r="F59" t="s">
        <v>378</v>
      </c>
      <c r="G59" t="s">
        <v>25</v>
      </c>
      <c r="H59" t="s">
        <v>373</v>
      </c>
      <c r="K59">
        <v>199.9</v>
      </c>
      <c r="M59" s="1">
        <v>-217432.59</v>
      </c>
    </row>
    <row r="60" spans="1:13" x14ac:dyDescent="0.25">
      <c r="A60" t="s">
        <v>418</v>
      </c>
      <c r="B60" s="2">
        <v>43026</v>
      </c>
      <c r="C60" t="s">
        <v>223</v>
      </c>
      <c r="D60">
        <v>1</v>
      </c>
      <c r="E60" t="s">
        <v>419</v>
      </c>
      <c r="F60" t="s">
        <v>24</v>
      </c>
      <c r="G60" t="s">
        <v>25</v>
      </c>
      <c r="H60" t="s">
        <v>337</v>
      </c>
      <c r="K60" s="1">
        <v>1540.06</v>
      </c>
      <c r="M60" s="1">
        <v>-218972.65</v>
      </c>
    </row>
    <row r="61" spans="1:13" x14ac:dyDescent="0.25">
      <c r="H61" t="s">
        <v>44</v>
      </c>
      <c r="I61" s="1">
        <v>12155.93</v>
      </c>
      <c r="K61" s="1">
        <v>74691.16</v>
      </c>
    </row>
    <row r="62" spans="1:13" x14ac:dyDescent="0.25">
      <c r="H62" t="s">
        <v>45</v>
      </c>
      <c r="M62" s="1">
        <v>-218972.65</v>
      </c>
    </row>
    <row r="63" spans="1:13" x14ac:dyDescent="0.25">
      <c r="A63" t="s">
        <v>10</v>
      </c>
      <c r="B63" t="s">
        <v>11</v>
      </c>
      <c r="C63" t="s">
        <v>221</v>
      </c>
      <c r="D63" t="s">
        <v>417</v>
      </c>
      <c r="E63" t="s">
        <v>325</v>
      </c>
      <c r="F63" t="s">
        <v>269</v>
      </c>
      <c r="G63" t="s">
        <v>10</v>
      </c>
      <c r="H63" t="s">
        <v>270</v>
      </c>
      <c r="I63" t="s">
        <v>18</v>
      </c>
      <c r="K63" t="s">
        <v>14</v>
      </c>
      <c r="M63" t="s">
        <v>221</v>
      </c>
    </row>
    <row r="65" spans="1:13" x14ac:dyDescent="0.25">
      <c r="A65" t="s">
        <v>5</v>
      </c>
      <c r="B65" t="s">
        <v>6</v>
      </c>
      <c r="C65" t="s">
        <v>272</v>
      </c>
      <c r="D65" t="s">
        <v>7</v>
      </c>
      <c r="E65" t="s">
        <v>327</v>
      </c>
      <c r="F65" t="s">
        <v>268</v>
      </c>
    </row>
    <row r="66" spans="1:13" x14ac:dyDescent="0.25">
      <c r="A66" t="s">
        <v>10</v>
      </c>
      <c r="B66" t="s">
        <v>11</v>
      </c>
      <c r="C66" t="s">
        <v>221</v>
      </c>
      <c r="D66" t="s">
        <v>417</v>
      </c>
      <c r="E66" t="s">
        <v>325</v>
      </c>
      <c r="F66" t="s">
        <v>269</v>
      </c>
      <c r="G66" t="s">
        <v>10</v>
      </c>
      <c r="H66" t="s">
        <v>270</v>
      </c>
      <c r="I66" t="s">
        <v>18</v>
      </c>
      <c r="K66" t="s">
        <v>14</v>
      </c>
      <c r="M66" t="s">
        <v>221</v>
      </c>
    </row>
    <row r="67" spans="1:13" x14ac:dyDescent="0.25">
      <c r="H67" t="s">
        <v>20</v>
      </c>
      <c r="M67" s="1">
        <v>-12683</v>
      </c>
    </row>
    <row r="68" spans="1:13" x14ac:dyDescent="0.25">
      <c r="A68" t="s">
        <v>277</v>
      </c>
      <c r="B68" s="2">
        <v>42825</v>
      </c>
      <c r="C68" t="s">
        <v>278</v>
      </c>
      <c r="D68">
        <v>1</v>
      </c>
      <c r="E68" t="s">
        <v>329</v>
      </c>
      <c r="F68" t="s">
        <v>24</v>
      </c>
      <c r="G68" t="s">
        <v>25</v>
      </c>
      <c r="H68" t="s">
        <v>279</v>
      </c>
      <c r="K68">
        <v>137.93</v>
      </c>
      <c r="M68" s="1">
        <v>-12820.93</v>
      </c>
    </row>
    <row r="69" spans="1:13" x14ac:dyDescent="0.25">
      <c r="H69" t="s">
        <v>44</v>
      </c>
      <c r="I69">
        <v>0</v>
      </c>
      <c r="K69">
        <v>137.93</v>
      </c>
    </row>
    <row r="70" spans="1:13" x14ac:dyDescent="0.25">
      <c r="H70" t="s">
        <v>45</v>
      </c>
      <c r="M70" s="1">
        <v>-12820.93</v>
      </c>
    </row>
    <row r="71" spans="1:13" x14ac:dyDescent="0.25">
      <c r="A71" t="s">
        <v>10</v>
      </c>
      <c r="B71" t="s">
        <v>11</v>
      </c>
      <c r="C71" t="s">
        <v>221</v>
      </c>
      <c r="D71" t="s">
        <v>417</v>
      </c>
      <c r="E71" t="s">
        <v>325</v>
      </c>
      <c r="F71" t="s">
        <v>269</v>
      </c>
      <c r="G71" t="s">
        <v>10</v>
      </c>
      <c r="H71" t="s">
        <v>270</v>
      </c>
      <c r="I71" t="s">
        <v>18</v>
      </c>
      <c r="K71" t="s">
        <v>14</v>
      </c>
      <c r="M71" t="s">
        <v>221</v>
      </c>
    </row>
    <row r="73" spans="1:13" x14ac:dyDescent="0.25">
      <c r="A73" t="s">
        <v>5</v>
      </c>
      <c r="B73" t="s">
        <v>6</v>
      </c>
      <c r="C73" t="s">
        <v>55</v>
      </c>
      <c r="D73" t="s">
        <v>56</v>
      </c>
      <c r="E73" t="s">
        <v>338</v>
      </c>
      <c r="F73" t="s">
        <v>297</v>
      </c>
    </row>
    <row r="74" spans="1:13" x14ac:dyDescent="0.25">
      <c r="A74" t="s">
        <v>10</v>
      </c>
      <c r="B74" t="s">
        <v>11</v>
      </c>
      <c r="C74" t="s">
        <v>221</v>
      </c>
      <c r="D74" t="s">
        <v>417</v>
      </c>
      <c r="E74" t="s">
        <v>325</v>
      </c>
      <c r="F74" t="s">
        <v>269</v>
      </c>
      <c r="G74" t="s">
        <v>10</v>
      </c>
      <c r="H74" t="s">
        <v>270</v>
      </c>
      <c r="I74" t="s">
        <v>18</v>
      </c>
      <c r="K74" t="s">
        <v>14</v>
      </c>
      <c r="M74" t="s">
        <v>221</v>
      </c>
    </row>
    <row r="75" spans="1:13" x14ac:dyDescent="0.25">
      <c r="H75" t="s">
        <v>20</v>
      </c>
      <c r="M75" s="1">
        <v>53370.01</v>
      </c>
    </row>
    <row r="76" spans="1:13" x14ac:dyDescent="0.25">
      <c r="A76" t="s">
        <v>59</v>
      </c>
      <c r="B76" s="2">
        <v>42759</v>
      </c>
      <c r="C76" t="s">
        <v>60</v>
      </c>
      <c r="D76">
        <v>1</v>
      </c>
      <c r="E76" t="s">
        <v>61</v>
      </c>
      <c r="F76" t="s">
        <v>53</v>
      </c>
      <c r="G76" t="s">
        <v>25</v>
      </c>
      <c r="H76" t="s">
        <v>62</v>
      </c>
      <c r="I76" s="1">
        <v>7400</v>
      </c>
      <c r="J76" s="9" t="s">
        <v>210</v>
      </c>
      <c r="M76" s="1">
        <v>60770.01</v>
      </c>
    </row>
    <row r="77" spans="1:13" x14ac:dyDescent="0.25">
      <c r="A77" t="s">
        <v>63</v>
      </c>
      <c r="B77" s="2">
        <v>42762</v>
      </c>
      <c r="C77" t="s">
        <v>64</v>
      </c>
      <c r="D77">
        <v>1</v>
      </c>
      <c r="E77" t="s">
        <v>65</v>
      </c>
      <c r="F77" t="s">
        <v>53</v>
      </c>
      <c r="G77" t="s">
        <v>25</v>
      </c>
      <c r="H77" t="s">
        <v>54</v>
      </c>
      <c r="I77" s="1">
        <v>5000</v>
      </c>
      <c r="J77" s="9" t="s">
        <v>210</v>
      </c>
      <c r="M77" s="1">
        <v>65770.009999999995</v>
      </c>
    </row>
    <row r="78" spans="1:13" x14ac:dyDescent="0.25">
      <c r="A78" t="s">
        <v>66</v>
      </c>
      <c r="B78" s="2">
        <v>42765</v>
      </c>
      <c r="C78" t="s">
        <v>67</v>
      </c>
      <c r="D78">
        <v>1</v>
      </c>
      <c r="E78" t="s">
        <v>68</v>
      </c>
      <c r="F78" t="s">
        <v>24</v>
      </c>
      <c r="G78" t="s">
        <v>35</v>
      </c>
      <c r="H78" t="s">
        <v>69</v>
      </c>
      <c r="K78" s="1">
        <v>47212</v>
      </c>
      <c r="L78" s="9" t="s">
        <v>210</v>
      </c>
      <c r="M78" s="1">
        <v>18558.009999999998</v>
      </c>
    </row>
    <row r="79" spans="1:13" x14ac:dyDescent="0.25">
      <c r="A79" t="s">
        <v>70</v>
      </c>
      <c r="B79" s="2">
        <v>42766</v>
      </c>
      <c r="C79" t="s">
        <v>71</v>
      </c>
      <c r="D79">
        <v>1</v>
      </c>
      <c r="E79" t="s">
        <v>72</v>
      </c>
      <c r="F79" t="s">
        <v>24</v>
      </c>
      <c r="G79" t="s">
        <v>25</v>
      </c>
      <c r="H79" t="s">
        <v>73</v>
      </c>
      <c r="K79" s="1">
        <v>2866.6</v>
      </c>
      <c r="L79" s="9" t="s">
        <v>210</v>
      </c>
      <c r="M79" s="1">
        <v>15691.41</v>
      </c>
    </row>
    <row r="80" spans="1:13" x14ac:dyDescent="0.25">
      <c r="A80" t="s">
        <v>74</v>
      </c>
      <c r="B80" s="2">
        <v>42777</v>
      </c>
      <c r="C80" t="s">
        <v>71</v>
      </c>
      <c r="D80">
        <v>1</v>
      </c>
      <c r="E80" t="s">
        <v>75</v>
      </c>
      <c r="F80" t="s">
        <v>24</v>
      </c>
      <c r="G80" t="s">
        <v>35</v>
      </c>
      <c r="H80" t="s">
        <v>256</v>
      </c>
      <c r="K80" s="1">
        <v>6079.04</v>
      </c>
      <c r="L80" s="9" t="s">
        <v>210</v>
      </c>
      <c r="M80" s="1">
        <v>9612.3700000000008</v>
      </c>
    </row>
    <row r="81" spans="1:16" x14ac:dyDescent="0.25">
      <c r="A81" t="s">
        <v>257</v>
      </c>
      <c r="B81" s="2">
        <v>42815</v>
      </c>
      <c r="C81" t="s">
        <v>258</v>
      </c>
      <c r="D81">
        <v>1</v>
      </c>
      <c r="E81" t="s">
        <v>259</v>
      </c>
      <c r="F81" t="s">
        <v>24</v>
      </c>
      <c r="G81" t="s">
        <v>35</v>
      </c>
      <c r="H81" t="s">
        <v>256</v>
      </c>
      <c r="K81" s="1">
        <v>1030</v>
      </c>
      <c r="L81" s="9" t="s">
        <v>210</v>
      </c>
      <c r="M81" s="1">
        <v>8582.3700000000008</v>
      </c>
    </row>
    <row r="82" spans="1:16" x14ac:dyDescent="0.25">
      <c r="A82" t="s">
        <v>260</v>
      </c>
      <c r="B82" s="2">
        <v>42886</v>
      </c>
      <c r="C82" t="s">
        <v>71</v>
      </c>
      <c r="D82">
        <v>1</v>
      </c>
      <c r="E82" t="s">
        <v>261</v>
      </c>
      <c r="F82" t="s">
        <v>24</v>
      </c>
      <c r="G82" t="s">
        <v>25</v>
      </c>
      <c r="H82" t="s">
        <v>256</v>
      </c>
      <c r="K82" s="1">
        <v>1089</v>
      </c>
      <c r="L82" s="9" t="s">
        <v>210</v>
      </c>
      <c r="M82" s="1">
        <v>7493.37</v>
      </c>
    </row>
    <row r="83" spans="1:16" x14ac:dyDescent="0.25">
      <c r="A83" t="s">
        <v>301</v>
      </c>
      <c r="B83" s="2">
        <v>42907</v>
      </c>
      <c r="C83" t="s">
        <v>258</v>
      </c>
      <c r="D83">
        <v>1</v>
      </c>
      <c r="E83" t="s">
        <v>339</v>
      </c>
      <c r="F83" t="s">
        <v>24</v>
      </c>
      <c r="G83" t="s">
        <v>35</v>
      </c>
      <c r="H83" t="s">
        <v>73</v>
      </c>
      <c r="K83">
        <v>134.51</v>
      </c>
      <c r="L83" s="9" t="s">
        <v>210</v>
      </c>
      <c r="M83" s="1">
        <v>7358.86</v>
      </c>
      <c r="N83" s="1">
        <f>+M75+I76+I77-K78-K79-K80-K81-K82-K83-K92</f>
        <v>858.86000000000968</v>
      </c>
    </row>
    <row r="84" spans="1:16" x14ac:dyDescent="0.25">
      <c r="A84" t="s">
        <v>302</v>
      </c>
      <c r="B84" s="2">
        <v>42933</v>
      </c>
      <c r="C84" t="s">
        <v>303</v>
      </c>
      <c r="D84">
        <v>1</v>
      </c>
      <c r="E84" t="s">
        <v>340</v>
      </c>
      <c r="F84" t="s">
        <v>53</v>
      </c>
      <c r="G84" t="s">
        <v>25</v>
      </c>
      <c r="H84" t="s">
        <v>54</v>
      </c>
      <c r="I84" s="1">
        <v>3000</v>
      </c>
      <c r="J84" s="9">
        <v>1</v>
      </c>
      <c r="M84" s="1">
        <v>10358.86</v>
      </c>
    </row>
    <row r="85" spans="1:16" x14ac:dyDescent="0.25">
      <c r="A85" t="s">
        <v>305</v>
      </c>
      <c r="B85" s="2">
        <v>42947</v>
      </c>
      <c r="C85" t="s">
        <v>71</v>
      </c>
      <c r="D85">
        <v>1</v>
      </c>
      <c r="E85" t="s">
        <v>341</v>
      </c>
      <c r="F85" t="s">
        <v>24</v>
      </c>
      <c r="G85" t="s">
        <v>35</v>
      </c>
      <c r="H85" t="s">
        <v>73</v>
      </c>
      <c r="K85" s="1">
        <v>2999.99</v>
      </c>
      <c r="L85" s="9">
        <v>1</v>
      </c>
      <c r="M85" s="1">
        <v>7358.87</v>
      </c>
    </row>
    <row r="86" spans="1:16" x14ac:dyDescent="0.25">
      <c r="A86" t="s">
        <v>342</v>
      </c>
      <c r="B86" s="2">
        <v>42969</v>
      </c>
      <c r="C86" t="s">
        <v>343</v>
      </c>
      <c r="D86">
        <v>1</v>
      </c>
      <c r="E86" t="s">
        <v>344</v>
      </c>
      <c r="F86" t="s">
        <v>53</v>
      </c>
      <c r="G86" t="s">
        <v>25</v>
      </c>
      <c r="H86" t="s">
        <v>54</v>
      </c>
      <c r="I86" s="1">
        <v>6000</v>
      </c>
      <c r="J86" s="9">
        <v>2</v>
      </c>
      <c r="M86" s="1">
        <v>13358.87</v>
      </c>
    </row>
    <row r="87" spans="1:16" x14ac:dyDescent="0.25">
      <c r="A87" t="s">
        <v>380</v>
      </c>
      <c r="B87" s="2">
        <v>42982</v>
      </c>
      <c r="C87" t="s">
        <v>381</v>
      </c>
      <c r="D87">
        <v>1</v>
      </c>
      <c r="E87" t="s">
        <v>382</v>
      </c>
      <c r="F87" t="s">
        <v>53</v>
      </c>
      <c r="G87" t="s">
        <v>25</v>
      </c>
      <c r="H87" t="s">
        <v>383</v>
      </c>
      <c r="I87" s="8">
        <v>2815</v>
      </c>
      <c r="M87" s="1">
        <v>16173.87</v>
      </c>
    </row>
    <row r="88" spans="1:16" x14ac:dyDescent="0.25">
      <c r="A88" t="s">
        <v>384</v>
      </c>
      <c r="B88" s="2">
        <v>42989</v>
      </c>
      <c r="C88" t="s">
        <v>71</v>
      </c>
      <c r="D88">
        <v>1</v>
      </c>
      <c r="E88" t="s">
        <v>385</v>
      </c>
      <c r="F88" t="s">
        <v>24</v>
      </c>
      <c r="G88" t="s">
        <v>35</v>
      </c>
      <c r="H88" t="s">
        <v>73</v>
      </c>
      <c r="K88" s="1">
        <v>6167</v>
      </c>
      <c r="L88" s="9">
        <v>2</v>
      </c>
      <c r="M88" s="1">
        <v>10006.870000000001</v>
      </c>
      <c r="N88">
        <v>-167</v>
      </c>
      <c r="O88" s="10">
        <f>+N83+N88</f>
        <v>691.86000000000968</v>
      </c>
      <c r="P88" t="s">
        <v>463</v>
      </c>
    </row>
    <row r="89" spans="1:16" x14ac:dyDescent="0.25">
      <c r="A89" t="s">
        <v>386</v>
      </c>
      <c r="B89" s="2">
        <v>42993</v>
      </c>
      <c r="C89" t="s">
        <v>387</v>
      </c>
      <c r="D89">
        <v>1</v>
      </c>
      <c r="E89" t="s">
        <v>388</v>
      </c>
      <c r="F89" t="s">
        <v>53</v>
      </c>
      <c r="G89" t="s">
        <v>25</v>
      </c>
      <c r="H89" t="s">
        <v>54</v>
      </c>
      <c r="I89" s="1">
        <v>6000</v>
      </c>
      <c r="J89" s="9">
        <v>3</v>
      </c>
      <c r="M89" s="1">
        <v>16006.87</v>
      </c>
    </row>
    <row r="90" spans="1:16" x14ac:dyDescent="0.25">
      <c r="A90" t="s">
        <v>420</v>
      </c>
      <c r="B90" s="2">
        <v>43008</v>
      </c>
      <c r="C90" t="s">
        <v>421</v>
      </c>
      <c r="D90">
        <v>1</v>
      </c>
      <c r="E90" t="s">
        <v>422</v>
      </c>
      <c r="F90" t="s">
        <v>24</v>
      </c>
      <c r="G90" t="s">
        <v>25</v>
      </c>
      <c r="H90" t="s">
        <v>423</v>
      </c>
      <c r="K90">
        <v>744.02</v>
      </c>
      <c r="L90" s="9">
        <v>4</v>
      </c>
      <c r="M90" s="1">
        <v>15262.85</v>
      </c>
    </row>
    <row r="91" spans="1:16" x14ac:dyDescent="0.25">
      <c r="A91" t="s">
        <v>406</v>
      </c>
      <c r="B91" s="2">
        <v>43019</v>
      </c>
      <c r="C91" t="s">
        <v>407</v>
      </c>
      <c r="D91">
        <v>1</v>
      </c>
      <c r="E91" t="s">
        <v>408</v>
      </c>
      <c r="F91" t="s">
        <v>53</v>
      </c>
      <c r="G91" t="s">
        <v>25</v>
      </c>
      <c r="H91" t="s">
        <v>409</v>
      </c>
      <c r="I91" s="1">
        <v>10000</v>
      </c>
      <c r="M91" s="1">
        <v>25262.85</v>
      </c>
    </row>
    <row r="92" spans="1:16" x14ac:dyDescent="0.25">
      <c r="A92" t="s">
        <v>410</v>
      </c>
      <c r="B92" s="2">
        <v>43026</v>
      </c>
      <c r="C92" t="s">
        <v>258</v>
      </c>
      <c r="D92">
        <v>1</v>
      </c>
      <c r="E92" t="s">
        <v>411</v>
      </c>
      <c r="F92" t="s">
        <v>24</v>
      </c>
      <c r="G92" t="s">
        <v>35</v>
      </c>
      <c r="H92" t="s">
        <v>412</v>
      </c>
      <c r="K92" s="1">
        <v>6500</v>
      </c>
      <c r="L92" s="9" t="s">
        <v>210</v>
      </c>
      <c r="M92" s="1">
        <v>18762.849999999999</v>
      </c>
    </row>
    <row r="93" spans="1:16" x14ac:dyDescent="0.25">
      <c r="A93" t="s">
        <v>413</v>
      </c>
      <c r="B93" s="2">
        <v>43033</v>
      </c>
      <c r="C93" t="s">
        <v>71</v>
      </c>
      <c r="D93">
        <v>1</v>
      </c>
      <c r="E93" t="s">
        <v>414</v>
      </c>
      <c r="F93" t="s">
        <v>24</v>
      </c>
      <c r="G93" t="s">
        <v>35</v>
      </c>
      <c r="H93" t="s">
        <v>73</v>
      </c>
      <c r="K93">
        <v>483</v>
      </c>
      <c r="L93" s="9">
        <v>3</v>
      </c>
      <c r="M93" s="1">
        <v>18279.849999999999</v>
      </c>
    </row>
    <row r="94" spans="1:16" x14ac:dyDescent="0.25">
      <c r="A94" t="s">
        <v>415</v>
      </c>
      <c r="B94" s="2">
        <v>43033</v>
      </c>
      <c r="C94" t="s">
        <v>71</v>
      </c>
      <c r="D94">
        <v>1</v>
      </c>
      <c r="E94" t="s">
        <v>416</v>
      </c>
      <c r="F94" t="s">
        <v>24</v>
      </c>
      <c r="G94" t="s">
        <v>35</v>
      </c>
      <c r="H94" t="s">
        <v>73</v>
      </c>
      <c r="K94" s="1">
        <v>5109</v>
      </c>
      <c r="L94" s="9">
        <v>3</v>
      </c>
      <c r="M94" s="1">
        <v>13170.85</v>
      </c>
      <c r="N94" s="1">
        <f>+I89-K94-K93</f>
        <v>408</v>
      </c>
    </row>
    <row r="95" spans="1:16" x14ac:dyDescent="0.25">
      <c r="A95" t="s">
        <v>424</v>
      </c>
      <c r="B95" s="2">
        <v>43039</v>
      </c>
      <c r="C95" t="s">
        <v>425</v>
      </c>
      <c r="D95">
        <v>1</v>
      </c>
      <c r="E95" t="s">
        <v>426</v>
      </c>
      <c r="F95" t="s">
        <v>24</v>
      </c>
      <c r="G95" t="s">
        <v>35</v>
      </c>
      <c r="H95" t="s">
        <v>427</v>
      </c>
      <c r="K95" s="1">
        <v>6500</v>
      </c>
      <c r="L95" s="9">
        <v>4</v>
      </c>
      <c r="M95" s="1">
        <v>6670.85</v>
      </c>
    </row>
    <row r="96" spans="1:16" x14ac:dyDescent="0.25">
      <c r="A96" t="s">
        <v>428</v>
      </c>
      <c r="B96" s="2">
        <v>43039</v>
      </c>
      <c r="C96" t="s">
        <v>429</v>
      </c>
      <c r="D96">
        <v>1</v>
      </c>
      <c r="E96" t="s">
        <v>430</v>
      </c>
      <c r="F96" t="s">
        <v>24</v>
      </c>
      <c r="G96" t="s">
        <v>35</v>
      </c>
      <c r="H96" t="s">
        <v>431</v>
      </c>
      <c r="K96">
        <v>406</v>
      </c>
      <c r="L96" s="9">
        <v>4</v>
      </c>
      <c r="M96" s="1">
        <v>6264.85</v>
      </c>
    </row>
    <row r="97" spans="1:15" x14ac:dyDescent="0.25">
      <c r="A97" t="s">
        <v>432</v>
      </c>
      <c r="B97" s="2">
        <v>43039</v>
      </c>
      <c r="C97" t="s">
        <v>433</v>
      </c>
      <c r="D97">
        <v>1</v>
      </c>
      <c r="E97" t="s">
        <v>434</v>
      </c>
      <c r="F97" t="s">
        <v>24</v>
      </c>
      <c r="G97" t="s">
        <v>35</v>
      </c>
      <c r="H97" t="s">
        <v>435</v>
      </c>
      <c r="K97">
        <v>406</v>
      </c>
      <c r="L97" s="9">
        <v>4</v>
      </c>
      <c r="M97" s="1">
        <v>5858.85</v>
      </c>
    </row>
    <row r="98" spans="1:15" x14ac:dyDescent="0.25">
      <c r="A98" t="s">
        <v>436</v>
      </c>
      <c r="B98" s="2">
        <v>43039</v>
      </c>
      <c r="C98" t="s">
        <v>437</v>
      </c>
      <c r="D98">
        <v>1</v>
      </c>
      <c r="E98" t="s">
        <v>438</v>
      </c>
      <c r="F98" t="s">
        <v>24</v>
      </c>
      <c r="G98" t="s">
        <v>35</v>
      </c>
      <c r="H98" t="s">
        <v>439</v>
      </c>
      <c r="K98">
        <v>440</v>
      </c>
      <c r="L98" s="9">
        <v>4</v>
      </c>
      <c r="M98" s="1">
        <v>5418.85</v>
      </c>
    </row>
    <row r="99" spans="1:15" x14ac:dyDescent="0.25">
      <c r="A99" t="s">
        <v>440</v>
      </c>
      <c r="B99" s="2">
        <v>43039</v>
      </c>
      <c r="C99" t="s">
        <v>441</v>
      </c>
      <c r="D99">
        <v>1</v>
      </c>
      <c r="E99" t="s">
        <v>442</v>
      </c>
      <c r="F99" t="s">
        <v>24</v>
      </c>
      <c r="G99" t="s">
        <v>35</v>
      </c>
      <c r="H99" t="s">
        <v>443</v>
      </c>
      <c r="K99">
        <v>290</v>
      </c>
      <c r="L99" s="9">
        <v>4</v>
      </c>
      <c r="M99" s="1">
        <v>5128.8500000000004</v>
      </c>
    </row>
    <row r="100" spans="1:15" x14ac:dyDescent="0.25">
      <c r="A100" t="s">
        <v>444</v>
      </c>
      <c r="B100" s="2">
        <v>43039</v>
      </c>
      <c r="C100" t="s">
        <v>445</v>
      </c>
      <c r="D100">
        <v>1</v>
      </c>
      <c r="E100" t="s">
        <v>446</v>
      </c>
      <c r="F100" t="s">
        <v>24</v>
      </c>
      <c r="G100" t="s">
        <v>35</v>
      </c>
      <c r="H100" t="s">
        <v>447</v>
      </c>
      <c r="K100">
        <v>406</v>
      </c>
      <c r="L100" s="9">
        <v>4</v>
      </c>
      <c r="M100" s="1">
        <v>4722.8500000000004</v>
      </c>
    </row>
    <row r="101" spans="1:15" x14ac:dyDescent="0.25">
      <c r="A101" t="s">
        <v>448</v>
      </c>
      <c r="B101" s="2">
        <v>43039</v>
      </c>
      <c r="C101" t="s">
        <v>449</v>
      </c>
      <c r="D101">
        <v>1</v>
      </c>
      <c r="E101" t="s">
        <v>450</v>
      </c>
      <c r="F101" t="s">
        <v>24</v>
      </c>
      <c r="G101" t="s">
        <v>35</v>
      </c>
      <c r="H101" t="s">
        <v>435</v>
      </c>
      <c r="K101">
        <v>406</v>
      </c>
      <c r="L101" s="9">
        <v>4</v>
      </c>
      <c r="M101" s="1">
        <v>4316.8500000000004</v>
      </c>
      <c r="N101" s="1">
        <f>+I91-K90-K95-K96-K97-K98-K99-K100-K101</f>
        <v>401.97999999999956</v>
      </c>
      <c r="O101" t="s">
        <v>462</v>
      </c>
    </row>
    <row r="102" spans="1:15" x14ac:dyDescent="0.25">
      <c r="A102" t="s">
        <v>451</v>
      </c>
      <c r="B102" s="2">
        <v>43039</v>
      </c>
      <c r="C102" t="s">
        <v>452</v>
      </c>
      <c r="D102">
        <v>1</v>
      </c>
      <c r="E102" t="s">
        <v>453</v>
      </c>
      <c r="F102" t="s">
        <v>24</v>
      </c>
      <c r="G102" t="s">
        <v>35</v>
      </c>
      <c r="H102" t="s">
        <v>454</v>
      </c>
      <c r="K102">
        <v>605.51</v>
      </c>
      <c r="M102" s="1">
        <v>3711.34</v>
      </c>
    </row>
    <row r="103" spans="1:15" x14ac:dyDescent="0.25">
      <c r="A103" t="s">
        <v>455</v>
      </c>
      <c r="B103" s="2">
        <v>43039</v>
      </c>
      <c r="C103" t="s">
        <v>71</v>
      </c>
      <c r="D103">
        <v>1</v>
      </c>
      <c r="E103" t="s">
        <v>456</v>
      </c>
      <c r="F103" t="s">
        <v>24</v>
      </c>
      <c r="G103" t="s">
        <v>25</v>
      </c>
      <c r="H103" t="s">
        <v>457</v>
      </c>
      <c r="K103">
        <v>680</v>
      </c>
      <c r="M103" s="1">
        <v>3031.34</v>
      </c>
      <c r="N103" s="1"/>
    </row>
    <row r="104" spans="1:15" x14ac:dyDescent="0.25">
      <c r="H104" t="s">
        <v>44</v>
      </c>
      <c r="I104" s="1">
        <v>40215</v>
      </c>
      <c r="K104" s="1">
        <v>90553.67</v>
      </c>
    </row>
    <row r="105" spans="1:15" x14ac:dyDescent="0.25">
      <c r="H105" t="s">
        <v>45</v>
      </c>
      <c r="M105" s="1">
        <v>3031.34</v>
      </c>
    </row>
    <row r="106" spans="1:15" x14ac:dyDescent="0.25">
      <c r="A106" t="s">
        <v>10</v>
      </c>
      <c r="B106" t="s">
        <v>11</v>
      </c>
      <c r="C106" t="s">
        <v>221</v>
      </c>
      <c r="D106" t="s">
        <v>417</v>
      </c>
      <c r="E106" t="s">
        <v>325</v>
      </c>
      <c r="F106" t="s">
        <v>269</v>
      </c>
      <c r="G106" t="s">
        <v>10</v>
      </c>
      <c r="H106" t="s">
        <v>270</v>
      </c>
      <c r="I106" t="s">
        <v>18</v>
      </c>
      <c r="K106" t="s">
        <v>14</v>
      </c>
      <c r="M106" t="s">
        <v>221</v>
      </c>
    </row>
    <row r="108" spans="1:15" x14ac:dyDescent="0.25">
      <c r="A108" t="s">
        <v>5</v>
      </c>
      <c r="B108" t="s">
        <v>6</v>
      </c>
      <c r="C108" t="s">
        <v>76</v>
      </c>
      <c r="D108" t="s">
        <v>77</v>
      </c>
      <c r="E108" t="s">
        <v>345</v>
      </c>
      <c r="F108" t="s">
        <v>308</v>
      </c>
    </row>
    <row r="109" spans="1:15" x14ac:dyDescent="0.25">
      <c r="A109" t="s">
        <v>10</v>
      </c>
      <c r="B109" t="s">
        <v>11</v>
      </c>
      <c r="C109" t="s">
        <v>221</v>
      </c>
      <c r="D109" t="s">
        <v>417</v>
      </c>
      <c r="E109" t="s">
        <v>325</v>
      </c>
      <c r="F109" t="s">
        <v>269</v>
      </c>
      <c r="G109" t="s">
        <v>10</v>
      </c>
      <c r="H109" t="s">
        <v>270</v>
      </c>
      <c r="I109" t="s">
        <v>18</v>
      </c>
      <c r="K109" t="s">
        <v>14</v>
      </c>
      <c r="M109" t="s">
        <v>221</v>
      </c>
    </row>
    <row r="110" spans="1:15" x14ac:dyDescent="0.25">
      <c r="H110" t="s">
        <v>20</v>
      </c>
      <c r="M110" s="1">
        <v>3535</v>
      </c>
    </row>
    <row r="111" spans="1:15" x14ac:dyDescent="0.25">
      <c r="A111" t="s">
        <v>50</v>
      </c>
      <c r="B111" s="2">
        <v>42754</v>
      </c>
      <c r="C111" t="s">
        <v>51</v>
      </c>
      <c r="D111">
        <v>1</v>
      </c>
      <c r="E111" t="s">
        <v>52</v>
      </c>
      <c r="F111" t="s">
        <v>53</v>
      </c>
      <c r="G111" t="s">
        <v>25</v>
      </c>
      <c r="H111" t="s">
        <v>263</v>
      </c>
      <c r="I111" s="1">
        <v>4300</v>
      </c>
      <c r="M111" s="1">
        <v>7835</v>
      </c>
    </row>
    <row r="112" spans="1:15" x14ac:dyDescent="0.25">
      <c r="A112" t="s">
        <v>80</v>
      </c>
      <c r="B112" s="2">
        <v>42789</v>
      </c>
      <c r="C112" t="s">
        <v>81</v>
      </c>
      <c r="D112">
        <v>1</v>
      </c>
      <c r="E112" t="s">
        <v>82</v>
      </c>
      <c r="F112" t="s">
        <v>24</v>
      </c>
      <c r="G112" t="s">
        <v>35</v>
      </c>
      <c r="H112" t="s">
        <v>83</v>
      </c>
      <c r="K112" s="1">
        <v>4300</v>
      </c>
      <c r="M112" s="1">
        <v>3535</v>
      </c>
    </row>
    <row r="113" spans="1:14" x14ac:dyDescent="0.25">
      <c r="A113" t="s">
        <v>32</v>
      </c>
      <c r="B113" s="2">
        <v>42790</v>
      </c>
      <c r="C113" t="s">
        <v>33</v>
      </c>
      <c r="D113">
        <v>1</v>
      </c>
      <c r="E113" t="s">
        <v>34</v>
      </c>
      <c r="F113" t="s">
        <v>24</v>
      </c>
      <c r="G113" t="s">
        <v>35</v>
      </c>
      <c r="H113" t="s">
        <v>84</v>
      </c>
      <c r="K113" s="1">
        <v>3535</v>
      </c>
      <c r="M113">
        <v>0</v>
      </c>
    </row>
    <row r="114" spans="1:14" x14ac:dyDescent="0.25">
      <c r="A114" t="s">
        <v>310</v>
      </c>
      <c r="B114" s="2">
        <v>42892</v>
      </c>
      <c r="C114" t="s">
        <v>311</v>
      </c>
      <c r="D114">
        <v>1</v>
      </c>
      <c r="E114" t="s">
        <v>346</v>
      </c>
      <c r="F114" t="s">
        <v>53</v>
      </c>
      <c r="G114" t="s">
        <v>25</v>
      </c>
      <c r="H114" t="s">
        <v>54</v>
      </c>
      <c r="I114" s="1">
        <v>7000</v>
      </c>
      <c r="M114" s="1">
        <v>7000</v>
      </c>
    </row>
    <row r="115" spans="1:14" x14ac:dyDescent="0.25">
      <c r="A115" t="s">
        <v>347</v>
      </c>
      <c r="B115" s="2">
        <v>42959</v>
      </c>
      <c r="C115" t="s">
        <v>71</v>
      </c>
      <c r="D115">
        <v>1</v>
      </c>
      <c r="E115" t="s">
        <v>348</v>
      </c>
      <c r="F115" t="s">
        <v>24</v>
      </c>
      <c r="G115" t="s">
        <v>35</v>
      </c>
      <c r="H115" t="s">
        <v>83</v>
      </c>
      <c r="K115" s="1">
        <v>7000</v>
      </c>
      <c r="M115">
        <v>0</v>
      </c>
    </row>
    <row r="116" spans="1:14" x14ac:dyDescent="0.25">
      <c r="H116" t="s">
        <v>44</v>
      </c>
      <c r="I116" s="1">
        <v>11300</v>
      </c>
      <c r="K116" s="1">
        <v>14835</v>
      </c>
    </row>
    <row r="117" spans="1:14" x14ac:dyDescent="0.25">
      <c r="H117" t="s">
        <v>45</v>
      </c>
      <c r="M117">
        <v>0</v>
      </c>
      <c r="N117" t="s">
        <v>95</v>
      </c>
    </row>
    <row r="118" spans="1:14" x14ac:dyDescent="0.25">
      <c r="A118" t="s">
        <v>10</v>
      </c>
      <c r="B118" t="s">
        <v>11</v>
      </c>
      <c r="C118" t="s">
        <v>221</v>
      </c>
      <c r="D118" t="s">
        <v>417</v>
      </c>
      <c r="E118" t="s">
        <v>325</v>
      </c>
      <c r="F118" t="s">
        <v>269</v>
      </c>
      <c r="G118" t="s">
        <v>10</v>
      </c>
      <c r="H118" t="s">
        <v>270</v>
      </c>
      <c r="I118" t="s">
        <v>18</v>
      </c>
      <c r="K118" t="s">
        <v>14</v>
      </c>
      <c r="M118" t="s">
        <v>221</v>
      </c>
    </row>
    <row r="120" spans="1:14" x14ac:dyDescent="0.25">
      <c r="A120" t="s">
        <v>5</v>
      </c>
      <c r="B120" t="s">
        <v>6</v>
      </c>
      <c r="C120" t="s">
        <v>389</v>
      </c>
      <c r="D120" t="s">
        <v>350</v>
      </c>
      <c r="E120" t="s">
        <v>351</v>
      </c>
      <c r="F120" t="s">
        <v>352</v>
      </c>
    </row>
    <row r="121" spans="1:14" x14ac:dyDescent="0.25">
      <c r="A121" t="s">
        <v>10</v>
      </c>
      <c r="B121" t="s">
        <v>11</v>
      </c>
      <c r="C121" t="s">
        <v>221</v>
      </c>
      <c r="D121" t="s">
        <v>417</v>
      </c>
      <c r="E121" t="s">
        <v>325</v>
      </c>
      <c r="F121" t="s">
        <v>269</v>
      </c>
      <c r="G121" t="s">
        <v>10</v>
      </c>
      <c r="H121" t="s">
        <v>270</v>
      </c>
      <c r="I121" t="s">
        <v>18</v>
      </c>
      <c r="K121" t="s">
        <v>14</v>
      </c>
      <c r="M121" t="s">
        <v>221</v>
      </c>
    </row>
    <row r="122" spans="1:14" x14ac:dyDescent="0.25">
      <c r="H122" t="s">
        <v>20</v>
      </c>
      <c r="M122">
        <v>0.5</v>
      </c>
    </row>
    <row r="123" spans="1:14" x14ac:dyDescent="0.25">
      <c r="A123" t="s">
        <v>353</v>
      </c>
      <c r="B123" s="2">
        <v>42977</v>
      </c>
      <c r="C123" t="s">
        <v>71</v>
      </c>
      <c r="D123">
        <v>1</v>
      </c>
      <c r="E123" t="s">
        <v>354</v>
      </c>
      <c r="F123" t="s">
        <v>24</v>
      </c>
      <c r="G123" t="s">
        <v>35</v>
      </c>
      <c r="H123" t="s">
        <v>355</v>
      </c>
      <c r="K123" s="1">
        <v>3500</v>
      </c>
      <c r="M123" s="1">
        <v>-3499.5</v>
      </c>
    </row>
    <row r="124" spans="1:14" x14ac:dyDescent="0.25">
      <c r="A124" t="s">
        <v>390</v>
      </c>
      <c r="B124" s="2">
        <v>42993</v>
      </c>
      <c r="C124" t="s">
        <v>391</v>
      </c>
      <c r="D124">
        <v>1</v>
      </c>
      <c r="E124" t="s">
        <v>392</v>
      </c>
      <c r="F124" t="s">
        <v>53</v>
      </c>
      <c r="G124" t="s">
        <v>25</v>
      </c>
      <c r="H124" t="s">
        <v>54</v>
      </c>
      <c r="I124" s="1">
        <v>6000</v>
      </c>
      <c r="M124" s="1">
        <v>2500.5</v>
      </c>
    </row>
    <row r="125" spans="1:14" x14ac:dyDescent="0.25">
      <c r="A125" t="s">
        <v>393</v>
      </c>
      <c r="B125" s="2">
        <v>43005</v>
      </c>
      <c r="C125" t="s">
        <v>394</v>
      </c>
      <c r="D125">
        <v>1</v>
      </c>
      <c r="E125" t="s">
        <v>395</v>
      </c>
      <c r="F125" t="s">
        <v>53</v>
      </c>
      <c r="G125" t="s">
        <v>25</v>
      </c>
      <c r="H125" t="s">
        <v>54</v>
      </c>
      <c r="I125" s="1">
        <v>4000</v>
      </c>
      <c r="M125" s="1">
        <v>6500.5</v>
      </c>
    </row>
    <row r="126" spans="1:14" x14ac:dyDescent="0.25">
      <c r="A126" t="s">
        <v>458</v>
      </c>
      <c r="B126" s="2">
        <v>43018</v>
      </c>
      <c r="C126" t="s">
        <v>71</v>
      </c>
      <c r="D126">
        <v>1</v>
      </c>
      <c r="E126" t="s">
        <v>459</v>
      </c>
      <c r="F126" t="s">
        <v>24</v>
      </c>
      <c r="G126" t="s">
        <v>35</v>
      </c>
      <c r="H126" t="s">
        <v>355</v>
      </c>
      <c r="K126" s="1">
        <v>4000.35</v>
      </c>
      <c r="M126" s="1">
        <v>2500.15</v>
      </c>
    </row>
    <row r="127" spans="1:14" x14ac:dyDescent="0.25">
      <c r="A127" t="s">
        <v>460</v>
      </c>
      <c r="B127" s="2">
        <v>43018</v>
      </c>
      <c r="C127" t="s">
        <v>71</v>
      </c>
      <c r="D127">
        <v>1</v>
      </c>
      <c r="E127" t="s">
        <v>461</v>
      </c>
      <c r="F127" t="s">
        <v>24</v>
      </c>
      <c r="G127" t="s">
        <v>35</v>
      </c>
      <c r="H127" t="s">
        <v>355</v>
      </c>
      <c r="K127" s="1">
        <v>5999.91</v>
      </c>
      <c r="M127" s="1">
        <v>-3499.76</v>
      </c>
    </row>
    <row r="128" spans="1:14" x14ac:dyDescent="0.25">
      <c r="H128" t="s">
        <v>44</v>
      </c>
      <c r="I128" s="1">
        <v>10000</v>
      </c>
      <c r="K128" s="1">
        <v>13500.26</v>
      </c>
    </row>
    <row r="129" spans="1:14" x14ac:dyDescent="0.25">
      <c r="H129" t="s">
        <v>45</v>
      </c>
      <c r="M129" s="1">
        <v>-3499.76</v>
      </c>
    </row>
    <row r="130" spans="1:14" x14ac:dyDescent="0.25">
      <c r="A130" t="s">
        <v>10</v>
      </c>
      <c r="B130" t="s">
        <v>11</v>
      </c>
      <c r="C130" t="s">
        <v>221</v>
      </c>
      <c r="D130" t="s">
        <v>417</v>
      </c>
      <c r="E130" t="s">
        <v>325</v>
      </c>
      <c r="F130" t="s">
        <v>269</v>
      </c>
      <c r="G130" t="s">
        <v>10</v>
      </c>
      <c r="H130" t="s">
        <v>270</v>
      </c>
      <c r="I130" t="s">
        <v>18</v>
      </c>
      <c r="K130" t="s">
        <v>14</v>
      </c>
      <c r="M130" t="s">
        <v>221</v>
      </c>
    </row>
    <row r="132" spans="1:14" x14ac:dyDescent="0.25">
      <c r="A132" t="s">
        <v>5</v>
      </c>
      <c r="B132" t="s">
        <v>6</v>
      </c>
      <c r="C132" t="s">
        <v>85</v>
      </c>
      <c r="D132" t="s">
        <v>86</v>
      </c>
      <c r="E132" t="s">
        <v>356</v>
      </c>
      <c r="F132" t="s">
        <v>315</v>
      </c>
    </row>
    <row r="133" spans="1:14" x14ac:dyDescent="0.25">
      <c r="A133" t="s">
        <v>10</v>
      </c>
      <c r="B133" t="s">
        <v>11</v>
      </c>
      <c r="C133" t="s">
        <v>221</v>
      </c>
      <c r="D133" t="s">
        <v>417</v>
      </c>
      <c r="E133" t="s">
        <v>325</v>
      </c>
      <c r="F133" t="s">
        <v>269</v>
      </c>
      <c r="G133" t="s">
        <v>10</v>
      </c>
      <c r="H133" t="s">
        <v>270</v>
      </c>
      <c r="I133" t="s">
        <v>18</v>
      </c>
      <c r="K133" t="s">
        <v>14</v>
      </c>
      <c r="M133" t="s">
        <v>221</v>
      </c>
    </row>
    <row r="134" spans="1:14" x14ac:dyDescent="0.25">
      <c r="H134" t="s">
        <v>20</v>
      </c>
      <c r="M134">
        <v>0</v>
      </c>
    </row>
    <row r="135" spans="1:14" x14ac:dyDescent="0.25">
      <c r="A135" t="s">
        <v>89</v>
      </c>
      <c r="B135" s="2">
        <v>42748</v>
      </c>
      <c r="C135" t="s">
        <v>90</v>
      </c>
      <c r="D135">
        <v>1</v>
      </c>
      <c r="E135" t="s">
        <v>91</v>
      </c>
      <c r="F135" t="s">
        <v>53</v>
      </c>
      <c r="G135" t="s">
        <v>25</v>
      </c>
      <c r="H135" t="s">
        <v>54</v>
      </c>
      <c r="I135" s="1">
        <v>4800</v>
      </c>
      <c r="M135" s="1">
        <v>4800</v>
      </c>
    </row>
    <row r="136" spans="1:14" x14ac:dyDescent="0.25">
      <c r="A136" t="s">
        <v>92</v>
      </c>
      <c r="B136" s="2">
        <v>42765</v>
      </c>
      <c r="C136" t="s">
        <v>71</v>
      </c>
      <c r="D136">
        <v>1</v>
      </c>
      <c r="E136" t="s">
        <v>93</v>
      </c>
      <c r="F136" t="s">
        <v>24</v>
      </c>
      <c r="G136" t="s">
        <v>35</v>
      </c>
      <c r="H136" t="s">
        <v>94</v>
      </c>
      <c r="K136" s="1">
        <v>4800.93</v>
      </c>
      <c r="M136">
        <v>-0.93</v>
      </c>
    </row>
    <row r="137" spans="1:14" x14ac:dyDescent="0.25">
      <c r="A137" t="s">
        <v>317</v>
      </c>
      <c r="B137" s="2">
        <v>42914</v>
      </c>
      <c r="C137" t="s">
        <v>318</v>
      </c>
      <c r="D137">
        <v>1</v>
      </c>
      <c r="E137" t="s">
        <v>357</v>
      </c>
      <c r="F137" t="s">
        <v>53</v>
      </c>
      <c r="G137" t="s">
        <v>25</v>
      </c>
      <c r="H137" t="s">
        <v>54</v>
      </c>
      <c r="I137" s="1">
        <v>5000</v>
      </c>
      <c r="M137" s="1">
        <v>4999.07</v>
      </c>
    </row>
    <row r="138" spans="1:14" x14ac:dyDescent="0.25">
      <c r="A138" t="s">
        <v>320</v>
      </c>
      <c r="B138" s="2">
        <v>42943</v>
      </c>
      <c r="C138" t="s">
        <v>71</v>
      </c>
      <c r="D138">
        <v>1</v>
      </c>
      <c r="E138" t="s">
        <v>358</v>
      </c>
      <c r="F138" t="s">
        <v>24</v>
      </c>
      <c r="G138" t="s">
        <v>35</v>
      </c>
      <c r="H138" t="s">
        <v>94</v>
      </c>
      <c r="K138" s="1">
        <v>5000.0200000000004</v>
      </c>
      <c r="M138">
        <v>-0.95</v>
      </c>
    </row>
    <row r="139" spans="1:14" x14ac:dyDescent="0.25">
      <c r="H139" t="s">
        <v>44</v>
      </c>
      <c r="I139" s="1">
        <v>9800</v>
      </c>
      <c r="K139" s="1">
        <v>9800.9500000000007</v>
      </c>
    </row>
    <row r="140" spans="1:14" x14ac:dyDescent="0.25">
      <c r="H140" t="s">
        <v>45</v>
      </c>
      <c r="M140">
        <v>-0.95</v>
      </c>
      <c r="N140" t="s">
        <v>95</v>
      </c>
    </row>
    <row r="141" spans="1:14" x14ac:dyDescent="0.25">
      <c r="A141" t="s">
        <v>10</v>
      </c>
      <c r="B141" t="s">
        <v>11</v>
      </c>
      <c r="C141" t="s">
        <v>221</v>
      </c>
      <c r="D141" t="s">
        <v>417</v>
      </c>
      <c r="E141" t="s">
        <v>325</v>
      </c>
      <c r="F141" t="s">
        <v>269</v>
      </c>
      <c r="G141" t="s">
        <v>10</v>
      </c>
      <c r="H141" t="s">
        <v>270</v>
      </c>
      <c r="I141" t="s">
        <v>18</v>
      </c>
      <c r="K141" t="s">
        <v>14</v>
      </c>
      <c r="M141" t="s">
        <v>221</v>
      </c>
    </row>
    <row r="143" spans="1:14" x14ac:dyDescent="0.25">
      <c r="A143" t="s">
        <v>5</v>
      </c>
      <c r="B143" t="s">
        <v>6</v>
      </c>
      <c r="C143">
        <v>5</v>
      </c>
      <c r="D143" t="s">
        <v>396</v>
      </c>
      <c r="E143" t="s">
        <v>397</v>
      </c>
      <c r="F143" t="s">
        <v>398</v>
      </c>
    </row>
    <row r="144" spans="1:14" x14ac:dyDescent="0.25">
      <c r="A144" t="s">
        <v>10</v>
      </c>
      <c r="B144" t="s">
        <v>11</v>
      </c>
      <c r="C144" t="s">
        <v>221</v>
      </c>
      <c r="D144" t="s">
        <v>417</v>
      </c>
      <c r="E144" t="s">
        <v>325</v>
      </c>
      <c r="F144" t="s">
        <v>269</v>
      </c>
      <c r="G144" t="s">
        <v>10</v>
      </c>
      <c r="H144" t="s">
        <v>270</v>
      </c>
      <c r="I144" t="s">
        <v>18</v>
      </c>
      <c r="K144" t="s">
        <v>14</v>
      </c>
      <c r="M144" t="s">
        <v>221</v>
      </c>
    </row>
    <row r="145" spans="1:14" x14ac:dyDescent="0.25">
      <c r="H145" t="s">
        <v>20</v>
      </c>
      <c r="M145" s="1">
        <v>29600</v>
      </c>
    </row>
    <row r="146" spans="1:14" x14ac:dyDescent="0.25">
      <c r="A146" t="s">
        <v>399</v>
      </c>
      <c r="B146" s="2">
        <v>42825</v>
      </c>
      <c r="C146" t="s">
        <v>400</v>
      </c>
      <c r="D146">
        <v>1</v>
      </c>
      <c r="E146" t="s">
        <v>401</v>
      </c>
      <c r="F146" t="s">
        <v>24</v>
      </c>
      <c r="G146" t="s">
        <v>25</v>
      </c>
      <c r="H146" t="s">
        <v>402</v>
      </c>
      <c r="K146" s="1">
        <v>29600</v>
      </c>
      <c r="M146">
        <v>0</v>
      </c>
    </row>
    <row r="147" spans="1:14" x14ac:dyDescent="0.25">
      <c r="H147" t="s">
        <v>44</v>
      </c>
      <c r="I147">
        <v>0</v>
      </c>
      <c r="K147" s="1">
        <v>29600</v>
      </c>
    </row>
    <row r="148" spans="1:14" x14ac:dyDescent="0.25">
      <c r="H148" t="s">
        <v>45</v>
      </c>
      <c r="M148">
        <v>0</v>
      </c>
      <c r="N148" t="s">
        <v>95</v>
      </c>
    </row>
    <row r="149" spans="1:14" x14ac:dyDescent="0.25">
      <c r="A149" t="s">
        <v>10</v>
      </c>
      <c r="B149" t="s">
        <v>11</v>
      </c>
      <c r="C149" t="s">
        <v>221</v>
      </c>
      <c r="D149" t="s">
        <v>417</v>
      </c>
      <c r="E149" t="s">
        <v>325</v>
      </c>
      <c r="F149" t="s">
        <v>269</v>
      </c>
      <c r="G149" t="s">
        <v>10</v>
      </c>
      <c r="H149" t="s">
        <v>270</v>
      </c>
      <c r="I149" t="s">
        <v>18</v>
      </c>
      <c r="K149" t="s">
        <v>14</v>
      </c>
      <c r="M149" t="s">
        <v>221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50"/>
  <sheetViews>
    <sheetView topLeftCell="A82" workbookViewId="0">
      <selection activeCell="K90" sqref="K90"/>
    </sheetView>
  </sheetViews>
  <sheetFormatPr baseColWidth="10" defaultRowHeight="15" x14ac:dyDescent="0.25"/>
  <cols>
    <col min="8" max="8" width="39.85546875" bestFit="1" customWidth="1"/>
    <col min="9" max="9" width="11.42578125" style="13"/>
    <col min="10" max="10" width="3.7109375" style="15" customWidth="1"/>
    <col min="12" max="12" width="3.7109375" style="15" customWidth="1"/>
    <col min="14" max="14" width="18.7109375" style="14" bestFit="1" customWidth="1"/>
  </cols>
  <sheetData>
    <row r="1" spans="1:13" x14ac:dyDescent="0.25">
      <c r="H1" t="s">
        <v>20</v>
      </c>
      <c r="M1" s="1">
        <v>-156437.42000000001</v>
      </c>
    </row>
    <row r="2" spans="1:13" x14ac:dyDescent="0.25">
      <c r="A2" t="s">
        <v>274</v>
      </c>
      <c r="B2" s="2">
        <v>42766</v>
      </c>
      <c r="C2" t="s">
        <v>275</v>
      </c>
      <c r="D2">
        <v>1</v>
      </c>
      <c r="E2" t="s">
        <v>328</v>
      </c>
      <c r="F2" t="s">
        <v>24</v>
      </c>
      <c r="G2" t="s">
        <v>25</v>
      </c>
      <c r="H2" t="s">
        <v>363</v>
      </c>
      <c r="K2" s="1">
        <v>3298.88</v>
      </c>
      <c r="M2" s="1">
        <v>-159736.29999999999</v>
      </c>
    </row>
    <row r="3" spans="1:13" x14ac:dyDescent="0.25">
      <c r="A3" t="s">
        <v>274</v>
      </c>
      <c r="B3" s="2">
        <v>42766</v>
      </c>
      <c r="C3" t="s">
        <v>275</v>
      </c>
      <c r="D3">
        <v>1</v>
      </c>
      <c r="E3" t="s">
        <v>328</v>
      </c>
      <c r="F3" t="s">
        <v>24</v>
      </c>
      <c r="G3" t="s">
        <v>25</v>
      </c>
      <c r="H3" t="s">
        <v>363</v>
      </c>
      <c r="K3" s="1">
        <v>1668.97</v>
      </c>
      <c r="M3" s="1">
        <v>-161405.26999999999</v>
      </c>
    </row>
    <row r="4" spans="1:13" x14ac:dyDescent="0.25">
      <c r="A4" t="s">
        <v>21</v>
      </c>
      <c r="B4" s="2">
        <v>42786</v>
      </c>
      <c r="C4" t="s">
        <v>22</v>
      </c>
      <c r="D4">
        <v>1</v>
      </c>
      <c r="E4" t="s">
        <v>23</v>
      </c>
      <c r="F4" t="s">
        <v>24</v>
      </c>
      <c r="G4" t="s">
        <v>25</v>
      </c>
      <c r="H4" t="s">
        <v>26</v>
      </c>
      <c r="I4" s="13">
        <v>727.66</v>
      </c>
      <c r="M4" s="1">
        <v>-160677.60999999999</v>
      </c>
    </row>
    <row r="5" spans="1:13" x14ac:dyDescent="0.25">
      <c r="A5" t="s">
        <v>27</v>
      </c>
      <c r="B5" s="2">
        <v>42790</v>
      </c>
      <c r="C5" t="s">
        <v>28</v>
      </c>
      <c r="D5">
        <v>1</v>
      </c>
      <c r="E5" t="s">
        <v>29</v>
      </c>
      <c r="F5" t="s">
        <v>24</v>
      </c>
      <c r="G5" t="s">
        <v>30</v>
      </c>
      <c r="H5" t="s">
        <v>31</v>
      </c>
      <c r="I5" s="13">
        <v>11428.27</v>
      </c>
      <c r="M5" s="1">
        <v>-149249.34</v>
      </c>
    </row>
    <row r="6" spans="1:13" x14ac:dyDescent="0.25">
      <c r="A6" t="s">
        <v>32</v>
      </c>
      <c r="B6" s="2">
        <v>42790</v>
      </c>
      <c r="C6" t="s">
        <v>33</v>
      </c>
      <c r="D6">
        <v>1</v>
      </c>
      <c r="E6" t="s">
        <v>34</v>
      </c>
      <c r="F6" t="s">
        <v>24</v>
      </c>
      <c r="G6" t="s">
        <v>35</v>
      </c>
      <c r="H6" t="s">
        <v>36</v>
      </c>
      <c r="K6" s="1">
        <v>3828</v>
      </c>
      <c r="M6" s="1">
        <v>-153077.34</v>
      </c>
    </row>
    <row r="7" spans="1:13" x14ac:dyDescent="0.25">
      <c r="A7" t="s">
        <v>32</v>
      </c>
      <c r="B7" s="2">
        <v>42790</v>
      </c>
      <c r="C7" t="s">
        <v>33</v>
      </c>
      <c r="D7">
        <v>1</v>
      </c>
      <c r="E7" t="s">
        <v>34</v>
      </c>
      <c r="F7" t="s">
        <v>24</v>
      </c>
      <c r="G7" t="s">
        <v>35</v>
      </c>
      <c r="H7" t="s">
        <v>37</v>
      </c>
      <c r="K7" s="1">
        <v>1623.99</v>
      </c>
      <c r="M7" s="1">
        <v>-154701.32999999999</v>
      </c>
    </row>
    <row r="8" spans="1:13" x14ac:dyDescent="0.25">
      <c r="A8" t="s">
        <v>32</v>
      </c>
      <c r="B8" s="2">
        <v>42790</v>
      </c>
      <c r="C8" t="s">
        <v>33</v>
      </c>
      <c r="D8">
        <v>1</v>
      </c>
      <c r="E8" t="s">
        <v>34</v>
      </c>
      <c r="F8" t="s">
        <v>24</v>
      </c>
      <c r="G8" t="s">
        <v>35</v>
      </c>
      <c r="H8" t="s">
        <v>38</v>
      </c>
      <c r="K8" s="1">
        <v>2663.95</v>
      </c>
      <c r="M8" s="1">
        <v>-157365.28</v>
      </c>
    </row>
    <row r="9" spans="1:13" x14ac:dyDescent="0.25">
      <c r="A9" t="s">
        <v>32</v>
      </c>
      <c r="B9" s="2">
        <v>42790</v>
      </c>
      <c r="C9" t="s">
        <v>33</v>
      </c>
      <c r="D9">
        <v>1</v>
      </c>
      <c r="E9" t="s">
        <v>34</v>
      </c>
      <c r="F9" t="s">
        <v>24</v>
      </c>
      <c r="G9" t="s">
        <v>35</v>
      </c>
      <c r="H9" t="s">
        <v>39</v>
      </c>
      <c r="K9" s="1">
        <v>1741.16</v>
      </c>
      <c r="M9" s="1">
        <v>-159106.44</v>
      </c>
    </row>
    <row r="10" spans="1:13" x14ac:dyDescent="0.25">
      <c r="A10" t="s">
        <v>32</v>
      </c>
      <c r="B10" s="2">
        <v>42790</v>
      </c>
      <c r="C10" t="s">
        <v>33</v>
      </c>
      <c r="D10">
        <v>1</v>
      </c>
      <c r="E10" t="s">
        <v>34</v>
      </c>
      <c r="F10" t="s">
        <v>24</v>
      </c>
      <c r="G10" t="s">
        <v>35</v>
      </c>
      <c r="H10" t="s">
        <v>40</v>
      </c>
      <c r="K10" s="1">
        <v>3500</v>
      </c>
      <c r="M10" s="1">
        <v>-162606.44</v>
      </c>
    </row>
    <row r="11" spans="1:13" x14ac:dyDescent="0.25">
      <c r="A11" t="s">
        <v>32</v>
      </c>
      <c r="B11" s="2">
        <v>42790</v>
      </c>
      <c r="C11" t="s">
        <v>33</v>
      </c>
      <c r="D11">
        <v>1</v>
      </c>
      <c r="E11" t="s">
        <v>34</v>
      </c>
      <c r="F11" t="s">
        <v>24</v>
      </c>
      <c r="G11" t="s">
        <v>35</v>
      </c>
      <c r="H11" t="s">
        <v>41</v>
      </c>
      <c r="K11" s="1">
        <v>4207.53</v>
      </c>
      <c r="M11" s="1">
        <v>-166813.97</v>
      </c>
    </row>
    <row r="12" spans="1:13" x14ac:dyDescent="0.25">
      <c r="A12" t="s">
        <v>32</v>
      </c>
      <c r="B12" s="2">
        <v>42790</v>
      </c>
      <c r="C12" t="s">
        <v>33</v>
      </c>
      <c r="D12">
        <v>1</v>
      </c>
      <c r="E12" t="s">
        <v>34</v>
      </c>
      <c r="F12" t="s">
        <v>24</v>
      </c>
      <c r="G12" t="s">
        <v>35</v>
      </c>
      <c r="H12" t="s">
        <v>42</v>
      </c>
      <c r="K12" s="1">
        <v>1763.06</v>
      </c>
      <c r="M12" s="1">
        <v>-168577.03</v>
      </c>
    </row>
    <row r="13" spans="1:13" x14ac:dyDescent="0.25">
      <c r="A13" t="s">
        <v>32</v>
      </c>
      <c r="B13" s="2">
        <v>42790</v>
      </c>
      <c r="C13" t="s">
        <v>33</v>
      </c>
      <c r="D13">
        <v>1</v>
      </c>
      <c r="E13" t="s">
        <v>34</v>
      </c>
      <c r="F13" t="s">
        <v>24</v>
      </c>
      <c r="G13" t="s">
        <v>35</v>
      </c>
      <c r="H13" t="s">
        <v>43</v>
      </c>
      <c r="K13" s="1">
        <v>1740</v>
      </c>
      <c r="M13" s="1">
        <v>-170317.03</v>
      </c>
    </row>
    <row r="14" spans="1:13" x14ac:dyDescent="0.25">
      <c r="A14" t="s">
        <v>222</v>
      </c>
      <c r="B14" s="2">
        <v>42800</v>
      </c>
      <c r="C14" t="s">
        <v>223</v>
      </c>
      <c r="D14">
        <v>1</v>
      </c>
      <c r="E14" t="s">
        <v>224</v>
      </c>
      <c r="F14" t="s">
        <v>24</v>
      </c>
      <c r="G14" t="s">
        <v>35</v>
      </c>
      <c r="H14" t="s">
        <v>225</v>
      </c>
      <c r="K14" s="1">
        <v>2500</v>
      </c>
      <c r="M14" s="1">
        <v>-172817.03</v>
      </c>
    </row>
    <row r="15" spans="1:13" x14ac:dyDescent="0.25">
      <c r="A15" t="s">
        <v>222</v>
      </c>
      <c r="B15" s="2">
        <v>42800</v>
      </c>
      <c r="C15" t="s">
        <v>223</v>
      </c>
      <c r="D15">
        <v>1</v>
      </c>
      <c r="E15" t="s">
        <v>224</v>
      </c>
      <c r="F15" t="s">
        <v>24</v>
      </c>
      <c r="G15" t="s">
        <v>35</v>
      </c>
      <c r="H15" t="s">
        <v>226</v>
      </c>
      <c r="K15" s="1">
        <v>8415.06</v>
      </c>
      <c r="M15" s="1">
        <v>-181232.09</v>
      </c>
    </row>
    <row r="16" spans="1:13" x14ac:dyDescent="0.25">
      <c r="A16" t="s">
        <v>222</v>
      </c>
      <c r="B16" s="2">
        <v>42800</v>
      </c>
      <c r="C16" t="s">
        <v>223</v>
      </c>
      <c r="D16">
        <v>1</v>
      </c>
      <c r="E16" t="s">
        <v>224</v>
      </c>
      <c r="F16" t="s">
        <v>24</v>
      </c>
      <c r="G16" t="s">
        <v>35</v>
      </c>
      <c r="H16" t="s">
        <v>227</v>
      </c>
      <c r="K16" s="1">
        <v>1903.02</v>
      </c>
      <c r="M16" s="1">
        <v>-183135.11</v>
      </c>
    </row>
    <row r="17" spans="1:13" x14ac:dyDescent="0.25">
      <c r="A17" t="s">
        <v>222</v>
      </c>
      <c r="B17" s="2">
        <v>42800</v>
      </c>
      <c r="C17" t="s">
        <v>223</v>
      </c>
      <c r="D17">
        <v>1</v>
      </c>
      <c r="E17" t="s">
        <v>224</v>
      </c>
      <c r="F17" t="s">
        <v>24</v>
      </c>
      <c r="G17" t="s">
        <v>35</v>
      </c>
      <c r="H17" t="s">
        <v>229</v>
      </c>
      <c r="K17">
        <v>580</v>
      </c>
      <c r="M17" s="1">
        <v>-183715.11</v>
      </c>
    </row>
    <row r="18" spans="1:13" x14ac:dyDescent="0.25">
      <c r="A18" t="s">
        <v>222</v>
      </c>
      <c r="B18" s="2">
        <v>42800</v>
      </c>
      <c r="C18" t="s">
        <v>223</v>
      </c>
      <c r="D18">
        <v>1</v>
      </c>
      <c r="E18" t="s">
        <v>224</v>
      </c>
      <c r="F18" t="s">
        <v>24</v>
      </c>
      <c r="G18" t="s">
        <v>35</v>
      </c>
      <c r="H18" t="s">
        <v>230</v>
      </c>
      <c r="K18" s="1">
        <v>1160</v>
      </c>
      <c r="M18" s="1">
        <v>-184875.11</v>
      </c>
    </row>
    <row r="19" spans="1:13" x14ac:dyDescent="0.25">
      <c r="A19" t="s">
        <v>231</v>
      </c>
      <c r="B19" s="2">
        <v>42802</v>
      </c>
      <c r="C19" t="s">
        <v>232</v>
      </c>
      <c r="D19">
        <v>1</v>
      </c>
      <c r="E19" t="s">
        <v>233</v>
      </c>
      <c r="F19" t="s">
        <v>24</v>
      </c>
      <c r="G19" t="s">
        <v>25</v>
      </c>
      <c r="H19" t="s">
        <v>229</v>
      </c>
      <c r="K19" s="1">
        <v>1160</v>
      </c>
      <c r="M19" s="1">
        <v>-186035.11</v>
      </c>
    </row>
    <row r="20" spans="1:13" x14ac:dyDescent="0.25">
      <c r="A20" t="s">
        <v>231</v>
      </c>
      <c r="B20" s="2">
        <v>42802</v>
      </c>
      <c r="C20" t="s">
        <v>232</v>
      </c>
      <c r="D20">
        <v>1</v>
      </c>
      <c r="E20" t="s">
        <v>233</v>
      </c>
      <c r="F20" t="s">
        <v>24</v>
      </c>
      <c r="G20" t="s">
        <v>25</v>
      </c>
      <c r="H20" t="s">
        <v>225</v>
      </c>
      <c r="K20" s="1">
        <v>1500</v>
      </c>
      <c r="M20" s="1">
        <v>-187535.11</v>
      </c>
    </row>
    <row r="21" spans="1:13" x14ac:dyDescent="0.25">
      <c r="A21" t="s">
        <v>231</v>
      </c>
      <c r="B21" s="2">
        <v>42802</v>
      </c>
      <c r="C21" t="s">
        <v>232</v>
      </c>
      <c r="D21">
        <v>1</v>
      </c>
      <c r="E21" t="s">
        <v>233</v>
      </c>
      <c r="F21" t="s">
        <v>24</v>
      </c>
      <c r="G21" t="s">
        <v>25</v>
      </c>
      <c r="H21" t="s">
        <v>364</v>
      </c>
      <c r="K21">
        <v>700</v>
      </c>
      <c r="M21" s="1">
        <v>-188235.11</v>
      </c>
    </row>
    <row r="22" spans="1:13" x14ac:dyDescent="0.25">
      <c r="A22" t="s">
        <v>231</v>
      </c>
      <c r="B22" s="2">
        <v>42802</v>
      </c>
      <c r="C22" t="s">
        <v>232</v>
      </c>
      <c r="D22">
        <v>1</v>
      </c>
      <c r="E22" t="s">
        <v>233</v>
      </c>
      <c r="F22" t="s">
        <v>24</v>
      </c>
      <c r="G22" t="s">
        <v>25</v>
      </c>
      <c r="H22" t="s">
        <v>365</v>
      </c>
      <c r="K22" s="1">
        <v>1160</v>
      </c>
      <c r="M22" s="1">
        <v>-189395.11</v>
      </c>
    </row>
    <row r="23" spans="1:13" x14ac:dyDescent="0.25">
      <c r="A23" t="s">
        <v>231</v>
      </c>
      <c r="B23" s="2">
        <v>42802</v>
      </c>
      <c r="C23" t="s">
        <v>232</v>
      </c>
      <c r="D23">
        <v>1</v>
      </c>
      <c r="E23" t="s">
        <v>233</v>
      </c>
      <c r="F23" t="s">
        <v>24</v>
      </c>
      <c r="G23" t="s">
        <v>25</v>
      </c>
      <c r="H23" t="s">
        <v>227</v>
      </c>
      <c r="K23">
        <v>951.51</v>
      </c>
      <c r="M23" s="1">
        <v>-190346.62</v>
      </c>
    </row>
    <row r="24" spans="1:13" x14ac:dyDescent="0.25">
      <c r="A24" t="s">
        <v>239</v>
      </c>
      <c r="B24" s="2">
        <v>42835</v>
      </c>
      <c r="C24" t="s">
        <v>240</v>
      </c>
      <c r="D24">
        <v>1</v>
      </c>
      <c r="E24" t="s">
        <v>241</v>
      </c>
      <c r="F24" t="s">
        <v>24</v>
      </c>
      <c r="G24" t="s">
        <v>25</v>
      </c>
      <c r="H24" t="s">
        <v>225</v>
      </c>
      <c r="K24">
        <v>647.30999999999995</v>
      </c>
      <c r="M24" s="1">
        <v>-190993.93</v>
      </c>
    </row>
    <row r="25" spans="1:13" x14ac:dyDescent="0.25">
      <c r="A25" t="s">
        <v>239</v>
      </c>
      <c r="B25" s="2">
        <v>42835</v>
      </c>
      <c r="C25" t="s">
        <v>240</v>
      </c>
      <c r="D25">
        <v>1</v>
      </c>
      <c r="E25" t="s">
        <v>241</v>
      </c>
      <c r="F25" t="s">
        <v>24</v>
      </c>
      <c r="G25" t="s">
        <v>25</v>
      </c>
      <c r="H25" t="s">
        <v>364</v>
      </c>
      <c r="K25">
        <v>350</v>
      </c>
      <c r="M25" s="1">
        <v>-191343.93</v>
      </c>
    </row>
    <row r="26" spans="1:13" x14ac:dyDescent="0.25">
      <c r="A26" t="s">
        <v>239</v>
      </c>
      <c r="B26" s="2">
        <v>42835</v>
      </c>
      <c r="C26" t="s">
        <v>240</v>
      </c>
      <c r="D26">
        <v>1</v>
      </c>
      <c r="E26" t="s">
        <v>241</v>
      </c>
      <c r="F26" t="s">
        <v>24</v>
      </c>
      <c r="G26" t="s">
        <v>25</v>
      </c>
      <c r="H26" t="s">
        <v>366</v>
      </c>
      <c r="K26">
        <v>290</v>
      </c>
      <c r="M26" s="1">
        <v>-191633.93</v>
      </c>
    </row>
    <row r="27" spans="1:13" x14ac:dyDescent="0.25">
      <c r="A27" t="s">
        <v>239</v>
      </c>
      <c r="B27" s="2">
        <v>42835</v>
      </c>
      <c r="C27" t="s">
        <v>240</v>
      </c>
      <c r="D27">
        <v>1</v>
      </c>
      <c r="E27" t="s">
        <v>241</v>
      </c>
      <c r="F27" t="s">
        <v>24</v>
      </c>
      <c r="G27" t="s">
        <v>25</v>
      </c>
      <c r="H27" t="s">
        <v>225</v>
      </c>
      <c r="K27">
        <v>500</v>
      </c>
      <c r="M27" s="1">
        <v>-192133.93</v>
      </c>
    </row>
    <row r="28" spans="1:13" x14ac:dyDescent="0.25">
      <c r="A28" t="s">
        <v>239</v>
      </c>
      <c r="B28" s="2">
        <v>42835</v>
      </c>
      <c r="C28" t="s">
        <v>240</v>
      </c>
      <c r="D28">
        <v>1</v>
      </c>
      <c r="E28" t="s">
        <v>241</v>
      </c>
      <c r="F28" t="s">
        <v>24</v>
      </c>
      <c r="G28" t="s">
        <v>25</v>
      </c>
      <c r="H28" t="s">
        <v>367</v>
      </c>
      <c r="K28">
        <v>162.82</v>
      </c>
      <c r="M28" s="1">
        <v>-192296.75</v>
      </c>
    </row>
    <row r="29" spans="1:13" x14ac:dyDescent="0.25">
      <c r="A29" t="s">
        <v>246</v>
      </c>
      <c r="B29" s="2">
        <v>42864</v>
      </c>
      <c r="C29" t="s">
        <v>247</v>
      </c>
      <c r="D29">
        <v>1</v>
      </c>
      <c r="E29" t="s">
        <v>248</v>
      </c>
      <c r="F29" t="s">
        <v>24</v>
      </c>
      <c r="G29" t="s">
        <v>25</v>
      </c>
      <c r="H29" t="s">
        <v>368</v>
      </c>
      <c r="K29">
        <v>200</v>
      </c>
      <c r="M29" s="1">
        <v>-192496.75</v>
      </c>
    </row>
    <row r="30" spans="1:13" x14ac:dyDescent="0.25">
      <c r="A30" t="s">
        <v>246</v>
      </c>
      <c r="B30" s="2">
        <v>42864</v>
      </c>
      <c r="C30" t="s">
        <v>247</v>
      </c>
      <c r="D30">
        <v>1</v>
      </c>
      <c r="E30" t="s">
        <v>248</v>
      </c>
      <c r="F30" t="s">
        <v>24</v>
      </c>
      <c r="G30" t="s">
        <v>25</v>
      </c>
      <c r="H30" t="s">
        <v>369</v>
      </c>
      <c r="K30">
        <v>290</v>
      </c>
      <c r="M30" s="1">
        <v>-192786.75</v>
      </c>
    </row>
    <row r="31" spans="1:13" x14ac:dyDescent="0.25">
      <c r="A31" t="s">
        <v>246</v>
      </c>
      <c r="B31" s="2">
        <v>42864</v>
      </c>
      <c r="C31" t="s">
        <v>247</v>
      </c>
      <c r="D31">
        <v>1</v>
      </c>
      <c r="E31" t="s">
        <v>248</v>
      </c>
      <c r="F31" t="s">
        <v>24</v>
      </c>
      <c r="G31" t="s">
        <v>25</v>
      </c>
      <c r="H31" t="s">
        <v>225</v>
      </c>
      <c r="K31">
        <v>500</v>
      </c>
      <c r="M31" s="1">
        <v>-193286.75</v>
      </c>
    </row>
    <row r="32" spans="1:13" x14ac:dyDescent="0.25">
      <c r="A32" t="s">
        <v>246</v>
      </c>
      <c r="B32" s="2">
        <v>42864</v>
      </c>
      <c r="C32" t="s">
        <v>247</v>
      </c>
      <c r="D32">
        <v>1</v>
      </c>
      <c r="E32" t="s">
        <v>248</v>
      </c>
      <c r="F32" t="s">
        <v>24</v>
      </c>
      <c r="G32" t="s">
        <v>25</v>
      </c>
      <c r="H32" t="s">
        <v>364</v>
      </c>
      <c r="K32">
        <v>350</v>
      </c>
      <c r="M32" s="1">
        <v>-193636.75</v>
      </c>
    </row>
    <row r="33" spans="1:13" x14ac:dyDescent="0.25">
      <c r="A33" t="s">
        <v>246</v>
      </c>
      <c r="B33" s="2">
        <v>42864</v>
      </c>
      <c r="C33" t="s">
        <v>247</v>
      </c>
      <c r="D33">
        <v>1</v>
      </c>
      <c r="E33" t="s">
        <v>248</v>
      </c>
      <c r="F33" t="s">
        <v>24</v>
      </c>
      <c r="G33" t="s">
        <v>25</v>
      </c>
      <c r="H33" t="s">
        <v>370</v>
      </c>
      <c r="K33">
        <v>212.66</v>
      </c>
      <c r="M33" s="1">
        <v>-193849.41</v>
      </c>
    </row>
    <row r="34" spans="1:13" x14ac:dyDescent="0.25">
      <c r="A34" t="s">
        <v>246</v>
      </c>
      <c r="B34" s="2">
        <v>42864</v>
      </c>
      <c r="C34" t="s">
        <v>247</v>
      </c>
      <c r="D34">
        <v>1</v>
      </c>
      <c r="E34" t="s">
        <v>248</v>
      </c>
      <c r="F34" t="s">
        <v>24</v>
      </c>
      <c r="G34" t="s">
        <v>25</v>
      </c>
      <c r="H34" t="s">
        <v>228</v>
      </c>
      <c r="K34">
        <v>500</v>
      </c>
      <c r="M34" s="1">
        <v>-194349.41</v>
      </c>
    </row>
    <row r="35" spans="1:13" x14ac:dyDescent="0.25">
      <c r="A35" t="s">
        <v>246</v>
      </c>
      <c r="B35" s="2">
        <v>42864</v>
      </c>
      <c r="C35" t="s">
        <v>247</v>
      </c>
      <c r="D35">
        <v>1</v>
      </c>
      <c r="E35" t="s">
        <v>248</v>
      </c>
      <c r="F35" t="s">
        <v>24</v>
      </c>
      <c r="G35" t="s">
        <v>25</v>
      </c>
      <c r="H35" t="s">
        <v>371</v>
      </c>
      <c r="K35">
        <v>290</v>
      </c>
      <c r="M35" s="1">
        <v>-194639.41</v>
      </c>
    </row>
    <row r="36" spans="1:13" x14ac:dyDescent="0.25">
      <c r="A36" t="s">
        <v>246</v>
      </c>
      <c r="B36" s="2">
        <v>42864</v>
      </c>
      <c r="C36" t="s">
        <v>247</v>
      </c>
      <c r="D36">
        <v>1</v>
      </c>
      <c r="E36" t="s">
        <v>248</v>
      </c>
      <c r="F36" t="s">
        <v>24</v>
      </c>
      <c r="G36" t="s">
        <v>25</v>
      </c>
      <c r="H36" t="s">
        <v>225</v>
      </c>
      <c r="K36">
        <v>500</v>
      </c>
      <c r="M36" s="1">
        <v>-195139.41</v>
      </c>
    </row>
    <row r="37" spans="1:13" x14ac:dyDescent="0.25">
      <c r="A37" t="s">
        <v>246</v>
      </c>
      <c r="B37" s="2">
        <v>42864</v>
      </c>
      <c r="C37" t="s">
        <v>247</v>
      </c>
      <c r="D37">
        <v>1</v>
      </c>
      <c r="E37" t="s">
        <v>248</v>
      </c>
      <c r="F37" t="s">
        <v>24</v>
      </c>
      <c r="G37" t="s">
        <v>25</v>
      </c>
      <c r="H37" t="s">
        <v>285</v>
      </c>
      <c r="K37">
        <v>500</v>
      </c>
      <c r="M37" s="1">
        <v>-195639.41</v>
      </c>
    </row>
    <row r="38" spans="1:13" x14ac:dyDescent="0.25">
      <c r="A38" t="s">
        <v>246</v>
      </c>
      <c r="B38" s="2">
        <v>42864</v>
      </c>
      <c r="C38" t="s">
        <v>247</v>
      </c>
      <c r="D38">
        <v>1</v>
      </c>
      <c r="E38" t="s">
        <v>248</v>
      </c>
      <c r="F38" t="s">
        <v>24</v>
      </c>
      <c r="G38" t="s">
        <v>25</v>
      </c>
      <c r="H38" t="s">
        <v>287</v>
      </c>
      <c r="K38" s="1">
        <v>1000</v>
      </c>
      <c r="M38" s="1">
        <v>-196639.41</v>
      </c>
    </row>
    <row r="39" spans="1:13" x14ac:dyDescent="0.25">
      <c r="A39" t="s">
        <v>280</v>
      </c>
      <c r="B39" s="2">
        <v>42905</v>
      </c>
      <c r="C39" t="s">
        <v>223</v>
      </c>
      <c r="D39">
        <v>1</v>
      </c>
      <c r="E39" t="s">
        <v>330</v>
      </c>
      <c r="F39" t="s">
        <v>24</v>
      </c>
      <c r="G39" t="s">
        <v>25</v>
      </c>
      <c r="H39" t="s">
        <v>281</v>
      </c>
      <c r="K39" s="1">
        <v>4988</v>
      </c>
      <c r="M39" s="1">
        <v>-201627.41</v>
      </c>
    </row>
    <row r="40" spans="1:13" x14ac:dyDescent="0.25">
      <c r="A40" t="s">
        <v>280</v>
      </c>
      <c r="B40" s="2">
        <v>42905</v>
      </c>
      <c r="C40" t="s">
        <v>223</v>
      </c>
      <c r="D40">
        <v>1</v>
      </c>
      <c r="E40" t="s">
        <v>330</v>
      </c>
      <c r="F40" t="s">
        <v>24</v>
      </c>
      <c r="G40" t="s">
        <v>25</v>
      </c>
      <c r="H40" t="s">
        <v>283</v>
      </c>
      <c r="K40" s="1">
        <v>2552</v>
      </c>
      <c r="M40" s="1">
        <v>-204179.41</v>
      </c>
    </row>
    <row r="41" spans="1:13" x14ac:dyDescent="0.25">
      <c r="A41" t="s">
        <v>280</v>
      </c>
      <c r="B41" s="2">
        <v>42905</v>
      </c>
      <c r="C41" t="s">
        <v>223</v>
      </c>
      <c r="D41">
        <v>1</v>
      </c>
      <c r="E41" t="s">
        <v>330</v>
      </c>
      <c r="F41" t="s">
        <v>24</v>
      </c>
      <c r="G41" t="s">
        <v>25</v>
      </c>
      <c r="H41" t="s">
        <v>284</v>
      </c>
      <c r="K41">
        <v>249.9</v>
      </c>
      <c r="M41" s="1">
        <v>-204429.31</v>
      </c>
    </row>
    <row r="42" spans="1:13" x14ac:dyDescent="0.25">
      <c r="A42" t="s">
        <v>280</v>
      </c>
      <c r="B42" s="2">
        <v>42905</v>
      </c>
      <c r="C42" t="s">
        <v>223</v>
      </c>
      <c r="D42">
        <v>1</v>
      </c>
      <c r="E42" t="s">
        <v>330</v>
      </c>
      <c r="F42" t="s">
        <v>24</v>
      </c>
      <c r="G42" t="s">
        <v>25</v>
      </c>
      <c r="H42" t="s">
        <v>225</v>
      </c>
      <c r="K42" s="1">
        <v>1000</v>
      </c>
      <c r="M42" s="1">
        <v>-205429.31</v>
      </c>
    </row>
    <row r="43" spans="1:13" x14ac:dyDescent="0.25">
      <c r="A43" t="s">
        <v>280</v>
      </c>
      <c r="B43" s="2">
        <v>42905</v>
      </c>
      <c r="C43" t="s">
        <v>223</v>
      </c>
      <c r="D43">
        <v>1</v>
      </c>
      <c r="E43" t="s">
        <v>330</v>
      </c>
      <c r="F43" t="s">
        <v>24</v>
      </c>
      <c r="G43" t="s">
        <v>25</v>
      </c>
      <c r="H43" t="s">
        <v>285</v>
      </c>
      <c r="K43" s="1">
        <v>1000</v>
      </c>
      <c r="M43" s="1">
        <v>-206429.31</v>
      </c>
    </row>
    <row r="44" spans="1:13" x14ac:dyDescent="0.25">
      <c r="A44" t="s">
        <v>280</v>
      </c>
      <c r="B44" s="2">
        <v>42905</v>
      </c>
      <c r="C44" t="s">
        <v>223</v>
      </c>
      <c r="D44">
        <v>1</v>
      </c>
      <c r="E44" t="s">
        <v>330</v>
      </c>
      <c r="F44" t="s">
        <v>24</v>
      </c>
      <c r="G44" t="s">
        <v>25</v>
      </c>
      <c r="H44" t="s">
        <v>286</v>
      </c>
      <c r="K44">
        <v>508</v>
      </c>
      <c r="M44" s="1">
        <v>-206937.31</v>
      </c>
    </row>
    <row r="45" spans="1:13" x14ac:dyDescent="0.25">
      <c r="A45" t="s">
        <v>280</v>
      </c>
      <c r="B45" s="2">
        <v>42905</v>
      </c>
      <c r="C45" t="s">
        <v>223</v>
      </c>
      <c r="D45">
        <v>1</v>
      </c>
      <c r="E45" t="s">
        <v>330</v>
      </c>
      <c r="F45" t="s">
        <v>24</v>
      </c>
      <c r="G45" t="s">
        <v>25</v>
      </c>
      <c r="H45" t="s">
        <v>288</v>
      </c>
      <c r="K45">
        <v>696</v>
      </c>
      <c r="M45" s="1">
        <v>-207633.31</v>
      </c>
    </row>
    <row r="46" spans="1:13" x14ac:dyDescent="0.25">
      <c r="A46" t="s">
        <v>289</v>
      </c>
      <c r="B46" s="2">
        <v>42920</v>
      </c>
      <c r="C46" t="s">
        <v>223</v>
      </c>
      <c r="D46">
        <v>1</v>
      </c>
      <c r="E46" t="s">
        <v>331</v>
      </c>
      <c r="F46" t="s">
        <v>24</v>
      </c>
      <c r="G46" t="s">
        <v>25</v>
      </c>
      <c r="H46" t="s">
        <v>332</v>
      </c>
      <c r="K46">
        <v>999.6</v>
      </c>
      <c r="M46" s="1">
        <v>-208632.91</v>
      </c>
    </row>
    <row r="47" spans="1:13" x14ac:dyDescent="0.25">
      <c r="A47" t="s">
        <v>289</v>
      </c>
      <c r="B47" s="2">
        <v>42920</v>
      </c>
      <c r="C47" t="s">
        <v>223</v>
      </c>
      <c r="D47">
        <v>1</v>
      </c>
      <c r="E47" t="s">
        <v>331</v>
      </c>
      <c r="F47" t="s">
        <v>24</v>
      </c>
      <c r="G47" t="s">
        <v>25</v>
      </c>
      <c r="H47" t="s">
        <v>286</v>
      </c>
      <c r="K47" s="1">
        <v>1000</v>
      </c>
      <c r="M47" s="1">
        <v>-209632.91</v>
      </c>
    </row>
    <row r="48" spans="1:13" x14ac:dyDescent="0.25">
      <c r="A48" t="s">
        <v>289</v>
      </c>
      <c r="B48" s="2">
        <v>42920</v>
      </c>
      <c r="C48" t="s">
        <v>223</v>
      </c>
      <c r="D48">
        <v>1</v>
      </c>
      <c r="E48" t="s">
        <v>331</v>
      </c>
      <c r="F48" t="s">
        <v>24</v>
      </c>
      <c r="G48" t="s">
        <v>25</v>
      </c>
      <c r="H48" t="s">
        <v>225</v>
      </c>
      <c r="K48" s="1">
        <v>1500</v>
      </c>
      <c r="M48" s="1">
        <v>-211132.91</v>
      </c>
    </row>
    <row r="49" spans="1:13" x14ac:dyDescent="0.25">
      <c r="A49" t="s">
        <v>289</v>
      </c>
      <c r="B49" s="2">
        <v>42920</v>
      </c>
      <c r="C49" t="s">
        <v>223</v>
      </c>
      <c r="D49">
        <v>1</v>
      </c>
      <c r="E49" t="s">
        <v>331</v>
      </c>
      <c r="F49" t="s">
        <v>24</v>
      </c>
      <c r="G49" t="s">
        <v>25</v>
      </c>
      <c r="H49" t="s">
        <v>288</v>
      </c>
      <c r="K49" s="1">
        <v>1392</v>
      </c>
      <c r="M49" s="1">
        <v>-212524.91</v>
      </c>
    </row>
    <row r="50" spans="1:13" x14ac:dyDescent="0.25">
      <c r="A50" t="s">
        <v>289</v>
      </c>
      <c r="B50" s="2">
        <v>42920</v>
      </c>
      <c r="C50" t="s">
        <v>223</v>
      </c>
      <c r="D50">
        <v>1</v>
      </c>
      <c r="E50" t="s">
        <v>331</v>
      </c>
      <c r="F50" t="s">
        <v>24</v>
      </c>
      <c r="G50" t="s">
        <v>25</v>
      </c>
      <c r="H50" t="s">
        <v>285</v>
      </c>
      <c r="K50">
        <v>750.68</v>
      </c>
      <c r="M50" s="1">
        <v>-213275.59</v>
      </c>
    </row>
    <row r="51" spans="1:13" x14ac:dyDescent="0.25">
      <c r="A51" t="s">
        <v>334</v>
      </c>
      <c r="B51" s="2">
        <v>42955</v>
      </c>
      <c r="C51" t="s">
        <v>335</v>
      </c>
      <c r="D51">
        <v>1</v>
      </c>
      <c r="E51" t="s">
        <v>336</v>
      </c>
      <c r="F51" t="s">
        <v>24</v>
      </c>
      <c r="G51" t="s">
        <v>25</v>
      </c>
      <c r="H51" t="s">
        <v>372</v>
      </c>
      <c r="K51">
        <v>999.6</v>
      </c>
      <c r="M51" s="1">
        <v>-214275.19</v>
      </c>
    </row>
    <row r="52" spans="1:13" x14ac:dyDescent="0.25">
      <c r="A52" t="s">
        <v>334</v>
      </c>
      <c r="B52" s="2">
        <v>42955</v>
      </c>
      <c r="C52" t="s">
        <v>335</v>
      </c>
      <c r="D52">
        <v>1</v>
      </c>
      <c r="E52" t="s">
        <v>336</v>
      </c>
      <c r="F52" t="s">
        <v>24</v>
      </c>
      <c r="G52" t="s">
        <v>25</v>
      </c>
      <c r="H52" t="s">
        <v>373</v>
      </c>
      <c r="K52">
        <v>799.6</v>
      </c>
      <c r="M52" s="1">
        <v>-215074.79</v>
      </c>
    </row>
    <row r="53" spans="1:13" x14ac:dyDescent="0.25">
      <c r="A53" t="s">
        <v>334</v>
      </c>
      <c r="B53" s="2">
        <v>42955</v>
      </c>
      <c r="C53" t="s">
        <v>335</v>
      </c>
      <c r="D53">
        <v>1</v>
      </c>
      <c r="E53" t="s">
        <v>336</v>
      </c>
      <c r="F53" t="s">
        <v>24</v>
      </c>
      <c r="G53" t="s">
        <v>25</v>
      </c>
      <c r="H53" t="s">
        <v>374</v>
      </c>
      <c r="K53" s="1">
        <v>1160</v>
      </c>
      <c r="M53" s="1">
        <v>-216234.79</v>
      </c>
    </row>
    <row r="54" spans="1:13" x14ac:dyDescent="0.25">
      <c r="A54" t="s">
        <v>334</v>
      </c>
      <c r="B54" s="2">
        <v>42955</v>
      </c>
      <c r="C54" t="s">
        <v>335</v>
      </c>
      <c r="D54">
        <v>1</v>
      </c>
      <c r="E54" t="s">
        <v>336</v>
      </c>
      <c r="F54" t="s">
        <v>24</v>
      </c>
      <c r="G54" t="s">
        <v>25</v>
      </c>
      <c r="H54" t="s">
        <v>285</v>
      </c>
      <c r="K54">
        <v>348</v>
      </c>
      <c r="M54" s="1">
        <v>-216582.79</v>
      </c>
    </row>
    <row r="55" spans="1:13" x14ac:dyDescent="0.25">
      <c r="A55" t="s">
        <v>334</v>
      </c>
      <c r="B55" s="2">
        <v>42955</v>
      </c>
      <c r="C55" t="s">
        <v>335</v>
      </c>
      <c r="D55">
        <v>1</v>
      </c>
      <c r="E55" t="s">
        <v>336</v>
      </c>
      <c r="F55" t="s">
        <v>24</v>
      </c>
      <c r="G55" t="s">
        <v>25</v>
      </c>
      <c r="H55" t="s">
        <v>375</v>
      </c>
      <c r="K55">
        <v>400</v>
      </c>
      <c r="M55" s="1">
        <v>-216982.79</v>
      </c>
    </row>
    <row r="56" spans="1:13" x14ac:dyDescent="0.25">
      <c r="A56" t="s">
        <v>376</v>
      </c>
      <c r="B56" s="2">
        <v>42998</v>
      </c>
      <c r="C56" t="s">
        <v>223</v>
      </c>
      <c r="D56">
        <v>1</v>
      </c>
      <c r="E56" t="s">
        <v>377</v>
      </c>
      <c r="F56" t="s">
        <v>378</v>
      </c>
      <c r="G56" t="s">
        <v>25</v>
      </c>
      <c r="H56" t="s">
        <v>379</v>
      </c>
      <c r="K56">
        <v>249.9</v>
      </c>
      <c r="M56" s="1">
        <v>-217232.69</v>
      </c>
    </row>
    <row r="57" spans="1:13" x14ac:dyDescent="0.25">
      <c r="A57" t="s">
        <v>376</v>
      </c>
      <c r="B57" s="2">
        <v>42998</v>
      </c>
      <c r="C57" t="s">
        <v>223</v>
      </c>
      <c r="D57">
        <v>1</v>
      </c>
      <c r="E57" t="s">
        <v>377</v>
      </c>
      <c r="F57" t="s">
        <v>378</v>
      </c>
      <c r="G57" t="s">
        <v>25</v>
      </c>
      <c r="H57" t="s">
        <v>373</v>
      </c>
      <c r="K57">
        <v>199.9</v>
      </c>
      <c r="M57" s="1">
        <v>-217432.59</v>
      </c>
    </row>
    <row r="58" spans="1:13" x14ac:dyDescent="0.25">
      <c r="A58" t="s">
        <v>418</v>
      </c>
      <c r="B58" s="2">
        <v>43026</v>
      </c>
      <c r="C58" t="s">
        <v>223</v>
      </c>
      <c r="D58">
        <v>1</v>
      </c>
      <c r="E58" t="s">
        <v>419</v>
      </c>
      <c r="F58" t="s">
        <v>24</v>
      </c>
      <c r="G58" t="s">
        <v>25</v>
      </c>
      <c r="H58" t="s">
        <v>337</v>
      </c>
      <c r="K58" s="1">
        <v>1540.06</v>
      </c>
      <c r="M58" s="1">
        <v>-218972.65</v>
      </c>
    </row>
    <row r="59" spans="1:13" x14ac:dyDescent="0.25">
      <c r="H59" t="s">
        <v>44</v>
      </c>
      <c r="I59" s="13">
        <v>12155.93</v>
      </c>
      <c r="K59" s="1">
        <v>74691.16</v>
      </c>
    </row>
    <row r="60" spans="1:13" x14ac:dyDescent="0.25">
      <c r="H60" t="s">
        <v>45</v>
      </c>
      <c r="M60" s="1">
        <v>-218972.65</v>
      </c>
    </row>
    <row r="61" spans="1:13" x14ac:dyDescent="0.25">
      <c r="A61" t="s">
        <v>10</v>
      </c>
      <c r="B61" t="s">
        <v>11</v>
      </c>
      <c r="C61" t="s">
        <v>12</v>
      </c>
      <c r="D61" t="s">
        <v>13</v>
      </c>
      <c r="E61" t="s">
        <v>325</v>
      </c>
      <c r="F61" t="s">
        <v>269</v>
      </c>
      <c r="G61" t="s">
        <v>10</v>
      </c>
      <c r="H61" t="s">
        <v>270</v>
      </c>
      <c r="I61" s="13" t="s">
        <v>18</v>
      </c>
      <c r="K61" t="s">
        <v>19</v>
      </c>
      <c r="M61" t="s">
        <v>326</v>
      </c>
    </row>
    <row r="63" spans="1:13" x14ac:dyDescent="0.25">
      <c r="A63" t="s">
        <v>5</v>
      </c>
      <c r="B63" t="s">
        <v>6</v>
      </c>
      <c r="C63" t="s">
        <v>272</v>
      </c>
      <c r="D63" t="s">
        <v>7</v>
      </c>
      <c r="E63" t="s">
        <v>327</v>
      </c>
      <c r="F63" t="s">
        <v>268</v>
      </c>
    </row>
    <row r="64" spans="1:13" x14ac:dyDescent="0.25">
      <c r="A64" t="s">
        <v>10</v>
      </c>
      <c r="B64" t="s">
        <v>11</v>
      </c>
      <c r="C64" t="s">
        <v>12</v>
      </c>
      <c r="D64" t="s">
        <v>13</v>
      </c>
      <c r="E64" t="s">
        <v>325</v>
      </c>
      <c r="F64" t="s">
        <v>269</v>
      </c>
      <c r="G64" t="s">
        <v>10</v>
      </c>
      <c r="H64" t="s">
        <v>270</v>
      </c>
      <c r="I64" s="13" t="s">
        <v>18</v>
      </c>
      <c r="K64" t="s">
        <v>19</v>
      </c>
      <c r="M64" t="s">
        <v>326</v>
      </c>
    </row>
    <row r="65" spans="1:14" x14ac:dyDescent="0.25">
      <c r="H65" t="s">
        <v>20</v>
      </c>
      <c r="M65" s="1">
        <v>-12683</v>
      </c>
    </row>
    <row r="66" spans="1:14" x14ac:dyDescent="0.25">
      <c r="A66" t="s">
        <v>277</v>
      </c>
      <c r="B66" s="2">
        <v>42825</v>
      </c>
      <c r="C66" t="s">
        <v>278</v>
      </c>
      <c r="D66">
        <v>1</v>
      </c>
      <c r="E66" t="s">
        <v>329</v>
      </c>
      <c r="F66" t="s">
        <v>24</v>
      </c>
      <c r="G66" t="s">
        <v>25</v>
      </c>
      <c r="H66" t="s">
        <v>279</v>
      </c>
      <c r="K66">
        <v>137.93</v>
      </c>
      <c r="M66" s="1">
        <v>-12820.93</v>
      </c>
    </row>
    <row r="67" spans="1:14" x14ac:dyDescent="0.25">
      <c r="H67" t="s">
        <v>44</v>
      </c>
      <c r="I67" s="13">
        <v>0</v>
      </c>
      <c r="K67">
        <v>137.93</v>
      </c>
    </row>
    <row r="68" spans="1:14" x14ac:dyDescent="0.25">
      <c r="H68" t="s">
        <v>45</v>
      </c>
      <c r="M68" s="1">
        <v>-12820.93</v>
      </c>
    </row>
    <row r="69" spans="1:14" x14ac:dyDescent="0.25">
      <c r="A69" t="s">
        <v>10</v>
      </c>
      <c r="B69" t="s">
        <v>11</v>
      </c>
      <c r="C69" t="s">
        <v>12</v>
      </c>
      <c r="D69" t="s">
        <v>13</v>
      </c>
      <c r="E69" t="s">
        <v>325</v>
      </c>
      <c r="F69" t="s">
        <v>269</v>
      </c>
      <c r="G69" t="s">
        <v>10</v>
      </c>
      <c r="H69" t="s">
        <v>270</v>
      </c>
      <c r="I69" s="13" t="s">
        <v>18</v>
      </c>
      <c r="K69" t="s">
        <v>19</v>
      </c>
      <c r="M69" t="s">
        <v>326</v>
      </c>
    </row>
    <row r="71" spans="1:14" x14ac:dyDescent="0.25">
      <c r="A71" t="s">
        <v>5</v>
      </c>
      <c r="B71" t="s">
        <v>6</v>
      </c>
      <c r="C71" t="s">
        <v>55</v>
      </c>
      <c r="D71" t="s">
        <v>56</v>
      </c>
      <c r="E71" t="s">
        <v>338</v>
      </c>
      <c r="F71" t="s">
        <v>297</v>
      </c>
    </row>
    <row r="72" spans="1:14" x14ac:dyDescent="0.25">
      <c r="A72" t="s">
        <v>10</v>
      </c>
      <c r="B72" t="s">
        <v>11</v>
      </c>
      <c r="C72" t="s">
        <v>12</v>
      </c>
      <c r="D72" t="s">
        <v>13</v>
      </c>
      <c r="E72" t="s">
        <v>325</v>
      </c>
      <c r="F72" t="s">
        <v>269</v>
      </c>
      <c r="G72" t="s">
        <v>10</v>
      </c>
      <c r="H72" t="s">
        <v>270</v>
      </c>
      <c r="I72" s="13" t="s">
        <v>18</v>
      </c>
      <c r="K72" t="s">
        <v>19</v>
      </c>
      <c r="M72" t="s">
        <v>326</v>
      </c>
    </row>
    <row r="73" spans="1:14" x14ac:dyDescent="0.25">
      <c r="H73" t="s">
        <v>20</v>
      </c>
      <c r="M73" s="1">
        <v>53370.01</v>
      </c>
    </row>
    <row r="74" spans="1:14" x14ac:dyDescent="0.25">
      <c r="A74" t="s">
        <v>59</v>
      </c>
      <c r="B74" s="2">
        <v>42759</v>
      </c>
      <c r="C74" t="s">
        <v>60</v>
      </c>
      <c r="D74">
        <v>1</v>
      </c>
      <c r="E74" t="s">
        <v>61</v>
      </c>
      <c r="F74" t="s">
        <v>53</v>
      </c>
      <c r="G74" t="s">
        <v>25</v>
      </c>
      <c r="H74" t="s">
        <v>62</v>
      </c>
      <c r="I74" s="13">
        <v>7400</v>
      </c>
      <c r="J74" s="15" t="s">
        <v>321</v>
      </c>
      <c r="M74" s="1">
        <v>60770.01</v>
      </c>
    </row>
    <row r="75" spans="1:14" x14ac:dyDescent="0.25">
      <c r="A75" t="s">
        <v>63</v>
      </c>
      <c r="B75" s="2">
        <v>42762</v>
      </c>
      <c r="C75" t="s">
        <v>64</v>
      </c>
      <c r="D75">
        <v>1</v>
      </c>
      <c r="E75" t="s">
        <v>65</v>
      </c>
      <c r="F75" t="s">
        <v>53</v>
      </c>
      <c r="G75" t="s">
        <v>25</v>
      </c>
      <c r="H75" t="s">
        <v>54</v>
      </c>
      <c r="I75" s="13">
        <v>5000</v>
      </c>
      <c r="J75" s="15" t="s">
        <v>321</v>
      </c>
      <c r="M75" s="1">
        <v>65770.009999999995</v>
      </c>
    </row>
    <row r="76" spans="1:14" x14ac:dyDescent="0.25">
      <c r="A76" t="s">
        <v>66</v>
      </c>
      <c r="B76" s="2">
        <v>42765</v>
      </c>
      <c r="C76" t="s">
        <v>67</v>
      </c>
      <c r="D76">
        <v>1</v>
      </c>
      <c r="E76" t="s">
        <v>68</v>
      </c>
      <c r="F76" t="s">
        <v>24</v>
      </c>
      <c r="G76" t="s">
        <v>35</v>
      </c>
      <c r="H76" t="s">
        <v>69</v>
      </c>
      <c r="K76" s="1">
        <v>47212</v>
      </c>
      <c r="L76" s="15" t="s">
        <v>321</v>
      </c>
      <c r="M76" s="1">
        <v>18558.009999999998</v>
      </c>
    </row>
    <row r="77" spans="1:14" x14ac:dyDescent="0.25">
      <c r="A77" t="s">
        <v>70</v>
      </c>
      <c r="B77" s="2">
        <v>42766</v>
      </c>
      <c r="C77" t="s">
        <v>71</v>
      </c>
      <c r="D77">
        <v>1</v>
      </c>
      <c r="E77" t="s">
        <v>72</v>
      </c>
      <c r="F77" t="s">
        <v>24</v>
      </c>
      <c r="G77" t="s">
        <v>25</v>
      </c>
      <c r="H77" t="s">
        <v>73</v>
      </c>
      <c r="K77" s="1">
        <v>2866.6</v>
      </c>
      <c r="L77" s="15" t="s">
        <v>321</v>
      </c>
      <c r="M77" s="1">
        <v>15691.41</v>
      </c>
    </row>
    <row r="78" spans="1:14" x14ac:dyDescent="0.25">
      <c r="A78" t="s">
        <v>74</v>
      </c>
      <c r="B78" s="2">
        <v>42777</v>
      </c>
      <c r="C78" t="s">
        <v>71</v>
      </c>
      <c r="D78">
        <v>1</v>
      </c>
      <c r="E78" t="s">
        <v>75</v>
      </c>
      <c r="F78" t="s">
        <v>24</v>
      </c>
      <c r="G78" t="s">
        <v>35</v>
      </c>
      <c r="H78" t="s">
        <v>256</v>
      </c>
      <c r="K78" s="1">
        <v>6079.04</v>
      </c>
      <c r="L78" s="15" t="s">
        <v>321</v>
      </c>
      <c r="M78" s="1">
        <v>9612.3700000000008</v>
      </c>
    </row>
    <row r="79" spans="1:14" x14ac:dyDescent="0.25">
      <c r="A79" t="s">
        <v>257</v>
      </c>
      <c r="B79" s="2">
        <v>42815</v>
      </c>
      <c r="C79" t="s">
        <v>258</v>
      </c>
      <c r="D79">
        <v>1</v>
      </c>
      <c r="E79" t="s">
        <v>259</v>
      </c>
      <c r="F79" t="s">
        <v>24</v>
      </c>
      <c r="G79" t="s">
        <v>35</v>
      </c>
      <c r="H79" t="s">
        <v>256</v>
      </c>
      <c r="K79" s="1">
        <v>1030</v>
      </c>
      <c r="L79" s="15" t="s">
        <v>321</v>
      </c>
      <c r="M79" s="1">
        <v>8582.3700000000008</v>
      </c>
    </row>
    <row r="80" spans="1:14" x14ac:dyDescent="0.25">
      <c r="A80" t="s">
        <v>260</v>
      </c>
      <c r="B80" s="2">
        <v>42886</v>
      </c>
      <c r="C80" t="s">
        <v>71</v>
      </c>
      <c r="D80">
        <v>1</v>
      </c>
      <c r="E80" t="s">
        <v>261</v>
      </c>
      <c r="F80" t="s">
        <v>24</v>
      </c>
      <c r="G80" t="s">
        <v>25</v>
      </c>
      <c r="H80" t="s">
        <v>256</v>
      </c>
      <c r="K80" s="1">
        <v>1089</v>
      </c>
      <c r="L80" s="15" t="s">
        <v>321</v>
      </c>
      <c r="M80" s="1">
        <v>7493.37</v>
      </c>
    </row>
    <row r="81" spans="1:15" x14ac:dyDescent="0.25">
      <c r="A81" t="s">
        <v>301</v>
      </c>
      <c r="B81" s="2">
        <v>42907</v>
      </c>
      <c r="C81" t="s">
        <v>258</v>
      </c>
      <c r="D81">
        <v>1</v>
      </c>
      <c r="E81" t="s">
        <v>339</v>
      </c>
      <c r="F81" t="s">
        <v>24</v>
      </c>
      <c r="G81" t="s">
        <v>35</v>
      </c>
      <c r="H81" t="s">
        <v>73</v>
      </c>
      <c r="K81">
        <v>134.51</v>
      </c>
      <c r="L81" s="15" t="s">
        <v>321</v>
      </c>
      <c r="M81" s="1">
        <v>7358.86</v>
      </c>
    </row>
    <row r="82" spans="1:15" x14ac:dyDescent="0.25">
      <c r="A82" t="s">
        <v>302</v>
      </c>
      <c r="B82" s="2">
        <v>42933</v>
      </c>
      <c r="C82" t="s">
        <v>303</v>
      </c>
      <c r="D82">
        <v>1</v>
      </c>
      <c r="E82" t="s">
        <v>340</v>
      </c>
      <c r="F82" t="s">
        <v>53</v>
      </c>
      <c r="G82" t="s">
        <v>25</v>
      </c>
      <c r="H82" t="s">
        <v>54</v>
      </c>
      <c r="I82" s="13">
        <v>3000</v>
      </c>
      <c r="J82" s="15">
        <v>1</v>
      </c>
      <c r="M82" s="1">
        <v>10358.86</v>
      </c>
    </row>
    <row r="83" spans="1:15" x14ac:dyDescent="0.25">
      <c r="A83" t="s">
        <v>305</v>
      </c>
      <c r="B83" s="2">
        <v>42947</v>
      </c>
      <c r="C83" t="s">
        <v>71</v>
      </c>
      <c r="D83">
        <v>1</v>
      </c>
      <c r="E83" t="s">
        <v>341</v>
      </c>
      <c r="F83" t="s">
        <v>24</v>
      </c>
      <c r="G83" t="s">
        <v>35</v>
      </c>
      <c r="H83" t="s">
        <v>73</v>
      </c>
      <c r="K83" s="1">
        <v>2999.99</v>
      </c>
      <c r="L83" s="15">
        <v>1</v>
      </c>
      <c r="M83" s="1">
        <v>7358.87</v>
      </c>
    </row>
    <row r="84" spans="1:15" x14ac:dyDescent="0.25">
      <c r="A84" t="s">
        <v>342</v>
      </c>
      <c r="B84" s="2">
        <v>42969</v>
      </c>
      <c r="C84" t="s">
        <v>343</v>
      </c>
      <c r="D84">
        <v>1</v>
      </c>
      <c r="E84" t="s">
        <v>344</v>
      </c>
      <c r="F84" t="s">
        <v>53</v>
      </c>
      <c r="G84" t="s">
        <v>25</v>
      </c>
      <c r="H84" t="s">
        <v>54</v>
      </c>
      <c r="I84" s="13">
        <v>6000</v>
      </c>
      <c r="J84" s="15">
        <v>2</v>
      </c>
      <c r="M84" s="1">
        <v>13358.87</v>
      </c>
    </row>
    <row r="85" spans="1:15" x14ac:dyDescent="0.25">
      <c r="A85" t="s">
        <v>380</v>
      </c>
      <c r="B85" s="2">
        <v>42982</v>
      </c>
      <c r="C85" t="s">
        <v>381</v>
      </c>
      <c r="D85">
        <v>1</v>
      </c>
      <c r="E85" t="s">
        <v>382</v>
      </c>
      <c r="F85" t="s">
        <v>53</v>
      </c>
      <c r="G85" t="s">
        <v>25</v>
      </c>
      <c r="H85" t="s">
        <v>383</v>
      </c>
      <c r="I85" s="13">
        <v>2815</v>
      </c>
      <c r="M85" s="1">
        <v>16173.87</v>
      </c>
    </row>
    <row r="86" spans="1:15" x14ac:dyDescent="0.25">
      <c r="A86" t="s">
        <v>384</v>
      </c>
      <c r="B86" s="2">
        <v>42989</v>
      </c>
      <c r="C86" t="s">
        <v>71</v>
      </c>
      <c r="D86">
        <v>1</v>
      </c>
      <c r="E86" t="s">
        <v>385</v>
      </c>
      <c r="F86" t="s">
        <v>24</v>
      </c>
      <c r="G86" t="s">
        <v>35</v>
      </c>
      <c r="H86" t="s">
        <v>73</v>
      </c>
      <c r="K86" s="1">
        <v>6167</v>
      </c>
      <c r="L86" s="15">
        <v>2</v>
      </c>
      <c r="M86" s="1">
        <v>10006.870000000001</v>
      </c>
      <c r="O86" s="14"/>
    </row>
    <row r="87" spans="1:15" x14ac:dyDescent="0.25">
      <c r="A87" t="s">
        <v>386</v>
      </c>
      <c r="B87" s="2">
        <v>42993</v>
      </c>
      <c r="C87" t="s">
        <v>387</v>
      </c>
      <c r="D87">
        <v>1</v>
      </c>
      <c r="E87" t="s">
        <v>388</v>
      </c>
      <c r="F87" t="s">
        <v>53</v>
      </c>
      <c r="G87" t="s">
        <v>25</v>
      </c>
      <c r="H87" t="s">
        <v>54</v>
      </c>
      <c r="I87" s="13">
        <v>6000</v>
      </c>
      <c r="J87" s="15">
        <v>3</v>
      </c>
      <c r="M87" s="1">
        <v>16006.87</v>
      </c>
    </row>
    <row r="88" spans="1:15" x14ac:dyDescent="0.25">
      <c r="A88" t="s">
        <v>420</v>
      </c>
      <c r="B88" s="2">
        <v>43008</v>
      </c>
      <c r="C88" t="s">
        <v>421</v>
      </c>
      <c r="D88">
        <v>1</v>
      </c>
      <c r="E88" t="s">
        <v>422</v>
      </c>
      <c r="F88" t="s">
        <v>24</v>
      </c>
      <c r="G88" t="s">
        <v>25</v>
      </c>
      <c r="H88" t="s">
        <v>423</v>
      </c>
      <c r="K88">
        <v>744.02</v>
      </c>
      <c r="L88" s="15">
        <v>4</v>
      </c>
      <c r="M88" s="1">
        <v>15262.85</v>
      </c>
    </row>
    <row r="89" spans="1:15" x14ac:dyDescent="0.25">
      <c r="A89" t="s">
        <v>406</v>
      </c>
      <c r="B89" s="2">
        <v>43019</v>
      </c>
      <c r="C89" t="s">
        <v>407</v>
      </c>
      <c r="D89">
        <v>1</v>
      </c>
      <c r="E89" t="s">
        <v>408</v>
      </c>
      <c r="F89" t="s">
        <v>53</v>
      </c>
      <c r="G89" t="s">
        <v>25</v>
      </c>
      <c r="H89" t="s">
        <v>409</v>
      </c>
      <c r="I89" s="13">
        <v>10000</v>
      </c>
      <c r="J89" s="15">
        <v>4</v>
      </c>
      <c r="M89" s="1">
        <v>25262.85</v>
      </c>
    </row>
    <row r="90" spans="1:15" x14ac:dyDescent="0.25">
      <c r="A90" t="s">
        <v>410</v>
      </c>
      <c r="B90" s="2">
        <v>43026</v>
      </c>
      <c r="C90" t="s">
        <v>258</v>
      </c>
      <c r="D90">
        <v>1</v>
      </c>
      <c r="E90" t="s">
        <v>411</v>
      </c>
      <c r="F90" t="s">
        <v>24</v>
      </c>
      <c r="G90" t="s">
        <v>35</v>
      </c>
      <c r="H90" t="s">
        <v>412</v>
      </c>
      <c r="K90" s="1">
        <v>6500</v>
      </c>
      <c r="L90" s="15" t="s">
        <v>321</v>
      </c>
      <c r="M90" s="1">
        <v>18762.849999999999</v>
      </c>
    </row>
    <row r="91" spans="1:15" x14ac:dyDescent="0.25">
      <c r="A91" t="s">
        <v>413</v>
      </c>
      <c r="B91" s="2">
        <v>43033</v>
      </c>
      <c r="C91" t="s">
        <v>71</v>
      </c>
      <c r="D91">
        <v>1</v>
      </c>
      <c r="E91" t="s">
        <v>414</v>
      </c>
      <c r="F91" t="s">
        <v>24</v>
      </c>
      <c r="G91" t="s">
        <v>35</v>
      </c>
      <c r="H91" t="s">
        <v>73</v>
      </c>
      <c r="K91">
        <v>483</v>
      </c>
      <c r="L91" s="15">
        <v>3</v>
      </c>
      <c r="M91" s="1">
        <v>18279.849999999999</v>
      </c>
    </row>
    <row r="92" spans="1:15" x14ac:dyDescent="0.25">
      <c r="A92" t="s">
        <v>415</v>
      </c>
      <c r="B92" s="2">
        <v>43033</v>
      </c>
      <c r="C92" t="s">
        <v>71</v>
      </c>
      <c r="D92">
        <v>1</v>
      </c>
      <c r="E92" t="s">
        <v>416</v>
      </c>
      <c r="F92" t="s">
        <v>24</v>
      </c>
      <c r="G92" t="s">
        <v>35</v>
      </c>
      <c r="H92" t="s">
        <v>73</v>
      </c>
      <c r="K92" s="1">
        <v>5109</v>
      </c>
      <c r="L92" s="15">
        <v>3</v>
      </c>
      <c r="M92" s="1">
        <v>13170.85</v>
      </c>
    </row>
    <row r="93" spans="1:15" x14ac:dyDescent="0.25">
      <c r="A93" t="s">
        <v>424</v>
      </c>
      <c r="B93" s="2">
        <v>43039</v>
      </c>
      <c r="C93" t="s">
        <v>425</v>
      </c>
      <c r="D93">
        <v>1</v>
      </c>
      <c r="E93" t="s">
        <v>426</v>
      </c>
      <c r="F93" t="s">
        <v>24</v>
      </c>
      <c r="G93" t="s">
        <v>35</v>
      </c>
      <c r="H93" t="s">
        <v>427</v>
      </c>
      <c r="K93" s="1">
        <v>6500</v>
      </c>
      <c r="L93" s="15">
        <v>4</v>
      </c>
      <c r="M93" s="1">
        <v>6670.85</v>
      </c>
    </row>
    <row r="94" spans="1:15" x14ac:dyDescent="0.25">
      <c r="A94" t="s">
        <v>428</v>
      </c>
      <c r="B94" s="2">
        <v>43039</v>
      </c>
      <c r="C94" t="s">
        <v>429</v>
      </c>
      <c r="D94">
        <v>1</v>
      </c>
      <c r="E94" t="s">
        <v>430</v>
      </c>
      <c r="F94" t="s">
        <v>24</v>
      </c>
      <c r="G94" t="s">
        <v>35</v>
      </c>
      <c r="H94" t="s">
        <v>431</v>
      </c>
      <c r="K94">
        <v>406</v>
      </c>
      <c r="L94" s="15">
        <v>4</v>
      </c>
      <c r="M94" s="1">
        <v>6264.85</v>
      </c>
    </row>
    <row r="95" spans="1:15" x14ac:dyDescent="0.25">
      <c r="A95" t="s">
        <v>432</v>
      </c>
      <c r="B95" s="2">
        <v>43039</v>
      </c>
      <c r="C95" t="s">
        <v>433</v>
      </c>
      <c r="D95">
        <v>1</v>
      </c>
      <c r="E95" t="s">
        <v>434</v>
      </c>
      <c r="F95" t="s">
        <v>24</v>
      </c>
      <c r="G95" t="s">
        <v>35</v>
      </c>
      <c r="H95" t="s">
        <v>435</v>
      </c>
      <c r="K95">
        <v>406</v>
      </c>
      <c r="L95" s="15">
        <v>4</v>
      </c>
      <c r="M95" s="1">
        <v>5858.85</v>
      </c>
    </row>
    <row r="96" spans="1:15" x14ac:dyDescent="0.25">
      <c r="A96" t="s">
        <v>436</v>
      </c>
      <c r="B96" s="2">
        <v>43039</v>
      </c>
      <c r="C96" t="s">
        <v>437</v>
      </c>
      <c r="D96">
        <v>1</v>
      </c>
      <c r="E96" t="s">
        <v>438</v>
      </c>
      <c r="F96" t="s">
        <v>24</v>
      </c>
      <c r="G96" t="s">
        <v>35</v>
      </c>
      <c r="H96" t="s">
        <v>439</v>
      </c>
      <c r="K96">
        <v>440</v>
      </c>
      <c r="L96" s="15">
        <v>4</v>
      </c>
      <c r="M96" s="1">
        <v>5418.85</v>
      </c>
    </row>
    <row r="97" spans="1:16" x14ac:dyDescent="0.25">
      <c r="A97" t="s">
        <v>440</v>
      </c>
      <c r="B97" s="2">
        <v>43039</v>
      </c>
      <c r="C97" t="s">
        <v>441</v>
      </c>
      <c r="D97">
        <v>1</v>
      </c>
      <c r="E97" t="s">
        <v>442</v>
      </c>
      <c r="F97" t="s">
        <v>24</v>
      </c>
      <c r="G97" t="s">
        <v>35</v>
      </c>
      <c r="H97" t="s">
        <v>443</v>
      </c>
      <c r="K97">
        <v>290</v>
      </c>
      <c r="L97" s="15">
        <v>4</v>
      </c>
      <c r="M97" s="1">
        <v>5128.8500000000004</v>
      </c>
    </row>
    <row r="98" spans="1:16" x14ac:dyDescent="0.25">
      <c r="A98" t="s">
        <v>444</v>
      </c>
      <c r="B98" s="2">
        <v>43039</v>
      </c>
      <c r="C98" t="s">
        <v>445</v>
      </c>
      <c r="D98">
        <v>1</v>
      </c>
      <c r="E98" t="s">
        <v>446</v>
      </c>
      <c r="F98" t="s">
        <v>24</v>
      </c>
      <c r="G98" t="s">
        <v>35</v>
      </c>
      <c r="H98" t="s">
        <v>447</v>
      </c>
      <c r="K98">
        <v>406</v>
      </c>
      <c r="L98" s="15">
        <v>4</v>
      </c>
      <c r="M98" s="1">
        <v>4722.8500000000004</v>
      </c>
    </row>
    <row r="99" spans="1:16" x14ac:dyDescent="0.25">
      <c r="A99" t="s">
        <v>448</v>
      </c>
      <c r="B99" s="2">
        <v>43039</v>
      </c>
      <c r="C99" t="s">
        <v>449</v>
      </c>
      <c r="D99">
        <v>1</v>
      </c>
      <c r="E99" t="s">
        <v>450</v>
      </c>
      <c r="F99" t="s">
        <v>24</v>
      </c>
      <c r="G99" t="s">
        <v>35</v>
      </c>
      <c r="H99" t="s">
        <v>435</v>
      </c>
      <c r="K99">
        <v>406</v>
      </c>
      <c r="L99" s="15">
        <v>4</v>
      </c>
      <c r="M99" s="1">
        <v>4316.8500000000004</v>
      </c>
    </row>
    <row r="100" spans="1:16" x14ac:dyDescent="0.25">
      <c r="A100" t="s">
        <v>451</v>
      </c>
      <c r="B100" s="2">
        <v>43039</v>
      </c>
      <c r="C100" t="s">
        <v>452</v>
      </c>
      <c r="D100">
        <v>1</v>
      </c>
      <c r="E100" t="s">
        <v>453</v>
      </c>
      <c r="F100" t="s">
        <v>24</v>
      </c>
      <c r="G100" t="s">
        <v>35</v>
      </c>
      <c r="H100" t="s">
        <v>454</v>
      </c>
      <c r="K100">
        <v>605.51</v>
      </c>
      <c r="M100" s="1">
        <v>3711.34</v>
      </c>
      <c r="O100" s="14"/>
      <c r="P100" s="14"/>
    </row>
    <row r="101" spans="1:16" x14ac:dyDescent="0.25">
      <c r="A101" t="s">
        <v>455</v>
      </c>
      <c r="B101" s="2">
        <v>43039</v>
      </c>
      <c r="C101" t="s">
        <v>71</v>
      </c>
      <c r="D101">
        <v>1</v>
      </c>
      <c r="E101" t="s">
        <v>456</v>
      </c>
      <c r="F101" t="s">
        <v>24</v>
      </c>
      <c r="G101" t="s">
        <v>25</v>
      </c>
      <c r="H101" t="s">
        <v>457</v>
      </c>
      <c r="K101">
        <v>680</v>
      </c>
      <c r="L101" s="15" t="s">
        <v>210</v>
      </c>
      <c r="M101" s="1">
        <v>3031.34</v>
      </c>
    </row>
    <row r="102" spans="1:16" x14ac:dyDescent="0.25">
      <c r="A102" t="s">
        <v>464</v>
      </c>
      <c r="B102" s="2">
        <v>43056</v>
      </c>
      <c r="C102" t="s">
        <v>465</v>
      </c>
      <c r="D102">
        <v>1</v>
      </c>
      <c r="E102" t="s">
        <v>466</v>
      </c>
      <c r="F102" t="s">
        <v>53</v>
      </c>
      <c r="G102" t="s">
        <v>25</v>
      </c>
      <c r="H102" t="s">
        <v>54</v>
      </c>
      <c r="I102" s="13">
        <v>5000</v>
      </c>
      <c r="M102" s="1">
        <v>8031.34</v>
      </c>
    </row>
    <row r="103" spans="1:16" x14ac:dyDescent="0.25">
      <c r="A103" t="s">
        <v>467</v>
      </c>
      <c r="B103" s="2">
        <v>43069</v>
      </c>
      <c r="C103" t="s">
        <v>468</v>
      </c>
      <c r="D103">
        <v>1</v>
      </c>
      <c r="E103" t="s">
        <v>469</v>
      </c>
      <c r="F103" t="s">
        <v>53</v>
      </c>
      <c r="G103" t="s">
        <v>25</v>
      </c>
      <c r="H103" t="s">
        <v>409</v>
      </c>
      <c r="I103" s="13">
        <v>30000</v>
      </c>
      <c r="M103" s="1">
        <v>38031.339999999997</v>
      </c>
    </row>
    <row r="104" spans="1:16" x14ac:dyDescent="0.25">
      <c r="H104" t="s">
        <v>44</v>
      </c>
      <c r="I104" s="13">
        <v>75215</v>
      </c>
      <c r="K104" s="1">
        <v>90553.67</v>
      </c>
    </row>
    <row r="105" spans="1:16" x14ac:dyDescent="0.25">
      <c r="H105" t="s">
        <v>45</v>
      </c>
      <c r="M105" s="1">
        <v>38031.339999999997</v>
      </c>
    </row>
    <row r="106" spans="1:16" x14ac:dyDescent="0.25">
      <c r="A106" t="s">
        <v>10</v>
      </c>
      <c r="B106" t="s">
        <v>11</v>
      </c>
      <c r="C106" t="s">
        <v>12</v>
      </c>
      <c r="D106" t="s">
        <v>13</v>
      </c>
      <c r="E106" t="s">
        <v>325</v>
      </c>
      <c r="F106" t="s">
        <v>269</v>
      </c>
      <c r="G106" t="s">
        <v>10</v>
      </c>
      <c r="H106" t="s">
        <v>270</v>
      </c>
      <c r="I106" s="13" t="s">
        <v>18</v>
      </c>
      <c r="K106" t="s">
        <v>19</v>
      </c>
      <c r="M106" t="s">
        <v>326</v>
      </c>
    </row>
    <row r="108" spans="1:16" x14ac:dyDescent="0.25">
      <c r="A108" t="s">
        <v>5</v>
      </c>
      <c r="B108" t="s">
        <v>6</v>
      </c>
      <c r="C108" t="s">
        <v>76</v>
      </c>
      <c r="D108" t="s">
        <v>77</v>
      </c>
      <c r="E108" t="s">
        <v>345</v>
      </c>
      <c r="F108" t="s">
        <v>308</v>
      </c>
    </row>
    <row r="109" spans="1:16" x14ac:dyDescent="0.25">
      <c r="A109" t="s">
        <v>10</v>
      </c>
      <c r="B109" t="s">
        <v>11</v>
      </c>
      <c r="C109" t="s">
        <v>12</v>
      </c>
      <c r="D109" t="s">
        <v>13</v>
      </c>
      <c r="E109" t="s">
        <v>325</v>
      </c>
      <c r="F109" t="s">
        <v>269</v>
      </c>
      <c r="G109" t="s">
        <v>10</v>
      </c>
      <c r="H109" t="s">
        <v>270</v>
      </c>
      <c r="I109" s="13" t="s">
        <v>18</v>
      </c>
      <c r="K109" t="s">
        <v>19</v>
      </c>
      <c r="M109" t="s">
        <v>326</v>
      </c>
    </row>
    <row r="110" spans="1:16" x14ac:dyDescent="0.25">
      <c r="H110" t="s">
        <v>20</v>
      </c>
      <c r="M110" s="1">
        <v>3535</v>
      </c>
    </row>
    <row r="111" spans="1:16" x14ac:dyDescent="0.25">
      <c r="A111" t="s">
        <v>50</v>
      </c>
      <c r="B111" s="2">
        <v>42754</v>
      </c>
      <c r="C111" t="s">
        <v>51</v>
      </c>
      <c r="D111">
        <v>1</v>
      </c>
      <c r="E111" t="s">
        <v>52</v>
      </c>
      <c r="F111" t="s">
        <v>53</v>
      </c>
      <c r="G111" t="s">
        <v>25</v>
      </c>
      <c r="H111" t="s">
        <v>263</v>
      </c>
      <c r="I111" s="13">
        <v>4300</v>
      </c>
      <c r="J111" s="15">
        <v>1</v>
      </c>
      <c r="M111" s="1">
        <v>7835</v>
      </c>
    </row>
    <row r="112" spans="1:16" x14ac:dyDescent="0.25">
      <c r="A112" t="s">
        <v>80</v>
      </c>
      <c r="B112" s="2">
        <v>42789</v>
      </c>
      <c r="C112" t="s">
        <v>81</v>
      </c>
      <c r="D112">
        <v>1</v>
      </c>
      <c r="E112" t="s">
        <v>82</v>
      </c>
      <c r="F112" t="s">
        <v>24</v>
      </c>
      <c r="G112" t="s">
        <v>35</v>
      </c>
      <c r="H112" t="s">
        <v>83</v>
      </c>
      <c r="K112" s="1">
        <v>4300</v>
      </c>
      <c r="L112" s="15">
        <v>1</v>
      </c>
      <c r="M112" s="1">
        <v>3535</v>
      </c>
    </row>
    <row r="113" spans="1:14" x14ac:dyDescent="0.25">
      <c r="A113" t="s">
        <v>32</v>
      </c>
      <c r="B113" s="2">
        <v>42790</v>
      </c>
      <c r="C113" t="s">
        <v>33</v>
      </c>
      <c r="D113">
        <v>1</v>
      </c>
      <c r="E113" t="s">
        <v>34</v>
      </c>
      <c r="F113" t="s">
        <v>24</v>
      </c>
      <c r="G113" t="s">
        <v>35</v>
      </c>
      <c r="H113" t="s">
        <v>84</v>
      </c>
      <c r="K113" s="1">
        <v>3535</v>
      </c>
      <c r="L113" s="15" t="s">
        <v>321</v>
      </c>
      <c r="M113">
        <v>0</v>
      </c>
    </row>
    <row r="114" spans="1:14" x14ac:dyDescent="0.25">
      <c r="A114" t="s">
        <v>310</v>
      </c>
      <c r="B114" s="2">
        <v>42892</v>
      </c>
      <c r="C114" t="s">
        <v>311</v>
      </c>
      <c r="D114">
        <v>1</v>
      </c>
      <c r="E114" t="s">
        <v>346</v>
      </c>
      <c r="F114" t="s">
        <v>53</v>
      </c>
      <c r="G114" t="s">
        <v>25</v>
      </c>
      <c r="H114" t="s">
        <v>54</v>
      </c>
      <c r="I114" s="13">
        <v>7000</v>
      </c>
      <c r="J114" s="15">
        <v>2</v>
      </c>
      <c r="M114" s="1">
        <v>7000</v>
      </c>
    </row>
    <row r="115" spans="1:14" x14ac:dyDescent="0.25">
      <c r="A115" t="s">
        <v>347</v>
      </c>
      <c r="B115" s="2">
        <v>42959</v>
      </c>
      <c r="C115" t="s">
        <v>71</v>
      </c>
      <c r="D115">
        <v>1</v>
      </c>
      <c r="E115" t="s">
        <v>348</v>
      </c>
      <c r="F115" t="s">
        <v>24</v>
      </c>
      <c r="G115" t="s">
        <v>35</v>
      </c>
      <c r="H115" t="s">
        <v>83</v>
      </c>
      <c r="K115" s="1">
        <v>7000</v>
      </c>
      <c r="L115" s="15">
        <v>2</v>
      </c>
      <c r="M115">
        <v>0</v>
      </c>
    </row>
    <row r="116" spans="1:14" x14ac:dyDescent="0.25">
      <c r="A116" s="6" t="s">
        <v>470</v>
      </c>
      <c r="B116" s="18">
        <v>43057</v>
      </c>
      <c r="C116" s="6" t="s">
        <v>71</v>
      </c>
      <c r="D116" s="6">
        <v>1</v>
      </c>
      <c r="E116" s="6" t="s">
        <v>471</v>
      </c>
      <c r="F116" s="6" t="s">
        <v>24</v>
      </c>
      <c r="G116" s="6" t="s">
        <v>35</v>
      </c>
      <c r="H116" s="6" t="s">
        <v>84</v>
      </c>
      <c r="K116" s="1">
        <v>0</v>
      </c>
      <c r="M116" s="1">
        <v>0</v>
      </c>
    </row>
    <row r="117" spans="1:14" x14ac:dyDescent="0.25">
      <c r="H117" t="s">
        <v>44</v>
      </c>
      <c r="I117" s="13">
        <v>11300</v>
      </c>
      <c r="K117" s="1">
        <v>17835.02</v>
      </c>
    </row>
    <row r="118" spans="1:14" x14ac:dyDescent="0.25">
      <c r="H118" t="s">
        <v>45</v>
      </c>
      <c r="M118" s="1">
        <v>0</v>
      </c>
      <c r="N118" s="14" t="s">
        <v>472</v>
      </c>
    </row>
    <row r="119" spans="1:14" x14ac:dyDescent="0.25">
      <c r="A119" t="s">
        <v>10</v>
      </c>
      <c r="B119" t="s">
        <v>11</v>
      </c>
      <c r="C119" t="s">
        <v>12</v>
      </c>
      <c r="D119" t="s">
        <v>13</v>
      </c>
      <c r="E119" t="s">
        <v>325</v>
      </c>
      <c r="F119" t="s">
        <v>269</v>
      </c>
      <c r="G119" t="s">
        <v>10</v>
      </c>
      <c r="H119" t="s">
        <v>270</v>
      </c>
      <c r="I119" s="13" t="s">
        <v>18</v>
      </c>
      <c r="K119" t="s">
        <v>19</v>
      </c>
      <c r="M119" t="s">
        <v>326</v>
      </c>
    </row>
    <row r="121" spans="1:14" x14ac:dyDescent="0.25">
      <c r="A121" t="s">
        <v>5</v>
      </c>
      <c r="B121" t="s">
        <v>6</v>
      </c>
      <c r="C121" t="s">
        <v>389</v>
      </c>
      <c r="D121" t="s">
        <v>350</v>
      </c>
      <c r="E121" t="s">
        <v>351</v>
      </c>
      <c r="F121" t="s">
        <v>352</v>
      </c>
    </row>
    <row r="122" spans="1:14" x14ac:dyDescent="0.25">
      <c r="A122" t="s">
        <v>10</v>
      </c>
      <c r="B122" t="s">
        <v>11</v>
      </c>
      <c r="C122" t="s">
        <v>12</v>
      </c>
      <c r="D122" t="s">
        <v>13</v>
      </c>
      <c r="E122" t="s">
        <v>325</v>
      </c>
      <c r="F122" t="s">
        <v>269</v>
      </c>
      <c r="G122" t="s">
        <v>10</v>
      </c>
      <c r="H122" t="s">
        <v>270</v>
      </c>
      <c r="I122" s="13" t="s">
        <v>18</v>
      </c>
      <c r="K122" t="s">
        <v>19</v>
      </c>
      <c r="M122" t="s">
        <v>326</v>
      </c>
    </row>
    <row r="123" spans="1:14" x14ac:dyDescent="0.25">
      <c r="H123" t="s">
        <v>20</v>
      </c>
      <c r="M123">
        <v>0.5</v>
      </c>
    </row>
    <row r="124" spans="1:14" x14ac:dyDescent="0.25">
      <c r="A124" s="11" t="s">
        <v>353</v>
      </c>
      <c r="B124" s="16">
        <v>42977</v>
      </c>
      <c r="C124" s="11" t="s">
        <v>71</v>
      </c>
      <c r="D124" s="11">
        <v>1</v>
      </c>
      <c r="E124" s="11" t="s">
        <v>354</v>
      </c>
      <c r="F124" s="11" t="s">
        <v>24</v>
      </c>
      <c r="G124" s="11" t="s">
        <v>35</v>
      </c>
      <c r="H124" s="11" t="s">
        <v>355</v>
      </c>
      <c r="I124" s="17"/>
      <c r="K124" s="12">
        <v>3500</v>
      </c>
      <c r="M124" s="1">
        <v>-3499.5</v>
      </c>
      <c r="N124" s="14" t="s">
        <v>473</v>
      </c>
    </row>
    <row r="125" spans="1:14" x14ac:dyDescent="0.25">
      <c r="A125" t="s">
        <v>390</v>
      </c>
      <c r="B125" s="2">
        <v>42993</v>
      </c>
      <c r="C125" t="s">
        <v>391</v>
      </c>
      <c r="D125">
        <v>1</v>
      </c>
      <c r="E125" t="s">
        <v>392</v>
      </c>
      <c r="F125" t="s">
        <v>53</v>
      </c>
      <c r="G125" t="s">
        <v>25</v>
      </c>
      <c r="H125" t="s">
        <v>54</v>
      </c>
      <c r="I125" s="13">
        <v>6000</v>
      </c>
      <c r="M125" s="1">
        <v>2500.5</v>
      </c>
    </row>
    <row r="126" spans="1:14" x14ac:dyDescent="0.25">
      <c r="A126" t="s">
        <v>393</v>
      </c>
      <c r="B126" s="2">
        <v>43005</v>
      </c>
      <c r="C126" t="s">
        <v>394</v>
      </c>
      <c r="D126">
        <v>1</v>
      </c>
      <c r="E126" t="s">
        <v>395</v>
      </c>
      <c r="F126" t="s">
        <v>53</v>
      </c>
      <c r="G126" t="s">
        <v>25</v>
      </c>
      <c r="H126" t="s">
        <v>54</v>
      </c>
      <c r="I126" s="13">
        <v>4000</v>
      </c>
      <c r="M126" s="1">
        <v>6500.5</v>
      </c>
    </row>
    <row r="127" spans="1:14" x14ac:dyDescent="0.25">
      <c r="A127" t="s">
        <v>458</v>
      </c>
      <c r="B127" s="2">
        <v>43018</v>
      </c>
      <c r="C127" t="s">
        <v>71</v>
      </c>
      <c r="D127">
        <v>1</v>
      </c>
      <c r="E127" t="s">
        <v>459</v>
      </c>
      <c r="F127" t="s">
        <v>24</v>
      </c>
      <c r="G127" t="s">
        <v>35</v>
      </c>
      <c r="H127" t="s">
        <v>355</v>
      </c>
      <c r="K127" s="1">
        <v>4000.35</v>
      </c>
      <c r="M127" s="1">
        <v>2500.15</v>
      </c>
    </row>
    <row r="128" spans="1:14" x14ac:dyDescent="0.25">
      <c r="A128" t="s">
        <v>460</v>
      </c>
      <c r="B128" s="2">
        <v>43018</v>
      </c>
      <c r="C128" t="s">
        <v>71</v>
      </c>
      <c r="D128">
        <v>1</v>
      </c>
      <c r="E128" t="s">
        <v>461</v>
      </c>
      <c r="F128" t="s">
        <v>24</v>
      </c>
      <c r="G128" t="s">
        <v>35</v>
      </c>
      <c r="H128" t="s">
        <v>355</v>
      </c>
      <c r="K128" s="1">
        <v>5999.91</v>
      </c>
      <c r="M128" s="1">
        <v>-3499.76</v>
      </c>
    </row>
    <row r="129" spans="1:14" x14ac:dyDescent="0.25">
      <c r="H129" t="s">
        <v>44</v>
      </c>
      <c r="I129" s="13">
        <v>10000</v>
      </c>
      <c r="K129" s="1">
        <v>13500.26</v>
      </c>
    </row>
    <row r="130" spans="1:14" x14ac:dyDescent="0.25">
      <c r="H130" t="s">
        <v>45</v>
      </c>
      <c r="M130" s="1">
        <v>-3499.76</v>
      </c>
    </row>
    <row r="131" spans="1:14" x14ac:dyDescent="0.25">
      <c r="A131" t="s">
        <v>10</v>
      </c>
      <c r="B131" t="s">
        <v>11</v>
      </c>
      <c r="C131" t="s">
        <v>12</v>
      </c>
      <c r="D131" t="s">
        <v>13</v>
      </c>
      <c r="E131" t="s">
        <v>325</v>
      </c>
      <c r="F131" t="s">
        <v>269</v>
      </c>
      <c r="G131" t="s">
        <v>10</v>
      </c>
      <c r="H131" t="s">
        <v>270</v>
      </c>
      <c r="I131" s="13" t="s">
        <v>18</v>
      </c>
      <c r="K131" t="s">
        <v>19</v>
      </c>
      <c r="M131" t="s">
        <v>326</v>
      </c>
    </row>
    <row r="133" spans="1:14" x14ac:dyDescent="0.25">
      <c r="A133" t="s">
        <v>5</v>
      </c>
      <c r="B133" t="s">
        <v>6</v>
      </c>
      <c r="C133" t="s">
        <v>85</v>
      </c>
      <c r="D133" t="s">
        <v>86</v>
      </c>
      <c r="E133" t="s">
        <v>356</v>
      </c>
      <c r="F133" t="s">
        <v>315</v>
      </c>
    </row>
    <row r="134" spans="1:14" x14ac:dyDescent="0.25">
      <c r="A134" t="s">
        <v>10</v>
      </c>
      <c r="B134" t="s">
        <v>11</v>
      </c>
      <c r="C134" t="s">
        <v>12</v>
      </c>
      <c r="D134" t="s">
        <v>13</v>
      </c>
      <c r="E134" t="s">
        <v>325</v>
      </c>
      <c r="F134" t="s">
        <v>269</v>
      </c>
      <c r="G134" t="s">
        <v>10</v>
      </c>
      <c r="H134" t="s">
        <v>270</v>
      </c>
      <c r="I134" s="13" t="s">
        <v>18</v>
      </c>
      <c r="K134" t="s">
        <v>19</v>
      </c>
      <c r="M134" t="s">
        <v>326</v>
      </c>
    </row>
    <row r="135" spans="1:14" x14ac:dyDescent="0.25">
      <c r="H135" t="s">
        <v>20</v>
      </c>
      <c r="M135">
        <v>0</v>
      </c>
    </row>
    <row r="136" spans="1:14" x14ac:dyDescent="0.25">
      <c r="A136" t="s">
        <v>89</v>
      </c>
      <c r="B136" s="2">
        <v>42748</v>
      </c>
      <c r="C136" t="s">
        <v>90</v>
      </c>
      <c r="D136">
        <v>1</v>
      </c>
      <c r="E136" t="s">
        <v>91</v>
      </c>
      <c r="F136" t="s">
        <v>53</v>
      </c>
      <c r="G136" t="s">
        <v>25</v>
      </c>
      <c r="H136" t="s">
        <v>54</v>
      </c>
      <c r="I136" s="13">
        <v>4800</v>
      </c>
      <c r="M136" s="1">
        <v>4800</v>
      </c>
    </row>
    <row r="137" spans="1:14" x14ac:dyDescent="0.25">
      <c r="A137" t="s">
        <v>92</v>
      </c>
      <c r="B137" s="2">
        <v>42765</v>
      </c>
      <c r="C137" t="s">
        <v>71</v>
      </c>
      <c r="D137">
        <v>1</v>
      </c>
      <c r="E137" t="s">
        <v>93</v>
      </c>
      <c r="F137" t="s">
        <v>24</v>
      </c>
      <c r="G137" t="s">
        <v>35</v>
      </c>
      <c r="H137" t="s">
        <v>94</v>
      </c>
      <c r="K137" s="1">
        <v>4800.93</v>
      </c>
      <c r="M137">
        <v>-0.93</v>
      </c>
    </row>
    <row r="138" spans="1:14" x14ac:dyDescent="0.25">
      <c r="A138" t="s">
        <v>317</v>
      </c>
      <c r="B138" s="2">
        <v>42914</v>
      </c>
      <c r="C138" t="s">
        <v>318</v>
      </c>
      <c r="D138">
        <v>1</v>
      </c>
      <c r="E138" t="s">
        <v>357</v>
      </c>
      <c r="F138" t="s">
        <v>53</v>
      </c>
      <c r="G138" t="s">
        <v>25</v>
      </c>
      <c r="H138" t="s">
        <v>54</v>
      </c>
      <c r="I138" s="13">
        <v>5000</v>
      </c>
      <c r="M138" s="1">
        <v>4999.07</v>
      </c>
    </row>
    <row r="139" spans="1:14" x14ac:dyDescent="0.25">
      <c r="A139" t="s">
        <v>320</v>
      </c>
      <c r="B139" s="2">
        <v>42943</v>
      </c>
      <c r="C139" t="s">
        <v>71</v>
      </c>
      <c r="D139">
        <v>1</v>
      </c>
      <c r="E139" t="s">
        <v>358</v>
      </c>
      <c r="F139" t="s">
        <v>24</v>
      </c>
      <c r="G139" t="s">
        <v>35</v>
      </c>
      <c r="H139" t="s">
        <v>94</v>
      </c>
      <c r="K139" s="1">
        <v>5000.0200000000004</v>
      </c>
      <c r="M139">
        <v>-0.95</v>
      </c>
    </row>
    <row r="140" spans="1:14" x14ac:dyDescent="0.25">
      <c r="H140" t="s">
        <v>44</v>
      </c>
      <c r="I140" s="13">
        <v>9800</v>
      </c>
      <c r="K140" s="1">
        <v>9800.9500000000007</v>
      </c>
    </row>
    <row r="141" spans="1:14" x14ac:dyDescent="0.25">
      <c r="H141" t="s">
        <v>45</v>
      </c>
      <c r="M141">
        <v>-0.95</v>
      </c>
      <c r="N141" s="14" t="s">
        <v>472</v>
      </c>
    </row>
    <row r="142" spans="1:14" x14ac:dyDescent="0.25">
      <c r="A142" t="s">
        <v>10</v>
      </c>
      <c r="B142" t="s">
        <v>11</v>
      </c>
      <c r="C142" t="s">
        <v>12</v>
      </c>
      <c r="D142" t="s">
        <v>13</v>
      </c>
      <c r="E142" t="s">
        <v>325</v>
      </c>
      <c r="F142" t="s">
        <v>269</v>
      </c>
      <c r="G142" t="s">
        <v>10</v>
      </c>
      <c r="H142" t="s">
        <v>270</v>
      </c>
      <c r="I142" s="13" t="s">
        <v>18</v>
      </c>
      <c r="K142" t="s">
        <v>19</v>
      </c>
      <c r="M142" t="s">
        <v>326</v>
      </c>
    </row>
    <row r="144" spans="1:14" x14ac:dyDescent="0.25">
      <c r="A144" t="s">
        <v>5</v>
      </c>
      <c r="B144" t="s">
        <v>6</v>
      </c>
      <c r="C144">
        <v>5</v>
      </c>
      <c r="D144" t="s">
        <v>396</v>
      </c>
      <c r="E144" t="s">
        <v>397</v>
      </c>
      <c r="F144" t="s">
        <v>398</v>
      </c>
    </row>
    <row r="145" spans="1:14" x14ac:dyDescent="0.25">
      <c r="A145" t="s">
        <v>10</v>
      </c>
      <c r="B145" t="s">
        <v>11</v>
      </c>
      <c r="C145" t="s">
        <v>12</v>
      </c>
      <c r="D145" t="s">
        <v>13</v>
      </c>
      <c r="E145" t="s">
        <v>325</v>
      </c>
      <c r="F145" t="s">
        <v>269</v>
      </c>
      <c r="G145" t="s">
        <v>10</v>
      </c>
      <c r="H145" t="s">
        <v>270</v>
      </c>
      <c r="I145" s="13" t="s">
        <v>18</v>
      </c>
      <c r="K145" t="s">
        <v>19</v>
      </c>
      <c r="M145" t="s">
        <v>326</v>
      </c>
    </row>
    <row r="146" spans="1:14" x14ac:dyDescent="0.25">
      <c r="H146" t="s">
        <v>20</v>
      </c>
      <c r="M146" s="1">
        <v>29600</v>
      </c>
    </row>
    <row r="147" spans="1:14" x14ac:dyDescent="0.25">
      <c r="A147" t="s">
        <v>399</v>
      </c>
      <c r="B147" s="2">
        <v>42825</v>
      </c>
      <c r="C147" t="s">
        <v>400</v>
      </c>
      <c r="D147">
        <v>1</v>
      </c>
      <c r="E147" t="s">
        <v>401</v>
      </c>
      <c r="F147" t="s">
        <v>24</v>
      </c>
      <c r="G147" t="s">
        <v>25</v>
      </c>
      <c r="H147" t="s">
        <v>402</v>
      </c>
      <c r="K147" s="1">
        <v>29600</v>
      </c>
      <c r="M147">
        <v>0</v>
      </c>
    </row>
    <row r="148" spans="1:14" x14ac:dyDescent="0.25">
      <c r="H148" t="s">
        <v>44</v>
      </c>
      <c r="I148" s="13">
        <v>0</v>
      </c>
      <c r="K148" s="1">
        <v>29600</v>
      </c>
    </row>
    <row r="149" spans="1:14" x14ac:dyDescent="0.25">
      <c r="H149" t="s">
        <v>45</v>
      </c>
      <c r="M149">
        <v>0</v>
      </c>
      <c r="N149" s="14" t="s">
        <v>472</v>
      </c>
    </row>
    <row r="150" spans="1:14" x14ac:dyDescent="0.25">
      <c r="A150" t="s">
        <v>10</v>
      </c>
      <c r="B150" t="s">
        <v>11</v>
      </c>
      <c r="C150" t="s">
        <v>12</v>
      </c>
      <c r="D150" t="s">
        <v>13</v>
      </c>
      <c r="E150" t="s">
        <v>325</v>
      </c>
      <c r="F150" t="s">
        <v>269</v>
      </c>
      <c r="G150" t="s">
        <v>10</v>
      </c>
      <c r="H150" t="s">
        <v>270</v>
      </c>
      <c r="I150" s="13" t="s">
        <v>18</v>
      </c>
      <c r="K150" t="s">
        <v>19</v>
      </c>
      <c r="M150" t="s">
        <v>326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254-003</vt:lpstr>
      <vt:lpstr>254-003-004</vt:lpstr>
      <vt:lpstr>MAYO</vt:lpstr>
      <vt:lpstr>JUL</vt:lpstr>
      <vt:lpstr>AGO</vt:lpstr>
      <vt:lpstr>SEP</vt:lpstr>
      <vt:lpstr>paty</vt:lpstr>
      <vt:lpstr>OCT</vt:lpstr>
      <vt:lpstr>NOV</vt:lpstr>
      <vt:lpstr>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2017-03-01T22:59:34Z</dcterms:created>
  <dcterms:modified xsi:type="dcterms:W3CDTF">2018-02-21T23:49:14Z</dcterms:modified>
</cp:coreProperties>
</file>