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460" windowHeight="7575" activeTab="12"/>
  </bookViews>
  <sheets>
    <sheet name="DIC 16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8" r:id="rId7"/>
    <sheet name="JUL" sheetId="10" r:id="rId8"/>
    <sheet name="AGO" sheetId="11" r:id="rId9"/>
    <sheet name="SEP" sheetId="12" r:id="rId10"/>
    <sheet name="OCT" sheetId="13" r:id="rId11"/>
    <sheet name="NOV" sheetId="14" r:id="rId12"/>
    <sheet name="DIC" sheetId="15" r:id="rId13"/>
    <sheet name="Hoja1" sheetId="16" r:id="rId14"/>
  </sheets>
  <calcPr calcId="144525"/>
</workbook>
</file>

<file path=xl/calcChain.xml><?xml version="1.0" encoding="utf-8"?>
<calcChain xmlns="http://schemas.openxmlformats.org/spreadsheetml/2006/main">
  <c r="J167" i="13" l="1"/>
  <c r="J174" i="11"/>
  <c r="J173" i="11"/>
  <c r="J148" i="8"/>
  <c r="J151" i="8" s="1"/>
  <c r="J153" i="8" s="1"/>
  <c r="J138" i="8"/>
  <c r="J141" i="8" s="1"/>
  <c r="J143" i="8" s="1"/>
  <c r="J109" i="6"/>
  <c r="J112" i="6" s="1"/>
  <c r="J114" i="6" s="1"/>
  <c r="J97" i="5"/>
  <c r="J84" i="5"/>
  <c r="J90" i="5" s="1"/>
  <c r="J92" i="5" s="1"/>
  <c r="J177" i="11" l="1"/>
  <c r="J179" i="11" s="1"/>
  <c r="J22" i="14"/>
  <c r="J25" i="14" s="1"/>
  <c r="J27" i="14" l="1"/>
  <c r="J24" i="15" l="1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23" i="15"/>
  <c r="J70" i="15" l="1"/>
  <c r="E41" i="16"/>
  <c r="D41" i="16"/>
  <c r="B41" i="16"/>
  <c r="D24" i="16"/>
  <c r="E24" i="16" s="1"/>
  <c r="D25" i="16"/>
  <c r="E25" i="16" s="1"/>
  <c r="D26" i="16"/>
  <c r="E26" i="16" s="1"/>
  <c r="D27" i="16"/>
  <c r="E27" i="16" s="1"/>
  <c r="D28" i="16"/>
  <c r="E28" i="16" s="1"/>
  <c r="D29" i="16"/>
  <c r="E29" i="16" s="1"/>
  <c r="D30" i="16"/>
  <c r="E30" i="16" s="1"/>
  <c r="D31" i="16"/>
  <c r="E31" i="16" s="1"/>
  <c r="D32" i="16"/>
  <c r="E32" i="16" s="1"/>
  <c r="D33" i="16"/>
  <c r="E33" i="16" s="1"/>
  <c r="D34" i="16"/>
  <c r="E34" i="16" s="1"/>
  <c r="D35" i="16"/>
  <c r="E35" i="16" s="1"/>
  <c r="D36" i="16"/>
  <c r="E36" i="16" s="1"/>
  <c r="D37" i="16"/>
  <c r="E37" i="16" s="1"/>
  <c r="D38" i="16"/>
  <c r="E38" i="16" s="1"/>
  <c r="E6" i="16" l="1"/>
  <c r="E7" i="16"/>
  <c r="D5" i="16"/>
  <c r="E5" i="16" s="1"/>
  <c r="D6" i="16"/>
  <c r="D7" i="16"/>
  <c r="D8" i="16"/>
  <c r="E8" i="16" s="1"/>
  <c r="D9" i="16"/>
  <c r="E9" i="16" s="1"/>
  <c r="D10" i="16"/>
  <c r="E10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E4" i="16"/>
  <c r="D4" i="16"/>
  <c r="J213" i="15" l="1"/>
  <c r="J214" i="15"/>
  <c r="J215" i="15"/>
  <c r="J180" i="15" l="1"/>
  <c r="J181" i="15"/>
  <c r="J182" i="15"/>
  <c r="J183" i="15"/>
  <c r="J184" i="15"/>
  <c r="J185" i="15"/>
  <c r="J186" i="15"/>
  <c r="J187" i="15"/>
  <c r="J188" i="15"/>
  <c r="J153" i="15"/>
  <c r="J156" i="15" s="1"/>
  <c r="J158" i="15" s="1"/>
  <c r="J108" i="15" l="1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85" i="15"/>
  <c r="J86" i="15"/>
  <c r="J87" i="15"/>
  <c r="J88" i="15"/>
  <c r="J89" i="15"/>
  <c r="J278" i="15"/>
  <c r="J281" i="15" s="1"/>
  <c r="J268" i="15"/>
  <c r="J267" i="15"/>
  <c r="J256" i="15"/>
  <c r="J259" i="15" s="1"/>
  <c r="J261" i="15" s="1"/>
  <c r="J247" i="15"/>
  <c r="J246" i="15"/>
  <c r="J235" i="15"/>
  <c r="J238" i="15" s="1"/>
  <c r="J240" i="15" s="1"/>
  <c r="J225" i="15"/>
  <c r="J228" i="15" s="1"/>
  <c r="J230" i="15" s="1"/>
  <c r="J212" i="15"/>
  <c r="J211" i="15"/>
  <c r="J210" i="15"/>
  <c r="J200" i="15"/>
  <c r="J199" i="15"/>
  <c r="J198" i="15"/>
  <c r="J179" i="15"/>
  <c r="J178" i="15"/>
  <c r="J177" i="15"/>
  <c r="J176" i="15"/>
  <c r="J165" i="15"/>
  <c r="J168" i="15" s="1"/>
  <c r="J170" i="15" s="1"/>
  <c r="J143" i="15"/>
  <c r="J146" i="15" s="1"/>
  <c r="J148" i="15" s="1"/>
  <c r="J107" i="15"/>
  <c r="J106" i="15"/>
  <c r="J105" i="15"/>
  <c r="J104" i="15"/>
  <c r="J103" i="15"/>
  <c r="J102" i="15"/>
  <c r="J101" i="15"/>
  <c r="J100" i="15"/>
  <c r="J99" i="15"/>
  <c r="J98" i="15"/>
  <c r="J84" i="15"/>
  <c r="J83" i="15"/>
  <c r="J82" i="15"/>
  <c r="J81" i="15"/>
  <c r="J80" i="15"/>
  <c r="J79" i="15"/>
  <c r="J78" i="15"/>
  <c r="J12" i="15"/>
  <c r="J15" i="15" s="1"/>
  <c r="J217" i="15" l="1"/>
  <c r="J219" i="15" s="1"/>
  <c r="J17" i="15"/>
  <c r="J72" i="15" s="1"/>
  <c r="J191" i="15"/>
  <c r="J193" i="15" s="1"/>
  <c r="J136" i="15"/>
  <c r="J138" i="15" s="1"/>
  <c r="J92" i="15"/>
  <c r="J94" i="15" s="1"/>
  <c r="J249" i="15"/>
  <c r="J251" i="15" s="1"/>
  <c r="J271" i="15"/>
  <c r="J273" i="15" s="1"/>
  <c r="J203" i="15"/>
  <c r="J205" i="15" s="1"/>
  <c r="J283" i="15"/>
  <c r="J287" i="15" l="1"/>
  <c r="J289" i="15"/>
  <c r="J171" i="14" l="1"/>
  <c r="J170" i="14"/>
  <c r="J135" i="14"/>
  <c r="J136" i="14"/>
  <c r="J137" i="14"/>
  <c r="J138" i="14"/>
  <c r="J139" i="14"/>
  <c r="J122" i="14"/>
  <c r="J123" i="14"/>
  <c r="J106" i="14"/>
  <c r="J107" i="14"/>
  <c r="J108" i="14"/>
  <c r="J109" i="14"/>
  <c r="J110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37" i="14"/>
  <c r="J38" i="14"/>
  <c r="J39" i="14"/>
  <c r="J40" i="14"/>
  <c r="J202" i="14"/>
  <c r="J205" i="14" s="1"/>
  <c r="J192" i="14"/>
  <c r="J191" i="14"/>
  <c r="J180" i="14"/>
  <c r="J183" i="14" s="1"/>
  <c r="J185" i="14" s="1"/>
  <c r="J159" i="14"/>
  <c r="J162" i="14" s="1"/>
  <c r="J164" i="14" s="1"/>
  <c r="J149" i="14"/>
  <c r="J152" i="14" s="1"/>
  <c r="J154" i="14" s="1"/>
  <c r="J134" i="14"/>
  <c r="J133" i="14"/>
  <c r="J121" i="14"/>
  <c r="J105" i="14"/>
  <c r="J104" i="14"/>
  <c r="J93" i="14"/>
  <c r="J96" i="14" s="1"/>
  <c r="J82" i="14"/>
  <c r="J85" i="14" s="1"/>
  <c r="J87" i="14" s="1"/>
  <c r="J57" i="14"/>
  <c r="J56" i="14"/>
  <c r="J55" i="14"/>
  <c r="J54" i="14"/>
  <c r="J53" i="14"/>
  <c r="J52" i="14"/>
  <c r="J51" i="14"/>
  <c r="J50" i="14"/>
  <c r="J49" i="14"/>
  <c r="J48" i="14"/>
  <c r="J36" i="14"/>
  <c r="J35" i="14"/>
  <c r="J34" i="14"/>
  <c r="J33" i="14"/>
  <c r="J12" i="14"/>
  <c r="J15" i="14" s="1"/>
  <c r="J17" i="14" s="1"/>
  <c r="J126" i="14" l="1"/>
  <c r="J128" i="14" s="1"/>
  <c r="J173" i="14"/>
  <c r="J175" i="14" s="1"/>
  <c r="J141" i="14"/>
  <c r="J143" i="14" s="1"/>
  <c r="J114" i="14"/>
  <c r="J116" i="14" s="1"/>
  <c r="J75" i="14"/>
  <c r="J77" i="14" s="1"/>
  <c r="J42" i="14"/>
  <c r="J44" i="14" s="1"/>
  <c r="J195" i="14"/>
  <c r="J197" i="14" s="1"/>
  <c r="J98" i="14"/>
  <c r="J207" i="14"/>
  <c r="J211" i="14" l="1"/>
  <c r="J213" i="14" s="1"/>
  <c r="J148" i="13" l="1"/>
  <c r="J125" i="13"/>
  <c r="J128" i="13" s="1"/>
  <c r="J130" i="13" s="1"/>
  <c r="J115" i="13"/>
  <c r="J118" i="13" s="1"/>
  <c r="J120" i="13" s="1"/>
  <c r="J95" i="13"/>
  <c r="J47" i="13"/>
  <c r="J46" i="13"/>
  <c r="J48" i="13"/>
  <c r="J27" i="13"/>
  <c r="J106" i="13" l="1"/>
  <c r="J94" i="13"/>
  <c r="J70" i="13" l="1"/>
  <c r="J43" i="13"/>
  <c r="J44" i="13"/>
  <c r="J45" i="13"/>
  <c r="J25" i="13"/>
  <c r="J26" i="13"/>
  <c r="J158" i="13"/>
  <c r="J161" i="13" s="1"/>
  <c r="J147" i="13"/>
  <c r="J136" i="13"/>
  <c r="J139" i="13" s="1"/>
  <c r="J141" i="13" s="1"/>
  <c r="J105" i="13"/>
  <c r="J93" i="13"/>
  <c r="J98" i="13" s="1"/>
  <c r="J83" i="13"/>
  <c r="J82" i="13"/>
  <c r="J69" i="13"/>
  <c r="J68" i="13"/>
  <c r="J57" i="13"/>
  <c r="J60" i="13" s="1"/>
  <c r="J62" i="13" s="1"/>
  <c r="J42" i="13"/>
  <c r="J41" i="13"/>
  <c r="J40" i="13"/>
  <c r="J39" i="13"/>
  <c r="J38" i="13"/>
  <c r="J37" i="13"/>
  <c r="J36" i="13"/>
  <c r="J24" i="13"/>
  <c r="J23" i="13"/>
  <c r="J12" i="13"/>
  <c r="J15" i="13" s="1"/>
  <c r="J151" i="13" l="1"/>
  <c r="J153" i="13" s="1"/>
  <c r="J50" i="13"/>
  <c r="J52" i="13" s="1"/>
  <c r="J30" i="13"/>
  <c r="J32" i="13" s="1"/>
  <c r="J17" i="13"/>
  <c r="J108" i="13"/>
  <c r="J110" i="13" s="1"/>
  <c r="J86" i="13"/>
  <c r="J88" i="13" s="1"/>
  <c r="J74" i="13"/>
  <c r="J76" i="13" s="1"/>
  <c r="J100" i="13"/>
  <c r="J163" i="13"/>
  <c r="J169" i="13" l="1"/>
  <c r="J132" i="12" l="1"/>
  <c r="J50" i="12"/>
  <c r="J153" i="12"/>
  <c r="J156" i="12" s="1"/>
  <c r="J131" i="12"/>
  <c r="J86" i="12"/>
  <c r="J87" i="12"/>
  <c r="J43" i="12" l="1"/>
  <c r="J44" i="12"/>
  <c r="J45" i="12"/>
  <c r="J46" i="12"/>
  <c r="J47" i="12"/>
  <c r="J48" i="12"/>
  <c r="J49" i="12"/>
  <c r="J27" i="12" l="1"/>
  <c r="J28" i="12"/>
  <c r="J99" i="12" l="1"/>
  <c r="J72" i="12"/>
  <c r="J39" i="12"/>
  <c r="J40" i="12"/>
  <c r="J41" i="12"/>
  <c r="J42" i="12"/>
  <c r="J12" i="12" l="1"/>
  <c r="J15" i="12" s="1"/>
  <c r="J17" i="12" s="1"/>
  <c r="J163" i="12"/>
  <c r="J166" i="12" s="1"/>
  <c r="J142" i="12"/>
  <c r="J145" i="12" s="1"/>
  <c r="J147" i="12" s="1"/>
  <c r="J130" i="12"/>
  <c r="J119" i="12"/>
  <c r="J122" i="12" s="1"/>
  <c r="J124" i="12" s="1"/>
  <c r="J109" i="12"/>
  <c r="J111" i="12" s="1"/>
  <c r="J98" i="12"/>
  <c r="J85" i="12"/>
  <c r="J84" i="12"/>
  <c r="J83" i="12"/>
  <c r="J71" i="12"/>
  <c r="J60" i="12"/>
  <c r="J63" i="12" s="1"/>
  <c r="J65" i="12" s="1"/>
  <c r="J38" i="12"/>
  <c r="J37" i="12"/>
  <c r="J26" i="12"/>
  <c r="J25" i="12"/>
  <c r="J24" i="12"/>
  <c r="J23" i="12"/>
  <c r="J152" i="11"/>
  <c r="J129" i="11"/>
  <c r="J132" i="11" s="1"/>
  <c r="J134" i="11" s="1"/>
  <c r="J120" i="11"/>
  <c r="J53" i="12" l="1"/>
  <c r="J55" i="12" s="1"/>
  <c r="J91" i="12"/>
  <c r="J93" i="12" s="1"/>
  <c r="J31" i="12"/>
  <c r="J33" i="12" s="1"/>
  <c r="J102" i="12"/>
  <c r="J104" i="12" s="1"/>
  <c r="J75" i="12"/>
  <c r="J77" i="12" s="1"/>
  <c r="J158" i="12"/>
  <c r="J168" i="12"/>
  <c r="J113" i="12"/>
  <c r="J135" i="12"/>
  <c r="J137" i="12" s="1"/>
  <c r="J81" i="11"/>
  <c r="J84" i="11" s="1"/>
  <c r="J86" i="11" s="1"/>
  <c r="J51" i="11"/>
  <c r="J52" i="11"/>
  <c r="J53" i="11"/>
  <c r="J54" i="11"/>
  <c r="J55" i="11"/>
  <c r="J56" i="11"/>
  <c r="J57" i="11"/>
  <c r="J58" i="11"/>
  <c r="J59" i="11"/>
  <c r="J18" i="11"/>
  <c r="J19" i="11"/>
  <c r="J20" i="11"/>
  <c r="J172" i="12" l="1"/>
  <c r="J174" i="12" s="1"/>
  <c r="J202" i="10"/>
  <c r="J205" i="10" s="1"/>
  <c r="J191" i="10"/>
  <c r="J194" i="10" s="1"/>
  <c r="J196" i="10" s="1"/>
  <c r="J180" i="10"/>
  <c r="J169" i="10"/>
  <c r="J157" i="10"/>
  <c r="J160" i="10" s="1"/>
  <c r="J162" i="10" s="1"/>
  <c r="J133" i="10"/>
  <c r="J136" i="10" s="1"/>
  <c r="J138" i="10" s="1"/>
  <c r="J122" i="10"/>
  <c r="J125" i="10" s="1"/>
  <c r="J127" i="10" s="1"/>
  <c r="J58" i="10"/>
  <c r="J61" i="10" s="1"/>
  <c r="J63" i="10" s="1"/>
  <c r="J97" i="11"/>
  <c r="J98" i="11"/>
  <c r="J99" i="11"/>
  <c r="J50" i="11"/>
  <c r="J17" i="11"/>
  <c r="J48" i="11"/>
  <c r="J49" i="11"/>
  <c r="J206" i="11"/>
  <c r="J209" i="11" s="1"/>
  <c r="J195" i="11"/>
  <c r="J184" i="11"/>
  <c r="J187" i="11" s="1"/>
  <c r="J162" i="11"/>
  <c r="J165" i="11" s="1"/>
  <c r="J167" i="11" s="1"/>
  <c r="J140" i="11"/>
  <c r="J143" i="11" s="1"/>
  <c r="J145" i="11" s="1"/>
  <c r="J119" i="11"/>
  <c r="J122" i="11" s="1"/>
  <c r="J70" i="11"/>
  <c r="J73" i="11" s="1"/>
  <c r="J45" i="11"/>
  <c r="J46" i="11"/>
  <c r="J47" i="11"/>
  <c r="J151" i="11"/>
  <c r="J94" i="11"/>
  <c r="J95" i="11"/>
  <c r="J96" i="11"/>
  <c r="J36" i="11"/>
  <c r="J37" i="11"/>
  <c r="J38" i="11"/>
  <c r="J39" i="11"/>
  <c r="J40" i="11"/>
  <c r="J41" i="11"/>
  <c r="J42" i="11"/>
  <c r="J43" i="11"/>
  <c r="J44" i="11"/>
  <c r="J207" i="10" l="1"/>
  <c r="J183" i="10"/>
  <c r="J185" i="10" s="1"/>
  <c r="J211" i="11"/>
  <c r="J198" i="11"/>
  <c r="J200" i="11" s="1"/>
  <c r="J189" i="11"/>
  <c r="J75" i="11"/>
  <c r="J12" i="10"/>
  <c r="J22" i="8"/>
  <c r="J14" i="11"/>
  <c r="J15" i="11"/>
  <c r="J16" i="11"/>
  <c r="J109" i="11"/>
  <c r="J112" i="11" s="1"/>
  <c r="J114" i="11" s="1"/>
  <c r="J93" i="11"/>
  <c r="J92" i="11"/>
  <c r="J35" i="11"/>
  <c r="J34" i="11"/>
  <c r="J33" i="11"/>
  <c r="J32" i="11"/>
  <c r="J31" i="11"/>
  <c r="J30" i="11"/>
  <c r="J29" i="11"/>
  <c r="J13" i="11"/>
  <c r="J12" i="11"/>
  <c r="J63" i="11" l="1"/>
  <c r="J23" i="11"/>
  <c r="J25" i="11" s="1"/>
  <c r="J102" i="11"/>
  <c r="J124" i="11"/>
  <c r="J155" i="11"/>
  <c r="J157" i="11" s="1"/>
  <c r="J216" i="11" l="1"/>
  <c r="J65" i="11"/>
  <c r="J104" i="11"/>
  <c r="J218" i="11" l="1"/>
  <c r="J168" i="10"/>
  <c r="J147" i="10"/>
  <c r="J146" i="10"/>
  <c r="J145" i="10"/>
  <c r="J71" i="10"/>
  <c r="J72" i="10"/>
  <c r="J73" i="10"/>
  <c r="J74" i="10"/>
  <c r="J75" i="10"/>
  <c r="J76" i="10"/>
  <c r="J77" i="10"/>
  <c r="J47" i="10"/>
  <c r="J46" i="10"/>
  <c r="J45" i="10"/>
  <c r="J44" i="10"/>
  <c r="J43" i="10"/>
  <c r="J42" i="10"/>
  <c r="J41" i="10"/>
  <c r="J40" i="10"/>
  <c r="J39" i="10"/>
  <c r="J38" i="10"/>
  <c r="J37" i="10"/>
  <c r="J172" i="10" l="1"/>
  <c r="J22" i="10"/>
  <c r="J23" i="10"/>
  <c r="J144" i="10"/>
  <c r="J149" i="10" s="1"/>
  <c r="J111" i="10"/>
  <c r="J110" i="10"/>
  <c r="J99" i="10"/>
  <c r="J102" i="10" s="1"/>
  <c r="J104" i="10" s="1"/>
  <c r="J88" i="10"/>
  <c r="J91" i="10" s="1"/>
  <c r="J93" i="10" s="1"/>
  <c r="J70" i="10"/>
  <c r="J69" i="10"/>
  <c r="J36" i="10"/>
  <c r="J35" i="10"/>
  <c r="J34" i="10"/>
  <c r="J33" i="10"/>
  <c r="J32" i="10"/>
  <c r="J21" i="10"/>
  <c r="J20" i="10"/>
  <c r="J19" i="10"/>
  <c r="J18" i="10"/>
  <c r="J17" i="10"/>
  <c r="J16" i="10"/>
  <c r="J15" i="10"/>
  <c r="J14" i="10"/>
  <c r="J13" i="10"/>
  <c r="J129" i="8"/>
  <c r="J132" i="8" s="1"/>
  <c r="J119" i="8"/>
  <c r="J118" i="8"/>
  <c r="J107" i="8"/>
  <c r="J110" i="8" s="1"/>
  <c r="J112" i="8" s="1"/>
  <c r="J97" i="8"/>
  <c r="J100" i="8" s="1"/>
  <c r="J83" i="8"/>
  <c r="J84" i="8"/>
  <c r="J85" i="8"/>
  <c r="J86" i="8"/>
  <c r="J87" i="8"/>
  <c r="J88" i="8"/>
  <c r="J89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31" i="8"/>
  <c r="J32" i="8"/>
  <c r="J33" i="8"/>
  <c r="J34" i="8"/>
  <c r="J35" i="8"/>
  <c r="J82" i="8"/>
  <c r="J81" i="8"/>
  <c r="J80" i="8"/>
  <c r="J45" i="8"/>
  <c r="J44" i="8"/>
  <c r="J43" i="8"/>
  <c r="J30" i="8"/>
  <c r="J29" i="8"/>
  <c r="J28" i="8"/>
  <c r="J27" i="8"/>
  <c r="J26" i="8"/>
  <c r="J25" i="8"/>
  <c r="J24" i="8"/>
  <c r="J23" i="8"/>
  <c r="J13" i="8"/>
  <c r="J12" i="8"/>
  <c r="J174" i="10" l="1"/>
  <c r="J50" i="10"/>
  <c r="J52" i="10" s="1"/>
  <c r="J80" i="10"/>
  <c r="J82" i="10" s="1"/>
  <c r="J25" i="10"/>
  <c r="J27" i="10" s="1"/>
  <c r="J114" i="10"/>
  <c r="J116" i="10" s="1"/>
  <c r="J151" i="10"/>
  <c r="J122" i="8"/>
  <c r="J124" i="8" s="1"/>
  <c r="J134" i="8"/>
  <c r="J91" i="8"/>
  <c r="J93" i="8" s="1"/>
  <c r="J73" i="8"/>
  <c r="J75" i="8" s="1"/>
  <c r="J37" i="8"/>
  <c r="J39" i="8" s="1"/>
  <c r="J15" i="8"/>
  <c r="J17" i="8" s="1"/>
  <c r="J102" i="8"/>
  <c r="J212" i="10" l="1"/>
  <c r="J214" i="10" s="1"/>
  <c r="J157" i="8"/>
  <c r="J159" i="8" s="1"/>
  <c r="J98" i="6" l="1"/>
  <c r="J78" i="6"/>
  <c r="J79" i="6"/>
  <c r="J80" i="6"/>
  <c r="J81" i="6"/>
  <c r="J82" i="6"/>
  <c r="J83" i="6"/>
  <c r="J84" i="6"/>
  <c r="J85" i="6"/>
  <c r="J86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45" i="6"/>
  <c r="J46" i="6"/>
  <c r="J47" i="6"/>
  <c r="J48" i="6"/>
  <c r="J49" i="6"/>
  <c r="J50" i="6"/>
  <c r="J31" i="6"/>
  <c r="J32" i="6"/>
  <c r="J33" i="6"/>
  <c r="J34" i="6"/>
  <c r="J13" i="6"/>
  <c r="J12" i="6"/>
  <c r="J22" i="6"/>
  <c r="J23" i="6"/>
  <c r="J24" i="6"/>
  <c r="J25" i="6"/>
  <c r="J26" i="6"/>
  <c r="J27" i="6"/>
  <c r="J28" i="6"/>
  <c r="J29" i="6"/>
  <c r="J30" i="6"/>
  <c r="J15" i="6" l="1"/>
  <c r="J17" i="6" s="1"/>
  <c r="J36" i="6"/>
  <c r="J97" i="6" l="1"/>
  <c r="J101" i="6" s="1"/>
  <c r="J74" i="6"/>
  <c r="J75" i="6"/>
  <c r="J76" i="6"/>
  <c r="J77" i="6"/>
  <c r="J42" i="6"/>
  <c r="J43" i="6"/>
  <c r="J44" i="6"/>
  <c r="J66" i="6" l="1"/>
  <c r="J73" i="6"/>
  <c r="J90" i="6" s="1"/>
  <c r="J129" i="6" s="1"/>
  <c r="J73" i="5"/>
  <c r="J74" i="5"/>
  <c r="J59" i="5"/>
  <c r="J60" i="5"/>
  <c r="J61" i="5"/>
  <c r="J62" i="5"/>
  <c r="J63" i="5"/>
  <c r="J45" i="5"/>
  <c r="J46" i="5"/>
  <c r="J42" i="5"/>
  <c r="J43" i="5"/>
  <c r="J44" i="5"/>
  <c r="J38" i="6" l="1"/>
  <c r="J68" i="6"/>
  <c r="J22" i="5"/>
  <c r="J23" i="5"/>
  <c r="J24" i="5"/>
  <c r="J25" i="5"/>
  <c r="J26" i="5"/>
  <c r="J27" i="5"/>
  <c r="J21" i="5"/>
  <c r="J20" i="5"/>
  <c r="J19" i="5"/>
  <c r="J18" i="5"/>
  <c r="J92" i="6" l="1"/>
  <c r="J131" i="6"/>
  <c r="J103" i="6"/>
  <c r="J31" i="5"/>
  <c r="J41" i="5" l="1"/>
  <c r="J72" i="5" l="1"/>
  <c r="J78" i="5" s="1"/>
  <c r="J58" i="5"/>
  <c r="J57" i="5"/>
  <c r="J56" i="5"/>
  <c r="J40" i="5"/>
  <c r="J39" i="5"/>
  <c r="J38" i="5"/>
  <c r="J37" i="5"/>
  <c r="J9" i="5"/>
  <c r="J8" i="5"/>
  <c r="J65" i="5" l="1"/>
  <c r="J49" i="5"/>
  <c r="J51" i="5" s="1"/>
  <c r="J67" i="5"/>
  <c r="J80" i="5"/>
  <c r="J11" i="5"/>
  <c r="J13" i="5" s="1"/>
  <c r="J33" i="5"/>
  <c r="J36" i="4"/>
  <c r="J37" i="4"/>
  <c r="J38" i="4"/>
  <c r="J39" i="4"/>
  <c r="J40" i="4"/>
  <c r="J41" i="4"/>
  <c r="J42" i="4"/>
  <c r="J43" i="4"/>
  <c r="J44" i="4"/>
  <c r="J45" i="4"/>
  <c r="J99" i="5" l="1"/>
  <c r="J55" i="4"/>
  <c r="J56" i="4"/>
  <c r="J57" i="4"/>
  <c r="J54" i="4"/>
  <c r="J27" i="4"/>
  <c r="J26" i="4"/>
  <c r="J59" i="4" l="1"/>
  <c r="J9" i="4"/>
  <c r="J66" i="4"/>
  <c r="J8" i="4" l="1"/>
  <c r="J67" i="4"/>
  <c r="J35" i="4"/>
  <c r="J47" i="4" s="1"/>
  <c r="J25" i="4"/>
  <c r="J24" i="4"/>
  <c r="J23" i="4"/>
  <c r="J22" i="4"/>
  <c r="J21" i="4"/>
  <c r="J20" i="4"/>
  <c r="J19" i="4"/>
  <c r="J18" i="4"/>
  <c r="J55" i="3"/>
  <c r="J56" i="3"/>
  <c r="J49" i="4" l="1"/>
  <c r="J29" i="4"/>
  <c r="J31" i="4" s="1"/>
  <c r="J11" i="4"/>
  <c r="J13" i="4" s="1"/>
  <c r="J69" i="4"/>
  <c r="J38" i="3"/>
  <c r="J39" i="3"/>
  <c r="J40" i="3"/>
  <c r="J41" i="3"/>
  <c r="J42" i="3"/>
  <c r="J34" i="3"/>
  <c r="J35" i="3"/>
  <c r="J36" i="3"/>
  <c r="J37" i="3"/>
  <c r="J19" i="3"/>
  <c r="J18" i="3"/>
  <c r="J53" i="3"/>
  <c r="J54" i="3"/>
  <c r="J32" i="3"/>
  <c r="J33" i="3"/>
  <c r="J76" i="3"/>
  <c r="J80" i="3" s="1"/>
  <c r="J66" i="3"/>
  <c r="J65" i="3"/>
  <c r="J52" i="3"/>
  <c r="J31" i="3"/>
  <c r="J30" i="3"/>
  <c r="J29" i="3"/>
  <c r="J28" i="3"/>
  <c r="J27" i="3"/>
  <c r="J17" i="3"/>
  <c r="J16" i="3"/>
  <c r="J15" i="3"/>
  <c r="J14" i="3"/>
  <c r="J13" i="3"/>
  <c r="J12" i="3"/>
  <c r="J11" i="3"/>
  <c r="J10" i="3"/>
  <c r="J9" i="3"/>
  <c r="J56" i="2"/>
  <c r="J35" i="2"/>
  <c r="J36" i="2"/>
  <c r="J37" i="2"/>
  <c r="J38" i="2"/>
  <c r="J39" i="2"/>
  <c r="J40" i="2"/>
  <c r="J41" i="2"/>
  <c r="J42" i="2"/>
  <c r="J18" i="2"/>
  <c r="J19" i="2"/>
  <c r="J76" i="2"/>
  <c r="J78" i="2" s="1"/>
  <c r="J80" i="2" s="1"/>
  <c r="J55" i="2"/>
  <c r="J28" i="2"/>
  <c r="J29" i="2"/>
  <c r="J30" i="2"/>
  <c r="J31" i="2"/>
  <c r="J32" i="2"/>
  <c r="J33" i="2"/>
  <c r="J34" i="2"/>
  <c r="J27" i="2"/>
  <c r="J15" i="2"/>
  <c r="J16" i="2"/>
  <c r="J17" i="2"/>
  <c r="J14" i="2"/>
  <c r="J13" i="2"/>
  <c r="J12" i="2"/>
  <c r="J11" i="2"/>
  <c r="J66" i="2"/>
  <c r="J65" i="2"/>
  <c r="J54" i="2"/>
  <c r="J53" i="2"/>
  <c r="J52" i="2"/>
  <c r="J51" i="2"/>
  <c r="J10" i="2"/>
  <c r="J9" i="2"/>
  <c r="J84" i="1"/>
  <c r="J83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27" i="1"/>
  <c r="J26" i="1"/>
  <c r="J25" i="1"/>
  <c r="J24" i="1"/>
  <c r="J23" i="1"/>
  <c r="J22" i="1"/>
  <c r="J21" i="1"/>
  <c r="J20" i="1"/>
  <c r="J11" i="1"/>
  <c r="J10" i="1"/>
  <c r="J13" i="1" s="1"/>
  <c r="J15" i="1" s="1"/>
  <c r="J78" i="4" l="1"/>
  <c r="J80" i="4" s="1"/>
  <c r="J71" i="4"/>
  <c r="J30" i="1"/>
  <c r="J32" i="1" s="1"/>
  <c r="J54" i="1"/>
  <c r="J56" i="1" s="1"/>
  <c r="J87" i="1"/>
  <c r="J76" i="1"/>
  <c r="J78" i="1" s="1"/>
  <c r="J61" i="4"/>
  <c r="J58" i="3"/>
  <c r="J46" i="3"/>
  <c r="J48" i="3" s="1"/>
  <c r="J21" i="3"/>
  <c r="J23" i="3" s="1"/>
  <c r="J60" i="3"/>
  <c r="J69" i="3"/>
  <c r="J71" i="3" s="1"/>
  <c r="J82" i="3"/>
  <c r="J45" i="2"/>
  <c r="J47" i="2" s="1"/>
  <c r="J58" i="2"/>
  <c r="J60" i="2" s="1"/>
  <c r="J21" i="2"/>
  <c r="J23" i="2" s="1"/>
  <c r="J69" i="2"/>
  <c r="J71" i="2" s="1"/>
  <c r="J89" i="1"/>
  <c r="J94" i="1"/>
  <c r="J96" i="1" s="1"/>
  <c r="J86" i="3" l="1"/>
  <c r="J88" i="3" s="1"/>
  <c r="J84" i="2"/>
  <c r="J86" i="2" s="1"/>
</calcChain>
</file>

<file path=xl/sharedStrings.xml><?xml version="1.0" encoding="utf-8"?>
<sst xmlns="http://schemas.openxmlformats.org/spreadsheetml/2006/main" count="4680" uniqueCount="1420">
  <si>
    <t>SERVICIO</t>
  </si>
  <si>
    <t>ALECSA CELAYA S DE RL DE CV</t>
  </si>
  <si>
    <t>REFACCIONES</t>
  </si>
  <si>
    <t>CONCILIACION CTA 211 Y 212 DICIEMBRE 2016</t>
  </si>
  <si>
    <t>211-C100234</t>
  </si>
  <si>
    <t>TOKIO MARINE COMPAÑÍA DE SEGUROS</t>
  </si>
  <si>
    <t>POLIZA</t>
  </si>
  <si>
    <t>FECHA</t>
  </si>
  <si>
    <t xml:space="preserve">FOLIO </t>
  </si>
  <si>
    <t>NOTA</t>
  </si>
  <si>
    <t>TOTAL</t>
  </si>
  <si>
    <t xml:space="preserve">IMPORTE </t>
  </si>
  <si>
    <t>DIF</t>
  </si>
  <si>
    <t>D  1,171</t>
  </si>
  <si>
    <t>H00063725</t>
  </si>
  <si>
    <t>AS45299</t>
  </si>
  <si>
    <t>D  311</t>
  </si>
  <si>
    <t>H00068756</t>
  </si>
  <si>
    <t>AS46089</t>
  </si>
  <si>
    <t>Total</t>
  </si>
  <si>
    <t>TotalAuxiliar</t>
  </si>
  <si>
    <t>Diferencia</t>
  </si>
  <si>
    <t>211-C100411</t>
  </si>
  <si>
    <t>GRUPO NACIONAL PROVINCIAL</t>
  </si>
  <si>
    <t>DIFERENCIA</t>
  </si>
  <si>
    <t>D  2,495</t>
  </si>
  <si>
    <t>H 00068871</t>
  </si>
  <si>
    <t>H068871</t>
  </si>
  <si>
    <t>CREDITO ASEGURADORAS</t>
  </si>
  <si>
    <t>PREGUNTAR A THANIA</t>
  </si>
  <si>
    <t>D  2,677</t>
  </si>
  <si>
    <t>H 00068837</t>
  </si>
  <si>
    <t>H068837</t>
  </si>
  <si>
    <t>D  2,914</t>
  </si>
  <si>
    <t>H 00067950</t>
  </si>
  <si>
    <t>H067950</t>
  </si>
  <si>
    <t>D  3,096</t>
  </si>
  <si>
    <t>H 00066470</t>
  </si>
  <si>
    <t>H066470</t>
  </si>
  <si>
    <t>D  1,816</t>
  </si>
  <si>
    <t>H 00069896</t>
  </si>
  <si>
    <t>H069896</t>
  </si>
  <si>
    <t>D  3,314</t>
  </si>
  <si>
    <t>H 00070198</t>
  </si>
  <si>
    <t>H070198</t>
  </si>
  <si>
    <t>D  3,417</t>
  </si>
  <si>
    <t>H 00069109</t>
  </si>
  <si>
    <t>H069109</t>
  </si>
  <si>
    <t>D  3,419</t>
  </si>
  <si>
    <t>H 00069930</t>
  </si>
  <si>
    <t>H069930</t>
  </si>
  <si>
    <t>211-C100554</t>
  </si>
  <si>
    <t>QUALITAS COMPAÑÍA DE SEGUROS</t>
  </si>
  <si>
    <t>D    281</t>
  </si>
  <si>
    <t>COMPLEMENT</t>
  </si>
  <si>
    <t>D  2,906</t>
  </si>
  <si>
    <t>H 00068862</t>
  </si>
  <si>
    <t>H068862</t>
  </si>
  <si>
    <t>D    611</t>
  </si>
  <si>
    <t>H 00069702</t>
  </si>
  <si>
    <t>HI69702</t>
  </si>
  <si>
    <t>D  2,319</t>
  </si>
  <si>
    <t>H 00070101</t>
  </si>
  <si>
    <t>H070101</t>
  </si>
  <si>
    <t>D  2,320</t>
  </si>
  <si>
    <t>H 00070056</t>
  </si>
  <si>
    <t>H070056</t>
  </si>
  <si>
    <t>D  3,303</t>
  </si>
  <si>
    <t>H 00069564</t>
  </si>
  <si>
    <t>H069564</t>
  </si>
  <si>
    <t>D  3,304</t>
  </si>
  <si>
    <t>H 00069524</t>
  </si>
  <si>
    <t>H069524</t>
  </si>
  <si>
    <t>D  3,306</t>
  </si>
  <si>
    <t>H 00070140</t>
  </si>
  <si>
    <t>H070140</t>
  </si>
  <si>
    <t>D  3,307</t>
  </si>
  <si>
    <t>H 00069592</t>
  </si>
  <si>
    <t>H069592</t>
  </si>
  <si>
    <t>D  3,308</t>
  </si>
  <si>
    <t>H 00070183</t>
  </si>
  <si>
    <t>H070183</t>
  </si>
  <si>
    <t>D  3,309</t>
  </si>
  <si>
    <t>H 00069752</t>
  </si>
  <si>
    <t>H069752</t>
  </si>
  <si>
    <t>D  3,310</t>
  </si>
  <si>
    <t>H 00069871</t>
  </si>
  <si>
    <t>H069871</t>
  </si>
  <si>
    <t>D  3,312</t>
  </si>
  <si>
    <t>H 00069623</t>
  </si>
  <si>
    <t>D  3,415</t>
  </si>
  <si>
    <t>H 00071089</t>
  </si>
  <si>
    <t>H071089</t>
  </si>
  <si>
    <t>D  3,420</t>
  </si>
  <si>
    <t>H 00069897</t>
  </si>
  <si>
    <t>H069897</t>
  </si>
  <si>
    <t>D  3,427</t>
  </si>
  <si>
    <t>H 00069511</t>
  </si>
  <si>
    <t>H069511</t>
  </si>
  <si>
    <t>D  3,529</t>
  </si>
  <si>
    <t>H 00070013</t>
  </si>
  <si>
    <t>H070013</t>
  </si>
  <si>
    <t>211-C104246</t>
  </si>
  <si>
    <t xml:space="preserve">AXA SEGUROS </t>
  </si>
  <si>
    <t>D  1,232</t>
  </si>
  <si>
    <t>H 00052663</t>
  </si>
  <si>
    <t>D 2,855</t>
  </si>
  <si>
    <t>D  1,680</t>
  </si>
  <si>
    <t>H 00053614</t>
  </si>
  <si>
    <t>H053614</t>
  </si>
  <si>
    <t>D  2,390</t>
  </si>
  <si>
    <t>H 00053775</t>
  </si>
  <si>
    <t>H053775</t>
  </si>
  <si>
    <t>D    245</t>
  </si>
  <si>
    <t>D  1,006</t>
  </si>
  <si>
    <t>H 00054960</t>
  </si>
  <si>
    <t>H054960</t>
  </si>
  <si>
    <t>D  1,197</t>
  </si>
  <si>
    <t>D  1,146</t>
  </si>
  <si>
    <t>H 00054811</t>
  </si>
  <si>
    <t>H054811</t>
  </si>
  <si>
    <t>D  1,736</t>
  </si>
  <si>
    <t>H 00055584</t>
  </si>
  <si>
    <t>H055584</t>
  </si>
  <si>
    <t>D  2,926</t>
  </si>
  <si>
    <t>D 2,482</t>
  </si>
  <si>
    <t>H 00055576</t>
  </si>
  <si>
    <t>H055576</t>
  </si>
  <si>
    <t>D  3,097</t>
  </si>
  <si>
    <t>H 00069404</t>
  </si>
  <si>
    <t>H069404</t>
  </si>
  <si>
    <t>D  3,524</t>
  </si>
  <si>
    <t>D  3,315</t>
  </si>
  <si>
    <t>H 00070577</t>
  </si>
  <si>
    <t>H070577</t>
  </si>
  <si>
    <t>D  3,319</t>
  </si>
  <si>
    <t>H 00070091</t>
  </si>
  <si>
    <t>H070091</t>
  </si>
  <si>
    <t>D  3,320</t>
  </si>
  <si>
    <t>H 00070102</t>
  </si>
  <si>
    <t>H070102</t>
  </si>
  <si>
    <t>D  3,423</t>
  </si>
  <si>
    <t>H 00070256</t>
  </si>
  <si>
    <t>AXA SEGUROS, S.A DE C.V.</t>
  </si>
  <si>
    <t>D  3,425</t>
  </si>
  <si>
    <t>H 00069817</t>
  </si>
  <si>
    <t>H069817</t>
  </si>
  <si>
    <t>D  3,426</t>
  </si>
  <si>
    <t>H 00070443</t>
  </si>
  <si>
    <t>H070443</t>
  </si>
  <si>
    <t>D  3,531</t>
  </si>
  <si>
    <t>H 00070667</t>
  </si>
  <si>
    <t>H070667</t>
  </si>
  <si>
    <t>211-C104605</t>
  </si>
  <si>
    <t xml:space="preserve">SEGUROS EL POTOSI </t>
  </si>
  <si>
    <t>D  3,358</t>
  </si>
  <si>
    <t>H 00069763</t>
  </si>
  <si>
    <t>D  2,315</t>
  </si>
  <si>
    <t>H 00069166</t>
  </si>
  <si>
    <t>H069166</t>
  </si>
  <si>
    <t>SUMA</t>
  </si>
  <si>
    <t>SDO LIBROS</t>
  </si>
  <si>
    <t>D    126</t>
  </si>
  <si>
    <t>D    127</t>
  </si>
  <si>
    <t>D    130</t>
  </si>
  <si>
    <t>D    131</t>
  </si>
  <si>
    <t>D    106</t>
  </si>
  <si>
    <t xml:space="preserve"> </t>
  </si>
  <si>
    <t>D  2,408</t>
  </si>
  <si>
    <t>H 00070372</t>
  </si>
  <si>
    <t>H070372</t>
  </si>
  <si>
    <t>D  2,562</t>
  </si>
  <si>
    <t>H 00071324</t>
  </si>
  <si>
    <t>H071324</t>
  </si>
  <si>
    <t>D  2,564</t>
  </si>
  <si>
    <t>H 00071219</t>
  </si>
  <si>
    <t>H071219</t>
  </si>
  <si>
    <t>D  2,171</t>
  </si>
  <si>
    <t>H 00070457</t>
  </si>
  <si>
    <t>D  2,706</t>
  </si>
  <si>
    <t>H 00071086</t>
  </si>
  <si>
    <t>D  2,707</t>
  </si>
  <si>
    <t>H 00070701</t>
  </si>
  <si>
    <t>D  2,892</t>
  </si>
  <si>
    <t>H 00070979</t>
  </si>
  <si>
    <t>D  2,893</t>
  </si>
  <si>
    <t>H 00071318</t>
  </si>
  <si>
    <t>D  3,071</t>
  </si>
  <si>
    <t>H 00070897</t>
  </si>
  <si>
    <t>D  3,115</t>
  </si>
  <si>
    <t>H 00070886</t>
  </si>
  <si>
    <t>H070457</t>
  </si>
  <si>
    <t>H071086</t>
  </si>
  <si>
    <t>H070701</t>
  </si>
  <si>
    <t>H070979</t>
  </si>
  <si>
    <t>H071318</t>
  </si>
  <si>
    <t>H070897</t>
  </si>
  <si>
    <t>H070886</t>
  </si>
  <si>
    <t>D  2,567</t>
  </si>
  <si>
    <t>H 00070412</t>
  </si>
  <si>
    <t>H070412</t>
  </si>
  <si>
    <t>211-C107188</t>
  </si>
  <si>
    <t>ZURICH COMPAÑÍA DE SERVICIOS</t>
  </si>
  <si>
    <t>D  2,565</t>
  </si>
  <si>
    <t>H 0071236</t>
  </si>
  <si>
    <t>H071236</t>
  </si>
  <si>
    <t>D  3,277</t>
  </si>
  <si>
    <t>H 00069485</t>
  </si>
  <si>
    <t>H069485</t>
  </si>
  <si>
    <t>D  3,279</t>
  </si>
  <si>
    <t>H 00071592</t>
  </si>
  <si>
    <t>H071592</t>
  </si>
  <si>
    <t>D  3,275</t>
  </si>
  <si>
    <t>H 00070837</t>
  </si>
  <si>
    <t>D  3,278</t>
  </si>
  <si>
    <t>H 00071259</t>
  </si>
  <si>
    <t>H 00071949</t>
  </si>
  <si>
    <t>H 00071146</t>
  </si>
  <si>
    <t>H 00071594</t>
  </si>
  <si>
    <t>D  3,327</t>
  </si>
  <si>
    <t>H 00070442</t>
  </si>
  <si>
    <t>D  3,381</t>
  </si>
  <si>
    <t>H 00071455</t>
  </si>
  <si>
    <t>D  3,399</t>
  </si>
  <si>
    <t>H 00071306</t>
  </si>
  <si>
    <t>H070837</t>
  </si>
  <si>
    <t>H071259</t>
  </si>
  <si>
    <t>H071949</t>
  </si>
  <si>
    <t>H071146</t>
  </si>
  <si>
    <t>H071594</t>
  </si>
  <si>
    <t>H070442</t>
  </si>
  <si>
    <t>H071455</t>
  </si>
  <si>
    <t>H071306</t>
  </si>
  <si>
    <t>D  3,273</t>
  </si>
  <si>
    <t>H 00070414</t>
  </si>
  <si>
    <t>H070414</t>
  </si>
  <si>
    <t>CONCILIACION CTA 211 Y 212 ENERO 2017</t>
  </si>
  <si>
    <t>D    732</t>
  </si>
  <si>
    <t>H 00071559</t>
  </si>
  <si>
    <t>D  1,583</t>
  </si>
  <si>
    <t>H 00071777</t>
  </si>
  <si>
    <t>H071559</t>
  </si>
  <si>
    <t>H071777</t>
  </si>
  <si>
    <t>H 00072502</t>
  </si>
  <si>
    <t>H 00071373</t>
  </si>
  <si>
    <t>D  1,210</t>
  </si>
  <si>
    <t>D  1,271</t>
  </si>
  <si>
    <t>D  2,764</t>
  </si>
  <si>
    <t>H 00071847</t>
  </si>
  <si>
    <t>H071847</t>
  </si>
  <si>
    <t>H072401</t>
  </si>
  <si>
    <t>H 00072401</t>
  </si>
  <si>
    <t>D  2,903</t>
  </si>
  <si>
    <t>D  1,774</t>
  </si>
  <si>
    <t>D  1,824</t>
  </si>
  <si>
    <t>D  1,911</t>
  </si>
  <si>
    <t>D  2,186</t>
  </si>
  <si>
    <t>H071691</t>
  </si>
  <si>
    <t>H071408</t>
  </si>
  <si>
    <t>H072208</t>
  </si>
  <si>
    <t>H072307</t>
  </si>
  <si>
    <t>H 00071691</t>
  </si>
  <si>
    <t>H 00071408</t>
  </si>
  <si>
    <t>H 00072208</t>
  </si>
  <si>
    <t>H 00072307</t>
  </si>
  <si>
    <t>H 00072613</t>
  </si>
  <si>
    <t>D  2,900</t>
  </si>
  <si>
    <t>H 00071718</t>
  </si>
  <si>
    <t>D  2,902</t>
  </si>
  <si>
    <t>H 00072191</t>
  </si>
  <si>
    <t>D  2,905</t>
  </si>
  <si>
    <t>H 00073340</t>
  </si>
  <si>
    <t>D  2,941</t>
  </si>
  <si>
    <t>H 00071579</t>
  </si>
  <si>
    <t>H072613</t>
  </si>
  <si>
    <t>H071718</t>
  </si>
  <si>
    <t>H072191</t>
  </si>
  <si>
    <t>H073340</t>
  </si>
  <si>
    <t>H071579</t>
  </si>
  <si>
    <t>D  2,041</t>
  </si>
  <si>
    <t>H 00072261</t>
  </si>
  <si>
    <t>D  2,106</t>
  </si>
  <si>
    <t>H072261</t>
  </si>
  <si>
    <t>HP70577</t>
  </si>
  <si>
    <t>H071094</t>
  </si>
  <si>
    <t>H 0071094</t>
  </si>
  <si>
    <t>D  2,197</t>
  </si>
  <si>
    <t>CONCILIACION CTA 211 Y 212 FEBRERO 2017</t>
  </si>
  <si>
    <t>CONCILIACION CTA 211 Y 212 MARZO 2017</t>
  </si>
  <si>
    <t>211-C111202</t>
  </si>
  <si>
    <t>MILAC COORDINADO SA DE CV</t>
  </si>
  <si>
    <t>D    579</t>
  </si>
  <si>
    <t>D    581</t>
  </si>
  <si>
    <t>AS50609</t>
  </si>
  <si>
    <t>Factura Orden Servic</t>
  </si>
  <si>
    <t>AS50611</t>
  </si>
  <si>
    <t>S 00073666</t>
  </si>
  <si>
    <t>S 00073747</t>
  </si>
  <si>
    <t>D  1,561</t>
  </si>
  <si>
    <t>AS50970</t>
  </si>
  <si>
    <t>FACTURA ORDEN DE SERVIC</t>
  </si>
  <si>
    <t>D  1,728</t>
  </si>
  <si>
    <t>H 00072925</t>
  </si>
  <si>
    <t>H072925</t>
  </si>
  <si>
    <t>D  1,962</t>
  </si>
  <si>
    <t>H00074240</t>
  </si>
  <si>
    <t>AS51086</t>
  </si>
  <si>
    <t>H073069</t>
  </si>
  <si>
    <t>H072957</t>
  </si>
  <si>
    <t>H 00073069</t>
  </si>
  <si>
    <t>H 00072957</t>
  </si>
  <si>
    <t>D  2,548</t>
  </si>
  <si>
    <t>D  2,692</t>
  </si>
  <si>
    <t>D  2,157</t>
  </si>
  <si>
    <t>H 00071846</t>
  </si>
  <si>
    <t>H071846</t>
  </si>
  <si>
    <t>D  2,685</t>
  </si>
  <si>
    <t>H 00073099</t>
  </si>
  <si>
    <t>H073099</t>
  </si>
  <si>
    <t>D  2,831</t>
  </si>
  <si>
    <t>H 00073638</t>
  </si>
  <si>
    <t>D  2,832</t>
  </si>
  <si>
    <t>H 00071472</t>
  </si>
  <si>
    <t>D  2,834</t>
  </si>
  <si>
    <t>H 00073531</t>
  </si>
  <si>
    <t>H073638</t>
  </si>
  <si>
    <t>H071472</t>
  </si>
  <si>
    <t>H073531</t>
  </si>
  <si>
    <t>AXA SEGUROS  SA DE CV</t>
  </si>
  <si>
    <t>D  2,686</t>
  </si>
  <si>
    <t>D  2,687</t>
  </si>
  <si>
    <t>D  2,830</t>
  </si>
  <si>
    <t>D  2,835</t>
  </si>
  <si>
    <t>H 00073270</t>
  </si>
  <si>
    <t>H 00073224</t>
  </si>
  <si>
    <t>H 00072621</t>
  </si>
  <si>
    <t>H 00073066</t>
  </si>
  <si>
    <t>H073270</t>
  </si>
  <si>
    <t>H073224</t>
  </si>
  <si>
    <t>H072621</t>
  </si>
  <si>
    <t>H073066</t>
  </si>
  <si>
    <t>D  3,164</t>
  </si>
  <si>
    <t>H 00074136</t>
  </si>
  <si>
    <t>D  3,168</t>
  </si>
  <si>
    <t>H 00073174</t>
  </si>
  <si>
    <t>D  3,175</t>
  </si>
  <si>
    <t>H 00073544</t>
  </si>
  <si>
    <t>D  3,180</t>
  </si>
  <si>
    <t>H 00073358</t>
  </si>
  <si>
    <t>H074136</t>
  </si>
  <si>
    <t>H073174</t>
  </si>
  <si>
    <t>H073544</t>
  </si>
  <si>
    <t>H073358</t>
  </si>
  <si>
    <t>D    860</t>
  </si>
  <si>
    <t>H 00073200</t>
  </si>
  <si>
    <t>H073200</t>
  </si>
  <si>
    <t>CONCILIACION CTA 211 Y 212 ABRIL 2017</t>
  </si>
  <si>
    <t>D  2,174</t>
  </si>
  <si>
    <t>D  2,175</t>
  </si>
  <si>
    <t>D  2,403</t>
  </si>
  <si>
    <t>H 00074617</t>
  </si>
  <si>
    <t>D  2,571</t>
  </si>
  <si>
    <t>D  2,572</t>
  </si>
  <si>
    <t>H 00074456</t>
  </si>
  <si>
    <t>D  2,671</t>
  </si>
  <si>
    <t>H 00073930</t>
  </si>
  <si>
    <t>HP69896</t>
  </si>
  <si>
    <t>HO71847</t>
  </si>
  <si>
    <t>H074617</t>
  </si>
  <si>
    <t>HP69930</t>
  </si>
  <si>
    <t>H074456</t>
  </si>
  <si>
    <t>H073930</t>
  </si>
  <si>
    <t>D  2,694</t>
  </si>
  <si>
    <t>H 00072946</t>
  </si>
  <si>
    <t>D  2,699</t>
  </si>
  <si>
    <t>H 00074483</t>
  </si>
  <si>
    <t>H072946</t>
  </si>
  <si>
    <t>H074483</t>
  </si>
  <si>
    <t>D  2,573</t>
  </si>
  <si>
    <t>H 00074455</t>
  </si>
  <si>
    <t>H074455</t>
  </si>
  <si>
    <t>D  2,334</t>
  </si>
  <si>
    <t>H 00074366</t>
  </si>
  <si>
    <t>H074366</t>
  </si>
  <si>
    <t>D  2,400</t>
  </si>
  <si>
    <t>H 00074351</t>
  </si>
  <si>
    <t>H074351</t>
  </si>
  <si>
    <t>D  1,924</t>
  </si>
  <si>
    <t>H 00073384</t>
  </si>
  <si>
    <t>D  1,986</t>
  </si>
  <si>
    <t>H 00074586</t>
  </si>
  <si>
    <t>D  2,333</t>
  </si>
  <si>
    <t>H 00073600</t>
  </si>
  <si>
    <t>D  2,402</t>
  </si>
  <si>
    <t>H 00073128</t>
  </si>
  <si>
    <t>H073384</t>
  </si>
  <si>
    <t>H074586</t>
  </si>
  <si>
    <t>H073600</t>
  </si>
  <si>
    <t>H073128</t>
  </si>
  <si>
    <t>D  2,731</t>
  </si>
  <si>
    <t>HP73270</t>
  </si>
  <si>
    <t>D    2,319</t>
  </si>
  <si>
    <t>D    2,320</t>
  </si>
  <si>
    <t>D    2,743</t>
  </si>
  <si>
    <t>S 00075651</t>
  </si>
  <si>
    <t>S 00075643</t>
  </si>
  <si>
    <t>S 00075770</t>
  </si>
  <si>
    <t>AS52284</t>
  </si>
  <si>
    <t>AS52285</t>
  </si>
  <si>
    <t>AS52389</t>
  </si>
  <si>
    <t>CONCILIACION CTA 211 Y 212 MAYO 2017</t>
  </si>
  <si>
    <t>D    273</t>
  </si>
  <si>
    <t>H 00075464</t>
  </si>
  <si>
    <t>H075464</t>
  </si>
  <si>
    <t>D    738</t>
  </si>
  <si>
    <t>H 00074058</t>
  </si>
  <si>
    <t>H074058</t>
  </si>
  <si>
    <t>D    924</t>
  </si>
  <si>
    <t>H 00073981</t>
  </si>
  <si>
    <t>H073981</t>
  </si>
  <si>
    <t>D     92</t>
  </si>
  <si>
    <t>H 00073976</t>
  </si>
  <si>
    <t>H073976</t>
  </si>
  <si>
    <t>H074490</t>
  </si>
  <si>
    <t>H075170</t>
  </si>
  <si>
    <t>H073655</t>
  </si>
  <si>
    <t>D  1,125</t>
  </si>
  <si>
    <t>H 00075170</t>
  </si>
  <si>
    <t>D  1,447</t>
  </si>
  <si>
    <t>H 00073655</t>
  </si>
  <si>
    <t>D    356</t>
  </si>
  <si>
    <t>H 00074490</t>
  </si>
  <si>
    <t xml:space="preserve">ZURICH COMPAÑÍA DE SEGUROS SA </t>
  </si>
  <si>
    <t>D    546</t>
  </si>
  <si>
    <t>H 00075629</t>
  </si>
  <si>
    <t>H075629</t>
  </si>
  <si>
    <t>D  2,842</t>
  </si>
  <si>
    <t>D  2,843</t>
  </si>
  <si>
    <t>T 00076917</t>
  </si>
  <si>
    <t>T 00076918</t>
  </si>
  <si>
    <t>AS-53356</t>
  </si>
  <si>
    <t>AS-53357</t>
  </si>
  <si>
    <t>FACTURA ORDEN DE SERVICIO</t>
  </si>
  <si>
    <t>D  2,823</t>
  </si>
  <si>
    <t>H 00075179</t>
  </si>
  <si>
    <t>D  3,013</t>
  </si>
  <si>
    <t>H 00075335</t>
  </si>
  <si>
    <t>D  3,178</t>
  </si>
  <si>
    <t>H 00075329</t>
  </si>
  <si>
    <t>D  3,205</t>
  </si>
  <si>
    <t>H 00074712</t>
  </si>
  <si>
    <t>H075179</t>
  </si>
  <si>
    <t>H075335</t>
  </si>
  <si>
    <t>H075329</t>
  </si>
  <si>
    <t>H074712</t>
  </si>
  <si>
    <t>D  2,816</t>
  </si>
  <si>
    <t>H 00075346</t>
  </si>
  <si>
    <t>D  2,818</t>
  </si>
  <si>
    <t>H 00075946</t>
  </si>
  <si>
    <t>D  2,819</t>
  </si>
  <si>
    <t>H 00075588</t>
  </si>
  <si>
    <t>D  2,820</t>
  </si>
  <si>
    <t>H 00074467</t>
  </si>
  <si>
    <t>D  2,821</t>
  </si>
  <si>
    <t>H 00075808</t>
  </si>
  <si>
    <t>D  2,901</t>
  </si>
  <si>
    <t>H 00072627</t>
  </si>
  <si>
    <t>H075346</t>
  </si>
  <si>
    <t>H075946</t>
  </si>
  <si>
    <t>H075588</t>
  </si>
  <si>
    <t>H074467</t>
  </si>
  <si>
    <t>H075808</t>
  </si>
  <si>
    <t>H072627</t>
  </si>
  <si>
    <t>D  3,011</t>
  </si>
  <si>
    <t>H 00074358</t>
  </si>
  <si>
    <t>D  3,065</t>
  </si>
  <si>
    <t>H 00073844</t>
  </si>
  <si>
    <t>D  3,066</t>
  </si>
  <si>
    <t>H 00075009</t>
  </si>
  <si>
    <t>D  3,068</t>
  </si>
  <si>
    <t>H 00073347</t>
  </si>
  <si>
    <t>D  3,069</t>
  </si>
  <si>
    <t>H 00074107</t>
  </si>
  <si>
    <t>D  3,126</t>
  </si>
  <si>
    <t>H 00075885</t>
  </si>
  <si>
    <t>D  3,128</t>
  </si>
  <si>
    <t>H 00072323</t>
  </si>
  <si>
    <t>D  3,170</t>
  </si>
  <si>
    <t>H 00074629</t>
  </si>
  <si>
    <t>D  3,173</t>
  </si>
  <si>
    <t>H 00075100</t>
  </si>
  <si>
    <t>D  3,222</t>
  </si>
  <si>
    <t>H 00073604</t>
  </si>
  <si>
    <t>D  3,223</t>
  </si>
  <si>
    <t>H 00076213</t>
  </si>
  <si>
    <t>D  3,226</t>
  </si>
  <si>
    <t>H 00075082</t>
  </si>
  <si>
    <t>D  3,228</t>
  </si>
  <si>
    <t>H 00073605</t>
  </si>
  <si>
    <t>H074358</t>
  </si>
  <si>
    <t>H073844</t>
  </si>
  <si>
    <t>H075009</t>
  </si>
  <si>
    <t>H073347</t>
  </si>
  <si>
    <t>H074107</t>
  </si>
  <si>
    <t>H075885</t>
  </si>
  <si>
    <t>H072323</t>
  </si>
  <si>
    <t>H074629</t>
  </si>
  <si>
    <t>H075100</t>
  </si>
  <si>
    <t>H073604</t>
  </si>
  <si>
    <t>H076213</t>
  </si>
  <si>
    <t>H075082</t>
  </si>
  <si>
    <t>H073605</t>
  </si>
  <si>
    <t>D  2,824</t>
  </si>
  <si>
    <t>H 00074876</t>
  </si>
  <si>
    <t>H 00074451</t>
  </si>
  <si>
    <t>H 00073070</t>
  </si>
  <si>
    <t>D  2,942</t>
  </si>
  <si>
    <t>H 00074555</t>
  </si>
  <si>
    <t>D  3,009</t>
  </si>
  <si>
    <t>H 00073051</t>
  </si>
  <si>
    <t>D  3,070</t>
  </si>
  <si>
    <t>H 00073880</t>
  </si>
  <si>
    <t>D  3,130</t>
  </si>
  <si>
    <t>H 00076236</t>
  </si>
  <si>
    <t>D  3,131</t>
  </si>
  <si>
    <t>H 00075572</t>
  </si>
  <si>
    <t>D  3,187</t>
  </si>
  <si>
    <t>H 00073284</t>
  </si>
  <si>
    <t>H074876</t>
  </si>
  <si>
    <t>H074451</t>
  </si>
  <si>
    <t>H073070</t>
  </si>
  <si>
    <t>H074555</t>
  </si>
  <si>
    <t>H073051</t>
  </si>
  <si>
    <t>H073880</t>
  </si>
  <si>
    <t>H076236</t>
  </si>
  <si>
    <t>H075572</t>
  </si>
  <si>
    <t>H073284</t>
  </si>
  <si>
    <t>D    3,224</t>
  </si>
  <si>
    <t>31/05/207</t>
  </si>
  <si>
    <t>H 00074311</t>
  </si>
  <si>
    <t>H074311</t>
  </si>
  <si>
    <t>D    466</t>
  </si>
  <si>
    <t>H 00074952</t>
  </si>
  <si>
    <t>H074952</t>
  </si>
  <si>
    <t>D  1,647</t>
  </si>
  <si>
    <t>H 00076078</t>
  </si>
  <si>
    <t>D  1,764</t>
  </si>
  <si>
    <t>H 00076436</t>
  </si>
  <si>
    <t>D  1,767</t>
  </si>
  <si>
    <t>H 00076205</t>
  </si>
  <si>
    <t>D  1,768</t>
  </si>
  <si>
    <t>H 00076021</t>
  </si>
  <si>
    <t>H076078</t>
  </si>
  <si>
    <t>H076436</t>
  </si>
  <si>
    <t>H076205</t>
  </si>
  <si>
    <t>H076021</t>
  </si>
  <si>
    <t xml:space="preserve">SEGUROS EL POTOSI SA </t>
  </si>
  <si>
    <t>H065730</t>
  </si>
  <si>
    <t>CONCILIACION CTA 211 Y 212 JUNIO 2017</t>
  </si>
  <si>
    <t>D  2,519</t>
  </si>
  <si>
    <t>H 00077062</t>
  </si>
  <si>
    <t>H 00076109</t>
  </si>
  <si>
    <t>H077062</t>
  </si>
  <si>
    <t>H076109</t>
  </si>
  <si>
    <t>D  3,375</t>
  </si>
  <si>
    <t>H 00077186</t>
  </si>
  <si>
    <t>H077186</t>
  </si>
  <si>
    <t>D  3,377</t>
  </si>
  <si>
    <t>HO73069</t>
  </si>
  <si>
    <t>D  1,929</t>
  </si>
  <si>
    <t>H 00076663</t>
  </si>
  <si>
    <t>H076663</t>
  </si>
  <si>
    <t>D  1,931</t>
  </si>
  <si>
    <t>H 00076395</t>
  </si>
  <si>
    <t>H076395</t>
  </si>
  <si>
    <t>D  1,933</t>
  </si>
  <si>
    <t>H 00077226</t>
  </si>
  <si>
    <t>H077226</t>
  </si>
  <si>
    <t>D  1,937</t>
  </si>
  <si>
    <t>H 00074159</t>
  </si>
  <si>
    <t>H074159</t>
  </si>
  <si>
    <t>D  2,058</t>
  </si>
  <si>
    <t>H 00077681</t>
  </si>
  <si>
    <t>H077681</t>
  </si>
  <si>
    <t>D  2,462</t>
  </si>
  <si>
    <t>HO73605</t>
  </si>
  <si>
    <t>D  2,464</t>
  </si>
  <si>
    <t>H 00064821</t>
  </si>
  <si>
    <t>HO64821</t>
  </si>
  <si>
    <t>D  2,508</t>
  </si>
  <si>
    <t>H 00075692</t>
  </si>
  <si>
    <t>H075692</t>
  </si>
  <si>
    <t>D  2,510</t>
  </si>
  <si>
    <t>H 00077039</t>
  </si>
  <si>
    <t>H077039</t>
  </si>
  <si>
    <t>D  2,512</t>
  </si>
  <si>
    <t>H 00077639</t>
  </si>
  <si>
    <t>H077639</t>
  </si>
  <si>
    <t>D  2,560</t>
  </si>
  <si>
    <t>H 00075728</t>
  </si>
  <si>
    <t>H075728</t>
  </si>
  <si>
    <t>D  2,658</t>
  </si>
  <si>
    <t>H 00074070</t>
  </si>
  <si>
    <t>H074070</t>
  </si>
  <si>
    <t>D  2,659</t>
  </si>
  <si>
    <t>H 00076737</t>
  </si>
  <si>
    <t>H076737</t>
  </si>
  <si>
    <t>D  2,660</t>
  </si>
  <si>
    <t>H 00076044</t>
  </si>
  <si>
    <t>H076044</t>
  </si>
  <si>
    <t>D  2,663</t>
  </si>
  <si>
    <t>H 00076664</t>
  </si>
  <si>
    <t>H076664</t>
  </si>
  <si>
    <t>D  2,850</t>
  </si>
  <si>
    <t>H 00075882</t>
  </si>
  <si>
    <t>H075882</t>
  </si>
  <si>
    <t>D  3,157</t>
  </si>
  <si>
    <t>H 00073937</t>
  </si>
  <si>
    <t>H073937</t>
  </si>
  <si>
    <t>D  3,158</t>
  </si>
  <si>
    <t>H 00073978</t>
  </si>
  <si>
    <t>H073978</t>
  </si>
  <si>
    <t>D  3,159</t>
  </si>
  <si>
    <t>H 00074246</t>
  </si>
  <si>
    <t>H074246</t>
  </si>
  <si>
    <t>D  3,160</t>
  </si>
  <si>
    <t>H 00076049</t>
  </si>
  <si>
    <t>H076049</t>
  </si>
  <si>
    <t>D  3,343</t>
  </si>
  <si>
    <t>H 00074331</t>
  </si>
  <si>
    <t>H074331</t>
  </si>
  <si>
    <t>D  3,216</t>
  </si>
  <si>
    <t>D  2,457</t>
  </si>
  <si>
    <t>D  2,459</t>
  </si>
  <si>
    <t>D  2,461</t>
  </si>
  <si>
    <t>HO75572</t>
  </si>
  <si>
    <t>HO76236</t>
  </si>
  <si>
    <t>HO74876</t>
  </si>
  <si>
    <t>D  2,513</t>
  </si>
  <si>
    <t>H 00076629</t>
  </si>
  <si>
    <t>D  2,514</t>
  </si>
  <si>
    <t>H 00075835</t>
  </si>
  <si>
    <t>D  2,515</t>
  </si>
  <si>
    <t>H 00076163</t>
  </si>
  <si>
    <t>H076629</t>
  </si>
  <si>
    <t>H075835</t>
  </si>
  <si>
    <t>H076163</t>
  </si>
  <si>
    <t>D  2,869</t>
  </si>
  <si>
    <t>H 00077042</t>
  </si>
  <si>
    <t>H077042</t>
  </si>
  <si>
    <t>211-C105821</t>
  </si>
  <si>
    <t>D  2,055</t>
  </si>
  <si>
    <t>H073549</t>
  </si>
  <si>
    <t>S 00077173</t>
  </si>
  <si>
    <t>AS54184</t>
  </si>
  <si>
    <t>D  1,050</t>
  </si>
  <si>
    <t>H 00065730</t>
  </si>
  <si>
    <t>HDI SEGUROS SA DE CV</t>
  </si>
  <si>
    <t>H 00073549</t>
  </si>
  <si>
    <t>D    2,115</t>
  </si>
  <si>
    <t>D  2,150</t>
  </si>
  <si>
    <t>H 00075178</t>
  </si>
  <si>
    <t>H075178</t>
  </si>
  <si>
    <t>D  2,881</t>
  </si>
  <si>
    <t>H 00077557</t>
  </si>
  <si>
    <t>H077557</t>
  </si>
  <si>
    <t>D  1,342</t>
  </si>
  <si>
    <t>H 00077837</t>
  </si>
  <si>
    <t>H077837</t>
  </si>
  <si>
    <t>D  1,606</t>
  </si>
  <si>
    <t>H 00077762</t>
  </si>
  <si>
    <t>H077762</t>
  </si>
  <si>
    <t>D  1,607</t>
  </si>
  <si>
    <t>H 00077920</t>
  </si>
  <si>
    <t>H077920</t>
  </si>
  <si>
    <t>D  1,608</t>
  </si>
  <si>
    <t>H 00077822</t>
  </si>
  <si>
    <t>H077822</t>
  </si>
  <si>
    <t>D  2,132</t>
  </si>
  <si>
    <t>H 00070749</t>
  </si>
  <si>
    <t>D  2,144</t>
  </si>
  <si>
    <t>H 00076432</t>
  </si>
  <si>
    <t>H076432</t>
  </si>
  <si>
    <t>D  2,336</t>
  </si>
  <si>
    <t>H 00078254</t>
  </si>
  <si>
    <t>H078254</t>
  </si>
  <si>
    <t>D  2,391</t>
  </si>
  <si>
    <t>H 00077447</t>
  </si>
  <si>
    <t>H077447</t>
  </si>
  <si>
    <t>D  2,407</t>
  </si>
  <si>
    <t>H 00072488</t>
  </si>
  <si>
    <t>H072488</t>
  </si>
  <si>
    <t>D  2,795</t>
  </si>
  <si>
    <t>H 00077266</t>
  </si>
  <si>
    <t>H077266</t>
  </si>
  <si>
    <t>D  3,245</t>
  </si>
  <si>
    <t>H 00077430</t>
  </si>
  <si>
    <t>H077430</t>
  </si>
  <si>
    <t>D  1,903</t>
  </si>
  <si>
    <t>H 00076979</t>
  </si>
  <si>
    <t>D  2,152</t>
  </si>
  <si>
    <t>H 00076136</t>
  </si>
  <si>
    <t>D  2,540</t>
  </si>
  <si>
    <t>H 00077088</t>
  </si>
  <si>
    <t>D  3,143</t>
  </si>
  <si>
    <t>H 00079191</t>
  </si>
  <si>
    <t>D  3,149</t>
  </si>
  <si>
    <t>H 00077988</t>
  </si>
  <si>
    <t>D  3,244</t>
  </si>
  <si>
    <t>H 00078195</t>
  </si>
  <si>
    <t>D  3,251</t>
  </si>
  <si>
    <t>H 00077436</t>
  </si>
  <si>
    <t>H076979</t>
  </si>
  <si>
    <t>H076136</t>
  </si>
  <si>
    <t>H077088</t>
  </si>
  <si>
    <t>H079191</t>
  </si>
  <si>
    <t>H077988</t>
  </si>
  <si>
    <t>H078195</t>
  </si>
  <si>
    <t>H077436</t>
  </si>
  <si>
    <t>D  1,613</t>
  </si>
  <si>
    <t>D  1,615</t>
  </si>
  <si>
    <t>H 00077539</t>
  </si>
  <si>
    <t>H 00077992</t>
  </si>
  <si>
    <t>H 077539</t>
  </si>
  <si>
    <t>H 077992</t>
  </si>
  <si>
    <t>H 00074696</t>
  </si>
  <si>
    <t>D  2,696</t>
  </si>
  <si>
    <t>S 00079005</t>
  </si>
  <si>
    <t>D  2,701</t>
  </si>
  <si>
    <t>S 00078966</t>
  </si>
  <si>
    <t>D  2,703</t>
  </si>
  <si>
    <t>S 00075665</t>
  </si>
  <si>
    <t>D  3,004</t>
  </si>
  <si>
    <t>S 00076087</t>
  </si>
  <si>
    <t>AS55346</t>
  </si>
  <si>
    <t>AS55348</t>
  </si>
  <si>
    <t>AS55350</t>
  </si>
  <si>
    <t>AS55455</t>
  </si>
  <si>
    <t>VILLEGAS ALONSO DIEGO ARMANDO</t>
  </si>
  <si>
    <t>211-C115541</t>
  </si>
  <si>
    <t>D  2,607</t>
  </si>
  <si>
    <t>D  2,619</t>
  </si>
  <si>
    <t>CONCILIACION CTA 211 Y 212 JULIO 2017</t>
  </si>
  <si>
    <t>D    939</t>
  </si>
  <si>
    <t>H 00076953</t>
  </si>
  <si>
    <t>H076953</t>
  </si>
  <si>
    <t>D    968</t>
  </si>
  <si>
    <t>H 00078229</t>
  </si>
  <si>
    <t>H078229</t>
  </si>
  <si>
    <t>D    302</t>
  </si>
  <si>
    <t>H 00078556</t>
  </si>
  <si>
    <t>H078556</t>
  </si>
  <si>
    <t>D 3,552</t>
  </si>
  <si>
    <t>ZM0680</t>
  </si>
  <si>
    <t>CONCILIACION CTA 211 Y 212 AGOSTO 2017</t>
  </si>
  <si>
    <t>H 00078435</t>
  </si>
  <si>
    <t>H078435</t>
  </si>
  <si>
    <t>D    940</t>
  </si>
  <si>
    <t>H 00079334</t>
  </si>
  <si>
    <t>H079334</t>
  </si>
  <si>
    <t>D    941</t>
  </si>
  <si>
    <t>H 00077652</t>
  </si>
  <si>
    <t>H077652</t>
  </si>
  <si>
    <t>D    943</t>
  </si>
  <si>
    <t>H 00078423</t>
  </si>
  <si>
    <t>H078423</t>
  </si>
  <si>
    <t>D    946</t>
  </si>
  <si>
    <t>H 00077927</t>
  </si>
  <si>
    <t>H077927</t>
  </si>
  <si>
    <t>D    954</t>
  </si>
  <si>
    <t>H 00077496</t>
  </si>
  <si>
    <t>H077496</t>
  </si>
  <si>
    <t>D    973</t>
  </si>
  <si>
    <t>H 00077535</t>
  </si>
  <si>
    <t>H077535</t>
  </si>
  <si>
    <t>D  1,044</t>
  </si>
  <si>
    <t>H 00078175</t>
  </si>
  <si>
    <t>H078175</t>
  </si>
  <si>
    <t>D  1,053</t>
  </si>
  <si>
    <t>H 00079336</t>
  </si>
  <si>
    <t>H079336</t>
  </si>
  <si>
    <t>D    938</t>
  </si>
  <si>
    <t>H 00077047</t>
  </si>
  <si>
    <t>D  1,014</t>
  </si>
  <si>
    <t>H 00077722</t>
  </si>
  <si>
    <t>D  1,047</t>
  </si>
  <si>
    <t>H 00077517</t>
  </si>
  <si>
    <t>H077047</t>
  </si>
  <si>
    <t>H077722</t>
  </si>
  <si>
    <t>H077517</t>
  </si>
  <si>
    <t>D  1,694</t>
  </si>
  <si>
    <t>H 00075680</t>
  </si>
  <si>
    <t>H075680</t>
  </si>
  <si>
    <t>D  1,716</t>
  </si>
  <si>
    <t>H 00079208</t>
  </si>
  <si>
    <t>H079208</t>
  </si>
  <si>
    <t>D  1,740</t>
  </si>
  <si>
    <t>H 00078207</t>
  </si>
  <si>
    <t>H078207</t>
  </si>
  <si>
    <t>211-C101204</t>
  </si>
  <si>
    <t>GALLEGOS RIOS OCTAVIO ALBERTO</t>
  </si>
  <si>
    <t>D  2,122</t>
  </si>
  <si>
    <t>I 00076759</t>
  </si>
  <si>
    <t>AS55147</t>
  </si>
  <si>
    <t>D  1,684</t>
  </si>
  <si>
    <t>H 00079484</t>
  </si>
  <si>
    <t>H 079484</t>
  </si>
  <si>
    <t>211-C108283</t>
  </si>
  <si>
    <t>JIMENEZ SUAREZ LUDIVINA</t>
  </si>
  <si>
    <t>D  2,114</t>
  </si>
  <si>
    <t>AS55141</t>
  </si>
  <si>
    <t>211-C115215</t>
  </si>
  <si>
    <t xml:space="preserve">MARTINEZ DIAZ LEOBARDO ADRIAN </t>
  </si>
  <si>
    <t>D  2,073</t>
  </si>
  <si>
    <t>AS55125</t>
  </si>
  <si>
    <t>H 00073656</t>
  </si>
  <si>
    <t>H 00076606</t>
  </si>
  <si>
    <t>AS55307</t>
  </si>
  <si>
    <t>AS55309</t>
  </si>
  <si>
    <t>211-C116488</t>
  </si>
  <si>
    <t>GUERRA FRANCO JOSE MANUEL</t>
  </si>
  <si>
    <t>D  818</t>
  </si>
  <si>
    <t>H 00075430</t>
  </si>
  <si>
    <t>AS54744</t>
  </si>
  <si>
    <t>211-C116806</t>
  </si>
  <si>
    <t>SALAS CORREA VICTOR EDUARDO</t>
  </si>
  <si>
    <t>D  2,561</t>
  </si>
  <si>
    <t>I 00076083</t>
  </si>
  <si>
    <t>AS55291</t>
  </si>
  <si>
    <t>D  2,165</t>
  </si>
  <si>
    <t>211-C117130</t>
  </si>
  <si>
    <t>DIAZ ROJAS ROCIO JANET</t>
  </si>
  <si>
    <t>D  2,555</t>
  </si>
  <si>
    <t>I 00076879</t>
  </si>
  <si>
    <t>AS55285</t>
  </si>
  <si>
    <t>D  1,916</t>
  </si>
  <si>
    <t>H 00077049</t>
  </si>
  <si>
    <t>H077049</t>
  </si>
  <si>
    <t>H 00078785</t>
  </si>
  <si>
    <t>D  1,964</t>
  </si>
  <si>
    <t>H 00078351</t>
  </si>
  <si>
    <t>H078351</t>
  </si>
  <si>
    <t>D  1,969</t>
  </si>
  <si>
    <t>H 00079170</t>
  </si>
  <si>
    <t>H079170</t>
  </si>
  <si>
    <t>D  1,971</t>
  </si>
  <si>
    <t>H 00077494</t>
  </si>
  <si>
    <t>H077494</t>
  </si>
  <si>
    <t>D  1,857</t>
  </si>
  <si>
    <t>H 00079221</t>
  </si>
  <si>
    <t>D  1,914</t>
  </si>
  <si>
    <t>H 00078098</t>
  </si>
  <si>
    <t>D  1,968</t>
  </si>
  <si>
    <t>H 00079786</t>
  </si>
  <si>
    <t>H079221</t>
  </si>
  <si>
    <t>H078098</t>
  </si>
  <si>
    <t>H079786</t>
  </si>
  <si>
    <t xml:space="preserve">YA SE FUE </t>
  </si>
  <si>
    <t>YA SE FUE</t>
  </si>
  <si>
    <t>TECNICO</t>
  </si>
  <si>
    <t>PAGADA</t>
  </si>
  <si>
    <t>DESCONTADA</t>
  </si>
  <si>
    <t>SAUL DESC 500 EL RESTO EN FINIQ</t>
  </si>
  <si>
    <t>NO LA PASO</t>
  </si>
  <si>
    <t xml:space="preserve">NO LA PASARON </t>
  </si>
  <si>
    <t>211-C107771</t>
  </si>
  <si>
    <t>BALBUENA SALAZAR PATRICIA</t>
  </si>
  <si>
    <t>D  817</t>
  </si>
  <si>
    <t>AS54743</t>
  </si>
  <si>
    <t>D  3,112</t>
  </si>
  <si>
    <t>D  3,335</t>
  </si>
  <si>
    <t>H 00079332</t>
  </si>
  <si>
    <t>H 00078745</t>
  </si>
  <si>
    <t>HP77557</t>
  </si>
  <si>
    <t>H079332</t>
  </si>
  <si>
    <t>H078745</t>
  </si>
  <si>
    <t>D  1,976</t>
  </si>
  <si>
    <t>H 00079088</t>
  </si>
  <si>
    <t>H079088</t>
  </si>
  <si>
    <t>D  2,005</t>
  </si>
  <si>
    <t>H 00078980</t>
  </si>
  <si>
    <t>H078980</t>
  </si>
  <si>
    <t>D  2,070</t>
  </si>
  <si>
    <t>H 00078967</t>
  </si>
  <si>
    <t>H078967</t>
  </si>
  <si>
    <t>D  2,216</t>
  </si>
  <si>
    <t>HP78785</t>
  </si>
  <si>
    <t>H 00077686</t>
  </si>
  <si>
    <t>H077686</t>
  </si>
  <si>
    <t>D  3,001</t>
  </si>
  <si>
    <t>H 00077685</t>
  </si>
  <si>
    <t>H077685</t>
  </si>
  <si>
    <t>D  3,334</t>
  </si>
  <si>
    <t>H 00079377</t>
  </si>
  <si>
    <t>H079377</t>
  </si>
  <si>
    <t>D  3,339</t>
  </si>
  <si>
    <t>H 00077976</t>
  </si>
  <si>
    <t>H077976</t>
  </si>
  <si>
    <t>D  3,341</t>
  </si>
  <si>
    <t>H 00078738</t>
  </si>
  <si>
    <t>H078738</t>
  </si>
  <si>
    <t>211-C104205</t>
  </si>
  <si>
    <t>SEGUROS ATLAS SA</t>
  </si>
  <si>
    <t>D  3,337</t>
  </si>
  <si>
    <t>H 00077160</t>
  </si>
  <si>
    <t>H077160</t>
  </si>
  <si>
    <t>D  3,391</t>
  </si>
  <si>
    <t>H 00079293</t>
  </si>
  <si>
    <t>H 079293</t>
  </si>
  <si>
    <t>D  3,151</t>
  </si>
  <si>
    <t>H 00077195</t>
  </si>
  <si>
    <t>AS45487</t>
  </si>
  <si>
    <t>D  3,195</t>
  </si>
  <si>
    <t>AS56514</t>
  </si>
  <si>
    <t>D  2,438</t>
  </si>
  <si>
    <t>S 00080056</t>
  </si>
  <si>
    <t>AS56286</t>
  </si>
  <si>
    <t>AS56433</t>
  </si>
  <si>
    <t>S 00080219</t>
  </si>
  <si>
    <t>D  2,921</t>
  </si>
  <si>
    <t>D  3,184</t>
  </si>
  <si>
    <t>I 00069773</t>
  </si>
  <si>
    <t>AS56505</t>
  </si>
  <si>
    <t>D  3,188</t>
  </si>
  <si>
    <t>AS56508</t>
  </si>
  <si>
    <t>AS56509</t>
  </si>
  <si>
    <t>D  3,191</t>
  </si>
  <si>
    <t>AS56511</t>
  </si>
  <si>
    <t>AS56513</t>
  </si>
  <si>
    <t>CONCILIACION CTA 211 Y 212 SEPTIEMBRE 2017</t>
  </si>
  <si>
    <t>211-C100263</t>
  </si>
  <si>
    <t>OZ-AUTOMOTRIZ</t>
  </si>
  <si>
    <t>D    861</t>
  </si>
  <si>
    <t>AS 56857</t>
  </si>
  <si>
    <t>D  1,885</t>
  </si>
  <si>
    <t>D  1,887</t>
  </si>
  <si>
    <t>D  1,982</t>
  </si>
  <si>
    <t>H 00079314</t>
  </si>
  <si>
    <t>H079314</t>
  </si>
  <si>
    <t>H 00079766</t>
  </si>
  <si>
    <t>H079766</t>
  </si>
  <si>
    <t>H 00079841</t>
  </si>
  <si>
    <t>H079841</t>
  </si>
  <si>
    <t>H 00079457</t>
  </si>
  <si>
    <t>HP79457</t>
  </si>
  <si>
    <t>H078632</t>
  </si>
  <si>
    <t>H 00078632</t>
  </si>
  <si>
    <t>D  237</t>
  </si>
  <si>
    <t>D  1,154</t>
  </si>
  <si>
    <t>D  1,646</t>
  </si>
  <si>
    <t>H 00079672</t>
  </si>
  <si>
    <t>H079672</t>
  </si>
  <si>
    <t>D  2,308</t>
  </si>
  <si>
    <t>S 00081066</t>
  </si>
  <si>
    <t>AS57274</t>
  </si>
  <si>
    <t>D  2,839</t>
  </si>
  <si>
    <t>H 00080107</t>
  </si>
  <si>
    <t>D  2,841</t>
  </si>
  <si>
    <t>H 00079653</t>
  </si>
  <si>
    <t>H080107</t>
  </si>
  <si>
    <t>H079653</t>
  </si>
  <si>
    <t>H 00079333</t>
  </si>
  <si>
    <t>H079333</t>
  </si>
  <si>
    <t>D  2,844</t>
  </si>
  <si>
    <t>H 00080872</t>
  </si>
  <si>
    <t>H080872</t>
  </si>
  <si>
    <t>D  2,846</t>
  </si>
  <si>
    <t>H 00080663</t>
  </si>
  <si>
    <t>H080663</t>
  </si>
  <si>
    <t>D  2,943</t>
  </si>
  <si>
    <t>H 00081071</t>
  </si>
  <si>
    <t>H081071</t>
  </si>
  <si>
    <t>D  2,983</t>
  </si>
  <si>
    <t>H 00080389</t>
  </si>
  <si>
    <t>H080389</t>
  </si>
  <si>
    <t>D  2,984</t>
  </si>
  <si>
    <t>H 00080874</t>
  </si>
  <si>
    <t>H080874</t>
  </si>
  <si>
    <t>D  2,987</t>
  </si>
  <si>
    <t>H 00076466</t>
  </si>
  <si>
    <t>H076466</t>
  </si>
  <si>
    <t>D  2,837</t>
  </si>
  <si>
    <t>H 00080838</t>
  </si>
  <si>
    <t>H080838</t>
  </si>
  <si>
    <t>D  2,838</t>
  </si>
  <si>
    <t>H 00080984</t>
  </si>
  <si>
    <t>H080984</t>
  </si>
  <si>
    <t>AS57458</t>
  </si>
  <si>
    <t>S 00081165</t>
  </si>
  <si>
    <t>D  3,006</t>
  </si>
  <si>
    <t>H 00076929</t>
  </si>
  <si>
    <t>H076929</t>
  </si>
  <si>
    <t>AS57475</t>
  </si>
  <si>
    <t>S 00081297</t>
  </si>
  <si>
    <t>D  3,133</t>
  </si>
  <si>
    <t>D  1,364</t>
  </si>
  <si>
    <t>H 00081685</t>
  </si>
  <si>
    <t>H081685</t>
  </si>
  <si>
    <t>D  1,365</t>
  </si>
  <si>
    <t>H 00081671</t>
  </si>
  <si>
    <t>H081671</t>
  </si>
  <si>
    <t>D    899</t>
  </si>
  <si>
    <t>H 00080416</t>
  </si>
  <si>
    <t>H080416</t>
  </si>
  <si>
    <t>D  1,443</t>
  </si>
  <si>
    <t>H 00080648</t>
  </si>
  <si>
    <t>H080648</t>
  </si>
  <si>
    <t>D  1,578</t>
  </si>
  <si>
    <t>H 00081360</t>
  </si>
  <si>
    <t>H081360</t>
  </si>
  <si>
    <t>H081491</t>
  </si>
  <si>
    <t>H 00081491</t>
  </si>
  <si>
    <t>D  804</t>
  </si>
  <si>
    <t>H077585</t>
  </si>
  <si>
    <t>H 00077585</t>
  </si>
  <si>
    <t>D  906</t>
  </si>
  <si>
    <t>D  2,053</t>
  </si>
  <si>
    <t>H 00081199</t>
  </si>
  <si>
    <t>H 00080240</t>
  </si>
  <si>
    <t>H081199</t>
  </si>
  <si>
    <t>H080240</t>
  </si>
  <si>
    <t>D  3,450</t>
  </si>
  <si>
    <t>H 00081819</t>
  </si>
  <si>
    <t>H081819</t>
  </si>
  <si>
    <t>D  2,351</t>
  </si>
  <si>
    <t>H 00078169</t>
  </si>
  <si>
    <t>H078169</t>
  </si>
  <si>
    <t>D  2,826</t>
  </si>
  <si>
    <t>H 00082153</t>
  </si>
  <si>
    <t>H082153</t>
  </si>
  <si>
    <t>D  2,637</t>
  </si>
  <si>
    <t>H 00080196</t>
  </si>
  <si>
    <t>H080196</t>
  </si>
  <si>
    <t>D  2,440</t>
  </si>
  <si>
    <t>H 00080289</t>
  </si>
  <si>
    <t>H080289</t>
  </si>
  <si>
    <t>D  3,364</t>
  </si>
  <si>
    <t>I 00082365</t>
  </si>
  <si>
    <t>AS58492</t>
  </si>
  <si>
    <t>211-C107803</t>
  </si>
  <si>
    <t>CASAS VILLANUEVA MARIO</t>
  </si>
  <si>
    <t>AS58493</t>
  </si>
  <si>
    <t>I 00080133</t>
  </si>
  <si>
    <t>D  3,365</t>
  </si>
  <si>
    <t>CONCILIACION CTA 211 Y 212 OCTUBRE 2017</t>
  </si>
  <si>
    <t>CONCILIACION CTA 211 Y 212 NOVIEMBRE 2017</t>
  </si>
  <si>
    <t>D  1,033</t>
  </si>
  <si>
    <t>H 00082775</t>
  </si>
  <si>
    <t>H082775</t>
  </si>
  <si>
    <t>D  2,657</t>
  </si>
  <si>
    <t>H 00083115</t>
  </si>
  <si>
    <t>H083115</t>
  </si>
  <si>
    <t>D  2,796</t>
  </si>
  <si>
    <t>H 00083396</t>
  </si>
  <si>
    <t>H083396</t>
  </si>
  <si>
    <t>D  2,797</t>
  </si>
  <si>
    <t>H 00083392</t>
  </si>
  <si>
    <t>H083392</t>
  </si>
  <si>
    <t>D    725</t>
  </si>
  <si>
    <t>D  1,399</t>
  </si>
  <si>
    <t>D  2,355</t>
  </si>
  <si>
    <t>D  2,359</t>
  </si>
  <si>
    <t>D  2,654</t>
  </si>
  <si>
    <t>D  2,978</t>
  </si>
  <si>
    <t>D  2,979</t>
  </si>
  <si>
    <t>D  2,982</t>
  </si>
  <si>
    <t>D  2,985</t>
  </si>
  <si>
    <t>D  3,243</t>
  </si>
  <si>
    <t>D  3,439</t>
  </si>
  <si>
    <t>H 00082204</t>
  </si>
  <si>
    <t>H082204</t>
  </si>
  <si>
    <t>H 00082148</t>
  </si>
  <si>
    <t>H082148</t>
  </si>
  <si>
    <t>H 00082170</t>
  </si>
  <si>
    <t>H082170</t>
  </si>
  <si>
    <t>H 00081421</t>
  </si>
  <si>
    <t>H081421</t>
  </si>
  <si>
    <t>H 00082387</t>
  </si>
  <si>
    <t>H082387</t>
  </si>
  <si>
    <t>H 00082506</t>
  </si>
  <si>
    <t>H082506</t>
  </si>
  <si>
    <t>H 00079483</t>
  </si>
  <si>
    <t>H079483</t>
  </si>
  <si>
    <t>H 00082691</t>
  </si>
  <si>
    <t>H082691</t>
  </si>
  <si>
    <t>H 00080917</t>
  </si>
  <si>
    <t>H080917</t>
  </si>
  <si>
    <t>H 00082646</t>
  </si>
  <si>
    <t>H082646</t>
  </si>
  <si>
    <t>H 00082502</t>
  </si>
  <si>
    <t>H082502</t>
  </si>
  <si>
    <t>H 00083506</t>
  </si>
  <si>
    <t>H083506</t>
  </si>
  <si>
    <t>H 00082946</t>
  </si>
  <si>
    <t>H082946</t>
  </si>
  <si>
    <t>H 00080388</t>
  </si>
  <si>
    <t>H080388</t>
  </si>
  <si>
    <t>H 00079770</t>
  </si>
  <si>
    <t>H079770</t>
  </si>
  <si>
    <t>D  2,357</t>
  </si>
  <si>
    <t>H 00080647</t>
  </si>
  <si>
    <t>H080647</t>
  </si>
  <si>
    <t>D  2,792</t>
  </si>
  <si>
    <t>H 00082407</t>
  </si>
  <si>
    <t>H082407</t>
  </si>
  <si>
    <t>D  2,975</t>
  </si>
  <si>
    <t>H 00082266</t>
  </si>
  <si>
    <t>H082266</t>
  </si>
  <si>
    <t>D  3,034</t>
  </si>
  <si>
    <t>H 00082710</t>
  </si>
  <si>
    <t>H082710</t>
  </si>
  <si>
    <t>D  3,242</t>
  </si>
  <si>
    <t>H 00082088</t>
  </si>
  <si>
    <t>H082088</t>
  </si>
  <si>
    <t>D  1,602</t>
  </si>
  <si>
    <t>H 00080761</t>
  </si>
  <si>
    <t>H080761</t>
  </si>
  <si>
    <t>D  1,605</t>
  </si>
  <si>
    <t>HO77585</t>
  </si>
  <si>
    <t>D    486</t>
  </si>
  <si>
    <t>H 00082361</t>
  </si>
  <si>
    <t>H082361</t>
  </si>
  <si>
    <t>D    488</t>
  </si>
  <si>
    <t>H 00082362</t>
  </si>
  <si>
    <t>H082362</t>
  </si>
  <si>
    <t>D  1,037</t>
  </si>
  <si>
    <t>H 00082328</t>
  </si>
  <si>
    <t>H082328</t>
  </si>
  <si>
    <t>D  2,791</t>
  </si>
  <si>
    <t>H 00083502</t>
  </si>
  <si>
    <t>H083502</t>
  </si>
  <si>
    <t>D  2,981</t>
  </si>
  <si>
    <t>H 00083524</t>
  </si>
  <si>
    <t>H083524</t>
  </si>
  <si>
    <t>D  2,798</t>
  </si>
  <si>
    <t>S 00083231</t>
  </si>
  <si>
    <t>AS59458</t>
  </si>
  <si>
    <t>D  2,803</t>
  </si>
  <si>
    <t>S 00083054</t>
  </si>
  <si>
    <t>AS59459</t>
  </si>
  <si>
    <t>D  1,360</t>
  </si>
  <si>
    <t>H 00083726</t>
  </si>
  <si>
    <t>H083726</t>
  </si>
  <si>
    <t>Credito Aseguradoras</t>
  </si>
  <si>
    <t>D  2,836</t>
  </si>
  <si>
    <t>H 00084238</t>
  </si>
  <si>
    <t>H084238</t>
  </si>
  <si>
    <t>D  2,866</t>
  </si>
  <si>
    <t>H 00083820</t>
  </si>
  <si>
    <t>H083820</t>
  </si>
  <si>
    <t>D  2,867</t>
  </si>
  <si>
    <t>H 00083282</t>
  </si>
  <si>
    <t>H083282</t>
  </si>
  <si>
    <t>D  1,179</t>
  </si>
  <si>
    <t>H 00083009</t>
  </si>
  <si>
    <t>H083009</t>
  </si>
  <si>
    <t>D    604</t>
  </si>
  <si>
    <t>H 00083156</t>
  </si>
  <si>
    <t>H083156</t>
  </si>
  <si>
    <t>D    605</t>
  </si>
  <si>
    <t>H 00083208</t>
  </si>
  <si>
    <t>H083208</t>
  </si>
  <si>
    <t>D    606</t>
  </si>
  <si>
    <t>H 00083611</t>
  </si>
  <si>
    <t>H083611</t>
  </si>
  <si>
    <t>D  1,182</t>
  </si>
  <si>
    <t>H 00083199</t>
  </si>
  <si>
    <t>H083199</t>
  </si>
  <si>
    <t>D  1,186</t>
  </si>
  <si>
    <t>H 00083851</t>
  </si>
  <si>
    <t>H083851</t>
  </si>
  <si>
    <t>D  1,191</t>
  </si>
  <si>
    <t>H 00083503</t>
  </si>
  <si>
    <t>H083503</t>
  </si>
  <si>
    <t>D  1,192</t>
  </si>
  <si>
    <t>H 00083858</t>
  </si>
  <si>
    <t>H083858</t>
  </si>
  <si>
    <t>D  1,660</t>
  </si>
  <si>
    <t>H 00082934</t>
  </si>
  <si>
    <t>H082934</t>
  </si>
  <si>
    <t>D  1,662</t>
  </si>
  <si>
    <t>H 00083523</t>
  </si>
  <si>
    <t>H083523</t>
  </si>
  <si>
    <t>D  1,801</t>
  </si>
  <si>
    <t>H 00081992</t>
  </si>
  <si>
    <t>H081992</t>
  </si>
  <si>
    <t>D  1,803</t>
  </si>
  <si>
    <t>H 00083415</t>
  </si>
  <si>
    <t>H083415</t>
  </si>
  <si>
    <t>D  2,603</t>
  </si>
  <si>
    <t>H 00083185</t>
  </si>
  <si>
    <t>H083185</t>
  </si>
  <si>
    <t>D  2,827</t>
  </si>
  <si>
    <t>H 00084243</t>
  </si>
  <si>
    <t>H084243</t>
  </si>
  <si>
    <t>D  2,829</t>
  </si>
  <si>
    <t>H 00083525</t>
  </si>
  <si>
    <t>H083525</t>
  </si>
  <si>
    <t>H 00082671</t>
  </si>
  <si>
    <t>H082671</t>
  </si>
  <si>
    <t>H 00083868</t>
  </si>
  <si>
    <t>H083868</t>
  </si>
  <si>
    <t>D  2,861</t>
  </si>
  <si>
    <t>H 00083567</t>
  </si>
  <si>
    <t>H083567</t>
  </si>
  <si>
    <t>D  2,863</t>
  </si>
  <si>
    <t>H 00083317</t>
  </si>
  <si>
    <t>H083317</t>
  </si>
  <si>
    <t>D  2,864</t>
  </si>
  <si>
    <t>H 00083499</t>
  </si>
  <si>
    <t>H083499</t>
  </si>
  <si>
    <t>D  2,865</t>
  </si>
  <si>
    <t>H 00083810</t>
  </si>
  <si>
    <t>H083810</t>
  </si>
  <si>
    <t>D  3,378</t>
  </si>
  <si>
    <t>H 00083805</t>
  </si>
  <si>
    <t>AS60701</t>
  </si>
  <si>
    <t>D  3,395</t>
  </si>
  <si>
    <t>H 00084196</t>
  </si>
  <si>
    <t>AS60710</t>
  </si>
  <si>
    <t>D  3,396</t>
  </si>
  <si>
    <t>H 00083747</t>
  </si>
  <si>
    <t>AS60712</t>
  </si>
  <si>
    <t>D  3,397</t>
  </si>
  <si>
    <t>H 00084035</t>
  </si>
  <si>
    <t>AS60713</t>
  </si>
  <si>
    <t>D  3,398</t>
  </si>
  <si>
    <t>H 00082616</t>
  </si>
  <si>
    <t>AS60715</t>
  </si>
  <si>
    <t>D  3,405</t>
  </si>
  <si>
    <t>H 00084176</t>
  </si>
  <si>
    <t>AS60720</t>
  </si>
  <si>
    <t>D  3,406</t>
  </si>
  <si>
    <t>H 00083774</t>
  </si>
  <si>
    <t>AS60721</t>
  </si>
  <si>
    <t>211-C102725</t>
  </si>
  <si>
    <t>GIL MULDOON MARIA ELMIRA</t>
  </si>
  <si>
    <t>D  236</t>
  </si>
  <si>
    <t>S 00083679</t>
  </si>
  <si>
    <t>AS59724</t>
  </si>
  <si>
    <t>FACTURA ORDEN SERVIC</t>
  </si>
  <si>
    <t>D  1,481</t>
  </si>
  <si>
    <t>H 00083797</t>
  </si>
  <si>
    <t>H083797</t>
  </si>
  <si>
    <t>D    607</t>
  </si>
  <si>
    <t>H 00083614</t>
  </si>
  <si>
    <t>H083614</t>
  </si>
  <si>
    <t>D    608</t>
  </si>
  <si>
    <t>H 00083602</t>
  </si>
  <si>
    <t>H083602</t>
  </si>
  <si>
    <t>D  1,663</t>
  </si>
  <si>
    <t>H 00084233</t>
  </si>
  <si>
    <t>H084233</t>
  </si>
  <si>
    <t>D  1,796</t>
  </si>
  <si>
    <t>H 00082392</t>
  </si>
  <si>
    <t>H082392</t>
  </si>
  <si>
    <t>D  1,798</t>
  </si>
  <si>
    <t>H 00081848</t>
  </si>
  <si>
    <t>H081848</t>
  </si>
  <si>
    <t>D  1,799</t>
  </si>
  <si>
    <t>H 00084242</t>
  </si>
  <si>
    <t>H084242</t>
  </si>
  <si>
    <t>D  1,800</t>
  </si>
  <si>
    <t>H 00083693</t>
  </si>
  <si>
    <t>H083693</t>
  </si>
  <si>
    <t>D  3,101</t>
  </si>
  <si>
    <t>H 00084716</t>
  </si>
  <si>
    <t>H084716</t>
  </si>
  <si>
    <t>D  3,102</t>
  </si>
  <si>
    <t>H 00083835</t>
  </si>
  <si>
    <t>H083835</t>
  </si>
  <si>
    <t>D    603</t>
  </si>
  <si>
    <t>H 00083621</t>
  </si>
  <si>
    <t>H083621</t>
  </si>
  <si>
    <t>D  1,178</t>
  </si>
  <si>
    <t>H 00083053</t>
  </si>
  <si>
    <t>H083053</t>
  </si>
  <si>
    <t>D  2,605</t>
  </si>
  <si>
    <t>H 00084363</t>
  </si>
  <si>
    <t>H084363</t>
  </si>
  <si>
    <t>D  846</t>
  </si>
  <si>
    <t>D  2,271</t>
  </si>
  <si>
    <t>S 00084048</t>
  </si>
  <si>
    <t>S 00084563</t>
  </si>
  <si>
    <t>AS59944</t>
  </si>
  <si>
    <t>AS60393</t>
  </si>
  <si>
    <t>TOYOTA MOTOR SALES DE MEXICO</t>
  </si>
  <si>
    <t>211-C100266</t>
  </si>
  <si>
    <t>D  3,458</t>
  </si>
  <si>
    <t>D  3,459</t>
  </si>
  <si>
    <t>D  3,460</t>
  </si>
  <si>
    <t>D  3,461</t>
  </si>
  <si>
    <t>D  3,462</t>
  </si>
  <si>
    <t>D  3,463</t>
  </si>
  <si>
    <t>D  3,464</t>
  </si>
  <si>
    <t>D  3,465</t>
  </si>
  <si>
    <t>D  3,466</t>
  </si>
  <si>
    <t>D  3,467</t>
  </si>
  <si>
    <t>G 00083466</t>
  </si>
  <si>
    <t>AS60642</t>
  </si>
  <si>
    <t>G 00084737</t>
  </si>
  <si>
    <t>AS60644</t>
  </si>
  <si>
    <t>G 00084874</t>
  </si>
  <si>
    <t>AS60672</t>
  </si>
  <si>
    <t>G 00084847</t>
  </si>
  <si>
    <t>AS60673</t>
  </si>
  <si>
    <t>G 00084837</t>
  </si>
  <si>
    <t>AS60674</t>
  </si>
  <si>
    <t>G 00084842</t>
  </si>
  <si>
    <t>AS60675</t>
  </si>
  <si>
    <t>G 00084838</t>
  </si>
  <si>
    <t>AS60676</t>
  </si>
  <si>
    <t>G 00083227</t>
  </si>
  <si>
    <t>AS60677</t>
  </si>
  <si>
    <t>G 00084761</t>
  </si>
  <si>
    <t>AS60680</t>
  </si>
  <si>
    <t>G 00084845</t>
  </si>
  <si>
    <t>AS60681</t>
  </si>
  <si>
    <t>CONCILIACION CTA 211 Y 212 DICIEMBRE 2017</t>
  </si>
  <si>
    <t>G 00084388</t>
  </si>
  <si>
    <t>AS60274</t>
  </si>
  <si>
    <t>D  3,424</t>
  </si>
  <si>
    <t>G 00084414</t>
  </si>
  <si>
    <t>AS60275</t>
  </si>
  <si>
    <t>G 00084389</t>
  </si>
  <si>
    <t>AS60276</t>
  </si>
  <si>
    <t>G 00083837</t>
  </si>
  <si>
    <t>AS60277</t>
  </si>
  <si>
    <t>G 00084362</t>
  </si>
  <si>
    <t>AS60278</t>
  </si>
  <si>
    <t>D  3,428</t>
  </si>
  <si>
    <t>G 00084361</t>
  </si>
  <si>
    <t>AS60279</t>
  </si>
  <si>
    <t>D  3,429</t>
  </si>
  <si>
    <t>G 00083609</t>
  </si>
  <si>
    <t>AS60351</t>
  </si>
  <si>
    <t>D  3,430</t>
  </si>
  <si>
    <t>G 00083763</t>
  </si>
  <si>
    <t>AS60352</t>
  </si>
  <si>
    <t>D  3,431</t>
  </si>
  <si>
    <t>G 00084499</t>
  </si>
  <si>
    <t>AS60354</t>
  </si>
  <si>
    <t>D  3,432</t>
  </si>
  <si>
    <t>G 00084502</t>
  </si>
  <si>
    <t>AS60356</t>
  </si>
  <si>
    <t>D  3,433</t>
  </si>
  <si>
    <t>G 00084299</t>
  </si>
  <si>
    <t>AS60357</t>
  </si>
  <si>
    <t>D  3,434</t>
  </si>
  <si>
    <t>G 00084407</t>
  </si>
  <si>
    <t>AS60386</t>
  </si>
  <si>
    <t>D  3,435</t>
  </si>
  <si>
    <t>G 00084269</t>
  </si>
  <si>
    <t>AS60387</t>
  </si>
  <si>
    <t>D  3,436</t>
  </si>
  <si>
    <t>G 00084229</t>
  </si>
  <si>
    <t>AS60388</t>
  </si>
  <si>
    <t>D  3,437</t>
  </si>
  <si>
    <t>G 00084542</t>
  </si>
  <si>
    <t>AS60389</t>
  </si>
  <si>
    <t>D  3,438</t>
  </si>
  <si>
    <t>G 00084500</t>
  </si>
  <si>
    <t>AS60390</t>
  </si>
  <si>
    <t>G 00084536</t>
  </si>
  <si>
    <t>AS60457</t>
  </si>
  <si>
    <t>D  3,440</t>
  </si>
  <si>
    <t>G 00084634</t>
  </si>
  <si>
    <t>AS60458</t>
  </si>
  <si>
    <t>D  3,441</t>
  </si>
  <si>
    <t>G 00084673</t>
  </si>
  <si>
    <t>AS60459</t>
  </si>
  <si>
    <t>D  3,442</t>
  </si>
  <si>
    <t>G 00084618</t>
  </si>
  <si>
    <t>AS60460</t>
  </si>
  <si>
    <t>D  3,443</t>
  </si>
  <si>
    <t>G 00083961</t>
  </si>
  <si>
    <t>AS60461</t>
  </si>
  <si>
    <t>D  3,444</t>
  </si>
  <si>
    <t>G 00084699</t>
  </si>
  <si>
    <t>AS60488</t>
  </si>
  <si>
    <t>D  3,445</t>
  </si>
  <si>
    <t>G 00084709</t>
  </si>
  <si>
    <t>AS60489</t>
  </si>
  <si>
    <t>D  3,446</t>
  </si>
  <si>
    <t>G 00084615</t>
  </si>
  <si>
    <t>AS60490</t>
  </si>
  <si>
    <t>D  3,447</t>
  </si>
  <si>
    <t>G 00084552</t>
  </si>
  <si>
    <t>AS60491</t>
  </si>
  <si>
    <t>D  3,448</t>
  </si>
  <si>
    <t>G 00084621</t>
  </si>
  <si>
    <t>AS60492</t>
  </si>
  <si>
    <t>D  3,449</t>
  </si>
  <si>
    <t>G 00084703</t>
  </si>
  <si>
    <t>AS60510</t>
  </si>
  <si>
    <t>G 00084664</t>
  </si>
  <si>
    <t>AS60512</t>
  </si>
  <si>
    <t>D  3,451</t>
  </si>
  <si>
    <t>G 00084640</t>
  </si>
  <si>
    <t>AS60513</t>
  </si>
  <si>
    <t>D  3,452</t>
  </si>
  <si>
    <t>G 00084797</t>
  </si>
  <si>
    <t>AS60635</t>
  </si>
  <si>
    <t>D  3,453</t>
  </si>
  <si>
    <t>G 00084800</t>
  </si>
  <si>
    <t>AS60636</t>
  </si>
  <si>
    <t>D  3,454</t>
  </si>
  <si>
    <t>G 00084803</t>
  </si>
  <si>
    <t>AS60637</t>
  </si>
  <si>
    <t>D  3,455</t>
  </si>
  <si>
    <t>G 00084798</t>
  </si>
  <si>
    <t>AS60638</t>
  </si>
  <si>
    <t>D  3,456</t>
  </si>
  <si>
    <t>G 00084783</t>
  </si>
  <si>
    <t>AS60639</t>
  </si>
  <si>
    <t>D  3,457</t>
  </si>
  <si>
    <t>G 00084747</t>
  </si>
  <si>
    <t>AS60640</t>
  </si>
  <si>
    <t>TOYOTA MOTOR SALES DE MEXICO, S.A.</t>
  </si>
  <si>
    <t>TOYOTA MOTORS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</si>
</sst>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181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20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164" fontId="5" fillId="0" borderId="0" xfId="3" applyNumberFormat="1" applyFont="1" applyFill="1" applyBorder="1" applyAlignment="1">
      <alignment horizontal="center"/>
    </xf>
    <xf numFmtId="165" fontId="8" fillId="4" borderId="0" xfId="4" applyNumberFormat="1" applyFont="1" applyFill="1" applyBorder="1" applyAlignment="1" applyProtection="1">
      <alignment horizontal="left"/>
    </xf>
    <xf numFmtId="0" fontId="8" fillId="4" borderId="0" xfId="4" applyNumberFormat="1" applyFont="1" applyFill="1" applyBorder="1" applyAlignment="1" applyProtection="1"/>
    <xf numFmtId="0" fontId="8" fillId="4" borderId="0" xfId="3" applyNumberFormat="1" applyFont="1" applyFill="1" applyBorder="1"/>
    <xf numFmtId="0" fontId="4" fillId="5" borderId="0" xfId="0" applyNumberFormat="1" applyFont="1" applyFill="1"/>
    <xf numFmtId="0" fontId="4" fillId="0" borderId="0" xfId="1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9" fillId="0" borderId="0" xfId="3" applyFont="1" applyFill="1" applyBorder="1" applyAlignment="1">
      <alignment horizontal="center"/>
    </xf>
    <xf numFmtId="0" fontId="9" fillId="0" borderId="0" xfId="3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Fill="1" applyBorder="1" applyAlignment="1" applyProtection="1">
      <alignment horizontal="center"/>
    </xf>
    <xf numFmtId="165" fontId="9" fillId="0" borderId="0" xfId="4" applyNumberFormat="1" applyFont="1" applyFill="1" applyBorder="1" applyAlignment="1" applyProtection="1">
      <alignment horizontal="center"/>
    </xf>
    <xf numFmtId="0" fontId="9" fillId="0" borderId="0" xfId="3" applyFont="1" applyFill="1" applyBorder="1" applyAlignment="1">
      <alignment horizontal="left"/>
    </xf>
    <xf numFmtId="0" fontId="9" fillId="0" borderId="0" xfId="3" applyNumberFormat="1" applyFont="1" applyFill="1" applyBorder="1"/>
    <xf numFmtId="43" fontId="9" fillId="0" borderId="0" xfId="1" applyFont="1" applyFill="1" applyBorder="1" applyAlignment="1" applyProtection="1"/>
    <xf numFmtId="165" fontId="9" fillId="0" borderId="0" xfId="4" applyNumberFormat="1" applyFont="1" applyFill="1" applyBorder="1" applyAlignment="1" applyProtection="1"/>
    <xf numFmtId="165" fontId="9" fillId="0" borderId="0" xfId="4" applyNumberFormat="1" applyFont="1" applyFill="1" applyBorder="1" applyAlignment="1" applyProtection="1">
      <alignment horizontal="left"/>
    </xf>
    <xf numFmtId="43" fontId="10" fillId="0" borderId="0" xfId="1" applyFont="1" applyFill="1" applyBorder="1" applyAlignment="1" applyProtection="1"/>
    <xf numFmtId="14" fontId="4" fillId="0" borderId="0" xfId="0" applyNumberFormat="1" applyFont="1" applyAlignment="1">
      <alignment horizontal="right"/>
    </xf>
    <xf numFmtId="0" fontId="6" fillId="0" borderId="0" xfId="0" applyNumberFormat="1" applyFont="1"/>
    <xf numFmtId="43" fontId="4" fillId="0" borderId="0" xfId="1" applyNumberFormat="1" applyFont="1" applyFill="1"/>
    <xf numFmtId="43" fontId="4" fillId="0" borderId="0" xfId="0" applyNumberFormat="1" applyFont="1"/>
    <xf numFmtId="43" fontId="4" fillId="0" borderId="0" xfId="1" applyNumberFormat="1" applyFont="1"/>
    <xf numFmtId="43" fontId="6" fillId="0" borderId="0" xfId="1" applyNumberFormat="1" applyFont="1" applyFill="1"/>
    <xf numFmtId="4" fontId="4" fillId="0" borderId="0" xfId="0" applyNumberFormat="1" applyFont="1" applyBorder="1" applyAlignment="1"/>
    <xf numFmtId="14" fontId="4" fillId="0" borderId="0" xfId="0" applyNumberFormat="1" applyFont="1" applyAlignment="1">
      <alignment horizontal="center"/>
    </xf>
    <xf numFmtId="0" fontId="4" fillId="0" borderId="0" xfId="0" applyNumberFormat="1" applyFont="1"/>
    <xf numFmtId="4" fontId="4" fillId="0" borderId="0" xfId="0" applyNumberFormat="1" applyFont="1" applyAlignment="1">
      <alignment horizontal="left"/>
    </xf>
    <xf numFmtId="43" fontId="6" fillId="0" borderId="0" xfId="1" applyFont="1" applyFill="1"/>
    <xf numFmtId="4" fontId="5" fillId="0" borderId="0" xfId="3" applyNumberFormat="1" applyFont="1" applyFill="1" applyBorder="1"/>
    <xf numFmtId="0" fontId="4" fillId="0" borderId="0" xfId="0" applyFont="1" applyAlignment="1">
      <alignment horizontal="left"/>
    </xf>
    <xf numFmtId="43" fontId="5" fillId="0" borderId="0" xfId="1" applyFont="1" applyFill="1"/>
    <xf numFmtId="43" fontId="5" fillId="0" borderId="1" xfId="1" applyFont="1" applyFill="1" applyBorder="1"/>
    <xf numFmtId="43" fontId="11" fillId="0" borderId="0" xfId="1" applyFont="1" applyFill="1" applyBorder="1" applyAlignment="1" applyProtection="1"/>
    <xf numFmtId="0" fontId="6" fillId="0" borderId="0" xfId="0" applyFont="1" applyFill="1"/>
    <xf numFmtId="43" fontId="4" fillId="0" borderId="0" xfId="1" applyFont="1"/>
    <xf numFmtId="49" fontId="9" fillId="0" borderId="0" xfId="3" applyNumberFormat="1" applyFont="1" applyFill="1" applyBorder="1" applyAlignment="1">
      <alignment horizontal="center"/>
    </xf>
    <xf numFmtId="14" fontId="4" fillId="0" borderId="0" xfId="0" applyNumberFormat="1" applyFont="1" applyFill="1"/>
    <xf numFmtId="43" fontId="4" fillId="0" borderId="0" xfId="1" applyFont="1" applyFill="1" applyBorder="1" applyAlignment="1"/>
    <xf numFmtId="0" fontId="4" fillId="0" borderId="0" xfId="0" applyFont="1"/>
    <xf numFmtId="14" fontId="4" fillId="0" borderId="0" xfId="0" applyNumberFormat="1" applyFont="1"/>
    <xf numFmtId="0" fontId="4" fillId="0" borderId="0" xfId="0" applyNumberFormat="1" applyFont="1" applyAlignment="1">
      <alignment horizontal="left"/>
    </xf>
    <xf numFmtId="43" fontId="4" fillId="6" borderId="0" xfId="1" applyFont="1" applyFill="1" applyBorder="1" applyAlignment="1"/>
    <xf numFmtId="16" fontId="6" fillId="0" borderId="0" xfId="0" applyNumberFormat="1" applyFont="1"/>
    <xf numFmtId="14" fontId="4" fillId="0" borderId="0" xfId="0" applyNumberFormat="1" applyFont="1" applyAlignment="1">
      <alignment horizontal="left"/>
    </xf>
    <xf numFmtId="43" fontId="4" fillId="0" borderId="0" xfId="1" applyFont="1" applyBorder="1" applyAlignment="1">
      <alignment horizontal="center"/>
    </xf>
    <xf numFmtId="4" fontId="5" fillId="0" borderId="0" xfId="3" applyNumberFormat="1" applyFont="1" applyBorder="1"/>
    <xf numFmtId="43" fontId="4" fillId="0" borderId="1" xfId="1" applyFont="1" applyFill="1" applyBorder="1" applyAlignment="1">
      <alignment horizontal="right"/>
    </xf>
    <xf numFmtId="43" fontId="4" fillId="0" borderId="0" xfId="1" applyFont="1" applyAlignment="1">
      <alignment horizontal="left"/>
    </xf>
    <xf numFmtId="43" fontId="12" fillId="0" borderId="0" xfId="1" applyFont="1" applyFill="1"/>
    <xf numFmtId="43" fontId="4" fillId="0" borderId="0" xfId="1" applyFont="1" applyFill="1" applyAlignment="1">
      <alignment horizontal="right"/>
    </xf>
    <xf numFmtId="43" fontId="5" fillId="0" borderId="0" xfId="1" applyFont="1" applyFill="1" applyBorder="1" applyAlignment="1"/>
    <xf numFmtId="16" fontId="4" fillId="0" borderId="0" xfId="0" applyNumberFormat="1" applyFont="1"/>
    <xf numFmtId="43" fontId="4" fillId="0" borderId="2" xfId="1" applyFont="1" applyFill="1" applyBorder="1"/>
    <xf numFmtId="43" fontId="5" fillId="0" borderId="0" xfId="1" applyNumberFormat="1" applyFont="1" applyFill="1"/>
    <xf numFmtId="0" fontId="4" fillId="2" borderId="0" xfId="0" applyNumberFormat="1" applyFont="1" applyFill="1"/>
    <xf numFmtId="43" fontId="9" fillId="0" borderId="0" xfId="1" applyFont="1" applyFill="1" applyBorder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1" applyNumberFormat="1" applyFont="1" applyFill="1"/>
    <xf numFmtId="0" fontId="6" fillId="0" borderId="0" xfId="0" applyFont="1" applyBorder="1"/>
    <xf numFmtId="43" fontId="4" fillId="0" borderId="0" xfId="1" applyNumberFormat="1" applyFont="1" applyFill="1" applyAlignment="1">
      <alignment horizontal="center"/>
    </xf>
    <xf numFmtId="43" fontId="4" fillId="0" borderId="0" xfId="1" applyFont="1" applyFill="1" applyAlignment="1"/>
    <xf numFmtId="43" fontId="4" fillId="0" borderId="1" xfId="1" applyNumberFormat="1" applyFont="1" applyFill="1" applyBorder="1"/>
    <xf numFmtId="43" fontId="11" fillId="0" borderId="0" xfId="1" applyNumberFormat="1" applyFont="1" applyFill="1" applyBorder="1" applyAlignment="1" applyProtection="1"/>
    <xf numFmtId="43" fontId="6" fillId="0" borderId="0" xfId="1" applyFont="1"/>
    <xf numFmtId="4" fontId="9" fillId="0" borderId="0" xfId="1" applyNumberFormat="1" applyFont="1" applyFill="1" applyBorder="1" applyAlignment="1" applyProtection="1"/>
    <xf numFmtId="43" fontId="9" fillId="0" borderId="0" xfId="4" applyNumberFormat="1" applyFont="1" applyFill="1" applyBorder="1" applyAlignment="1" applyProtection="1"/>
    <xf numFmtId="43" fontId="9" fillId="0" borderId="0" xfId="4" applyNumberFormat="1" applyFont="1" applyFill="1" applyBorder="1" applyAlignment="1" applyProtection="1">
      <alignment horizontal="left"/>
    </xf>
    <xf numFmtId="43" fontId="4" fillId="0" borderId="0" xfId="1" applyNumberFormat="1" applyFont="1" applyFill="1" applyBorder="1" applyAlignment="1" applyProtection="1"/>
    <xf numFmtId="0" fontId="9" fillId="0" borderId="0" xfId="1" applyNumberFormat="1" applyFont="1" applyFill="1" applyBorder="1"/>
    <xf numFmtId="43" fontId="9" fillId="0" borderId="0" xfId="1" applyNumberFormat="1" applyFont="1" applyFill="1" applyBorder="1" applyAlignment="1" applyProtection="1"/>
    <xf numFmtId="43" fontId="4" fillId="0" borderId="1" xfId="1" applyFont="1" applyFill="1" applyBorder="1"/>
    <xf numFmtId="43" fontId="9" fillId="0" borderId="0" xfId="1" applyFont="1" applyFill="1" applyBorder="1"/>
    <xf numFmtId="43" fontId="5" fillId="0" borderId="0" xfId="1" applyFont="1" applyFill="1" applyBorder="1"/>
    <xf numFmtId="0" fontId="13" fillId="0" borderId="0" xfId="0" applyFont="1"/>
    <xf numFmtId="43" fontId="14" fillId="0" borderId="0" xfId="1" applyFont="1"/>
    <xf numFmtId="43" fontId="14" fillId="0" borderId="1" xfId="1" applyFont="1" applyBorder="1"/>
    <xf numFmtId="43" fontId="6" fillId="0" borderId="0" xfId="0" applyNumberFormat="1" applyFont="1"/>
    <xf numFmtId="43" fontId="13" fillId="0" borderId="0" xfId="1" applyFont="1"/>
    <xf numFmtId="0" fontId="6" fillId="0" borderId="0" xfId="0" applyFont="1"/>
    <xf numFmtId="14" fontId="6" fillId="0" borderId="0" xfId="0" applyNumberFormat="1" applyFont="1"/>
    <xf numFmtId="0" fontId="6" fillId="0" borderId="0" xfId="0" applyFont="1"/>
    <xf numFmtId="0" fontId="6" fillId="0" borderId="0" xfId="0" applyFont="1"/>
    <xf numFmtId="0" fontId="6" fillId="0" borderId="0" xfId="0" applyFont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4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164" fontId="5" fillId="0" borderId="0" xfId="3" applyNumberFormat="1" applyFont="1" applyFill="1" applyBorder="1" applyAlignment="1">
      <alignment horizontal="center"/>
    </xf>
    <xf numFmtId="0" fontId="8" fillId="4" borderId="0" xfId="4" applyNumberFormat="1" applyFont="1" applyFill="1" applyBorder="1" applyAlignment="1" applyProtection="1">
      <alignment horizontal="left"/>
    </xf>
    <xf numFmtId="164" fontId="4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left"/>
    </xf>
    <xf numFmtId="43" fontId="4" fillId="0" borderId="0" xfId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43" fontId="4" fillId="0" borderId="0" xfId="4" applyNumberFormat="1" applyFont="1" applyFill="1" applyBorder="1" applyAlignment="1" applyProtection="1"/>
    <xf numFmtId="43" fontId="4" fillId="0" borderId="0" xfId="4" applyNumberFormat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/>
    <xf numFmtId="165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>
      <alignment horizontal="left"/>
    </xf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4" fillId="6" borderId="0" xfId="0" applyFont="1" applyFill="1"/>
    <xf numFmtId="43" fontId="4" fillId="6" borderId="0" xfId="1" applyFont="1" applyFill="1"/>
    <xf numFmtId="14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NumberFormat="1" applyFont="1" applyFill="1"/>
    <xf numFmtId="43" fontId="4" fillId="6" borderId="0" xfId="4" applyNumberFormat="1" applyFont="1" applyFill="1" applyBorder="1" applyAlignment="1" applyProtection="1"/>
    <xf numFmtId="43" fontId="4" fillId="6" borderId="0" xfId="4" applyNumberFormat="1" applyFont="1" applyFill="1" applyBorder="1" applyAlignment="1" applyProtection="1">
      <alignment horizontal="left"/>
    </xf>
    <xf numFmtId="43" fontId="4" fillId="6" borderId="0" xfId="1" applyNumberFormat="1" applyFont="1" applyFill="1" applyBorder="1" applyAlignment="1" applyProtection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0" borderId="0" xfId="1" applyNumberFormat="1" applyFont="1" applyAlignment="1">
      <alignment horizontal="left"/>
    </xf>
    <xf numFmtId="43" fontId="4" fillId="0" borderId="0" xfId="1" applyFont="1" applyAlignment="1"/>
    <xf numFmtId="164" fontId="5" fillId="0" borderId="0" xfId="3" applyNumberFormat="1" applyFont="1" applyFill="1" applyBorder="1" applyAlignment="1">
      <alignment horizontal="center"/>
    </xf>
    <xf numFmtId="0" fontId="4" fillId="0" borderId="0" xfId="0" applyNumberFormat="1" applyFont="1" applyAlignment="1"/>
    <xf numFmtId="0" fontId="4" fillId="0" borderId="0" xfId="1" applyNumberFormat="1" applyFont="1" applyAlignment="1"/>
    <xf numFmtId="43" fontId="4" fillId="0" borderId="0" xfId="1" applyFont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4" fontId="6" fillId="0" borderId="0" xfId="0" applyNumberFormat="1" applyFont="1"/>
    <xf numFmtId="43" fontId="4" fillId="7" borderId="0" xfId="1" applyFont="1" applyFill="1"/>
    <xf numFmtId="43" fontId="4" fillId="7" borderId="0" xfId="1" applyFont="1" applyFill="1" applyAlignment="1"/>
    <xf numFmtId="0" fontId="6" fillId="7" borderId="0" xfId="0" applyFont="1" applyFill="1"/>
    <xf numFmtId="14" fontId="6" fillId="7" borderId="0" xfId="0" applyNumberFormat="1" applyFont="1" applyFill="1" applyAlignment="1">
      <alignment horizontal="center"/>
    </xf>
    <xf numFmtId="0" fontId="4" fillId="7" borderId="0" xfId="0" applyNumberFormat="1" applyFont="1" applyFill="1" applyAlignment="1"/>
    <xf numFmtId="0" fontId="4" fillId="7" borderId="0" xfId="1" applyNumberFormat="1" applyFont="1" applyFill="1" applyAlignment="1"/>
    <xf numFmtId="0" fontId="4" fillId="7" borderId="0" xfId="1" applyNumberFormat="1" applyFont="1" applyFill="1" applyAlignment="1">
      <alignment horizontal="left"/>
    </xf>
    <xf numFmtId="0" fontId="4" fillId="7" borderId="0" xfId="0" applyFont="1" applyFill="1"/>
    <xf numFmtId="14" fontId="4" fillId="7" borderId="0" xfId="0" applyNumberFormat="1" applyFont="1" applyFill="1" applyAlignment="1">
      <alignment horizontal="left"/>
    </xf>
    <xf numFmtId="43" fontId="4" fillId="7" borderId="0" xfId="1" applyFont="1" applyFill="1" applyBorder="1" applyAlignment="1">
      <alignment horizontal="center"/>
    </xf>
    <xf numFmtId="43" fontId="4" fillId="7" borderId="0" xfId="1" applyFont="1" applyFill="1" applyBorder="1" applyAlignment="1"/>
    <xf numFmtId="0" fontId="4" fillId="7" borderId="0" xfId="0" applyNumberFormat="1" applyFont="1" applyFill="1" applyAlignment="1">
      <alignment horizontal="left"/>
    </xf>
    <xf numFmtId="14" fontId="4" fillId="7" borderId="0" xfId="0" applyNumberFormat="1" applyFont="1" applyFill="1"/>
    <xf numFmtId="43" fontId="4" fillId="7" borderId="0" xfId="1" applyFont="1" applyFill="1" applyAlignment="1">
      <alignment horizontal="right"/>
    </xf>
    <xf numFmtId="14" fontId="6" fillId="7" borderId="0" xfId="0" applyNumberFormat="1" applyFont="1" applyFill="1"/>
    <xf numFmtId="43" fontId="4" fillId="7" borderId="0" xfId="1" applyFont="1" applyFill="1" applyAlignment="1">
      <alignment horizontal="center"/>
    </xf>
    <xf numFmtId="165" fontId="4" fillId="7" borderId="0" xfId="4" applyNumberFormat="1" applyFont="1" applyFill="1" applyBorder="1" applyAlignment="1" applyProtection="1"/>
    <xf numFmtId="165" fontId="4" fillId="7" borderId="0" xfId="4" applyNumberFormat="1" applyFont="1" applyFill="1" applyBorder="1" applyAlignment="1" applyProtection="1">
      <alignment horizontal="left"/>
    </xf>
    <xf numFmtId="43" fontId="4" fillId="7" borderId="0" xfId="1" applyFont="1" applyFill="1" applyBorder="1" applyAlignment="1" applyProtection="1"/>
    <xf numFmtId="0" fontId="4" fillId="7" borderId="0" xfId="0" applyFont="1" applyFill="1" applyAlignment="1">
      <alignment horizontal="left"/>
    </xf>
    <xf numFmtId="43" fontId="4" fillId="7" borderId="0" xfId="1" applyNumberFormat="1" applyFont="1" applyFill="1"/>
    <xf numFmtId="16" fontId="4" fillId="0" borderId="0" xfId="0" applyNumberFormat="1" applyFont="1" applyFill="1"/>
    <xf numFmtId="164" fontId="5" fillId="0" borderId="0" xfId="3" applyNumberFormat="1" applyFont="1" applyFill="1" applyBorder="1" applyAlignment="1">
      <alignment horizontal="center"/>
    </xf>
    <xf numFmtId="4" fontId="4" fillId="0" borderId="0" xfId="3" applyNumberFormat="1" applyFont="1" applyFill="1" applyBorder="1"/>
    <xf numFmtId="0" fontId="4" fillId="0" borderId="0" xfId="3" applyNumberFormat="1" applyFont="1" applyFill="1" applyBorder="1" applyAlignment="1">
      <alignment horizontal="left"/>
    </xf>
    <xf numFmtId="0" fontId="4" fillId="0" borderId="0" xfId="3" applyNumberFormat="1" applyFont="1" applyFill="1" applyBorder="1"/>
    <xf numFmtId="14" fontId="6" fillId="0" borderId="0" xfId="0" applyNumberFormat="1" applyFont="1" applyAlignment="1"/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43" fontId="4" fillId="0" borderId="0" xfId="1" applyFont="1" applyFill="1" applyBorder="1"/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14" fillId="0" borderId="0" xfId="0" applyFont="1"/>
    <xf numFmtId="43" fontId="14" fillId="6" borderId="0" xfId="1" applyFont="1" applyFill="1"/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1</xdr:col>
      <xdr:colOff>828675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809626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1</xdr:col>
      <xdr:colOff>800100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781051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1</xdr:col>
      <xdr:colOff>885826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66675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A28" workbookViewId="0">
      <selection activeCell="A36" sqref="A36:L56"/>
    </sheetView>
  </sheetViews>
  <sheetFormatPr baseColWidth="10" defaultRowHeight="11.25" x14ac:dyDescent="0.2"/>
  <cols>
    <col min="1" max="1" width="11.42578125" style="9"/>
    <col min="2" max="2" width="14.7109375" style="9" customWidth="1"/>
    <col min="3" max="3" width="11.5703125" style="9" customWidth="1"/>
    <col min="4" max="4" width="8" style="9" bestFit="1" customWidth="1"/>
    <col min="5" max="5" width="25" style="9" bestFit="1" customWidth="1"/>
    <col min="6" max="6" width="10.7109375" style="48" bestFit="1" customWidth="1"/>
    <col min="7" max="7" width="7.85546875" style="9" bestFit="1" customWidth="1"/>
    <col min="8" max="8" width="8.7109375" style="9" bestFit="1" customWidth="1"/>
    <col min="9" max="9" width="11.140625" style="9" bestFit="1" customWidth="1"/>
    <col min="10" max="10" width="12.42578125" style="9" bestFit="1" customWidth="1"/>
    <col min="11" max="11" width="6.85546875" style="9" customWidth="1"/>
    <col min="12" max="12" width="16.85546875" style="9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3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x14ac:dyDescent="0.2">
      <c r="A6" s="12" t="s">
        <v>4</v>
      </c>
      <c r="B6" s="13" t="s">
        <v>5</v>
      </c>
      <c r="C6" s="14"/>
      <c r="D6" s="15"/>
      <c r="E6" s="16"/>
      <c r="F6" s="17"/>
      <c r="G6" s="18"/>
      <c r="H6" s="19"/>
      <c r="I6" s="20"/>
      <c r="J6" s="20"/>
    </row>
    <row r="7" spans="1:12" x14ac:dyDescent="0.2">
      <c r="A7" s="21" t="s">
        <v>6</v>
      </c>
      <c r="B7" s="21" t="s">
        <v>7</v>
      </c>
      <c r="C7" s="22" t="s">
        <v>8</v>
      </c>
      <c r="D7" s="22" t="s">
        <v>9</v>
      </c>
      <c r="E7" s="23"/>
      <c r="F7" s="24" t="s">
        <v>10</v>
      </c>
      <c r="G7" s="25" t="s">
        <v>6</v>
      </c>
      <c r="H7" s="25" t="s">
        <v>7</v>
      </c>
      <c r="I7" s="24" t="s">
        <v>11</v>
      </c>
      <c r="J7" s="24" t="s">
        <v>12</v>
      </c>
    </row>
    <row r="8" spans="1:12" x14ac:dyDescent="0.2">
      <c r="A8" s="26"/>
      <c r="B8" s="26"/>
      <c r="C8" s="27"/>
      <c r="D8" s="27"/>
      <c r="E8" s="23"/>
      <c r="F8" s="28"/>
      <c r="G8" s="29"/>
      <c r="H8" s="30"/>
      <c r="I8" s="28"/>
      <c r="J8" s="31">
        <v>0</v>
      </c>
    </row>
    <row r="9" spans="1:12" x14ac:dyDescent="0.2">
      <c r="B9" s="32"/>
      <c r="D9" s="33"/>
      <c r="F9" s="34"/>
      <c r="G9" s="35"/>
      <c r="H9" s="35"/>
      <c r="I9" s="36"/>
      <c r="J9" s="37"/>
    </row>
    <row r="10" spans="1:12" x14ac:dyDescent="0.2">
      <c r="A10" s="38" t="s">
        <v>13</v>
      </c>
      <c r="B10" s="39">
        <v>42657</v>
      </c>
      <c r="C10" s="40" t="s">
        <v>14</v>
      </c>
      <c r="D10" s="40" t="s">
        <v>15</v>
      </c>
      <c r="E10" s="40"/>
      <c r="F10" s="20">
        <v>4523.4399999999996</v>
      </c>
      <c r="H10" s="41"/>
      <c r="J10" s="42">
        <f>+F10</f>
        <v>4523.4399999999996</v>
      </c>
    </row>
    <row r="11" spans="1:12" x14ac:dyDescent="0.2">
      <c r="A11" s="38" t="s">
        <v>16</v>
      </c>
      <c r="B11" s="39">
        <v>42679</v>
      </c>
      <c r="C11" s="40" t="s">
        <v>17</v>
      </c>
      <c r="D11" s="40" t="s">
        <v>18</v>
      </c>
      <c r="E11" s="40"/>
      <c r="F11" s="20">
        <v>910.24</v>
      </c>
      <c r="H11" s="41"/>
      <c r="J11" s="42">
        <f t="shared" ref="J11" si="0">+F11</f>
        <v>910.24</v>
      </c>
    </row>
    <row r="12" spans="1:12" x14ac:dyDescent="0.2">
      <c r="A12" s="38"/>
      <c r="B12" s="39"/>
      <c r="C12" s="40"/>
      <c r="D12" s="40"/>
      <c r="E12" s="40"/>
      <c r="F12" s="20"/>
      <c r="H12" s="41"/>
      <c r="J12" s="20"/>
    </row>
    <row r="13" spans="1:12" x14ac:dyDescent="0.2">
      <c r="E13" s="16"/>
      <c r="F13" s="43" t="s">
        <v>19</v>
      </c>
      <c r="H13" s="44"/>
      <c r="J13" s="45">
        <f>+SUM(J10:J11)</f>
        <v>5433.6799999999994</v>
      </c>
    </row>
    <row r="14" spans="1:12" ht="12" thickBot="1" x14ac:dyDescent="0.25">
      <c r="E14" s="16"/>
      <c r="F14" s="43" t="s">
        <v>20</v>
      </c>
      <c r="H14" s="44"/>
      <c r="J14" s="46">
        <v>5433.68</v>
      </c>
    </row>
    <row r="15" spans="1:12" ht="12" thickTop="1" x14ac:dyDescent="0.2">
      <c r="E15" s="16"/>
      <c r="F15" s="43" t="s">
        <v>21</v>
      </c>
      <c r="H15" s="44"/>
      <c r="J15" s="47">
        <f>+J13-J14</f>
        <v>0</v>
      </c>
    </row>
    <row r="16" spans="1:12" x14ac:dyDescent="0.2">
      <c r="E16" s="16"/>
      <c r="F16" s="43"/>
      <c r="H16" s="44"/>
      <c r="J16" s="47"/>
    </row>
    <row r="17" spans="1:14" x14ac:dyDescent="0.2">
      <c r="A17" s="12" t="s">
        <v>22</v>
      </c>
      <c r="B17" s="13" t="s">
        <v>23</v>
      </c>
      <c r="C17" s="14"/>
      <c r="D17" s="15"/>
      <c r="E17" s="16"/>
      <c r="G17" s="49"/>
      <c r="H17" s="19"/>
      <c r="I17" s="20"/>
      <c r="J17" s="20"/>
    </row>
    <row r="18" spans="1:14" x14ac:dyDescent="0.2">
      <c r="A18" s="21" t="s">
        <v>6</v>
      </c>
      <c r="B18" s="21" t="s">
        <v>7</v>
      </c>
      <c r="C18" s="21" t="s">
        <v>8</v>
      </c>
      <c r="D18" s="50" t="s">
        <v>9</v>
      </c>
      <c r="E18" s="23"/>
      <c r="F18" s="24" t="s">
        <v>10</v>
      </c>
      <c r="G18" s="25" t="s">
        <v>6</v>
      </c>
      <c r="H18" s="25" t="s">
        <v>7</v>
      </c>
      <c r="I18" s="24" t="s">
        <v>11</v>
      </c>
      <c r="J18" s="24" t="s">
        <v>24</v>
      </c>
    </row>
    <row r="19" spans="1:14" x14ac:dyDescent="0.2">
      <c r="A19" s="17"/>
      <c r="B19" s="51"/>
      <c r="C19" s="17"/>
      <c r="D19" s="17"/>
      <c r="E19" s="23"/>
      <c r="F19" s="17"/>
      <c r="G19" s="17"/>
      <c r="H19" s="19"/>
      <c r="I19" s="20"/>
      <c r="J19" s="52"/>
    </row>
    <row r="20" spans="1:14" x14ac:dyDescent="0.2">
      <c r="A20" s="53" t="s">
        <v>25</v>
      </c>
      <c r="B20" s="54">
        <v>42699</v>
      </c>
      <c r="C20" s="53" t="s">
        <v>26</v>
      </c>
      <c r="D20" s="55" t="s">
        <v>27</v>
      </c>
      <c r="E20" s="53" t="s">
        <v>28</v>
      </c>
      <c r="F20" s="49">
        <v>33713.089999999997</v>
      </c>
      <c r="G20" s="17"/>
      <c r="H20" s="19"/>
      <c r="I20" s="20"/>
      <c r="J20" s="56">
        <f>+F20-I20</f>
        <v>33713.089999999997</v>
      </c>
      <c r="L20" s="9" t="s">
        <v>29</v>
      </c>
      <c r="M20" s="57">
        <v>42738</v>
      </c>
      <c r="N20" s="9">
        <v>37282</v>
      </c>
    </row>
    <row r="21" spans="1:14" x14ac:dyDescent="0.2">
      <c r="A21" s="53" t="s">
        <v>30</v>
      </c>
      <c r="B21" s="54">
        <v>42700</v>
      </c>
      <c r="C21" s="53" t="s">
        <v>31</v>
      </c>
      <c r="D21" s="55" t="s">
        <v>32</v>
      </c>
      <c r="E21" s="53" t="s">
        <v>28</v>
      </c>
      <c r="F21" s="49">
        <v>13824.97</v>
      </c>
      <c r="G21" s="17"/>
      <c r="H21" s="19"/>
      <c r="I21" s="20"/>
      <c r="J21" s="52">
        <f t="shared" ref="J21:J27" si="1">+F21-I21</f>
        <v>13824.97</v>
      </c>
    </row>
    <row r="22" spans="1:14" x14ac:dyDescent="0.2">
      <c r="A22" s="53" t="s">
        <v>33</v>
      </c>
      <c r="B22" s="54">
        <v>42702</v>
      </c>
      <c r="C22" s="53" t="s">
        <v>34</v>
      </c>
      <c r="D22" s="55" t="s">
        <v>35</v>
      </c>
      <c r="E22" s="53" t="s">
        <v>28</v>
      </c>
      <c r="F22" s="49">
        <v>27919.84</v>
      </c>
      <c r="G22" s="53"/>
      <c r="H22" s="58"/>
      <c r="I22" s="59"/>
      <c r="J22" s="56">
        <f t="shared" si="1"/>
        <v>27919.84</v>
      </c>
      <c r="L22" s="9" t="s">
        <v>29</v>
      </c>
      <c r="M22" s="57">
        <v>42738</v>
      </c>
      <c r="N22" s="9">
        <v>37280</v>
      </c>
    </row>
    <row r="23" spans="1:14" x14ac:dyDescent="0.2">
      <c r="A23" s="53" t="s">
        <v>36</v>
      </c>
      <c r="B23" s="54">
        <v>42703</v>
      </c>
      <c r="C23" s="53" t="s">
        <v>37</v>
      </c>
      <c r="D23" s="55" t="s">
        <v>38</v>
      </c>
      <c r="E23" s="53" t="s">
        <v>28</v>
      </c>
      <c r="F23" s="49">
        <v>7828.78</v>
      </c>
      <c r="G23" s="53"/>
      <c r="H23" s="58"/>
      <c r="I23" s="59"/>
      <c r="J23" s="52">
        <f t="shared" si="1"/>
        <v>7828.78</v>
      </c>
    </row>
    <row r="24" spans="1:14" x14ac:dyDescent="0.2">
      <c r="A24" s="53" t="s">
        <v>39</v>
      </c>
      <c r="B24" s="54">
        <v>42723</v>
      </c>
      <c r="C24" s="53" t="s">
        <v>40</v>
      </c>
      <c r="D24" s="55" t="s">
        <v>41</v>
      </c>
      <c r="E24" s="53" t="s">
        <v>28</v>
      </c>
      <c r="F24" s="49">
        <v>13813.77</v>
      </c>
      <c r="G24" s="53"/>
      <c r="H24" s="58"/>
      <c r="I24" s="59"/>
      <c r="J24" s="52">
        <f t="shared" si="1"/>
        <v>13813.77</v>
      </c>
    </row>
    <row r="25" spans="1:14" x14ac:dyDescent="0.2">
      <c r="A25" s="53" t="s">
        <v>42</v>
      </c>
      <c r="B25" s="54">
        <v>42733</v>
      </c>
      <c r="C25" s="53" t="s">
        <v>43</v>
      </c>
      <c r="D25" s="55" t="s">
        <v>44</v>
      </c>
      <c r="E25" s="53" t="s">
        <v>28</v>
      </c>
      <c r="F25" s="49">
        <v>13597.1</v>
      </c>
      <c r="G25" s="53"/>
      <c r="H25" s="58"/>
      <c r="I25" s="59"/>
      <c r="J25" s="52">
        <f t="shared" si="1"/>
        <v>13597.1</v>
      </c>
    </row>
    <row r="26" spans="1:14" x14ac:dyDescent="0.2">
      <c r="A26" s="53" t="s">
        <v>45</v>
      </c>
      <c r="B26" s="54">
        <v>42734</v>
      </c>
      <c r="C26" s="53" t="s">
        <v>46</v>
      </c>
      <c r="D26" s="55" t="s">
        <v>47</v>
      </c>
      <c r="E26" s="53" t="s">
        <v>28</v>
      </c>
      <c r="F26" s="49">
        <v>13350.25</v>
      </c>
      <c r="G26" s="53"/>
      <c r="H26" s="58"/>
      <c r="I26" s="59"/>
      <c r="J26" s="52">
        <f t="shared" si="1"/>
        <v>13350.25</v>
      </c>
    </row>
    <row r="27" spans="1:14" x14ac:dyDescent="0.2">
      <c r="A27" s="53" t="s">
        <v>48</v>
      </c>
      <c r="B27" s="54">
        <v>42734</v>
      </c>
      <c r="C27" s="53" t="s">
        <v>49</v>
      </c>
      <c r="D27" s="55" t="s">
        <v>50</v>
      </c>
      <c r="E27" s="53" t="s">
        <v>28</v>
      </c>
      <c r="F27" s="49">
        <v>12414.78</v>
      </c>
      <c r="G27" s="53"/>
      <c r="H27" s="58"/>
      <c r="I27" s="59"/>
      <c r="J27" s="52">
        <f t="shared" si="1"/>
        <v>12414.78</v>
      </c>
    </row>
    <row r="28" spans="1:14" x14ac:dyDescent="0.2">
      <c r="A28" s="53"/>
      <c r="B28" s="54"/>
      <c r="C28" s="53"/>
      <c r="D28" s="55"/>
      <c r="E28" s="53"/>
      <c r="F28" s="49"/>
      <c r="G28" s="53"/>
      <c r="H28" s="58"/>
      <c r="I28" s="59"/>
      <c r="J28" s="52"/>
    </row>
    <row r="29" spans="1:14" x14ac:dyDescent="0.2">
      <c r="A29" s="53"/>
      <c r="B29" s="53"/>
      <c r="C29" s="53"/>
      <c r="D29" s="17"/>
      <c r="E29" s="16"/>
      <c r="F29" s="53"/>
      <c r="G29" s="53"/>
      <c r="H29" s="58"/>
      <c r="I29" s="49"/>
      <c r="J29" s="20"/>
    </row>
    <row r="30" spans="1:14" x14ac:dyDescent="0.2">
      <c r="A30" s="53"/>
      <c r="B30" s="53"/>
      <c r="C30" s="53"/>
      <c r="D30" s="17"/>
      <c r="E30" s="16"/>
      <c r="F30" s="60" t="s">
        <v>19</v>
      </c>
      <c r="G30" s="53"/>
      <c r="H30" s="44"/>
      <c r="I30" s="49"/>
      <c r="J30" s="45">
        <f>+SUM(J19:J27)</f>
        <v>136462.58000000002</v>
      </c>
    </row>
    <row r="31" spans="1:14" ht="12" thickBot="1" x14ac:dyDescent="0.25">
      <c r="A31" s="53"/>
      <c r="B31" s="53"/>
      <c r="C31" s="53"/>
      <c r="D31" s="17"/>
      <c r="E31" s="16"/>
      <c r="F31" s="60" t="s">
        <v>20</v>
      </c>
      <c r="G31" s="53"/>
      <c r="H31" s="44"/>
      <c r="I31" s="49"/>
      <c r="J31" s="61">
        <v>136462.57999999999</v>
      </c>
    </row>
    <row r="32" spans="1:14" ht="12" thickTop="1" x14ac:dyDescent="0.2">
      <c r="A32" s="53"/>
      <c r="B32" s="53"/>
      <c r="C32" s="53"/>
      <c r="D32" s="17"/>
      <c r="E32" s="16"/>
      <c r="F32" s="60" t="s">
        <v>21</v>
      </c>
      <c r="G32" s="53"/>
      <c r="H32" s="44"/>
      <c r="I32" s="49"/>
      <c r="J32" s="47">
        <f>+J30-J31</f>
        <v>0</v>
      </c>
    </row>
    <row r="34" spans="1:12" x14ac:dyDescent="0.2">
      <c r="A34" s="12" t="s">
        <v>51</v>
      </c>
      <c r="B34" s="13" t="s">
        <v>52</v>
      </c>
      <c r="C34" s="14"/>
      <c r="D34" s="15"/>
      <c r="E34" s="62"/>
      <c r="F34" s="63"/>
      <c r="G34" s="49"/>
      <c r="H34" s="19"/>
      <c r="I34" s="20"/>
      <c r="J34" s="20"/>
    </row>
    <row r="35" spans="1:12" x14ac:dyDescent="0.2">
      <c r="A35" s="21" t="s">
        <v>6</v>
      </c>
      <c r="B35" s="21" t="s">
        <v>7</v>
      </c>
      <c r="C35" s="21" t="s">
        <v>8</v>
      </c>
      <c r="D35" s="50" t="s">
        <v>9</v>
      </c>
      <c r="E35" s="23"/>
      <c r="F35" s="24" t="s">
        <v>10</v>
      </c>
      <c r="G35" s="25" t="s">
        <v>6</v>
      </c>
      <c r="H35" s="25" t="s">
        <v>7</v>
      </c>
      <c r="I35" s="24" t="s">
        <v>11</v>
      </c>
      <c r="J35" s="24" t="s">
        <v>24</v>
      </c>
      <c r="K35" s="53"/>
    </row>
    <row r="36" spans="1:12" x14ac:dyDescent="0.2">
      <c r="A36" s="53" t="s">
        <v>53</v>
      </c>
      <c r="B36" s="54">
        <v>42678</v>
      </c>
      <c r="C36" s="53" t="s">
        <v>54</v>
      </c>
      <c r="D36" s="55"/>
      <c r="E36" s="40"/>
      <c r="F36" s="49">
        <v>17458.759999999998</v>
      </c>
      <c r="G36" s="17"/>
      <c r="H36" s="51"/>
      <c r="I36" s="64"/>
      <c r="J36" s="52">
        <f t="shared" ref="J36:J52" si="2">+F36-I36</f>
        <v>17458.759999999998</v>
      </c>
      <c r="K36" s="53"/>
    </row>
    <row r="37" spans="1:12" x14ac:dyDescent="0.2">
      <c r="A37" s="53" t="s">
        <v>55</v>
      </c>
      <c r="B37" s="54">
        <v>42702</v>
      </c>
      <c r="C37" s="53" t="s">
        <v>56</v>
      </c>
      <c r="D37" s="55" t="s">
        <v>57</v>
      </c>
      <c r="E37" s="53"/>
      <c r="F37" s="49">
        <v>3118.75</v>
      </c>
      <c r="G37" s="17"/>
      <c r="H37" s="51"/>
      <c r="I37" s="64"/>
      <c r="J37" s="65">
        <f t="shared" si="2"/>
        <v>3118.75</v>
      </c>
      <c r="K37" s="53"/>
    </row>
    <row r="38" spans="1:12" x14ac:dyDescent="0.2">
      <c r="A38" s="53" t="s">
        <v>58</v>
      </c>
      <c r="B38" s="54">
        <v>42711</v>
      </c>
      <c r="C38" s="53" t="s">
        <v>59</v>
      </c>
      <c r="D38" s="55" t="s">
        <v>60</v>
      </c>
      <c r="E38" s="53" t="s">
        <v>28</v>
      </c>
      <c r="F38" s="49">
        <v>18609.75</v>
      </c>
      <c r="G38" s="17"/>
      <c r="H38" s="51"/>
      <c r="I38" s="64"/>
      <c r="J38" s="65">
        <f t="shared" si="2"/>
        <v>18609.75</v>
      </c>
      <c r="K38" s="53"/>
    </row>
    <row r="39" spans="1:12" x14ac:dyDescent="0.2">
      <c r="A39" s="53" t="s">
        <v>61</v>
      </c>
      <c r="B39" s="54">
        <v>42726</v>
      </c>
      <c r="C39" s="53" t="s">
        <v>62</v>
      </c>
      <c r="D39" s="55" t="s">
        <v>63</v>
      </c>
      <c r="E39" s="53" t="s">
        <v>28</v>
      </c>
      <c r="F39" s="49">
        <v>10557.57</v>
      </c>
      <c r="G39" s="17"/>
      <c r="H39" s="51"/>
      <c r="I39" s="64"/>
      <c r="J39" s="52">
        <f t="shared" si="2"/>
        <v>10557.57</v>
      </c>
      <c r="K39" s="66">
        <v>42748</v>
      </c>
      <c r="L39" s="9">
        <v>37482</v>
      </c>
    </row>
    <row r="40" spans="1:12" x14ac:dyDescent="0.2">
      <c r="A40" s="53" t="s">
        <v>64</v>
      </c>
      <c r="B40" s="54">
        <v>42726</v>
      </c>
      <c r="C40" s="53" t="s">
        <v>65</v>
      </c>
      <c r="D40" s="55" t="s">
        <v>66</v>
      </c>
      <c r="E40" s="53" t="s">
        <v>28</v>
      </c>
      <c r="F40" s="49">
        <v>13006.79</v>
      </c>
      <c r="G40" s="17"/>
      <c r="H40" s="51"/>
      <c r="I40" s="64"/>
      <c r="J40" s="52">
        <f t="shared" si="2"/>
        <v>13006.79</v>
      </c>
      <c r="K40" s="66">
        <v>42748</v>
      </c>
      <c r="L40" s="9">
        <v>37482</v>
      </c>
    </row>
    <row r="41" spans="1:12" x14ac:dyDescent="0.2">
      <c r="A41" s="53" t="s">
        <v>67</v>
      </c>
      <c r="B41" s="54">
        <v>42733</v>
      </c>
      <c r="C41" s="53" t="s">
        <v>68</v>
      </c>
      <c r="D41" s="55" t="s">
        <v>69</v>
      </c>
      <c r="E41" s="53" t="s">
        <v>28</v>
      </c>
      <c r="F41" s="49">
        <v>32232.11</v>
      </c>
      <c r="G41" s="17"/>
      <c r="H41" s="51"/>
      <c r="I41" s="64"/>
      <c r="J41" s="52">
        <f t="shared" si="2"/>
        <v>32232.11</v>
      </c>
      <c r="K41" s="66">
        <v>42751</v>
      </c>
      <c r="L41" s="9">
        <v>37530</v>
      </c>
    </row>
    <row r="42" spans="1:12" x14ac:dyDescent="0.2">
      <c r="A42" s="53" t="s">
        <v>70</v>
      </c>
      <c r="B42" s="54">
        <v>42733</v>
      </c>
      <c r="C42" s="53" t="s">
        <v>71</v>
      </c>
      <c r="D42" s="55" t="s">
        <v>72</v>
      </c>
      <c r="E42" s="53" t="s">
        <v>28</v>
      </c>
      <c r="F42" s="49">
        <v>15137.29</v>
      </c>
      <c r="G42" s="17"/>
      <c r="H42" s="51"/>
      <c r="I42" s="64"/>
      <c r="J42" s="52">
        <f t="shared" si="2"/>
        <v>15137.29</v>
      </c>
      <c r="K42" s="53"/>
    </row>
    <row r="43" spans="1:12" x14ac:dyDescent="0.2">
      <c r="A43" s="53" t="s">
        <v>73</v>
      </c>
      <c r="B43" s="54">
        <v>42733</v>
      </c>
      <c r="C43" s="53" t="s">
        <v>74</v>
      </c>
      <c r="D43" s="55" t="s">
        <v>75</v>
      </c>
      <c r="E43" s="53" t="s">
        <v>28</v>
      </c>
      <c r="F43" s="49">
        <v>3408.66</v>
      </c>
      <c r="G43" s="17"/>
      <c r="H43" s="51"/>
      <c r="I43" s="64"/>
      <c r="J43" s="65">
        <f t="shared" si="2"/>
        <v>3408.66</v>
      </c>
      <c r="K43" s="53"/>
    </row>
    <row r="44" spans="1:12" x14ac:dyDescent="0.2">
      <c r="A44" s="53" t="s">
        <v>76</v>
      </c>
      <c r="B44" s="54">
        <v>42733</v>
      </c>
      <c r="C44" s="53" t="s">
        <v>77</v>
      </c>
      <c r="D44" s="55" t="s">
        <v>78</v>
      </c>
      <c r="E44" s="53" t="s">
        <v>28</v>
      </c>
      <c r="F44" s="49">
        <v>5666.08</v>
      </c>
      <c r="G44" s="17"/>
      <c r="H44" s="51"/>
      <c r="I44" s="64"/>
      <c r="J44" s="65">
        <f t="shared" si="2"/>
        <v>5666.08</v>
      </c>
      <c r="K44" s="53"/>
    </row>
    <row r="45" spans="1:12" x14ac:dyDescent="0.2">
      <c r="A45" s="53" t="s">
        <v>79</v>
      </c>
      <c r="B45" s="54">
        <v>42733</v>
      </c>
      <c r="C45" s="53" t="s">
        <v>80</v>
      </c>
      <c r="D45" s="55" t="s">
        <v>81</v>
      </c>
      <c r="E45" s="53" t="s">
        <v>28</v>
      </c>
      <c r="F45" s="49">
        <v>16801.669999999998</v>
      </c>
      <c r="G45" s="17"/>
      <c r="H45" s="51"/>
      <c r="I45" s="64"/>
      <c r="J45" s="65">
        <f t="shared" si="2"/>
        <v>16801.669999999998</v>
      </c>
      <c r="K45" s="53"/>
    </row>
    <row r="46" spans="1:12" x14ac:dyDescent="0.2">
      <c r="A46" s="53" t="s">
        <v>82</v>
      </c>
      <c r="B46" s="54">
        <v>42733</v>
      </c>
      <c r="C46" s="53" t="s">
        <v>83</v>
      </c>
      <c r="D46" s="55" t="s">
        <v>84</v>
      </c>
      <c r="E46" s="53" t="s">
        <v>28</v>
      </c>
      <c r="F46" s="49">
        <v>28443.49</v>
      </c>
      <c r="G46" s="17"/>
      <c r="H46" s="51"/>
      <c r="I46" s="64"/>
      <c r="J46" s="52">
        <f t="shared" si="2"/>
        <v>28443.49</v>
      </c>
      <c r="K46" s="53"/>
    </row>
    <row r="47" spans="1:12" x14ac:dyDescent="0.2">
      <c r="A47" s="53" t="s">
        <v>85</v>
      </c>
      <c r="B47" s="54">
        <v>42733</v>
      </c>
      <c r="C47" s="53" t="s">
        <v>86</v>
      </c>
      <c r="D47" s="55" t="s">
        <v>87</v>
      </c>
      <c r="E47" s="53" t="s">
        <v>28</v>
      </c>
      <c r="F47" s="49">
        <v>50974.9</v>
      </c>
      <c r="G47" s="17"/>
      <c r="H47" s="51"/>
      <c r="I47" s="64"/>
      <c r="J47" s="52">
        <f t="shared" si="2"/>
        <v>50974.9</v>
      </c>
      <c r="K47" s="53"/>
    </row>
    <row r="48" spans="1:12" x14ac:dyDescent="0.2">
      <c r="A48" s="53" t="s">
        <v>88</v>
      </c>
      <c r="B48" s="54">
        <v>42733</v>
      </c>
      <c r="C48" s="53" t="s">
        <v>89</v>
      </c>
      <c r="D48" s="55">
        <v>69872</v>
      </c>
      <c r="E48" s="53" t="s">
        <v>28</v>
      </c>
      <c r="F48" s="49">
        <v>123594.45</v>
      </c>
      <c r="G48" s="17"/>
      <c r="H48" s="51"/>
      <c r="I48" s="64"/>
      <c r="J48" s="65">
        <f t="shared" si="2"/>
        <v>123594.45</v>
      </c>
      <c r="K48" s="53"/>
    </row>
    <row r="49" spans="1:11" x14ac:dyDescent="0.2">
      <c r="A49" s="53" t="s">
        <v>90</v>
      </c>
      <c r="B49" s="54">
        <v>42734</v>
      </c>
      <c r="C49" s="53" t="s">
        <v>91</v>
      </c>
      <c r="D49" s="55" t="s">
        <v>92</v>
      </c>
      <c r="E49" s="53" t="s">
        <v>28</v>
      </c>
      <c r="F49" s="49">
        <v>5666.51</v>
      </c>
      <c r="G49" s="17"/>
      <c r="H49" s="51"/>
      <c r="I49" s="64"/>
      <c r="J49" s="52">
        <f t="shared" si="2"/>
        <v>5666.51</v>
      </c>
      <c r="K49" s="53"/>
    </row>
    <row r="50" spans="1:11" x14ac:dyDescent="0.2">
      <c r="A50" s="53" t="s">
        <v>93</v>
      </c>
      <c r="B50" s="54">
        <v>42734</v>
      </c>
      <c r="C50" s="53" t="s">
        <v>94</v>
      </c>
      <c r="D50" s="55" t="s">
        <v>95</v>
      </c>
      <c r="E50" s="53" t="s">
        <v>28</v>
      </c>
      <c r="F50" s="49">
        <v>10951.78</v>
      </c>
      <c r="G50" s="17"/>
      <c r="H50" s="51"/>
      <c r="I50" s="64"/>
      <c r="J50" s="65">
        <f t="shared" si="2"/>
        <v>10951.78</v>
      </c>
      <c r="K50" s="53"/>
    </row>
    <row r="51" spans="1:11" x14ac:dyDescent="0.2">
      <c r="A51" s="53" t="s">
        <v>96</v>
      </c>
      <c r="B51" s="54">
        <v>42734</v>
      </c>
      <c r="C51" s="53" t="s">
        <v>97</v>
      </c>
      <c r="D51" s="55" t="s">
        <v>98</v>
      </c>
      <c r="E51" s="53" t="s">
        <v>28</v>
      </c>
      <c r="F51" s="49">
        <v>14032.47</v>
      </c>
      <c r="G51" s="17"/>
      <c r="H51" s="51"/>
      <c r="I51" s="64"/>
      <c r="J51" s="65">
        <f t="shared" si="2"/>
        <v>14032.47</v>
      </c>
      <c r="K51" s="53"/>
    </row>
    <row r="52" spans="1:11" x14ac:dyDescent="0.2">
      <c r="A52" s="53" t="s">
        <v>99</v>
      </c>
      <c r="B52" s="54">
        <v>42734</v>
      </c>
      <c r="C52" s="53" t="s">
        <v>100</v>
      </c>
      <c r="D52" s="55" t="s">
        <v>101</v>
      </c>
      <c r="E52" s="53" t="s">
        <v>28</v>
      </c>
      <c r="F52" s="49">
        <v>12926.91</v>
      </c>
      <c r="G52" s="17"/>
      <c r="H52" s="51"/>
      <c r="I52" s="64"/>
      <c r="J52" s="52">
        <f t="shared" si="2"/>
        <v>12926.91</v>
      </c>
      <c r="K52" s="53"/>
    </row>
    <row r="53" spans="1:11" x14ac:dyDescent="0.2">
      <c r="A53" s="53"/>
      <c r="B53" s="54"/>
      <c r="C53" s="53"/>
      <c r="D53" s="55"/>
      <c r="E53" s="53"/>
      <c r="F53" s="49"/>
      <c r="G53" s="17"/>
      <c r="H53" s="51"/>
      <c r="I53" s="64"/>
      <c r="J53" s="52"/>
      <c r="K53" s="53"/>
    </row>
    <row r="54" spans="1:11" x14ac:dyDescent="0.2">
      <c r="A54" s="53"/>
      <c r="B54" s="54"/>
      <c r="C54" s="53"/>
      <c r="D54" s="55"/>
      <c r="E54" s="53"/>
      <c r="F54" s="60" t="s">
        <v>19</v>
      </c>
      <c r="G54" s="53"/>
      <c r="H54" s="44"/>
      <c r="I54" s="49"/>
      <c r="J54" s="45">
        <f>+SUM(J36:J52)</f>
        <v>382587.93999999994</v>
      </c>
    </row>
    <row r="55" spans="1:11" ht="12" thickBot="1" x14ac:dyDescent="0.25">
      <c r="A55" s="53"/>
      <c r="B55" s="54"/>
      <c r="C55" s="53"/>
      <c r="D55" s="55"/>
      <c r="E55" s="53"/>
      <c r="F55" s="60" t="s">
        <v>20</v>
      </c>
      <c r="G55" s="53"/>
      <c r="H55" s="44"/>
      <c r="I55" s="49"/>
      <c r="J55" s="67">
        <v>382587.89</v>
      </c>
    </row>
    <row r="56" spans="1:11" x14ac:dyDescent="0.2">
      <c r="A56" s="53"/>
      <c r="B56" s="54"/>
      <c r="C56" s="53"/>
      <c r="D56" s="55"/>
      <c r="E56" s="53"/>
      <c r="F56" s="60" t="s">
        <v>21</v>
      </c>
      <c r="G56" s="53"/>
      <c r="H56" s="44"/>
      <c r="I56" s="49"/>
      <c r="J56" s="47">
        <f>+J54-J55</f>
        <v>4.9999999930150807E-2</v>
      </c>
    </row>
    <row r="57" spans="1:11" x14ac:dyDescent="0.2">
      <c r="E57" s="16"/>
      <c r="F57" s="43"/>
      <c r="H57" s="44"/>
      <c r="J57" s="68"/>
    </row>
    <row r="58" spans="1:11" x14ac:dyDescent="0.2">
      <c r="A58" s="12" t="s">
        <v>102</v>
      </c>
      <c r="B58" s="13" t="s">
        <v>103</v>
      </c>
      <c r="C58" s="14"/>
      <c r="D58" s="69"/>
      <c r="E58" s="49"/>
      <c r="F58" s="20"/>
      <c r="G58" s="18"/>
      <c r="H58" s="19"/>
      <c r="I58" s="20"/>
      <c r="J58" s="20"/>
    </row>
    <row r="59" spans="1:11" x14ac:dyDescent="0.2">
      <c r="A59" s="21" t="s">
        <v>6</v>
      </c>
      <c r="B59" s="21" t="s">
        <v>7</v>
      </c>
      <c r="C59" s="22" t="s">
        <v>8</v>
      </c>
      <c r="D59" s="22" t="s">
        <v>9</v>
      </c>
      <c r="E59" s="70"/>
      <c r="F59" s="24" t="s">
        <v>10</v>
      </c>
      <c r="G59" s="25" t="s">
        <v>6</v>
      </c>
      <c r="H59" s="25" t="s">
        <v>7</v>
      </c>
      <c r="I59" s="24" t="s">
        <v>11</v>
      </c>
      <c r="J59" s="24" t="s">
        <v>24</v>
      </c>
    </row>
    <row r="60" spans="1:11" s="74" customFormat="1" x14ac:dyDescent="0.2">
      <c r="A60" s="17" t="s">
        <v>104</v>
      </c>
      <c r="B60" s="51">
        <v>42174</v>
      </c>
      <c r="C60" s="71" t="s">
        <v>105</v>
      </c>
      <c r="D60" s="72">
        <v>52663</v>
      </c>
      <c r="E60" s="73"/>
      <c r="F60" s="34">
        <v>30516.71</v>
      </c>
      <c r="G60" s="17" t="s">
        <v>106</v>
      </c>
      <c r="H60" s="51">
        <v>42308</v>
      </c>
      <c r="I60" s="34">
        <v>21441.710000000003</v>
      </c>
      <c r="J60" s="34">
        <f t="shared" ref="J60:J74" si="3">+F60-I60</f>
        <v>9074.9999999999964</v>
      </c>
    </row>
    <row r="61" spans="1:11" s="74" customFormat="1" x14ac:dyDescent="0.2">
      <c r="A61" s="17" t="s">
        <v>107</v>
      </c>
      <c r="B61" s="51">
        <v>42208</v>
      </c>
      <c r="C61" s="71" t="s">
        <v>108</v>
      </c>
      <c r="D61" s="72" t="s">
        <v>109</v>
      </c>
      <c r="E61" s="73"/>
      <c r="F61" s="34">
        <v>18777.93</v>
      </c>
      <c r="G61" s="17" t="s">
        <v>106</v>
      </c>
      <c r="H61" s="51">
        <v>42308</v>
      </c>
      <c r="I61" s="34">
        <v>15540.32</v>
      </c>
      <c r="J61" s="34">
        <f t="shared" si="3"/>
        <v>3237.6100000000006</v>
      </c>
    </row>
    <row r="62" spans="1:11" s="74" customFormat="1" x14ac:dyDescent="0.2">
      <c r="A62" s="17" t="s">
        <v>110</v>
      </c>
      <c r="B62" s="51">
        <v>42216</v>
      </c>
      <c r="C62" s="71" t="s">
        <v>111</v>
      </c>
      <c r="D62" s="71" t="s">
        <v>112</v>
      </c>
      <c r="E62" s="73"/>
      <c r="F62" s="34">
        <v>12482.67</v>
      </c>
      <c r="G62" s="17" t="s">
        <v>113</v>
      </c>
      <c r="H62" s="51">
        <v>42313</v>
      </c>
      <c r="I62" s="34">
        <v>1032.67</v>
      </c>
      <c r="J62" s="34">
        <f t="shared" si="3"/>
        <v>11450</v>
      </c>
    </row>
    <row r="63" spans="1:11" s="74" customFormat="1" x14ac:dyDescent="0.2">
      <c r="A63" s="17" t="s">
        <v>114</v>
      </c>
      <c r="B63" s="51">
        <v>42233</v>
      </c>
      <c r="C63" s="71" t="s">
        <v>115</v>
      </c>
      <c r="D63" s="71" t="s">
        <v>116</v>
      </c>
      <c r="E63" s="73"/>
      <c r="F63" s="34">
        <v>4592.0600000000004</v>
      </c>
      <c r="G63" s="17" t="s">
        <v>117</v>
      </c>
      <c r="H63" s="51">
        <v>42293</v>
      </c>
      <c r="I63" s="75">
        <v>3800.26</v>
      </c>
      <c r="J63" s="34">
        <f t="shared" si="3"/>
        <v>791.80000000000018</v>
      </c>
    </row>
    <row r="64" spans="1:11" s="74" customFormat="1" x14ac:dyDescent="0.2">
      <c r="A64" s="17" t="s">
        <v>118</v>
      </c>
      <c r="B64" s="51">
        <v>42235</v>
      </c>
      <c r="C64" s="71" t="s">
        <v>119</v>
      </c>
      <c r="D64" s="71" t="s">
        <v>120</v>
      </c>
      <c r="E64" s="73"/>
      <c r="F64" s="34">
        <v>7956.76</v>
      </c>
      <c r="G64" s="9"/>
      <c r="H64" s="54"/>
      <c r="I64" s="36"/>
      <c r="J64" s="34">
        <f t="shared" si="3"/>
        <v>7956.76</v>
      </c>
    </row>
    <row r="65" spans="1:10" s="74" customFormat="1" x14ac:dyDescent="0.2">
      <c r="A65" s="17" t="s">
        <v>121</v>
      </c>
      <c r="B65" s="51">
        <v>42300</v>
      </c>
      <c r="C65" s="71" t="s">
        <v>122</v>
      </c>
      <c r="D65" s="71" t="s">
        <v>123</v>
      </c>
      <c r="E65" s="73"/>
      <c r="F65" s="34">
        <v>86049.1</v>
      </c>
      <c r="G65" s="17" t="s">
        <v>124</v>
      </c>
      <c r="H65" s="51">
        <v>42369</v>
      </c>
      <c r="I65" s="34">
        <v>78069.100000000006</v>
      </c>
      <c r="J65" s="34">
        <f t="shared" si="3"/>
        <v>7980</v>
      </c>
    </row>
    <row r="66" spans="1:10" s="74" customFormat="1" x14ac:dyDescent="0.2">
      <c r="A66" s="17" t="s">
        <v>125</v>
      </c>
      <c r="B66" s="51">
        <v>42307</v>
      </c>
      <c r="C66" s="71" t="s">
        <v>126</v>
      </c>
      <c r="D66" s="71" t="s">
        <v>127</v>
      </c>
      <c r="E66" s="73"/>
      <c r="F66" s="34">
        <v>36142.54</v>
      </c>
      <c r="G66" s="17" t="s">
        <v>124</v>
      </c>
      <c r="H66" s="51">
        <v>42369</v>
      </c>
      <c r="I66" s="34">
        <v>27445.84</v>
      </c>
      <c r="J66" s="34">
        <f t="shared" si="3"/>
        <v>8696.7000000000007</v>
      </c>
    </row>
    <row r="67" spans="1:10" s="74" customFormat="1" x14ac:dyDescent="0.2">
      <c r="A67" s="17" t="s">
        <v>128</v>
      </c>
      <c r="B67" s="51">
        <v>42703</v>
      </c>
      <c r="C67" s="17" t="s">
        <v>129</v>
      </c>
      <c r="D67" s="19" t="s">
        <v>130</v>
      </c>
      <c r="E67" s="17" t="s">
        <v>28</v>
      </c>
      <c r="F67" s="20">
        <v>4727.8599999999997</v>
      </c>
      <c r="G67" s="17" t="s">
        <v>131</v>
      </c>
      <c r="H67" s="51">
        <v>42734</v>
      </c>
      <c r="I67" s="76">
        <v>3912.72</v>
      </c>
      <c r="J67" s="34">
        <f t="shared" si="3"/>
        <v>815.13999999999987</v>
      </c>
    </row>
    <row r="68" spans="1:10" s="74" customFormat="1" x14ac:dyDescent="0.2">
      <c r="A68" s="17" t="s">
        <v>132</v>
      </c>
      <c r="B68" s="51">
        <v>42733</v>
      </c>
      <c r="C68" s="17" t="s">
        <v>133</v>
      </c>
      <c r="D68" s="19" t="s">
        <v>134</v>
      </c>
      <c r="E68" s="17" t="s">
        <v>28</v>
      </c>
      <c r="F68" s="20">
        <v>12237.88</v>
      </c>
      <c r="G68" s="17"/>
      <c r="H68" s="51"/>
      <c r="I68" s="76"/>
      <c r="J68" s="34">
        <f t="shared" si="3"/>
        <v>12237.88</v>
      </c>
    </row>
    <row r="69" spans="1:10" s="74" customFormat="1" x14ac:dyDescent="0.2">
      <c r="A69" s="17" t="s">
        <v>135</v>
      </c>
      <c r="B69" s="51">
        <v>42733</v>
      </c>
      <c r="C69" s="17" t="s">
        <v>136</v>
      </c>
      <c r="D69" s="19" t="s">
        <v>137</v>
      </c>
      <c r="E69" s="17" t="s">
        <v>28</v>
      </c>
      <c r="F69" s="20">
        <v>30995.3</v>
      </c>
      <c r="G69" s="17"/>
      <c r="H69" s="51"/>
      <c r="I69" s="76"/>
      <c r="J69" s="34">
        <f t="shared" si="3"/>
        <v>30995.3</v>
      </c>
    </row>
    <row r="70" spans="1:10" s="74" customFormat="1" x14ac:dyDescent="0.2">
      <c r="A70" s="17" t="s">
        <v>138</v>
      </c>
      <c r="B70" s="51">
        <v>42733</v>
      </c>
      <c r="C70" s="17" t="s">
        <v>139</v>
      </c>
      <c r="D70" s="19" t="s">
        <v>140</v>
      </c>
      <c r="E70" s="17" t="s">
        <v>28</v>
      </c>
      <c r="F70" s="20">
        <v>22145.62</v>
      </c>
      <c r="G70" s="17"/>
      <c r="H70" s="51"/>
      <c r="I70" s="76"/>
      <c r="J70" s="34">
        <f t="shared" si="3"/>
        <v>22145.62</v>
      </c>
    </row>
    <row r="71" spans="1:10" s="74" customFormat="1" x14ac:dyDescent="0.2">
      <c r="A71" s="17" t="s">
        <v>141</v>
      </c>
      <c r="B71" s="51">
        <v>42734</v>
      </c>
      <c r="C71" s="17" t="s">
        <v>142</v>
      </c>
      <c r="D71" s="19">
        <v>69898</v>
      </c>
      <c r="E71" s="17" t="s">
        <v>143</v>
      </c>
      <c r="F71" s="20">
        <v>5298.39</v>
      </c>
      <c r="G71" s="17"/>
      <c r="H71" s="51"/>
      <c r="I71" s="76"/>
      <c r="J71" s="34">
        <f t="shared" si="3"/>
        <v>5298.39</v>
      </c>
    </row>
    <row r="72" spans="1:10" s="74" customFormat="1" x14ac:dyDescent="0.2">
      <c r="A72" s="17" t="s">
        <v>144</v>
      </c>
      <c r="B72" s="51">
        <v>42734</v>
      </c>
      <c r="C72" s="17" t="s">
        <v>145</v>
      </c>
      <c r="D72" s="19" t="s">
        <v>146</v>
      </c>
      <c r="E72" s="17" t="s">
        <v>143</v>
      </c>
      <c r="F72" s="20">
        <v>4656.8500000000004</v>
      </c>
      <c r="G72" s="17"/>
      <c r="H72" s="51"/>
      <c r="I72" s="76"/>
      <c r="J72" s="34">
        <f t="shared" si="3"/>
        <v>4656.8500000000004</v>
      </c>
    </row>
    <row r="73" spans="1:10" s="74" customFormat="1" x14ac:dyDescent="0.2">
      <c r="A73" s="17" t="s">
        <v>147</v>
      </c>
      <c r="B73" s="51">
        <v>42734</v>
      </c>
      <c r="C73" s="17" t="s">
        <v>148</v>
      </c>
      <c r="D73" s="19" t="s">
        <v>149</v>
      </c>
      <c r="E73" s="17" t="s">
        <v>143</v>
      </c>
      <c r="F73" s="20">
        <v>15610.53</v>
      </c>
      <c r="G73" s="17"/>
      <c r="H73" s="51"/>
      <c r="I73" s="76"/>
      <c r="J73" s="34">
        <f t="shared" si="3"/>
        <v>15610.53</v>
      </c>
    </row>
    <row r="74" spans="1:10" s="74" customFormat="1" x14ac:dyDescent="0.2">
      <c r="A74" s="17" t="s">
        <v>150</v>
      </c>
      <c r="B74" s="51">
        <v>42734</v>
      </c>
      <c r="C74" s="17" t="s">
        <v>151</v>
      </c>
      <c r="D74" s="19" t="s">
        <v>152</v>
      </c>
      <c r="E74" s="17" t="s">
        <v>28</v>
      </c>
      <c r="F74" s="20">
        <v>74830.8</v>
      </c>
      <c r="G74" s="17"/>
      <c r="H74" s="51"/>
      <c r="I74" s="76"/>
      <c r="J74" s="34">
        <f t="shared" si="3"/>
        <v>74830.8</v>
      </c>
    </row>
    <row r="75" spans="1:10" s="74" customFormat="1" x14ac:dyDescent="0.2">
      <c r="A75" s="17"/>
      <c r="B75" s="51"/>
      <c r="C75" s="17"/>
      <c r="D75" s="19"/>
      <c r="E75" s="17"/>
      <c r="F75" s="20"/>
      <c r="G75" s="17"/>
      <c r="H75" s="51"/>
      <c r="I75" s="76"/>
      <c r="J75" s="34"/>
    </row>
    <row r="76" spans="1:10" s="74" customFormat="1" x14ac:dyDescent="0.2">
      <c r="A76" s="9"/>
      <c r="B76" s="9"/>
      <c r="C76" s="9"/>
      <c r="D76" s="9"/>
      <c r="E76" s="16"/>
      <c r="F76" s="43" t="s">
        <v>19</v>
      </c>
      <c r="G76" s="9"/>
      <c r="H76" s="44"/>
      <c r="I76" s="36"/>
      <c r="J76" s="68">
        <f>+SUM(J60:J74)</f>
        <v>215778.38</v>
      </c>
    </row>
    <row r="77" spans="1:10" s="74" customFormat="1" ht="12" thickBot="1" x14ac:dyDescent="0.25">
      <c r="A77" s="9"/>
      <c r="B77" s="9"/>
      <c r="C77" s="9"/>
      <c r="D77" s="9"/>
      <c r="E77" s="16"/>
      <c r="F77" s="43" t="s">
        <v>20</v>
      </c>
      <c r="G77" s="9"/>
      <c r="H77" s="44"/>
      <c r="I77" s="36"/>
      <c r="J77" s="77">
        <v>215779.29</v>
      </c>
    </row>
    <row r="78" spans="1:10" s="74" customFormat="1" ht="12" thickTop="1" x14ac:dyDescent="0.2">
      <c r="A78" s="9"/>
      <c r="B78" s="9"/>
      <c r="C78" s="9"/>
      <c r="D78" s="9"/>
      <c r="E78" s="16"/>
      <c r="F78" s="43" t="s">
        <v>21</v>
      </c>
      <c r="G78" s="9"/>
      <c r="H78" s="44"/>
      <c r="I78" s="36"/>
      <c r="J78" s="78">
        <f>+J76-J77</f>
        <v>-0.91000000000349246</v>
      </c>
    </row>
    <row r="79" spans="1:10" x14ac:dyDescent="0.2">
      <c r="E79" s="79"/>
      <c r="F79" s="42"/>
    </row>
    <row r="80" spans="1:10" x14ac:dyDescent="0.2">
      <c r="A80" s="12" t="s">
        <v>153</v>
      </c>
      <c r="B80" s="13" t="s">
        <v>154</v>
      </c>
      <c r="C80" s="14"/>
      <c r="D80" s="15"/>
      <c r="E80" s="16"/>
      <c r="F80" s="17"/>
      <c r="G80" s="18"/>
      <c r="H80" s="19"/>
      <c r="I80" s="20"/>
      <c r="J80" s="20"/>
    </row>
    <row r="81" spans="1:12" x14ac:dyDescent="0.2">
      <c r="A81" s="21" t="s">
        <v>6</v>
      </c>
      <c r="B81" s="21" t="s">
        <v>7</v>
      </c>
      <c r="C81" s="22" t="s">
        <v>8</v>
      </c>
      <c r="D81" s="22" t="s">
        <v>9</v>
      </c>
      <c r="E81" s="23"/>
      <c r="F81" s="24" t="s">
        <v>10</v>
      </c>
      <c r="G81" s="25" t="s">
        <v>6</v>
      </c>
      <c r="H81" s="25" t="s">
        <v>7</v>
      </c>
      <c r="I81" s="24" t="s">
        <v>11</v>
      </c>
      <c r="J81" s="24" t="s">
        <v>24</v>
      </c>
    </row>
    <row r="82" spans="1:12" x14ac:dyDescent="0.2">
      <c r="A82" s="26"/>
      <c r="B82" s="26"/>
      <c r="C82" s="27"/>
      <c r="D82" s="27"/>
      <c r="E82" s="23"/>
      <c r="F82" s="28"/>
      <c r="G82" s="29"/>
      <c r="H82" s="30"/>
      <c r="I82" s="28"/>
      <c r="J82" s="80"/>
    </row>
    <row r="83" spans="1:12" x14ac:dyDescent="0.2">
      <c r="A83" s="53" t="s">
        <v>155</v>
      </c>
      <c r="B83" s="54">
        <v>42704</v>
      </c>
      <c r="C83" s="40" t="s">
        <v>156</v>
      </c>
      <c r="D83" s="40">
        <v>69673</v>
      </c>
      <c r="E83" s="40" t="s">
        <v>28</v>
      </c>
      <c r="F83" s="34">
        <v>7458.78</v>
      </c>
      <c r="G83" s="81"/>
      <c r="H83" s="82"/>
      <c r="I83" s="83"/>
      <c r="J83" s="34">
        <f>+F83-I83</f>
        <v>7458.78</v>
      </c>
    </row>
    <row r="84" spans="1:12" x14ac:dyDescent="0.2">
      <c r="A84" s="53" t="s">
        <v>157</v>
      </c>
      <c r="B84" s="54">
        <v>42726</v>
      </c>
      <c r="C84" s="53" t="s">
        <v>158</v>
      </c>
      <c r="D84" s="53" t="s">
        <v>159</v>
      </c>
      <c r="E84" s="40" t="s">
        <v>28</v>
      </c>
      <c r="F84" s="49">
        <v>29874.36</v>
      </c>
      <c r="G84" s="81"/>
      <c r="H84" s="82"/>
      <c r="I84" s="83"/>
      <c r="J84" s="34">
        <f>+F84-I84</f>
        <v>29874.36</v>
      </c>
    </row>
    <row r="85" spans="1:12" x14ac:dyDescent="0.2">
      <c r="A85" s="53"/>
      <c r="B85" s="54"/>
      <c r="C85" s="40"/>
      <c r="D85" s="40"/>
      <c r="E85" s="40"/>
      <c r="F85" s="34"/>
      <c r="G85" s="81"/>
      <c r="H85" s="82"/>
      <c r="I85" s="83"/>
      <c r="J85" s="34"/>
    </row>
    <row r="86" spans="1:12" x14ac:dyDescent="0.2">
      <c r="B86" s="54"/>
      <c r="D86" s="27"/>
      <c r="E86" s="84"/>
      <c r="F86" s="28"/>
      <c r="G86" s="29"/>
      <c r="H86" s="30"/>
      <c r="I86" s="28"/>
      <c r="J86" s="85"/>
    </row>
    <row r="87" spans="1:12" x14ac:dyDescent="0.2">
      <c r="A87" s="26"/>
      <c r="B87" s="26"/>
      <c r="C87" s="27"/>
      <c r="D87" s="27"/>
      <c r="E87" s="84"/>
      <c r="F87" s="43" t="s">
        <v>19</v>
      </c>
      <c r="H87" s="44"/>
      <c r="J87" s="68">
        <f>+SUM(J83:J84)</f>
        <v>37333.14</v>
      </c>
    </row>
    <row r="88" spans="1:12" ht="12" thickBot="1" x14ac:dyDescent="0.25">
      <c r="A88" s="26"/>
      <c r="B88" s="26"/>
      <c r="C88" s="27"/>
      <c r="D88" s="27"/>
      <c r="E88" s="84"/>
      <c r="F88" s="43" t="s">
        <v>20</v>
      </c>
      <c r="H88" s="44"/>
      <c r="J88" s="86">
        <v>37333.11</v>
      </c>
    </row>
    <row r="89" spans="1:12" ht="12" thickTop="1" x14ac:dyDescent="0.2">
      <c r="A89" s="26"/>
      <c r="B89" s="26"/>
      <c r="C89" s="27"/>
      <c r="D89" s="27"/>
      <c r="E89" s="84"/>
      <c r="F89" s="43" t="s">
        <v>21</v>
      </c>
      <c r="H89" s="44"/>
      <c r="J89" s="78">
        <f>+J87-J88</f>
        <v>2.9999999998835847E-2</v>
      </c>
    </row>
    <row r="90" spans="1:12" x14ac:dyDescent="0.2">
      <c r="A90" s="26"/>
      <c r="B90" s="26"/>
      <c r="C90" s="27"/>
      <c r="D90" s="27"/>
      <c r="E90" s="84"/>
      <c r="F90" s="43"/>
      <c r="H90" s="44"/>
      <c r="J90" s="78"/>
    </row>
    <row r="91" spans="1:12" x14ac:dyDescent="0.2">
      <c r="A91" s="26"/>
      <c r="B91" s="26"/>
      <c r="C91" s="27"/>
      <c r="D91" s="27"/>
      <c r="E91" s="87"/>
      <c r="F91" s="88"/>
      <c r="H91" s="44"/>
      <c r="J91" s="78"/>
    </row>
    <row r="94" spans="1:12" ht="12" x14ac:dyDescent="0.2">
      <c r="I94" s="89" t="s">
        <v>160</v>
      </c>
      <c r="J94" s="90">
        <f>+J87+J76+J54+J30+J13</f>
        <v>777595.72000000009</v>
      </c>
    </row>
    <row r="95" spans="1:12" ht="12.75" thickBot="1" x14ac:dyDescent="0.25">
      <c r="I95" s="89" t="s">
        <v>161</v>
      </c>
      <c r="J95" s="91">
        <v>777596.55</v>
      </c>
      <c r="K95" s="92"/>
      <c r="L95" s="92"/>
    </row>
    <row r="96" spans="1:12" ht="12.75" thickTop="1" x14ac:dyDescent="0.2">
      <c r="I96" s="89" t="s">
        <v>24</v>
      </c>
      <c r="J96" s="93">
        <f>+J94-J95</f>
        <v>-0.82999999995809048</v>
      </c>
    </row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workbookViewId="0">
      <selection activeCell="D14" sqref="D14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11.140625" style="98" bestFit="1" customWidth="1"/>
    <col min="8" max="8" width="12.28515625" style="98" bestFit="1" customWidth="1"/>
    <col min="9" max="9" width="11.140625" style="98" bestFit="1" customWidth="1"/>
    <col min="10" max="10" width="12.42578125" style="98" bestFit="1" customWidth="1"/>
    <col min="11" max="11" width="11.140625" style="98" bestFit="1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929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</row>
    <row r="6" spans="1:12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2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</row>
    <row r="8" spans="1:12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2" x14ac:dyDescent="0.2">
      <c r="A9" s="110" t="s">
        <v>930</v>
      </c>
      <c r="B9" s="110" t="s">
        <v>931</v>
      </c>
      <c r="C9" s="14"/>
      <c r="D9" s="15"/>
      <c r="E9" s="16"/>
      <c r="G9" s="49"/>
      <c r="H9" s="19"/>
      <c r="I9" s="20"/>
      <c r="J9" s="20"/>
    </row>
    <row r="10" spans="1:12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outlineLevel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2" outlineLevel="1" x14ac:dyDescent="0.2">
      <c r="A12" s="98" t="s">
        <v>932</v>
      </c>
      <c r="B12" s="102">
        <v>42989</v>
      </c>
      <c r="C12" s="138" t="s">
        <v>933</v>
      </c>
      <c r="D12" s="138" t="s">
        <v>933</v>
      </c>
      <c r="E12" s="139" t="s">
        <v>442</v>
      </c>
      <c r="F12" s="49">
        <v>1900</v>
      </c>
      <c r="G12" s="165"/>
      <c r="H12" s="165"/>
      <c r="I12" s="165"/>
      <c r="J12" s="52">
        <f t="shared" ref="J12" si="0">+F12-I12</f>
        <v>1900</v>
      </c>
    </row>
    <row r="13" spans="1:12" outlineLevel="1" x14ac:dyDescent="0.2">
      <c r="A13" s="165"/>
      <c r="B13" s="165"/>
      <c r="C13" s="165"/>
      <c r="D13" s="165"/>
      <c r="E13" s="165"/>
      <c r="F13" s="165"/>
      <c r="G13" s="165"/>
      <c r="H13" s="165"/>
      <c r="I13" s="165"/>
      <c r="J13" s="165"/>
    </row>
    <row r="14" spans="1:12" outlineLevel="1" x14ac:dyDescent="0.2">
      <c r="A14" s="165"/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2" outlineLevel="1" x14ac:dyDescent="0.2">
      <c r="A15" s="165"/>
      <c r="B15" s="165"/>
      <c r="C15" s="165"/>
      <c r="D15" s="165"/>
      <c r="E15" s="165"/>
      <c r="F15" s="60" t="s">
        <v>19</v>
      </c>
      <c r="G15" s="53"/>
      <c r="H15" s="44"/>
      <c r="I15" s="49"/>
      <c r="J15" s="45">
        <f>+SUM(J4:J13)</f>
        <v>1900</v>
      </c>
    </row>
    <row r="16" spans="1:12" ht="12" outlineLevel="1" thickBot="1" x14ac:dyDescent="0.25">
      <c r="A16" s="165"/>
      <c r="B16" s="165"/>
      <c r="C16" s="165"/>
      <c r="D16" s="165"/>
      <c r="E16" s="165"/>
      <c r="F16" s="60" t="s">
        <v>20</v>
      </c>
      <c r="G16" s="53"/>
      <c r="H16" s="44"/>
      <c r="I16" s="49"/>
      <c r="J16" s="61">
        <v>1900</v>
      </c>
    </row>
    <row r="17" spans="1:12" ht="12" outlineLevel="1" thickTop="1" x14ac:dyDescent="0.2">
      <c r="A17" s="165"/>
      <c r="B17" s="165"/>
      <c r="C17" s="165"/>
      <c r="D17" s="165"/>
      <c r="E17" s="165"/>
      <c r="F17" s="60" t="s">
        <v>21</v>
      </c>
      <c r="G17" s="53"/>
      <c r="H17" s="44"/>
      <c r="I17" s="49"/>
      <c r="J17" s="47">
        <f>+J15-J16</f>
        <v>0</v>
      </c>
    </row>
    <row r="18" spans="1:12" outlineLevel="1" x14ac:dyDescent="0.2">
      <c r="A18" s="165"/>
      <c r="B18" s="165"/>
      <c r="C18" s="165"/>
      <c r="D18" s="165"/>
      <c r="E18" s="165"/>
      <c r="F18" s="165"/>
      <c r="G18" s="165"/>
      <c r="H18" s="165"/>
      <c r="I18" s="165"/>
      <c r="J18" s="165"/>
    </row>
    <row r="19" spans="1:12" outlineLevel="1" x14ac:dyDescent="0.2">
      <c r="A19" s="165"/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2" x14ac:dyDescent="0.2">
      <c r="A20" s="110" t="s">
        <v>22</v>
      </c>
      <c r="B20" s="110" t="s">
        <v>23</v>
      </c>
      <c r="C20" s="14"/>
      <c r="D20" s="15"/>
      <c r="E20" s="16"/>
      <c r="G20" s="49"/>
      <c r="H20" s="19"/>
      <c r="I20" s="20"/>
      <c r="J20" s="20"/>
    </row>
    <row r="21" spans="1:12" outlineLevel="1" x14ac:dyDescent="0.2">
      <c r="A21" s="21" t="s">
        <v>6</v>
      </c>
      <c r="B21" s="21" t="s">
        <v>7</v>
      </c>
      <c r="C21" s="21" t="s">
        <v>8</v>
      </c>
      <c r="D21" s="50" t="s">
        <v>9</v>
      </c>
      <c r="E21" s="23"/>
      <c r="F21" s="24" t="s">
        <v>10</v>
      </c>
      <c r="G21" s="25" t="s">
        <v>6</v>
      </c>
      <c r="H21" s="25" t="s">
        <v>7</v>
      </c>
      <c r="I21" s="24" t="s">
        <v>11</v>
      </c>
      <c r="J21" s="24" t="s">
        <v>24</v>
      </c>
    </row>
    <row r="22" spans="1:12" outlineLevel="1" x14ac:dyDescent="0.2">
      <c r="A22" s="17"/>
      <c r="B22" s="51"/>
      <c r="C22" s="17"/>
      <c r="D22" s="17"/>
      <c r="E22" s="23"/>
      <c r="F22" s="17"/>
      <c r="G22" s="17"/>
      <c r="H22" s="19"/>
      <c r="I22" s="20"/>
      <c r="J22" s="52"/>
    </row>
    <row r="23" spans="1:12" outlineLevel="1" x14ac:dyDescent="0.2">
      <c r="A23" s="145" t="s">
        <v>567</v>
      </c>
      <c r="B23" s="146">
        <v>42916</v>
      </c>
      <c r="C23" s="147" t="s">
        <v>309</v>
      </c>
      <c r="D23" s="148" t="s">
        <v>568</v>
      </c>
      <c r="E23" s="149" t="s">
        <v>28</v>
      </c>
      <c r="F23" s="143">
        <v>22794.37</v>
      </c>
      <c r="G23" s="150"/>
      <c r="H23" s="151"/>
      <c r="I23" s="152"/>
      <c r="J23" s="153">
        <f t="shared" ref="J23:J28" si="1">+F23-I23</f>
        <v>22794.37</v>
      </c>
    </row>
    <row r="24" spans="1:12" outlineLevel="1" x14ac:dyDescent="0.2">
      <c r="A24" s="98" t="s">
        <v>749</v>
      </c>
      <c r="B24" s="102">
        <v>42950</v>
      </c>
      <c r="C24" s="138" t="s">
        <v>750</v>
      </c>
      <c r="D24" s="139" t="s">
        <v>751</v>
      </c>
      <c r="E24" s="139" t="s">
        <v>28</v>
      </c>
      <c r="F24" s="49">
        <v>9285.2199999999993</v>
      </c>
      <c r="G24" s="53"/>
      <c r="H24" s="58"/>
      <c r="I24" s="59"/>
      <c r="J24" s="52">
        <f t="shared" si="1"/>
        <v>9285.2199999999993</v>
      </c>
    </row>
    <row r="25" spans="1:12" outlineLevel="1" x14ac:dyDescent="0.2">
      <c r="A25" s="98" t="s">
        <v>870</v>
      </c>
      <c r="B25" s="102">
        <v>42978</v>
      </c>
      <c r="C25" s="55" t="s">
        <v>871</v>
      </c>
      <c r="D25" s="135" t="s">
        <v>874</v>
      </c>
      <c r="E25" s="135" t="s">
        <v>28</v>
      </c>
      <c r="F25" s="49">
        <v>49571.42</v>
      </c>
      <c r="G25" s="53"/>
      <c r="H25" s="58"/>
      <c r="I25" s="59"/>
      <c r="J25" s="52">
        <f t="shared" si="1"/>
        <v>49571.42</v>
      </c>
    </row>
    <row r="26" spans="1:12" outlineLevel="1" x14ac:dyDescent="0.2">
      <c r="A26" s="98" t="s">
        <v>628</v>
      </c>
      <c r="B26" s="102">
        <v>42978</v>
      </c>
      <c r="C26" s="55" t="s">
        <v>872</v>
      </c>
      <c r="D26" s="135" t="s">
        <v>875</v>
      </c>
      <c r="E26" s="135" t="s">
        <v>28</v>
      </c>
      <c r="F26" s="49">
        <v>8328.73</v>
      </c>
      <c r="G26" s="53"/>
      <c r="H26" s="58"/>
      <c r="I26" s="59"/>
      <c r="J26" s="52">
        <f t="shared" si="1"/>
        <v>8328.73</v>
      </c>
    </row>
    <row r="27" spans="1:12" outlineLevel="1" x14ac:dyDescent="0.2">
      <c r="A27" s="98" t="s">
        <v>955</v>
      </c>
      <c r="B27" s="102">
        <v>43006</v>
      </c>
      <c r="C27" s="138" t="s">
        <v>956</v>
      </c>
      <c r="D27" s="135" t="s">
        <v>959</v>
      </c>
      <c r="E27" s="135" t="s">
        <v>28</v>
      </c>
      <c r="F27" s="62">
        <v>3991.24</v>
      </c>
      <c r="G27" s="53"/>
      <c r="H27" s="58"/>
      <c r="I27" s="59"/>
      <c r="J27" s="52">
        <f t="shared" si="1"/>
        <v>3991.24</v>
      </c>
    </row>
    <row r="28" spans="1:12" outlineLevel="1" x14ac:dyDescent="0.2">
      <c r="A28" s="98" t="s">
        <v>957</v>
      </c>
      <c r="B28" s="102">
        <v>43006</v>
      </c>
      <c r="C28" s="138" t="s">
        <v>958</v>
      </c>
      <c r="D28" s="135" t="s">
        <v>960</v>
      </c>
      <c r="E28" s="135" t="s">
        <v>28</v>
      </c>
      <c r="F28" s="62">
        <v>10291.18</v>
      </c>
      <c r="G28" s="53"/>
      <c r="H28" s="58"/>
      <c r="I28" s="59"/>
      <c r="J28" s="52">
        <f t="shared" si="1"/>
        <v>10291.18</v>
      </c>
    </row>
    <row r="29" spans="1:12" outlineLevel="1" x14ac:dyDescent="0.2">
      <c r="B29" s="102"/>
      <c r="C29" s="138"/>
      <c r="D29" s="139"/>
      <c r="E29" s="135"/>
      <c r="F29" s="49"/>
      <c r="G29" s="53"/>
      <c r="H29" s="58"/>
      <c r="I29" s="59"/>
      <c r="J29" s="52"/>
    </row>
    <row r="30" spans="1:12" outlineLevel="1" x14ac:dyDescent="0.2">
      <c r="B30" s="102"/>
      <c r="C30" s="55"/>
      <c r="D30" s="135"/>
      <c r="E30" s="135"/>
      <c r="F30" s="49"/>
      <c r="G30" s="53"/>
      <c r="H30" s="58"/>
      <c r="I30" s="59"/>
      <c r="J30" s="52"/>
    </row>
    <row r="31" spans="1:12" outlineLevel="1" x14ac:dyDescent="0.2">
      <c r="A31" s="53"/>
      <c r="B31" s="105"/>
      <c r="C31" s="44"/>
      <c r="D31" s="17"/>
      <c r="E31" s="16"/>
      <c r="F31" s="60" t="s">
        <v>19</v>
      </c>
      <c r="G31" s="53"/>
      <c r="H31" s="44"/>
      <c r="I31" s="49"/>
      <c r="J31" s="45">
        <f>+SUM(J22:J28)</f>
        <v>104262.16</v>
      </c>
    </row>
    <row r="32" spans="1:12" ht="12" outlineLevel="1" thickBot="1" x14ac:dyDescent="0.25">
      <c r="A32" s="53"/>
      <c r="B32" s="105"/>
      <c r="C32" s="44"/>
      <c r="D32" s="17"/>
      <c r="E32" s="16"/>
      <c r="F32" s="60" t="s">
        <v>20</v>
      </c>
      <c r="G32" s="53"/>
      <c r="H32" s="44"/>
      <c r="I32" s="49"/>
      <c r="J32" s="61">
        <v>104262.15</v>
      </c>
      <c r="L32" s="79"/>
    </row>
    <row r="33" spans="1:12" ht="12" outlineLevel="1" thickTop="1" x14ac:dyDescent="0.2">
      <c r="A33" s="53"/>
      <c r="B33" s="105"/>
      <c r="C33" s="44"/>
      <c r="D33" s="17"/>
      <c r="E33" s="16"/>
      <c r="F33" s="60" t="s">
        <v>21</v>
      </c>
      <c r="G33" s="53"/>
      <c r="H33" s="44"/>
      <c r="I33" s="49"/>
      <c r="J33" s="47">
        <f>+J31-J32</f>
        <v>1.0000000009313226E-2</v>
      </c>
      <c r="L33" s="92"/>
    </row>
    <row r="34" spans="1:12" outlineLevel="1" x14ac:dyDescent="0.2">
      <c r="B34" s="103"/>
      <c r="C34" s="106"/>
    </row>
    <row r="35" spans="1:12" x14ac:dyDescent="0.2">
      <c r="A35" s="110" t="s">
        <v>51</v>
      </c>
      <c r="B35" s="110" t="s">
        <v>52</v>
      </c>
      <c r="C35" s="107"/>
      <c r="D35" s="15"/>
      <c r="E35" s="62"/>
      <c r="F35" s="63"/>
      <c r="G35" s="49"/>
      <c r="H35" s="19"/>
      <c r="I35" s="20"/>
      <c r="J35" s="20"/>
    </row>
    <row r="36" spans="1:12" outlineLevel="1" x14ac:dyDescent="0.2">
      <c r="A36" s="21" t="s">
        <v>6</v>
      </c>
      <c r="B36" s="21" t="s">
        <v>7</v>
      </c>
      <c r="C36" s="21" t="s">
        <v>8</v>
      </c>
      <c r="D36" s="50" t="s">
        <v>9</v>
      </c>
      <c r="E36" s="23"/>
      <c r="F36" s="24" t="s">
        <v>10</v>
      </c>
      <c r="G36" s="25" t="s">
        <v>6</v>
      </c>
      <c r="H36" s="25" t="s">
        <v>7</v>
      </c>
      <c r="I36" s="24" t="s">
        <v>11</v>
      </c>
      <c r="J36" s="24" t="s">
        <v>24</v>
      </c>
      <c r="K36" s="53"/>
    </row>
    <row r="37" spans="1:12" outlineLevel="1" x14ac:dyDescent="0.2">
      <c r="A37" s="145" t="s">
        <v>586</v>
      </c>
      <c r="B37" s="146">
        <v>42912</v>
      </c>
      <c r="C37" s="154" t="s">
        <v>587</v>
      </c>
      <c r="D37" s="154" t="s">
        <v>588</v>
      </c>
      <c r="E37" s="154" t="s">
        <v>28</v>
      </c>
      <c r="F37" s="144">
        <v>2981.34</v>
      </c>
      <c r="G37" s="150"/>
      <c r="H37" s="155"/>
      <c r="I37" s="156"/>
      <c r="J37" s="153">
        <f t="shared" ref="J37:J50" si="2">+F37-I37</f>
        <v>2981.34</v>
      </c>
      <c r="K37" s="53"/>
    </row>
    <row r="38" spans="1:12" outlineLevel="1" x14ac:dyDescent="0.2">
      <c r="A38" s="98" t="s">
        <v>689</v>
      </c>
      <c r="B38" s="102">
        <v>42940</v>
      </c>
      <c r="C38" s="55" t="s">
        <v>690</v>
      </c>
      <c r="D38" s="55" t="s">
        <v>691</v>
      </c>
      <c r="E38" s="55" t="s">
        <v>28</v>
      </c>
      <c r="F38" s="76">
        <v>2634.91</v>
      </c>
      <c r="G38" s="17"/>
      <c r="H38" s="51"/>
      <c r="I38" s="64"/>
      <c r="J38" s="52">
        <f t="shared" si="2"/>
        <v>2634.91</v>
      </c>
      <c r="K38" s="53"/>
    </row>
    <row r="39" spans="1:12" outlineLevel="1" x14ac:dyDescent="0.2">
      <c r="A39" s="98" t="s">
        <v>934</v>
      </c>
      <c r="B39" s="102">
        <v>42998</v>
      </c>
      <c r="C39" s="55" t="s">
        <v>937</v>
      </c>
      <c r="D39" s="55" t="s">
        <v>938</v>
      </c>
      <c r="E39" s="138" t="s">
        <v>28</v>
      </c>
      <c r="F39" s="136">
        <v>174686.69</v>
      </c>
      <c r="G39" s="17"/>
      <c r="H39" s="51"/>
      <c r="I39" s="64"/>
      <c r="J39" s="52">
        <f t="shared" si="2"/>
        <v>174686.69</v>
      </c>
      <c r="K39" s="53"/>
    </row>
    <row r="40" spans="1:12" outlineLevel="1" x14ac:dyDescent="0.2">
      <c r="A40" s="98" t="s">
        <v>935</v>
      </c>
      <c r="B40" s="102">
        <v>42998</v>
      </c>
      <c r="C40" s="55" t="s">
        <v>939</v>
      </c>
      <c r="D40" s="55" t="s">
        <v>940</v>
      </c>
      <c r="E40" s="138" t="s">
        <v>28</v>
      </c>
      <c r="F40" s="136">
        <v>40548.93</v>
      </c>
      <c r="G40" s="17"/>
      <c r="H40" s="51"/>
      <c r="I40" s="64"/>
      <c r="J40" s="52">
        <f t="shared" si="2"/>
        <v>40548.93</v>
      </c>
      <c r="K40" s="53"/>
    </row>
    <row r="41" spans="1:12" outlineLevel="1" x14ac:dyDescent="0.2">
      <c r="A41" s="98" t="s">
        <v>936</v>
      </c>
      <c r="B41" s="102">
        <v>42999</v>
      </c>
      <c r="C41" s="55" t="s">
        <v>941</v>
      </c>
      <c r="D41" s="55" t="s">
        <v>942</v>
      </c>
      <c r="E41" s="138" t="s">
        <v>28</v>
      </c>
      <c r="F41" s="136">
        <v>10437.82</v>
      </c>
      <c r="G41" s="17"/>
      <c r="H41" s="51"/>
      <c r="I41" s="64"/>
      <c r="J41" s="52">
        <f t="shared" si="2"/>
        <v>10437.82</v>
      </c>
      <c r="K41" s="53"/>
    </row>
    <row r="42" spans="1:12" outlineLevel="1" x14ac:dyDescent="0.2">
      <c r="A42" s="98" t="s">
        <v>399</v>
      </c>
      <c r="B42" s="102">
        <v>43005</v>
      </c>
      <c r="C42" s="55" t="s">
        <v>943</v>
      </c>
      <c r="D42" s="55" t="s">
        <v>944</v>
      </c>
      <c r="E42" s="138" t="s">
        <v>28</v>
      </c>
      <c r="F42" s="136">
        <v>11618.98</v>
      </c>
      <c r="G42" s="17"/>
      <c r="H42" s="51"/>
      <c r="I42" s="64"/>
      <c r="J42" s="52">
        <f t="shared" si="2"/>
        <v>11618.98</v>
      </c>
      <c r="K42" s="53"/>
    </row>
    <row r="43" spans="1:12" outlineLevel="1" x14ac:dyDescent="0.2">
      <c r="A43" s="98" t="s">
        <v>437</v>
      </c>
      <c r="B43" s="102">
        <v>43006</v>
      </c>
      <c r="C43" s="55" t="s">
        <v>961</v>
      </c>
      <c r="D43" s="55" t="s">
        <v>962</v>
      </c>
      <c r="E43" s="138" t="s">
        <v>28</v>
      </c>
      <c r="F43" s="136">
        <v>9496.17</v>
      </c>
      <c r="G43" s="17"/>
      <c r="H43" s="51"/>
      <c r="I43" s="64"/>
      <c r="J43" s="52">
        <f t="shared" si="2"/>
        <v>9496.17</v>
      </c>
      <c r="K43" s="53"/>
    </row>
    <row r="44" spans="1:12" outlineLevel="1" x14ac:dyDescent="0.2">
      <c r="A44" s="98" t="s">
        <v>963</v>
      </c>
      <c r="B44" s="102">
        <v>43006</v>
      </c>
      <c r="C44" s="55" t="s">
        <v>964</v>
      </c>
      <c r="D44" s="55" t="s">
        <v>965</v>
      </c>
      <c r="E44" s="138" t="s">
        <v>28</v>
      </c>
      <c r="F44" s="136">
        <v>5050.4799999999996</v>
      </c>
      <c r="G44" s="17"/>
      <c r="H44" s="51"/>
      <c r="I44" s="64"/>
      <c r="J44" s="52">
        <f t="shared" si="2"/>
        <v>5050.4799999999996</v>
      </c>
      <c r="K44" s="53"/>
    </row>
    <row r="45" spans="1:12" outlineLevel="1" x14ac:dyDescent="0.2">
      <c r="A45" s="98" t="s">
        <v>966</v>
      </c>
      <c r="B45" s="102">
        <v>43006</v>
      </c>
      <c r="C45" s="55" t="s">
        <v>967</v>
      </c>
      <c r="D45" s="55" t="s">
        <v>968</v>
      </c>
      <c r="E45" s="138" t="s">
        <v>28</v>
      </c>
      <c r="F45" s="136">
        <v>8783.9699999999993</v>
      </c>
      <c r="G45" s="17"/>
      <c r="H45" s="51"/>
      <c r="I45" s="64"/>
      <c r="J45" s="52">
        <f t="shared" si="2"/>
        <v>8783.9699999999993</v>
      </c>
      <c r="K45" s="53"/>
    </row>
    <row r="46" spans="1:12" outlineLevel="1" x14ac:dyDescent="0.2">
      <c r="A46" s="98" t="s">
        <v>969</v>
      </c>
      <c r="B46" s="102">
        <v>43006</v>
      </c>
      <c r="C46" s="55" t="s">
        <v>970</v>
      </c>
      <c r="D46" s="55" t="s">
        <v>971</v>
      </c>
      <c r="E46" s="138" t="s">
        <v>28</v>
      </c>
      <c r="F46" s="136">
        <v>3420.28</v>
      </c>
      <c r="G46" s="17"/>
      <c r="H46" s="51"/>
      <c r="I46" s="64"/>
      <c r="J46" s="52">
        <f t="shared" si="2"/>
        <v>3420.28</v>
      </c>
      <c r="K46" s="53"/>
    </row>
    <row r="47" spans="1:12" outlineLevel="1" x14ac:dyDescent="0.2">
      <c r="A47" s="98" t="s">
        <v>972</v>
      </c>
      <c r="B47" s="102">
        <v>43006</v>
      </c>
      <c r="C47" s="55" t="s">
        <v>973</v>
      </c>
      <c r="D47" s="55" t="s">
        <v>974</v>
      </c>
      <c r="E47" s="138" t="s">
        <v>28</v>
      </c>
      <c r="F47" s="136">
        <v>9724.84</v>
      </c>
      <c r="G47" s="17"/>
      <c r="H47" s="51"/>
      <c r="I47" s="64"/>
      <c r="J47" s="52">
        <f t="shared" si="2"/>
        <v>9724.84</v>
      </c>
      <c r="K47" s="53"/>
    </row>
    <row r="48" spans="1:12" outlineLevel="1" x14ac:dyDescent="0.2">
      <c r="A48" s="98" t="s">
        <v>975</v>
      </c>
      <c r="B48" s="102">
        <v>43006</v>
      </c>
      <c r="C48" s="55" t="s">
        <v>976</v>
      </c>
      <c r="D48" s="55" t="s">
        <v>977</v>
      </c>
      <c r="E48" s="138" t="s">
        <v>28</v>
      </c>
      <c r="F48" s="136">
        <v>10036.42</v>
      </c>
      <c r="G48" s="17"/>
      <c r="H48" s="51"/>
      <c r="I48" s="64"/>
      <c r="J48" s="52">
        <f t="shared" si="2"/>
        <v>10036.42</v>
      </c>
      <c r="K48" s="53"/>
    </row>
    <row r="49" spans="1:13" outlineLevel="1" x14ac:dyDescent="0.2">
      <c r="A49" s="98" t="s">
        <v>978</v>
      </c>
      <c r="B49" s="102">
        <v>43006</v>
      </c>
      <c r="C49" s="55" t="s">
        <v>979</v>
      </c>
      <c r="D49" s="55" t="s">
        <v>980</v>
      </c>
      <c r="E49" s="138" t="s">
        <v>28</v>
      </c>
      <c r="F49" s="136">
        <v>256174.21</v>
      </c>
      <c r="G49" s="17"/>
      <c r="H49" s="51"/>
      <c r="I49" s="64"/>
      <c r="J49" s="52">
        <f t="shared" si="2"/>
        <v>256174.21</v>
      </c>
      <c r="K49" s="53"/>
    </row>
    <row r="50" spans="1:13" outlineLevel="1" x14ac:dyDescent="0.2">
      <c r="A50" s="98" t="s">
        <v>926</v>
      </c>
      <c r="B50" s="102">
        <v>43007</v>
      </c>
      <c r="C50" s="55" t="s">
        <v>990</v>
      </c>
      <c r="D50" s="55" t="s">
        <v>991</v>
      </c>
      <c r="E50" s="138" t="s">
        <v>28</v>
      </c>
      <c r="F50" s="136">
        <v>168185.01</v>
      </c>
      <c r="G50" s="17"/>
      <c r="H50" s="51"/>
      <c r="I50" s="64"/>
      <c r="J50" s="52">
        <f t="shared" si="2"/>
        <v>168185.01</v>
      </c>
      <c r="K50" s="53"/>
    </row>
    <row r="51" spans="1:13" outlineLevel="1" x14ac:dyDescent="0.2">
      <c r="B51" s="102"/>
      <c r="C51" s="55"/>
      <c r="D51" s="55"/>
      <c r="E51" s="55"/>
      <c r="F51" s="76"/>
      <c r="G51" s="17"/>
      <c r="H51" s="51"/>
      <c r="I51" s="64"/>
      <c r="J51" s="52"/>
      <c r="K51" s="53"/>
    </row>
    <row r="52" spans="1:13" outlineLevel="1" x14ac:dyDescent="0.2">
      <c r="B52" s="102"/>
      <c r="F52" s="49"/>
      <c r="G52" s="17"/>
      <c r="H52" s="51"/>
      <c r="I52" s="64"/>
      <c r="J52" s="52"/>
      <c r="K52" s="53"/>
    </row>
    <row r="53" spans="1:13" outlineLevel="1" x14ac:dyDescent="0.2">
      <c r="A53" s="53"/>
      <c r="B53" s="39"/>
      <c r="C53" s="44"/>
      <c r="D53" s="55"/>
      <c r="E53" s="53"/>
      <c r="F53" s="60" t="s">
        <v>19</v>
      </c>
      <c r="G53" s="53"/>
      <c r="H53" s="44"/>
      <c r="I53" s="49"/>
      <c r="J53" s="45">
        <f>+SUM(J37:J50)</f>
        <v>713780.05</v>
      </c>
    </row>
    <row r="54" spans="1:13" ht="12" outlineLevel="1" thickBot="1" x14ac:dyDescent="0.25">
      <c r="A54" s="53"/>
      <c r="B54" s="39"/>
      <c r="C54" s="44"/>
      <c r="D54" s="55"/>
      <c r="E54" s="53"/>
      <c r="F54" s="60" t="s">
        <v>20</v>
      </c>
      <c r="G54" s="53"/>
      <c r="H54" s="44"/>
      <c r="I54" s="49"/>
      <c r="J54" s="67">
        <v>713779.99</v>
      </c>
      <c r="L54" s="79"/>
      <c r="M54" s="79"/>
    </row>
    <row r="55" spans="1:13" outlineLevel="1" x14ac:dyDescent="0.2">
      <c r="A55" s="53"/>
      <c r="B55" s="39"/>
      <c r="C55" s="44"/>
      <c r="D55" s="55"/>
      <c r="E55" s="53"/>
      <c r="F55" s="60" t="s">
        <v>21</v>
      </c>
      <c r="G55" s="53"/>
      <c r="H55" s="44"/>
      <c r="I55" s="49"/>
      <c r="J55" s="47">
        <f>+J53-J54</f>
        <v>6.0000000055879354E-2</v>
      </c>
    </row>
    <row r="56" spans="1:13" outlineLevel="1" x14ac:dyDescent="0.2">
      <c r="A56" s="53"/>
      <c r="B56" s="39"/>
      <c r="C56" s="44"/>
      <c r="D56" s="55"/>
      <c r="E56" s="53"/>
      <c r="F56" s="60"/>
      <c r="G56" s="53"/>
      <c r="H56" s="44"/>
      <c r="I56" s="49"/>
      <c r="J56" s="47"/>
    </row>
    <row r="57" spans="1:13" x14ac:dyDescent="0.2">
      <c r="A57" s="110" t="s">
        <v>799</v>
      </c>
      <c r="B57" s="13" t="s">
        <v>800</v>
      </c>
      <c r="C57" s="107"/>
      <c r="D57" s="15" t="s">
        <v>167</v>
      </c>
      <c r="E57" s="16"/>
      <c r="F57" s="17"/>
      <c r="G57" s="18"/>
      <c r="H57" s="19"/>
      <c r="I57" s="20"/>
      <c r="J57" s="20"/>
    </row>
    <row r="58" spans="1:13" outlineLevel="1" x14ac:dyDescent="0.2">
      <c r="A58" s="21" t="s">
        <v>6</v>
      </c>
      <c r="B58" s="21" t="s">
        <v>7</v>
      </c>
      <c r="C58" s="22" t="s">
        <v>8</v>
      </c>
      <c r="D58" s="22" t="s">
        <v>9</v>
      </c>
      <c r="E58" s="23"/>
      <c r="F58" s="24" t="s">
        <v>10</v>
      </c>
      <c r="G58" s="25" t="s">
        <v>6</v>
      </c>
      <c r="H58" s="25" t="s">
        <v>7</v>
      </c>
      <c r="I58" s="24" t="s">
        <v>11</v>
      </c>
      <c r="J58" s="24" t="s">
        <v>24</v>
      </c>
    </row>
    <row r="59" spans="1:13" outlineLevel="1" x14ac:dyDescent="0.2">
      <c r="A59" s="53"/>
      <c r="B59" s="39"/>
      <c r="C59" s="44"/>
      <c r="D59" s="55"/>
      <c r="E59" s="53"/>
      <c r="F59" s="60"/>
      <c r="G59" s="53"/>
      <c r="H59" s="44"/>
      <c r="I59" s="49"/>
      <c r="J59" s="47"/>
    </row>
    <row r="60" spans="1:13" outlineLevel="1" x14ac:dyDescent="0.2">
      <c r="A60" s="98" t="s">
        <v>801</v>
      </c>
      <c r="B60" s="102">
        <v>42937</v>
      </c>
      <c r="C60" s="55" t="s">
        <v>802</v>
      </c>
      <c r="D60" s="55" t="s">
        <v>803</v>
      </c>
      <c r="E60" s="138" t="s">
        <v>28</v>
      </c>
      <c r="F60" s="136">
        <v>279.33999999999997</v>
      </c>
      <c r="G60" s="17"/>
      <c r="H60" s="51"/>
      <c r="I60" s="64"/>
      <c r="J60" s="52">
        <f t="shared" ref="J60" si="3">+F60-I60</f>
        <v>279.33999999999997</v>
      </c>
    </row>
    <row r="61" spans="1:13" outlineLevel="1" x14ac:dyDescent="0.2">
      <c r="B61" s="102"/>
      <c r="C61" s="55"/>
      <c r="D61" s="55"/>
      <c r="E61" s="55"/>
      <c r="F61" s="136"/>
      <c r="G61" s="17"/>
      <c r="H61" s="51"/>
      <c r="I61" s="64"/>
      <c r="J61" s="52"/>
    </row>
    <row r="62" spans="1:13" outlineLevel="1" x14ac:dyDescent="0.2">
      <c r="B62" s="102"/>
      <c r="F62" s="49"/>
      <c r="G62" s="17"/>
      <c r="H62" s="51"/>
      <c r="I62" s="64"/>
      <c r="J62" s="52"/>
    </row>
    <row r="63" spans="1:13" outlineLevel="1" x14ac:dyDescent="0.2">
      <c r="A63" s="53"/>
      <c r="B63" s="39"/>
      <c r="C63" s="44"/>
      <c r="D63" s="55"/>
      <c r="E63" s="53"/>
      <c r="F63" s="60" t="s">
        <v>19</v>
      </c>
      <c r="G63" s="53"/>
      <c r="H63" s="44"/>
      <c r="I63" s="49"/>
      <c r="J63" s="45">
        <f>+J60</f>
        <v>279.33999999999997</v>
      </c>
    </row>
    <row r="64" spans="1:13" ht="12" outlineLevel="1" thickBot="1" x14ac:dyDescent="0.25">
      <c r="A64" s="53"/>
      <c r="B64" s="39"/>
      <c r="C64" s="44"/>
      <c r="D64" s="55"/>
      <c r="E64" s="53"/>
      <c r="F64" s="60" t="s">
        <v>20</v>
      </c>
      <c r="G64" s="53"/>
      <c r="H64" s="44"/>
      <c r="I64" s="49"/>
      <c r="J64" s="67">
        <v>279.33999999999997</v>
      </c>
      <c r="L64" s="92"/>
    </row>
    <row r="65" spans="1:13" outlineLevel="1" x14ac:dyDescent="0.2">
      <c r="A65" s="53"/>
      <c r="B65" s="39"/>
      <c r="C65" s="44"/>
      <c r="D65" s="55"/>
      <c r="E65" s="53"/>
      <c r="F65" s="60" t="s">
        <v>21</v>
      </c>
      <c r="G65" s="53"/>
      <c r="H65" s="44"/>
      <c r="I65" s="49"/>
      <c r="J65" s="47">
        <f>+J63-J64</f>
        <v>0</v>
      </c>
    </row>
    <row r="66" spans="1:13" outlineLevel="1" x14ac:dyDescent="0.2">
      <c r="A66" s="53"/>
      <c r="B66" s="39"/>
      <c r="C66" s="44"/>
      <c r="D66" s="55"/>
      <c r="E66" s="53"/>
      <c r="F66" s="60"/>
      <c r="G66" s="53"/>
      <c r="H66" s="44"/>
      <c r="I66" s="49"/>
      <c r="J66" s="47"/>
    </row>
    <row r="67" spans="1:13" outlineLevel="1" x14ac:dyDescent="0.2">
      <c r="A67" s="53"/>
      <c r="B67" s="39"/>
      <c r="C67" s="44"/>
      <c r="D67" s="55"/>
      <c r="E67" s="53"/>
      <c r="F67" s="60"/>
      <c r="G67" s="53"/>
      <c r="H67" s="44"/>
      <c r="I67" s="49"/>
      <c r="J67" s="47"/>
    </row>
    <row r="68" spans="1:13" x14ac:dyDescent="0.2">
      <c r="A68" s="110" t="s">
        <v>901</v>
      </c>
      <c r="B68" s="13" t="s">
        <v>902</v>
      </c>
      <c r="C68" s="107"/>
      <c r="D68" s="15" t="s">
        <v>167</v>
      </c>
      <c r="E68" s="16"/>
      <c r="F68" s="17"/>
      <c r="G68" s="18"/>
      <c r="H68" s="19"/>
      <c r="I68" s="20"/>
      <c r="J68" s="20"/>
    </row>
    <row r="69" spans="1:13" outlineLevel="1" x14ac:dyDescent="0.2">
      <c r="A69" s="21" t="s">
        <v>6</v>
      </c>
      <c r="B69" s="21" t="s">
        <v>7</v>
      </c>
      <c r="C69" s="22" t="s">
        <v>8</v>
      </c>
      <c r="D69" s="22" t="s">
        <v>9</v>
      </c>
      <c r="E69" s="23"/>
      <c r="F69" s="24" t="s">
        <v>10</v>
      </c>
      <c r="G69" s="25" t="s">
        <v>6</v>
      </c>
      <c r="H69" s="25" t="s">
        <v>7</v>
      </c>
      <c r="I69" s="24" t="s">
        <v>11</v>
      </c>
      <c r="J69" s="24" t="s">
        <v>24</v>
      </c>
    </row>
    <row r="70" spans="1:13" outlineLevel="1" x14ac:dyDescent="0.2">
      <c r="A70" s="53"/>
      <c r="B70" s="39"/>
      <c r="C70" s="44"/>
      <c r="D70" s="55"/>
      <c r="E70" s="53"/>
      <c r="F70" s="60"/>
      <c r="G70" s="53"/>
      <c r="H70" s="44"/>
      <c r="I70" s="49"/>
      <c r="J70" s="47"/>
    </row>
    <row r="71" spans="1:13" outlineLevel="1" x14ac:dyDescent="0.2">
      <c r="A71" s="98" t="s">
        <v>903</v>
      </c>
      <c r="B71" s="102">
        <v>42978</v>
      </c>
      <c r="C71" s="55" t="s">
        <v>904</v>
      </c>
      <c r="D71" s="55" t="s">
        <v>905</v>
      </c>
      <c r="E71" s="138" t="s">
        <v>28</v>
      </c>
      <c r="F71" s="136">
        <v>52490.79</v>
      </c>
      <c r="G71" s="17"/>
      <c r="H71" s="51"/>
      <c r="I71" s="64"/>
      <c r="J71" s="52">
        <f t="shared" ref="J71:J72" si="4">+F71-I71</f>
        <v>52490.79</v>
      </c>
    </row>
    <row r="72" spans="1:13" outlineLevel="1" x14ac:dyDescent="0.2">
      <c r="A72" s="98" t="s">
        <v>947</v>
      </c>
      <c r="B72" s="102">
        <v>42982</v>
      </c>
      <c r="C72" s="55" t="s">
        <v>946</v>
      </c>
      <c r="D72" s="55" t="s">
        <v>945</v>
      </c>
      <c r="E72" s="138" t="s">
        <v>28</v>
      </c>
      <c r="F72" s="136">
        <v>28635.98</v>
      </c>
      <c r="G72" s="17"/>
      <c r="H72" s="51"/>
      <c r="I72" s="64"/>
      <c r="J72" s="52">
        <f t="shared" si="4"/>
        <v>28635.98</v>
      </c>
    </row>
    <row r="73" spans="1:13" outlineLevel="1" x14ac:dyDescent="0.2">
      <c r="B73" s="102"/>
      <c r="C73" s="55"/>
      <c r="D73" s="55"/>
      <c r="E73" s="55"/>
      <c r="F73" s="136"/>
      <c r="G73" s="17"/>
      <c r="H73" s="51"/>
      <c r="I73" s="64"/>
      <c r="J73" s="52"/>
    </row>
    <row r="74" spans="1:13" outlineLevel="1" x14ac:dyDescent="0.2">
      <c r="B74" s="102"/>
      <c r="F74" s="49"/>
      <c r="G74" s="17"/>
      <c r="H74" s="51"/>
      <c r="I74" s="64"/>
      <c r="J74" s="52"/>
    </row>
    <row r="75" spans="1:13" outlineLevel="1" x14ac:dyDescent="0.2">
      <c r="A75" s="53"/>
      <c r="B75" s="39"/>
      <c r="C75" s="44"/>
      <c r="D75" s="55"/>
      <c r="E75" s="53"/>
      <c r="F75" s="60" t="s">
        <v>19</v>
      </c>
      <c r="G75" s="53"/>
      <c r="H75" s="44"/>
      <c r="I75" s="49"/>
      <c r="J75" s="45">
        <f>+J71+J72</f>
        <v>81126.77</v>
      </c>
    </row>
    <row r="76" spans="1:13" ht="12" outlineLevel="1" thickBot="1" x14ac:dyDescent="0.25">
      <c r="A76" s="53"/>
      <c r="B76" s="39"/>
      <c r="C76" s="44"/>
      <c r="D76" s="55"/>
      <c r="E76" s="53"/>
      <c r="F76" s="60" t="s">
        <v>20</v>
      </c>
      <c r="G76" s="53"/>
      <c r="H76" s="44"/>
      <c r="I76" s="49"/>
      <c r="J76" s="67">
        <v>81126.77</v>
      </c>
      <c r="L76" s="92"/>
    </row>
    <row r="77" spans="1:13" outlineLevel="1" x14ac:dyDescent="0.2">
      <c r="A77" s="53"/>
      <c r="B77" s="39"/>
      <c r="C77" s="44"/>
      <c r="D77" s="55"/>
      <c r="E77" s="53"/>
      <c r="F77" s="60" t="s">
        <v>21</v>
      </c>
      <c r="G77" s="53"/>
      <c r="H77" s="44"/>
      <c r="I77" s="49"/>
      <c r="J77" s="47">
        <f>+J75-J76</f>
        <v>0</v>
      </c>
    </row>
    <row r="78" spans="1:13" outlineLevel="1" x14ac:dyDescent="0.2">
      <c r="A78" s="53"/>
      <c r="B78" s="39"/>
      <c r="C78" s="44"/>
      <c r="D78" s="55"/>
      <c r="E78" s="53"/>
      <c r="F78" s="60"/>
      <c r="G78" s="53"/>
      <c r="H78" s="44"/>
      <c r="I78" s="49"/>
      <c r="J78" s="47"/>
    </row>
    <row r="79" spans="1:13" outlineLevel="1" x14ac:dyDescent="0.2">
      <c r="B79" s="103"/>
      <c r="C79" s="106"/>
      <c r="E79" s="16"/>
      <c r="F79" s="43"/>
      <c r="H79" s="44"/>
      <c r="J79" s="68"/>
    </row>
    <row r="80" spans="1:13" x14ac:dyDescent="0.2">
      <c r="A80" s="110" t="s">
        <v>102</v>
      </c>
      <c r="B80" s="13" t="s">
        <v>328</v>
      </c>
      <c r="C80" s="107"/>
      <c r="D80" s="15" t="s">
        <v>167</v>
      </c>
      <c r="E80" s="16"/>
      <c r="F80" s="17"/>
      <c r="G80" s="18"/>
      <c r="H80" s="19"/>
      <c r="I80" s="20"/>
      <c r="J80" s="20"/>
      <c r="L80" s="79"/>
      <c r="M80" s="79"/>
    </row>
    <row r="81" spans="1:13" outlineLevel="1" x14ac:dyDescent="0.2">
      <c r="A81" s="21" t="s">
        <v>6</v>
      </c>
      <c r="B81" s="21" t="s">
        <v>7</v>
      </c>
      <c r="C81" s="22" t="s">
        <v>8</v>
      </c>
      <c r="D81" s="22" t="s">
        <v>9</v>
      </c>
      <c r="E81" s="23"/>
      <c r="F81" s="24" t="s">
        <v>10</v>
      </c>
      <c r="G81" s="25" t="s">
        <v>6</v>
      </c>
      <c r="H81" s="25" t="s">
        <v>7</v>
      </c>
      <c r="I81" s="24" t="s">
        <v>11</v>
      </c>
      <c r="J81" s="24" t="s">
        <v>24</v>
      </c>
      <c r="L81" s="79"/>
      <c r="M81" s="79"/>
    </row>
    <row r="82" spans="1:13" outlineLevel="1" x14ac:dyDescent="0.2">
      <c r="A82" s="26"/>
      <c r="B82" s="21"/>
      <c r="C82" s="108"/>
      <c r="D82" s="27"/>
      <c r="E82" s="23"/>
      <c r="F82" s="28"/>
      <c r="G82" s="29"/>
      <c r="H82" s="30"/>
      <c r="I82" s="28"/>
      <c r="J82" s="80"/>
      <c r="L82" s="79"/>
      <c r="M82" s="79"/>
    </row>
    <row r="83" spans="1:13" outlineLevel="1" x14ac:dyDescent="0.2">
      <c r="A83" s="145" t="s">
        <v>516</v>
      </c>
      <c r="B83" s="146">
        <v>42885</v>
      </c>
      <c r="C83" s="145" t="s">
        <v>517</v>
      </c>
      <c r="D83" s="145" t="s">
        <v>531</v>
      </c>
      <c r="E83" s="145" t="s">
        <v>28</v>
      </c>
      <c r="F83" s="143">
        <v>9686.2800000000007</v>
      </c>
      <c r="G83" s="98" t="s">
        <v>948</v>
      </c>
      <c r="H83" s="95">
        <v>42991</v>
      </c>
      <c r="I83" s="161">
        <v>7846.07</v>
      </c>
      <c r="J83" s="143">
        <f t="shared" ref="J83:J87" si="5">+F83-I83</f>
        <v>1840.2100000000009</v>
      </c>
      <c r="L83" s="79"/>
      <c r="M83" s="79"/>
    </row>
    <row r="84" spans="1:13" outlineLevel="1" x14ac:dyDescent="0.2">
      <c r="A84" s="98" t="s">
        <v>781</v>
      </c>
      <c r="B84" s="102">
        <v>42957</v>
      </c>
      <c r="C84" s="98" t="s">
        <v>782</v>
      </c>
      <c r="D84" s="98" t="s">
        <v>787</v>
      </c>
      <c r="E84" s="98" t="s">
        <v>28</v>
      </c>
      <c r="F84" s="49">
        <v>21111.49</v>
      </c>
      <c r="G84" s="119"/>
      <c r="H84" s="120"/>
      <c r="I84" s="118"/>
      <c r="J84" s="20">
        <f t="shared" si="5"/>
        <v>21111.49</v>
      </c>
      <c r="L84" s="79"/>
      <c r="M84" s="79"/>
    </row>
    <row r="85" spans="1:13" outlineLevel="1" x14ac:dyDescent="0.2">
      <c r="A85" s="98" t="s">
        <v>785</v>
      </c>
      <c r="B85" s="102">
        <v>42958</v>
      </c>
      <c r="C85" s="98" t="s">
        <v>786</v>
      </c>
      <c r="D85" s="98" t="s">
        <v>789</v>
      </c>
      <c r="E85" s="98" t="s">
        <v>28</v>
      </c>
      <c r="F85" s="49">
        <v>24056.3</v>
      </c>
      <c r="G85" s="98" t="s">
        <v>483</v>
      </c>
      <c r="H85" s="95">
        <v>42977</v>
      </c>
      <c r="I85" s="140">
        <v>20404.87</v>
      </c>
      <c r="J85" s="20">
        <f t="shared" si="5"/>
        <v>3651.4300000000003</v>
      </c>
      <c r="L85" s="79"/>
      <c r="M85" s="79"/>
    </row>
    <row r="86" spans="1:13" outlineLevel="1" x14ac:dyDescent="0.2">
      <c r="A86" s="98" t="s">
        <v>981</v>
      </c>
      <c r="B86" s="102">
        <v>43006</v>
      </c>
      <c r="C86" s="98" t="s">
        <v>982</v>
      </c>
      <c r="D86" s="98" t="s">
        <v>983</v>
      </c>
      <c r="E86" s="55" t="s">
        <v>28</v>
      </c>
      <c r="F86" s="49">
        <v>8437.52</v>
      </c>
      <c r="H86" s="95"/>
      <c r="I86" s="140"/>
      <c r="J86" s="20">
        <f t="shared" si="5"/>
        <v>8437.52</v>
      </c>
      <c r="L86" s="79"/>
      <c r="M86" s="79"/>
    </row>
    <row r="87" spans="1:13" outlineLevel="1" x14ac:dyDescent="0.2">
      <c r="A87" s="98" t="s">
        <v>984</v>
      </c>
      <c r="B87" s="102">
        <v>43006</v>
      </c>
      <c r="C87" s="98" t="s">
        <v>985</v>
      </c>
      <c r="D87" s="98" t="s">
        <v>986</v>
      </c>
      <c r="E87" s="55" t="s">
        <v>28</v>
      </c>
      <c r="F87" s="49">
        <v>4107.92</v>
      </c>
      <c r="H87" s="95"/>
      <c r="I87" s="140"/>
      <c r="J87" s="20">
        <f t="shared" si="5"/>
        <v>4107.92</v>
      </c>
      <c r="L87" s="79"/>
      <c r="M87" s="79"/>
    </row>
    <row r="88" spans="1:13" outlineLevel="1" x14ac:dyDescent="0.2">
      <c r="B88" s="102"/>
      <c r="E88" s="55"/>
      <c r="F88" s="49"/>
      <c r="H88" s="95"/>
      <c r="I88" s="140"/>
      <c r="J88" s="20"/>
      <c r="L88" s="79"/>
      <c r="M88" s="79"/>
    </row>
    <row r="89" spans="1:13" outlineLevel="1" x14ac:dyDescent="0.2">
      <c r="B89" s="169"/>
      <c r="F89" s="49"/>
      <c r="G89" s="119"/>
      <c r="H89" s="120"/>
      <c r="I89" s="118"/>
      <c r="J89" s="20"/>
      <c r="L89" s="79"/>
      <c r="M89" s="79"/>
    </row>
    <row r="90" spans="1:13" outlineLevel="1" x14ac:dyDescent="0.2">
      <c r="B90" s="102"/>
      <c r="F90" s="49"/>
      <c r="G90" s="119"/>
      <c r="H90" s="120"/>
      <c r="I90" s="118"/>
      <c r="J90" s="20"/>
      <c r="L90" s="79"/>
      <c r="M90" s="79"/>
    </row>
    <row r="91" spans="1:13" outlineLevel="1" x14ac:dyDescent="0.2">
      <c r="A91" s="26"/>
      <c r="B91" s="21"/>
      <c r="C91" s="108"/>
      <c r="D91" s="27"/>
      <c r="E91" s="84"/>
      <c r="F91" s="43" t="s">
        <v>19</v>
      </c>
      <c r="H91" s="44"/>
      <c r="J91" s="68">
        <f>+SUM(J83:J87)</f>
        <v>39148.570000000007</v>
      </c>
      <c r="K91" s="79"/>
      <c r="L91" s="79"/>
      <c r="M91" s="79"/>
    </row>
    <row r="92" spans="1:13" ht="12" outlineLevel="1" thickBot="1" x14ac:dyDescent="0.25">
      <c r="A92" s="26"/>
      <c r="B92" s="21"/>
      <c r="C92" s="108"/>
      <c r="D92" s="27"/>
      <c r="E92" s="84"/>
      <c r="F92" s="43" t="s">
        <v>20</v>
      </c>
      <c r="H92" s="44"/>
      <c r="J92" s="86">
        <v>39149.480000000003</v>
      </c>
      <c r="L92" s="79"/>
      <c r="M92" s="79"/>
    </row>
    <row r="93" spans="1:13" ht="12" outlineLevel="1" thickTop="1" x14ac:dyDescent="0.2">
      <c r="A93" s="26"/>
      <c r="B93" s="21"/>
      <c r="C93" s="108"/>
      <c r="D93" s="27"/>
      <c r="E93" s="84"/>
      <c r="F93" s="43" t="s">
        <v>21</v>
      </c>
      <c r="H93" s="44"/>
      <c r="J93" s="78">
        <f>+J91-J92</f>
        <v>-0.9099999999962165</v>
      </c>
      <c r="L93" s="79"/>
      <c r="M93" s="79"/>
    </row>
    <row r="94" spans="1:13" outlineLevel="1" x14ac:dyDescent="0.2">
      <c r="A94" s="26"/>
      <c r="B94" s="21"/>
      <c r="C94" s="108"/>
      <c r="D94" s="27"/>
      <c r="E94" s="84"/>
      <c r="F94" s="43"/>
      <c r="H94" s="44"/>
      <c r="J94" s="78"/>
    </row>
    <row r="95" spans="1:13" x14ac:dyDescent="0.2">
      <c r="A95" s="110" t="s">
        <v>153</v>
      </c>
      <c r="B95" s="110" t="s">
        <v>556</v>
      </c>
      <c r="C95" s="107"/>
      <c r="D95" s="15" t="s">
        <v>167</v>
      </c>
      <c r="E95" s="16"/>
      <c r="F95" s="17"/>
      <c r="G95" s="18"/>
      <c r="H95" s="19"/>
      <c r="I95" s="20"/>
      <c r="J95" s="20"/>
    </row>
    <row r="96" spans="1:13" outlineLevel="1" x14ac:dyDescent="0.2">
      <c r="A96" s="21" t="s">
        <v>6</v>
      </c>
      <c r="B96" s="21" t="s">
        <v>7</v>
      </c>
      <c r="C96" s="22" t="s">
        <v>8</v>
      </c>
      <c r="D96" s="22" t="s">
        <v>9</v>
      </c>
      <c r="E96" s="23"/>
      <c r="F96" s="24" t="s">
        <v>10</v>
      </c>
      <c r="G96" s="25" t="s">
        <v>6</v>
      </c>
      <c r="H96" s="25" t="s">
        <v>7</v>
      </c>
      <c r="I96" s="24" t="s">
        <v>11</v>
      </c>
      <c r="J96" s="24" t="s">
        <v>24</v>
      </c>
    </row>
    <row r="97" spans="1:12" outlineLevel="1" x14ac:dyDescent="0.2">
      <c r="A97" s="26"/>
      <c r="B97" s="26"/>
      <c r="C97" s="27"/>
      <c r="D97" s="27"/>
      <c r="E97" s="84"/>
      <c r="F97" s="43"/>
      <c r="H97" s="44"/>
      <c r="J97" s="78"/>
    </row>
    <row r="98" spans="1:12" outlineLevel="1" x14ac:dyDescent="0.2">
      <c r="A98" s="145" t="s">
        <v>655</v>
      </c>
      <c r="B98" s="146">
        <v>42899</v>
      </c>
      <c r="C98" s="145" t="s">
        <v>656</v>
      </c>
      <c r="D98" s="145" t="s">
        <v>557</v>
      </c>
      <c r="E98" s="145" t="s">
        <v>28</v>
      </c>
      <c r="F98" s="143">
        <v>6152.73</v>
      </c>
      <c r="G98" s="145"/>
      <c r="H98" s="162"/>
      <c r="I98" s="145"/>
      <c r="J98" s="163">
        <f t="shared" ref="J98:J99" si="6">+F98-I98</f>
        <v>6152.73</v>
      </c>
    </row>
    <row r="99" spans="1:12" outlineLevel="1" x14ac:dyDescent="0.2">
      <c r="A99" s="48" t="s">
        <v>949</v>
      </c>
      <c r="B99" s="132">
        <v>42996</v>
      </c>
      <c r="C99" s="48" t="s">
        <v>950</v>
      </c>
      <c r="D99" s="48" t="s">
        <v>951</v>
      </c>
      <c r="E99" s="48" t="s">
        <v>28</v>
      </c>
      <c r="F99" s="20">
        <v>45396.9</v>
      </c>
      <c r="G99" s="48"/>
      <c r="H99" s="19"/>
      <c r="I99" s="48"/>
      <c r="J99" s="34">
        <f t="shared" si="6"/>
        <v>45396.9</v>
      </c>
    </row>
    <row r="100" spans="1:12" outlineLevel="1" x14ac:dyDescent="0.2">
      <c r="A100" s="26"/>
      <c r="B100" s="21"/>
      <c r="C100" s="108"/>
      <c r="D100" s="27"/>
      <c r="E100" s="84"/>
      <c r="F100" s="43"/>
      <c r="H100" s="44"/>
      <c r="J100" s="78"/>
    </row>
    <row r="101" spans="1:12" outlineLevel="1" x14ac:dyDescent="0.2">
      <c r="A101" s="26"/>
      <c r="B101" s="21"/>
      <c r="C101" s="108"/>
      <c r="D101" s="27"/>
      <c r="E101" s="84"/>
      <c r="F101" s="43"/>
      <c r="H101" s="44"/>
      <c r="J101" s="78"/>
    </row>
    <row r="102" spans="1:12" outlineLevel="1" x14ac:dyDescent="0.2">
      <c r="A102" s="26"/>
      <c r="B102" s="21"/>
      <c r="C102" s="108"/>
      <c r="D102" s="27"/>
      <c r="E102" s="84"/>
      <c r="F102" s="43" t="s">
        <v>19</v>
      </c>
      <c r="H102" s="44"/>
      <c r="J102" s="68">
        <f>+J98+J99</f>
        <v>51549.630000000005</v>
      </c>
    </row>
    <row r="103" spans="1:12" ht="12" outlineLevel="1" thickBot="1" x14ac:dyDescent="0.25">
      <c r="A103" s="26"/>
      <c r="B103" s="21"/>
      <c r="C103" s="108"/>
      <c r="D103" s="27"/>
      <c r="E103" s="84"/>
      <c r="F103" s="43" t="s">
        <v>20</v>
      </c>
      <c r="H103" s="44"/>
      <c r="J103" s="86">
        <v>51549.63</v>
      </c>
      <c r="L103" s="92"/>
    </row>
    <row r="104" spans="1:12" ht="12" outlineLevel="1" thickTop="1" x14ac:dyDescent="0.2">
      <c r="A104" s="26"/>
      <c r="B104" s="21"/>
      <c r="C104" s="108"/>
      <c r="D104" s="27"/>
      <c r="E104" s="84"/>
      <c r="F104" s="43" t="s">
        <v>21</v>
      </c>
      <c r="H104" s="44"/>
      <c r="J104" s="78">
        <f>+J102-J103</f>
        <v>0</v>
      </c>
    </row>
    <row r="105" spans="1:12" outlineLevel="1" x14ac:dyDescent="0.2">
      <c r="A105" s="26"/>
      <c r="B105" s="21"/>
      <c r="C105" s="108"/>
      <c r="D105" s="27"/>
      <c r="E105" s="84"/>
      <c r="F105" s="43"/>
      <c r="H105" s="44"/>
      <c r="J105" s="78"/>
    </row>
    <row r="106" spans="1:12" x14ac:dyDescent="0.2">
      <c r="A106" s="110" t="s">
        <v>201</v>
      </c>
      <c r="B106" s="110" t="s">
        <v>432</v>
      </c>
      <c r="C106" s="107"/>
      <c r="D106" s="15" t="s">
        <v>167</v>
      </c>
      <c r="E106" s="16"/>
      <c r="F106" s="17"/>
      <c r="G106" s="18"/>
      <c r="H106" s="19"/>
      <c r="I106" s="20"/>
      <c r="J106" s="20"/>
    </row>
    <row r="107" spans="1:12" outlineLevel="1" x14ac:dyDescent="0.2">
      <c r="A107" s="21" t="s">
        <v>6</v>
      </c>
      <c r="B107" s="21" t="s">
        <v>7</v>
      </c>
      <c r="C107" s="22" t="s">
        <v>8</v>
      </c>
      <c r="D107" s="22" t="s">
        <v>9</v>
      </c>
      <c r="E107" s="23"/>
      <c r="F107" s="24" t="s">
        <v>10</v>
      </c>
      <c r="G107" s="25" t="s">
        <v>6</v>
      </c>
      <c r="H107" s="25" t="s">
        <v>7</v>
      </c>
      <c r="I107" s="24" t="s">
        <v>11</v>
      </c>
      <c r="J107" s="24" t="s">
        <v>24</v>
      </c>
    </row>
    <row r="108" spans="1:12" outlineLevel="1" x14ac:dyDescent="0.2">
      <c r="A108" s="26"/>
      <c r="B108" s="26"/>
      <c r="C108" s="27"/>
      <c r="D108" s="27"/>
      <c r="E108" s="84"/>
      <c r="F108" s="43"/>
      <c r="H108" s="44"/>
      <c r="J108" s="78"/>
    </row>
    <row r="109" spans="1:12" outlineLevel="1" x14ac:dyDescent="0.2">
      <c r="A109" s="98" t="s">
        <v>906</v>
      </c>
      <c r="B109" s="102">
        <v>42978</v>
      </c>
      <c r="C109" s="167" t="s">
        <v>907</v>
      </c>
      <c r="D109" s="168" t="s">
        <v>908</v>
      </c>
      <c r="E109" s="98" t="s">
        <v>28</v>
      </c>
      <c r="F109" s="166">
        <v>7152.22</v>
      </c>
      <c r="G109" s="53"/>
      <c r="H109" s="44"/>
      <c r="I109" s="53"/>
      <c r="J109" s="34">
        <f t="shared" ref="J109" si="7">+F109-I109</f>
        <v>7152.22</v>
      </c>
    </row>
    <row r="110" spans="1:12" outlineLevel="1" x14ac:dyDescent="0.2">
      <c r="A110" s="26"/>
      <c r="B110" s="21"/>
      <c r="C110" s="108"/>
      <c r="D110" s="27"/>
      <c r="E110" s="84"/>
      <c r="F110" s="43"/>
      <c r="H110" s="44"/>
      <c r="J110" s="78"/>
    </row>
    <row r="111" spans="1:12" outlineLevel="1" x14ac:dyDescent="0.2">
      <c r="A111" s="26"/>
      <c r="B111" s="21"/>
      <c r="C111" s="108"/>
      <c r="D111" s="27"/>
      <c r="E111" s="84"/>
      <c r="F111" s="43" t="s">
        <v>19</v>
      </c>
      <c r="H111" s="44"/>
      <c r="J111" s="68">
        <f>+J109</f>
        <v>7152.22</v>
      </c>
    </row>
    <row r="112" spans="1:12" ht="12" outlineLevel="1" thickBot="1" x14ac:dyDescent="0.25">
      <c r="A112" s="26"/>
      <c r="B112" s="21"/>
      <c r="C112" s="108"/>
      <c r="D112" s="27"/>
      <c r="E112" s="84"/>
      <c r="F112" s="43" t="s">
        <v>20</v>
      </c>
      <c r="H112" s="44"/>
      <c r="J112" s="86">
        <v>7152.22</v>
      </c>
      <c r="L112" s="92"/>
    </row>
    <row r="113" spans="1:10" ht="12" outlineLevel="1" thickTop="1" x14ac:dyDescent="0.2">
      <c r="A113" s="26"/>
      <c r="B113" s="21"/>
      <c r="C113" s="108"/>
      <c r="D113" s="27"/>
      <c r="E113" s="84"/>
      <c r="F113" s="43" t="s">
        <v>21</v>
      </c>
      <c r="H113" s="44"/>
      <c r="J113" s="78">
        <f>+J111-J112</f>
        <v>0</v>
      </c>
    </row>
    <row r="114" spans="1:10" outlineLevel="1" x14ac:dyDescent="0.2">
      <c r="A114" s="26"/>
      <c r="B114" s="21"/>
      <c r="C114" s="108"/>
      <c r="D114" s="27"/>
      <c r="E114" s="84"/>
      <c r="F114" s="43"/>
      <c r="H114" s="44"/>
      <c r="J114" s="78"/>
    </row>
    <row r="115" spans="1:10" outlineLevel="1" x14ac:dyDescent="0.2">
      <c r="A115" s="26"/>
      <c r="B115" s="21"/>
      <c r="C115" s="108"/>
      <c r="D115" s="27"/>
      <c r="E115" s="84"/>
      <c r="F115" s="43"/>
      <c r="H115" s="44"/>
      <c r="J115" s="78"/>
    </row>
    <row r="116" spans="1:10" x14ac:dyDescent="0.2">
      <c r="A116" s="110" t="s">
        <v>807</v>
      </c>
      <c r="B116" s="110" t="s">
        <v>808</v>
      </c>
      <c r="C116" s="107"/>
      <c r="D116" s="15" t="s">
        <v>167</v>
      </c>
      <c r="E116" s="16"/>
      <c r="F116" s="17"/>
      <c r="G116" s="18"/>
      <c r="H116" s="19"/>
      <c r="I116" s="20"/>
      <c r="J116" s="20"/>
    </row>
    <row r="117" spans="1:10" outlineLevel="1" x14ac:dyDescent="0.2">
      <c r="A117" s="21" t="s">
        <v>6</v>
      </c>
      <c r="B117" s="21" t="s">
        <v>7</v>
      </c>
      <c r="C117" s="22" t="s">
        <v>8</v>
      </c>
      <c r="D117" s="22" t="s">
        <v>9</v>
      </c>
      <c r="E117" s="23"/>
      <c r="F117" s="24" t="s">
        <v>10</v>
      </c>
      <c r="G117" s="25" t="s">
        <v>6</v>
      </c>
      <c r="H117" s="25" t="s">
        <v>7</v>
      </c>
      <c r="I117" s="24" t="s">
        <v>11</v>
      </c>
      <c r="J117" s="24" t="s">
        <v>24</v>
      </c>
    </row>
    <row r="118" spans="1:10" outlineLevel="1" x14ac:dyDescent="0.2">
      <c r="A118" s="26"/>
      <c r="B118" s="26"/>
      <c r="C118" s="27"/>
      <c r="D118" s="27"/>
      <c r="E118" s="84"/>
      <c r="F118" s="43"/>
      <c r="H118" s="44"/>
      <c r="J118" s="78"/>
    </row>
    <row r="119" spans="1:10" outlineLevel="1" x14ac:dyDescent="0.2">
      <c r="A119" s="98" t="s">
        <v>912</v>
      </c>
      <c r="B119" s="102">
        <v>42978</v>
      </c>
      <c r="C119" s="98" t="s">
        <v>725</v>
      </c>
      <c r="D119" s="98" t="s">
        <v>913</v>
      </c>
      <c r="E119" s="98" t="s">
        <v>442</v>
      </c>
      <c r="F119" s="49">
        <v>639.22</v>
      </c>
      <c r="H119" s="44"/>
      <c r="J119" s="34">
        <f t="shared" ref="J119" si="8">+F119-I119</f>
        <v>639.22</v>
      </c>
    </row>
    <row r="120" spans="1:10" outlineLevel="1" x14ac:dyDescent="0.2">
      <c r="A120" s="26"/>
      <c r="B120" s="21"/>
      <c r="C120" s="108"/>
      <c r="D120" s="27"/>
      <c r="E120" s="84"/>
      <c r="F120" s="43"/>
      <c r="H120" s="44"/>
      <c r="J120" s="78"/>
    </row>
    <row r="121" spans="1:10" outlineLevel="1" x14ac:dyDescent="0.2">
      <c r="A121" s="26"/>
      <c r="B121" s="21"/>
      <c r="C121" s="108"/>
      <c r="D121" s="27"/>
      <c r="E121" s="84"/>
      <c r="F121" s="43"/>
      <c r="H121" s="44"/>
      <c r="J121" s="78"/>
    </row>
    <row r="122" spans="1:10" outlineLevel="1" x14ac:dyDescent="0.2">
      <c r="A122" s="26"/>
      <c r="B122" s="21"/>
      <c r="C122" s="108"/>
      <c r="D122" s="27"/>
      <c r="E122" s="84"/>
      <c r="F122" s="43" t="s">
        <v>19</v>
      </c>
      <c r="H122" s="44"/>
      <c r="J122" s="68">
        <f>+J119</f>
        <v>639.22</v>
      </c>
    </row>
    <row r="123" spans="1:10" ht="12" outlineLevel="1" thickBot="1" x14ac:dyDescent="0.25">
      <c r="A123" s="26"/>
      <c r="B123" s="21"/>
      <c r="C123" s="108"/>
      <c r="D123" s="27"/>
      <c r="E123" s="84"/>
      <c r="F123" s="43" t="s">
        <v>20</v>
      </c>
      <c r="H123" s="44"/>
      <c r="J123" s="86">
        <v>639.22</v>
      </c>
    </row>
    <row r="124" spans="1:10" ht="12" outlineLevel="1" thickTop="1" x14ac:dyDescent="0.2">
      <c r="A124" s="26"/>
      <c r="B124" s="21"/>
      <c r="C124" s="108"/>
      <c r="D124" s="27"/>
      <c r="E124" s="84"/>
      <c r="F124" s="43" t="s">
        <v>21</v>
      </c>
      <c r="H124" s="44"/>
      <c r="J124" s="78">
        <f>+J122-J123</f>
        <v>0</v>
      </c>
    </row>
    <row r="125" spans="1:10" outlineLevel="1" x14ac:dyDescent="0.2">
      <c r="A125" s="26"/>
      <c r="B125" s="21"/>
      <c r="C125" s="108"/>
      <c r="D125" s="27"/>
      <c r="E125" s="84"/>
      <c r="F125" s="43"/>
      <c r="H125" s="44"/>
      <c r="J125" s="78"/>
    </row>
    <row r="126" spans="1:10" outlineLevel="1" x14ac:dyDescent="0.2">
      <c r="A126" s="26"/>
      <c r="B126" s="21"/>
      <c r="C126" s="108"/>
      <c r="D126" s="27"/>
      <c r="E126" s="84"/>
      <c r="F126" s="43"/>
      <c r="H126" s="44"/>
      <c r="J126" s="78"/>
    </row>
    <row r="127" spans="1:10" x14ac:dyDescent="0.2">
      <c r="A127" s="110" t="s">
        <v>289</v>
      </c>
      <c r="B127" s="110" t="s">
        <v>290</v>
      </c>
      <c r="C127" s="107"/>
      <c r="D127" s="15" t="s">
        <v>167</v>
      </c>
      <c r="E127" s="16"/>
      <c r="F127" s="17"/>
      <c r="G127" s="18"/>
      <c r="H127" s="19"/>
      <c r="I127" s="20"/>
      <c r="J127" s="20"/>
    </row>
    <row r="128" spans="1:10" outlineLevel="1" x14ac:dyDescent="0.2">
      <c r="A128" s="21" t="s">
        <v>6</v>
      </c>
      <c r="B128" s="21" t="s">
        <v>7</v>
      </c>
      <c r="C128" s="22" t="s">
        <v>8</v>
      </c>
      <c r="D128" s="22" t="s">
        <v>9</v>
      </c>
      <c r="E128" s="23"/>
      <c r="F128" s="24" t="s">
        <v>10</v>
      </c>
      <c r="G128" s="25" t="s">
        <v>6</v>
      </c>
      <c r="H128" s="25" t="s">
        <v>7</v>
      </c>
      <c r="I128" s="24" t="s">
        <v>11</v>
      </c>
      <c r="J128" s="24" t="s">
        <v>24</v>
      </c>
    </row>
    <row r="129" spans="1:10" outlineLevel="1" x14ac:dyDescent="0.2">
      <c r="A129" s="26"/>
      <c r="B129" s="26"/>
      <c r="C129" s="27"/>
      <c r="D129" s="27"/>
      <c r="E129" s="84"/>
      <c r="F129" s="43"/>
      <c r="H129" s="44"/>
      <c r="J129" s="78"/>
    </row>
    <row r="130" spans="1:10" outlineLevel="1" x14ac:dyDescent="0.2">
      <c r="A130" s="98" t="s">
        <v>952</v>
      </c>
      <c r="B130" s="102">
        <v>43003</v>
      </c>
      <c r="C130" s="98" t="s">
        <v>953</v>
      </c>
      <c r="D130" s="98" t="s">
        <v>954</v>
      </c>
      <c r="E130" s="98" t="s">
        <v>442</v>
      </c>
      <c r="F130" s="142">
        <v>8031.1</v>
      </c>
      <c r="H130" s="44"/>
      <c r="J130" s="34">
        <f t="shared" ref="J130:J132" si="9">+F130-I130</f>
        <v>8031.1</v>
      </c>
    </row>
    <row r="131" spans="1:10" outlineLevel="1" x14ac:dyDescent="0.2">
      <c r="A131" s="98" t="s">
        <v>989</v>
      </c>
      <c r="B131" s="102">
        <v>43003</v>
      </c>
      <c r="C131" s="98" t="s">
        <v>988</v>
      </c>
      <c r="D131" s="98" t="s">
        <v>987</v>
      </c>
      <c r="E131" s="98" t="s">
        <v>442</v>
      </c>
      <c r="F131" s="142">
        <v>26663.52</v>
      </c>
      <c r="H131" s="44"/>
      <c r="J131" s="34">
        <f t="shared" si="9"/>
        <v>26663.52</v>
      </c>
    </row>
    <row r="132" spans="1:10" outlineLevel="1" x14ac:dyDescent="0.2">
      <c r="A132" s="98" t="s">
        <v>994</v>
      </c>
      <c r="B132" s="102">
        <v>43007</v>
      </c>
      <c r="C132" s="98" t="s">
        <v>993</v>
      </c>
      <c r="D132" s="98" t="s">
        <v>992</v>
      </c>
      <c r="E132" s="98" t="s">
        <v>442</v>
      </c>
      <c r="F132" s="142">
        <v>4050.6</v>
      </c>
      <c r="H132" s="44"/>
      <c r="J132" s="34">
        <f t="shared" si="9"/>
        <v>4050.6</v>
      </c>
    </row>
    <row r="133" spans="1:10" outlineLevel="1" x14ac:dyDescent="0.2">
      <c r="B133" s="102"/>
      <c r="F133" s="49"/>
      <c r="H133" s="44"/>
      <c r="J133" s="34"/>
    </row>
    <row r="134" spans="1:10" outlineLevel="1" x14ac:dyDescent="0.2">
      <c r="A134" s="26"/>
      <c r="B134" s="21"/>
      <c r="C134" s="108"/>
      <c r="D134" s="27"/>
      <c r="E134" s="84"/>
      <c r="F134" s="43"/>
      <c r="H134" s="44"/>
      <c r="J134" s="78"/>
    </row>
    <row r="135" spans="1:10" outlineLevel="1" x14ac:dyDescent="0.2">
      <c r="A135" s="26"/>
      <c r="B135" s="21"/>
      <c r="C135" s="108"/>
      <c r="D135" s="27"/>
      <c r="E135" s="84"/>
      <c r="F135" s="43" t="s">
        <v>19</v>
      </c>
      <c r="H135" s="44"/>
      <c r="J135" s="68">
        <f>+SUM(J130:J133)</f>
        <v>38745.22</v>
      </c>
    </row>
    <row r="136" spans="1:10" ht="12" outlineLevel="1" thickBot="1" x14ac:dyDescent="0.25">
      <c r="A136" s="26"/>
      <c r="B136" s="21"/>
      <c r="C136" s="108"/>
      <c r="D136" s="27"/>
      <c r="E136" s="84"/>
      <c r="F136" s="43" t="s">
        <v>20</v>
      </c>
      <c r="H136" s="44"/>
      <c r="J136" s="86">
        <v>38745.22</v>
      </c>
    </row>
    <row r="137" spans="1:10" ht="12" outlineLevel="1" thickTop="1" x14ac:dyDescent="0.2">
      <c r="A137" s="26"/>
      <c r="B137" s="21"/>
      <c r="C137" s="108"/>
      <c r="D137" s="27"/>
      <c r="E137" s="84"/>
      <c r="F137" s="43" t="s">
        <v>21</v>
      </c>
      <c r="H137" s="44"/>
      <c r="J137" s="78">
        <f>+J135-J136</f>
        <v>0</v>
      </c>
    </row>
    <row r="138" spans="1:10" outlineLevel="1" x14ac:dyDescent="0.2">
      <c r="A138" s="26"/>
      <c r="B138" s="21"/>
      <c r="C138" s="108"/>
      <c r="D138" s="27"/>
      <c r="E138" s="84"/>
      <c r="F138" s="43"/>
      <c r="H138" s="44"/>
      <c r="J138" s="78"/>
    </row>
    <row r="139" spans="1:10" x14ac:dyDescent="0.2">
      <c r="A139" s="110" t="s">
        <v>811</v>
      </c>
      <c r="B139" s="110" t="s">
        <v>812</v>
      </c>
      <c r="C139" s="107"/>
      <c r="D139" s="15" t="s">
        <v>167</v>
      </c>
      <c r="E139" s="16"/>
      <c r="F139" s="17"/>
      <c r="G139" s="18"/>
      <c r="H139" s="19"/>
      <c r="I139" s="20"/>
      <c r="J139" s="20"/>
    </row>
    <row r="140" spans="1:10" outlineLevel="1" x14ac:dyDescent="0.2">
      <c r="A140" s="21" t="s">
        <v>6</v>
      </c>
      <c r="B140" s="21" t="s">
        <v>7</v>
      </c>
      <c r="C140" s="22" t="s">
        <v>8</v>
      </c>
      <c r="D140" s="22" t="s">
        <v>9</v>
      </c>
      <c r="E140" s="23"/>
      <c r="F140" s="24" t="s">
        <v>10</v>
      </c>
      <c r="G140" s="25" t="s">
        <v>6</v>
      </c>
      <c r="H140" s="25" t="s">
        <v>7</v>
      </c>
      <c r="I140" s="24" t="s">
        <v>11</v>
      </c>
      <c r="J140" s="24" t="s">
        <v>24</v>
      </c>
    </row>
    <row r="141" spans="1:10" outlineLevel="1" x14ac:dyDescent="0.2">
      <c r="A141" s="26"/>
      <c r="B141" s="21"/>
      <c r="C141" s="108"/>
      <c r="D141" s="27"/>
      <c r="E141" s="84"/>
      <c r="F141" s="43"/>
      <c r="H141" s="44"/>
      <c r="J141" s="78"/>
    </row>
    <row r="142" spans="1:10" outlineLevel="1" x14ac:dyDescent="0.2">
      <c r="A142" s="98" t="s">
        <v>920</v>
      </c>
      <c r="B142" s="102">
        <v>42978</v>
      </c>
      <c r="C142" s="98" t="s">
        <v>921</v>
      </c>
      <c r="D142" s="98" t="s">
        <v>922</v>
      </c>
      <c r="E142" s="98" t="s">
        <v>442</v>
      </c>
      <c r="F142" s="49">
        <v>196.01</v>
      </c>
      <c r="H142" s="44"/>
      <c r="J142" s="34">
        <f t="shared" ref="J142" si="10">+F142-I142</f>
        <v>196.01</v>
      </c>
    </row>
    <row r="143" spans="1:10" outlineLevel="1" x14ac:dyDescent="0.2">
      <c r="A143" s="26"/>
      <c r="B143" s="21"/>
      <c r="C143" s="108"/>
      <c r="D143" s="27"/>
      <c r="E143" s="84"/>
      <c r="F143" s="43"/>
      <c r="H143" s="44"/>
      <c r="J143" s="78"/>
    </row>
    <row r="144" spans="1:10" outlineLevel="1" x14ac:dyDescent="0.2">
      <c r="A144" s="26"/>
      <c r="B144" s="21"/>
      <c r="C144" s="108"/>
      <c r="D144" s="27"/>
      <c r="E144" s="84"/>
      <c r="F144" s="43"/>
      <c r="H144" s="44"/>
      <c r="J144" s="78"/>
    </row>
    <row r="145" spans="1:12" outlineLevel="1" x14ac:dyDescent="0.2">
      <c r="A145" s="26"/>
      <c r="B145" s="21"/>
      <c r="C145" s="108"/>
      <c r="D145" s="27"/>
      <c r="E145" s="84"/>
      <c r="F145" s="43" t="s">
        <v>19</v>
      </c>
      <c r="H145" s="44"/>
      <c r="J145" s="68">
        <f>+J142</f>
        <v>196.01</v>
      </c>
    </row>
    <row r="146" spans="1:12" ht="12" outlineLevel="1" thickBot="1" x14ac:dyDescent="0.25">
      <c r="A146" s="26"/>
      <c r="B146" s="21"/>
      <c r="C146" s="108"/>
      <c r="D146" s="27"/>
      <c r="E146" s="84"/>
      <c r="F146" s="43" t="s">
        <v>20</v>
      </c>
      <c r="H146" s="44"/>
      <c r="J146" s="86">
        <v>196.01</v>
      </c>
    </row>
    <row r="147" spans="1:12" ht="12" outlineLevel="1" thickTop="1" x14ac:dyDescent="0.2">
      <c r="A147" s="26"/>
      <c r="B147" s="21"/>
      <c r="C147" s="108"/>
      <c r="D147" s="27"/>
      <c r="E147" s="84"/>
      <c r="F147" s="43" t="s">
        <v>21</v>
      </c>
      <c r="H147" s="44"/>
      <c r="J147" s="78">
        <f>+J145-J146</f>
        <v>0</v>
      </c>
    </row>
    <row r="148" spans="1:12" outlineLevel="1" x14ac:dyDescent="0.2">
      <c r="A148" s="26"/>
      <c r="B148" s="21"/>
      <c r="C148" s="108"/>
      <c r="D148" s="27"/>
      <c r="E148" s="84"/>
      <c r="F148" s="43"/>
      <c r="H148" s="44"/>
      <c r="J148" s="78"/>
    </row>
    <row r="149" spans="1:12" outlineLevel="1" x14ac:dyDescent="0.2">
      <c r="A149" s="26"/>
      <c r="B149" s="21"/>
      <c r="C149" s="108"/>
      <c r="D149" s="27"/>
      <c r="E149" s="84"/>
      <c r="F149" s="43"/>
      <c r="H149" s="44"/>
      <c r="J149" s="78"/>
    </row>
    <row r="150" spans="1:12" x14ac:dyDescent="0.2">
      <c r="A150" s="110" t="s">
        <v>739</v>
      </c>
      <c r="B150" s="110" t="s">
        <v>738</v>
      </c>
      <c r="C150" s="107"/>
      <c r="D150" s="15" t="s">
        <v>167</v>
      </c>
      <c r="E150" s="16"/>
      <c r="F150" s="164"/>
      <c r="G150" s="18"/>
      <c r="H150" s="19"/>
      <c r="I150" s="20"/>
      <c r="J150" s="20"/>
    </row>
    <row r="151" spans="1:12" outlineLevel="1" x14ac:dyDescent="0.2">
      <c r="A151" s="21" t="s">
        <v>6</v>
      </c>
      <c r="B151" s="21" t="s">
        <v>7</v>
      </c>
      <c r="C151" s="22" t="s">
        <v>8</v>
      </c>
      <c r="D151" s="22" t="s">
        <v>9</v>
      </c>
      <c r="E151" s="23"/>
      <c r="F151" s="24" t="s">
        <v>10</v>
      </c>
      <c r="G151" s="25" t="s">
        <v>6</v>
      </c>
      <c r="H151" s="25" t="s">
        <v>7</v>
      </c>
      <c r="I151" s="24" t="s">
        <v>11</v>
      </c>
      <c r="J151" s="24" t="s">
        <v>24</v>
      </c>
    </row>
    <row r="152" spans="1:12" outlineLevel="1" x14ac:dyDescent="0.2">
      <c r="A152" s="26"/>
      <c r="B152" s="26"/>
      <c r="C152" s="27"/>
      <c r="D152" s="27"/>
      <c r="E152" s="84"/>
      <c r="F152" s="43"/>
      <c r="H152" s="44"/>
      <c r="J152" s="78"/>
    </row>
    <row r="153" spans="1:12" outlineLevel="1" x14ac:dyDescent="0.2">
      <c r="A153" s="98" t="s">
        <v>923</v>
      </c>
      <c r="B153" s="102">
        <v>42978</v>
      </c>
      <c r="C153" s="98" t="s">
        <v>816</v>
      </c>
      <c r="D153" s="98" t="s">
        <v>924</v>
      </c>
      <c r="E153" s="98" t="s">
        <v>442</v>
      </c>
      <c r="F153" s="49">
        <v>6685.33</v>
      </c>
      <c r="H153" s="44"/>
      <c r="J153" s="34">
        <f t="shared" ref="J153" si="11">+F153-I153</f>
        <v>6685.33</v>
      </c>
      <c r="L153" s="92"/>
    </row>
    <row r="154" spans="1:12" outlineLevel="1" x14ac:dyDescent="0.2">
      <c r="A154" s="26"/>
      <c r="B154" s="21"/>
      <c r="C154" s="108"/>
      <c r="D154" s="27"/>
      <c r="E154" s="84"/>
      <c r="F154" s="43"/>
      <c r="H154" s="44"/>
      <c r="J154" s="78"/>
    </row>
    <row r="155" spans="1:12" outlineLevel="1" x14ac:dyDescent="0.2">
      <c r="A155" s="26"/>
      <c r="B155" s="21"/>
      <c r="C155" s="108"/>
      <c r="D155" s="27"/>
      <c r="E155" s="84"/>
      <c r="F155" s="43"/>
      <c r="H155" s="44"/>
      <c r="J155" s="78"/>
    </row>
    <row r="156" spans="1:12" outlineLevel="1" x14ac:dyDescent="0.2">
      <c r="A156" s="26"/>
      <c r="B156" s="21"/>
      <c r="C156" s="108"/>
      <c r="D156" s="27"/>
      <c r="E156" s="84"/>
      <c r="F156" s="43" t="s">
        <v>19</v>
      </c>
      <c r="H156" s="44"/>
      <c r="J156" s="68">
        <f>+J153</f>
        <v>6685.33</v>
      </c>
    </row>
    <row r="157" spans="1:12" ht="12" outlineLevel="1" thickBot="1" x14ac:dyDescent="0.25">
      <c r="A157" s="26"/>
      <c r="B157" s="21"/>
      <c r="C157" s="108"/>
      <c r="D157" s="27"/>
      <c r="E157" s="84"/>
      <c r="F157" s="43" t="s">
        <v>20</v>
      </c>
      <c r="H157" s="44"/>
      <c r="J157" s="86">
        <v>6685.33</v>
      </c>
    </row>
    <row r="158" spans="1:12" ht="12" outlineLevel="1" thickTop="1" x14ac:dyDescent="0.2">
      <c r="A158" s="26"/>
      <c r="B158" s="21"/>
      <c r="C158" s="108"/>
      <c r="D158" s="27"/>
      <c r="E158" s="84"/>
      <c r="F158" s="43" t="s">
        <v>21</v>
      </c>
      <c r="H158" s="44"/>
      <c r="J158" s="78">
        <f>+J156-J157</f>
        <v>0</v>
      </c>
    </row>
    <row r="159" spans="1:12" outlineLevel="1" x14ac:dyDescent="0.2">
      <c r="A159" s="26"/>
      <c r="B159" s="21"/>
      <c r="C159" s="108"/>
      <c r="D159" s="27"/>
      <c r="E159" s="84"/>
      <c r="F159" s="43"/>
      <c r="H159" s="44"/>
      <c r="J159" s="78"/>
    </row>
    <row r="160" spans="1:12" x14ac:dyDescent="0.2">
      <c r="A160" s="110" t="s">
        <v>819</v>
      </c>
      <c r="B160" s="110" t="s">
        <v>820</v>
      </c>
      <c r="C160" s="107"/>
      <c r="D160" s="15" t="s">
        <v>167</v>
      </c>
      <c r="E160" s="16" t="s">
        <v>858</v>
      </c>
      <c r="F160" s="17"/>
      <c r="G160" s="18"/>
      <c r="H160" s="19"/>
      <c r="I160" s="20"/>
      <c r="J160" s="20"/>
    </row>
    <row r="161" spans="1:10" outlineLevel="1" x14ac:dyDescent="0.2">
      <c r="A161" s="21" t="s">
        <v>6</v>
      </c>
      <c r="B161" s="21" t="s">
        <v>7</v>
      </c>
      <c r="C161" s="22" t="s">
        <v>8</v>
      </c>
      <c r="D161" s="22" t="s">
        <v>9</v>
      </c>
      <c r="E161" s="23"/>
      <c r="F161" s="24" t="s">
        <v>10</v>
      </c>
      <c r="G161" s="25" t="s">
        <v>6</v>
      </c>
      <c r="H161" s="25" t="s">
        <v>7</v>
      </c>
      <c r="I161" s="24" t="s">
        <v>11</v>
      </c>
      <c r="J161" s="24" t="s">
        <v>24</v>
      </c>
    </row>
    <row r="162" spans="1:10" outlineLevel="1" x14ac:dyDescent="0.2">
      <c r="A162" s="26"/>
      <c r="B162" s="21"/>
      <c r="C162" s="108"/>
      <c r="D162" s="27"/>
      <c r="E162" s="84"/>
      <c r="F162" s="43"/>
      <c r="H162" s="44"/>
      <c r="J162" s="78"/>
    </row>
    <row r="163" spans="1:10" outlineLevel="1" x14ac:dyDescent="0.2">
      <c r="A163" s="98" t="s">
        <v>821</v>
      </c>
      <c r="B163" s="102">
        <v>42978</v>
      </c>
      <c r="C163" s="98" t="s">
        <v>822</v>
      </c>
      <c r="D163" s="98" t="s">
        <v>925</v>
      </c>
      <c r="E163" s="98" t="s">
        <v>442</v>
      </c>
      <c r="F163" s="49">
        <v>5004.8500000000004</v>
      </c>
      <c r="H163" s="44"/>
      <c r="J163" s="34">
        <f t="shared" ref="J163" si="12">+F163-I163</f>
        <v>5004.8500000000004</v>
      </c>
    </row>
    <row r="164" spans="1:10" outlineLevel="1" x14ac:dyDescent="0.2">
      <c r="A164" s="26"/>
      <c r="B164" s="21"/>
      <c r="C164" s="108"/>
      <c r="D164" s="27"/>
      <c r="E164" s="84"/>
      <c r="F164" s="43"/>
      <c r="H164" s="44"/>
      <c r="J164" s="78"/>
    </row>
    <row r="165" spans="1:10" outlineLevel="1" x14ac:dyDescent="0.2">
      <c r="A165" s="26"/>
      <c r="B165" s="21"/>
      <c r="C165" s="108"/>
      <c r="D165" s="27"/>
      <c r="E165" s="84"/>
      <c r="F165" s="43"/>
      <c r="H165" s="44"/>
      <c r="J165" s="78"/>
    </row>
    <row r="166" spans="1:10" outlineLevel="1" x14ac:dyDescent="0.2">
      <c r="A166" s="26"/>
      <c r="B166" s="21"/>
      <c r="C166" s="108"/>
      <c r="D166" s="27"/>
      <c r="E166" s="84"/>
      <c r="F166" s="43" t="s">
        <v>19</v>
      </c>
      <c r="H166" s="44"/>
      <c r="J166" s="68">
        <f>+J163</f>
        <v>5004.8500000000004</v>
      </c>
    </row>
    <row r="167" spans="1:10" ht="12" outlineLevel="1" thickBot="1" x14ac:dyDescent="0.25">
      <c r="A167" s="26"/>
      <c r="B167" s="21"/>
      <c r="C167" s="108"/>
      <c r="D167" s="27"/>
      <c r="E167" s="84"/>
      <c r="F167" s="43" t="s">
        <v>20</v>
      </c>
      <c r="H167" s="44"/>
      <c r="J167" s="86">
        <v>5004.8500000000004</v>
      </c>
    </row>
    <row r="168" spans="1:10" ht="12" outlineLevel="1" thickTop="1" x14ac:dyDescent="0.2">
      <c r="A168" s="26"/>
      <c r="B168" s="21"/>
      <c r="C168" s="108"/>
      <c r="D168" s="27"/>
      <c r="E168" s="84"/>
      <c r="F168" s="43" t="s">
        <v>21</v>
      </c>
      <c r="H168" s="44"/>
      <c r="J168" s="78">
        <f>+J166-J167</f>
        <v>0</v>
      </c>
    </row>
    <row r="169" spans="1:10" x14ac:dyDescent="0.2">
      <c r="A169" s="26"/>
      <c r="B169" s="21"/>
      <c r="C169" s="108"/>
      <c r="D169" s="27"/>
      <c r="E169" s="84"/>
      <c r="F169" s="43"/>
      <c r="H169" s="44"/>
      <c r="J169" s="78"/>
    </row>
    <row r="170" spans="1:10" x14ac:dyDescent="0.2">
      <c r="A170" s="26"/>
      <c r="B170" s="21"/>
      <c r="C170" s="108"/>
      <c r="D170" s="27"/>
      <c r="E170" s="84"/>
      <c r="F170" s="43"/>
      <c r="H170" s="44"/>
      <c r="J170" s="78"/>
    </row>
    <row r="171" spans="1:10" x14ac:dyDescent="0.2">
      <c r="A171" s="26"/>
      <c r="B171" s="21"/>
      <c r="C171" s="108"/>
      <c r="D171" s="27"/>
      <c r="E171" s="84"/>
      <c r="F171" s="43"/>
      <c r="H171" s="44"/>
      <c r="J171" s="78"/>
    </row>
    <row r="172" spans="1:10" ht="12" x14ac:dyDescent="0.2">
      <c r="A172" s="26"/>
      <c r="B172" s="21"/>
      <c r="C172" s="108"/>
      <c r="D172" s="27"/>
      <c r="E172" s="84"/>
      <c r="F172" s="43"/>
      <c r="H172" s="44"/>
      <c r="I172" s="89" t="s">
        <v>160</v>
      </c>
      <c r="J172" s="90">
        <f>+J166+J156+J145+J135+J122+J111+J102+J91+J75+J63+J53+J31+J15</f>
        <v>1050469.3700000001</v>
      </c>
    </row>
    <row r="173" spans="1:10" ht="12.75" thickBot="1" x14ac:dyDescent="0.25">
      <c r="I173" s="89" t="s">
        <v>161</v>
      </c>
      <c r="J173" s="91">
        <v>1050470.21</v>
      </c>
    </row>
    <row r="174" spans="1:10" ht="12.75" thickTop="1" x14ac:dyDescent="0.2">
      <c r="I174" s="89" t="s">
        <v>24</v>
      </c>
      <c r="J174" s="93">
        <f>+J172-J173</f>
        <v>-0.83999999985098839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workbookViewId="0">
      <selection activeCell="J169" sqref="A1:J169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11.140625" style="98" bestFit="1" customWidth="1"/>
    <col min="8" max="8" width="12.28515625" style="98" bestFit="1" customWidth="1"/>
    <col min="9" max="9" width="11.140625" style="98" bestFit="1" customWidth="1"/>
    <col min="10" max="10" width="12.42578125" style="98" bestFit="1" customWidth="1"/>
    <col min="11" max="11" width="11.140625" style="98" bestFit="1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1044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2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</row>
    <row r="7" spans="1:12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</row>
    <row r="8" spans="1:12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</row>
    <row r="9" spans="1:12" x14ac:dyDescent="0.2">
      <c r="A9" s="110" t="s">
        <v>930</v>
      </c>
      <c r="B9" s="110" t="s">
        <v>931</v>
      </c>
      <c r="C9" s="14"/>
      <c r="D9" s="15"/>
      <c r="E9" s="16"/>
      <c r="G9" s="49"/>
      <c r="H9" s="19"/>
      <c r="I9" s="20"/>
      <c r="J9" s="20"/>
    </row>
    <row r="10" spans="1:12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outlineLevel="1" x14ac:dyDescent="0.2">
      <c r="A11" s="17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2" outlineLevel="1" x14ac:dyDescent="0.2">
      <c r="A12" s="98" t="s">
        <v>932</v>
      </c>
      <c r="B12" s="102">
        <v>42989</v>
      </c>
      <c r="C12" s="138" t="s">
        <v>933</v>
      </c>
      <c r="D12" s="138" t="s">
        <v>933</v>
      </c>
      <c r="E12" s="139" t="s">
        <v>442</v>
      </c>
      <c r="F12" s="49">
        <v>1900</v>
      </c>
      <c r="G12" s="170"/>
      <c r="H12" s="170"/>
      <c r="I12" s="170"/>
      <c r="J12" s="52">
        <f t="shared" ref="J12" si="0">+F12-I12</f>
        <v>1900</v>
      </c>
    </row>
    <row r="13" spans="1:12" outlineLevel="1" x14ac:dyDescent="0.2">
      <c r="A13" s="170"/>
      <c r="B13" s="170"/>
      <c r="C13" s="170"/>
      <c r="D13" s="170"/>
      <c r="E13" s="170"/>
      <c r="F13" s="170"/>
      <c r="G13" s="170"/>
      <c r="H13" s="170"/>
      <c r="I13" s="170"/>
      <c r="J13" s="170"/>
    </row>
    <row r="14" spans="1:12" outlineLevel="1" x14ac:dyDescent="0.2">
      <c r="A14" s="170"/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2" outlineLevel="1" x14ac:dyDescent="0.2">
      <c r="A15" s="170"/>
      <c r="B15" s="170"/>
      <c r="C15" s="170"/>
      <c r="D15" s="170"/>
      <c r="E15" s="170"/>
      <c r="F15" s="60" t="s">
        <v>19</v>
      </c>
      <c r="G15" s="53"/>
      <c r="H15" s="44"/>
      <c r="I15" s="49"/>
      <c r="J15" s="45">
        <f>+SUM(J4:J13)</f>
        <v>1900</v>
      </c>
    </row>
    <row r="16" spans="1:12" ht="12" outlineLevel="1" thickBot="1" x14ac:dyDescent="0.25">
      <c r="A16" s="170"/>
      <c r="B16" s="170"/>
      <c r="C16" s="170"/>
      <c r="D16" s="170"/>
      <c r="E16" s="170"/>
      <c r="F16" s="60" t="s">
        <v>20</v>
      </c>
      <c r="G16" s="53"/>
      <c r="H16" s="44"/>
      <c r="I16" s="49"/>
      <c r="J16" s="61">
        <v>1900</v>
      </c>
    </row>
    <row r="17" spans="1:12" ht="12" outlineLevel="1" thickTop="1" x14ac:dyDescent="0.2">
      <c r="A17" s="170"/>
      <c r="B17" s="170"/>
      <c r="C17" s="170"/>
      <c r="D17" s="170"/>
      <c r="E17" s="170"/>
      <c r="F17" s="60" t="s">
        <v>21</v>
      </c>
      <c r="G17" s="53"/>
      <c r="H17" s="44"/>
      <c r="I17" s="49"/>
      <c r="J17" s="47">
        <f>+J15-J16</f>
        <v>0</v>
      </c>
    </row>
    <row r="18" spans="1:12" outlineLevel="1" x14ac:dyDescent="0.2">
      <c r="A18" s="170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2" outlineLevel="1" x14ac:dyDescent="0.2">
      <c r="A19" s="170"/>
      <c r="B19" s="170"/>
      <c r="C19" s="170"/>
      <c r="D19" s="170"/>
      <c r="E19" s="170"/>
      <c r="F19" s="170"/>
      <c r="G19" s="170"/>
      <c r="H19" s="170"/>
      <c r="I19" s="170"/>
      <c r="J19" s="170"/>
    </row>
    <row r="20" spans="1:12" x14ac:dyDescent="0.2">
      <c r="A20" s="110" t="s">
        <v>22</v>
      </c>
      <c r="B20" s="110" t="s">
        <v>23</v>
      </c>
      <c r="C20" s="14"/>
      <c r="D20" s="15"/>
      <c r="E20" s="16"/>
      <c r="G20" s="49"/>
      <c r="H20" s="19"/>
      <c r="I20" s="20"/>
      <c r="J20" s="20"/>
    </row>
    <row r="21" spans="1:12" outlineLevel="1" x14ac:dyDescent="0.2">
      <c r="A21" s="21" t="s">
        <v>6</v>
      </c>
      <c r="B21" s="21" t="s">
        <v>7</v>
      </c>
      <c r="C21" s="21" t="s">
        <v>8</v>
      </c>
      <c r="D21" s="50" t="s">
        <v>9</v>
      </c>
      <c r="E21" s="23"/>
      <c r="F21" s="24" t="s">
        <v>10</v>
      </c>
      <c r="G21" s="25" t="s">
        <v>6</v>
      </c>
      <c r="H21" s="25" t="s">
        <v>7</v>
      </c>
      <c r="I21" s="24" t="s">
        <v>11</v>
      </c>
      <c r="J21" s="24" t="s">
        <v>24</v>
      </c>
    </row>
    <row r="22" spans="1:12" outlineLevel="1" x14ac:dyDescent="0.2">
      <c r="A22" s="17"/>
      <c r="B22" s="51"/>
      <c r="C22" s="17"/>
      <c r="D22" s="17"/>
      <c r="E22" s="23"/>
      <c r="F22" s="17"/>
      <c r="G22" s="17"/>
      <c r="H22" s="19"/>
      <c r="I22" s="20"/>
      <c r="J22" s="52"/>
    </row>
    <row r="23" spans="1:12" outlineLevel="1" x14ac:dyDescent="0.2">
      <c r="A23" s="145" t="s">
        <v>567</v>
      </c>
      <c r="B23" s="146">
        <v>42916</v>
      </c>
      <c r="C23" s="147" t="s">
        <v>309</v>
      </c>
      <c r="D23" s="148" t="s">
        <v>568</v>
      </c>
      <c r="E23" s="149" t="s">
        <v>28</v>
      </c>
      <c r="F23" s="143">
        <v>22794.37</v>
      </c>
      <c r="G23" s="150"/>
      <c r="H23" s="151"/>
      <c r="I23" s="152"/>
      <c r="J23" s="153">
        <f t="shared" ref="J23:J27" si="1">+F23-I23</f>
        <v>22794.37</v>
      </c>
    </row>
    <row r="24" spans="1:12" outlineLevel="1" x14ac:dyDescent="0.2">
      <c r="A24" s="98" t="s">
        <v>628</v>
      </c>
      <c r="B24" s="102">
        <v>42978</v>
      </c>
      <c r="C24" s="55" t="s">
        <v>872</v>
      </c>
      <c r="D24" s="135" t="s">
        <v>875</v>
      </c>
      <c r="E24" s="135" t="s">
        <v>28</v>
      </c>
      <c r="F24" s="49">
        <v>8328.73</v>
      </c>
      <c r="G24" s="53"/>
      <c r="H24" s="58"/>
      <c r="I24" s="59"/>
      <c r="J24" s="52">
        <f t="shared" si="1"/>
        <v>8328.73</v>
      </c>
    </row>
    <row r="25" spans="1:12" outlineLevel="1" x14ac:dyDescent="0.2">
      <c r="A25" s="98" t="s">
        <v>995</v>
      </c>
      <c r="B25" s="102">
        <v>43021</v>
      </c>
      <c r="C25" s="138" t="s">
        <v>996</v>
      </c>
      <c r="D25" s="139" t="s">
        <v>997</v>
      </c>
      <c r="E25" s="139" t="s">
        <v>28</v>
      </c>
      <c r="F25" s="49">
        <v>11503.51</v>
      </c>
      <c r="G25" s="53"/>
      <c r="H25" s="58"/>
      <c r="I25" s="59"/>
      <c r="J25" s="52">
        <f t="shared" si="1"/>
        <v>11503.51</v>
      </c>
    </row>
    <row r="26" spans="1:12" outlineLevel="1" x14ac:dyDescent="0.2">
      <c r="A26" s="98" t="s">
        <v>998</v>
      </c>
      <c r="B26" s="102">
        <v>43021</v>
      </c>
      <c r="C26" s="138" t="s">
        <v>999</v>
      </c>
      <c r="D26" s="139" t="s">
        <v>1000</v>
      </c>
      <c r="E26" s="139" t="s">
        <v>28</v>
      </c>
      <c r="F26" s="49">
        <v>11634.34</v>
      </c>
      <c r="G26" s="53"/>
      <c r="H26" s="58"/>
      <c r="I26" s="59"/>
      <c r="J26" s="52">
        <f t="shared" si="1"/>
        <v>11634.34</v>
      </c>
    </row>
    <row r="27" spans="1:12" outlineLevel="1" x14ac:dyDescent="0.2">
      <c r="A27" s="98" t="s">
        <v>1021</v>
      </c>
      <c r="B27" s="102">
        <v>43039</v>
      </c>
      <c r="C27" s="138" t="s">
        <v>1022</v>
      </c>
      <c r="D27" s="139" t="s">
        <v>1023</v>
      </c>
      <c r="E27" s="135" t="s">
        <v>28</v>
      </c>
      <c r="F27" s="49">
        <v>61775.53</v>
      </c>
      <c r="G27" s="53"/>
      <c r="H27" s="58"/>
      <c r="I27" s="59"/>
      <c r="J27" s="52">
        <f t="shared" si="1"/>
        <v>61775.53</v>
      </c>
    </row>
    <row r="28" spans="1:12" outlineLevel="1" x14ac:dyDescent="0.2">
      <c r="B28" s="102"/>
      <c r="C28" s="138"/>
      <c r="D28" s="139"/>
      <c r="E28" s="135"/>
      <c r="F28" s="49"/>
      <c r="G28" s="53"/>
      <c r="H28" s="58"/>
      <c r="I28" s="59"/>
      <c r="J28" s="52"/>
    </row>
    <row r="29" spans="1:12" outlineLevel="1" x14ac:dyDescent="0.2">
      <c r="B29" s="102"/>
      <c r="C29" s="55"/>
      <c r="D29" s="135"/>
      <c r="E29" s="135"/>
      <c r="F29" s="49"/>
      <c r="G29" s="53"/>
      <c r="H29" s="58"/>
      <c r="I29" s="59"/>
      <c r="J29" s="52"/>
    </row>
    <row r="30" spans="1:12" outlineLevel="1" x14ac:dyDescent="0.2">
      <c r="A30" s="53"/>
      <c r="B30" s="105"/>
      <c r="C30" s="44"/>
      <c r="D30" s="17"/>
      <c r="E30" s="16"/>
      <c r="F30" s="60" t="s">
        <v>19</v>
      </c>
      <c r="G30" s="53"/>
      <c r="H30" s="44"/>
      <c r="I30" s="49"/>
      <c r="J30" s="45">
        <f>+SUM(J22:J27)</f>
        <v>116036.48</v>
      </c>
    </row>
    <row r="31" spans="1:12" ht="12" outlineLevel="1" thickBot="1" x14ac:dyDescent="0.25">
      <c r="A31" s="53"/>
      <c r="B31" s="105"/>
      <c r="C31" s="44"/>
      <c r="D31" s="17"/>
      <c r="E31" s="16"/>
      <c r="F31" s="60" t="s">
        <v>20</v>
      </c>
      <c r="G31" s="53"/>
      <c r="H31" s="44"/>
      <c r="I31" s="49"/>
      <c r="J31" s="61">
        <v>116036.47</v>
      </c>
      <c r="L31" s="79"/>
    </row>
    <row r="32" spans="1:12" ht="12" outlineLevel="1" thickTop="1" x14ac:dyDescent="0.2">
      <c r="A32" s="53"/>
      <c r="B32" s="105"/>
      <c r="C32" s="44"/>
      <c r="D32" s="17"/>
      <c r="E32" s="16"/>
      <c r="F32" s="60" t="s">
        <v>21</v>
      </c>
      <c r="G32" s="53"/>
      <c r="H32" s="44"/>
      <c r="I32" s="49"/>
      <c r="J32" s="47">
        <f>+J30-J31</f>
        <v>9.9999999947613105E-3</v>
      </c>
      <c r="L32" s="92"/>
    </row>
    <row r="33" spans="1:11" outlineLevel="1" x14ac:dyDescent="0.2">
      <c r="B33" s="103"/>
      <c r="C33" s="106"/>
    </row>
    <row r="34" spans="1:11" x14ac:dyDescent="0.2">
      <c r="A34" s="110" t="s">
        <v>51</v>
      </c>
      <c r="B34" s="110" t="s">
        <v>52</v>
      </c>
      <c r="C34" s="107"/>
      <c r="D34" s="15"/>
      <c r="E34" s="62"/>
      <c r="F34" s="63"/>
      <c r="G34" s="49"/>
      <c r="H34" s="19"/>
      <c r="I34" s="20"/>
      <c r="J34" s="20"/>
    </row>
    <row r="35" spans="1:11" outlineLevel="1" x14ac:dyDescent="0.2">
      <c r="A35" s="21" t="s">
        <v>6</v>
      </c>
      <c r="B35" s="21" t="s">
        <v>7</v>
      </c>
      <c r="C35" s="21" t="s">
        <v>8</v>
      </c>
      <c r="D35" s="50" t="s">
        <v>9</v>
      </c>
      <c r="E35" s="23"/>
      <c r="F35" s="24" t="s">
        <v>10</v>
      </c>
      <c r="G35" s="25" t="s">
        <v>6</v>
      </c>
      <c r="H35" s="25" t="s">
        <v>7</v>
      </c>
      <c r="I35" s="24" t="s">
        <v>11</v>
      </c>
      <c r="J35" s="24" t="s">
        <v>24</v>
      </c>
      <c r="K35" s="53"/>
    </row>
    <row r="36" spans="1:11" outlineLevel="1" x14ac:dyDescent="0.2">
      <c r="A36" s="145" t="s">
        <v>586</v>
      </c>
      <c r="B36" s="146">
        <v>42912</v>
      </c>
      <c r="C36" s="154" t="s">
        <v>587</v>
      </c>
      <c r="D36" s="154" t="s">
        <v>588</v>
      </c>
      <c r="E36" s="154" t="s">
        <v>28</v>
      </c>
      <c r="F36" s="144">
        <v>2981.34</v>
      </c>
      <c r="G36" s="150"/>
      <c r="H36" s="155"/>
      <c r="I36" s="156"/>
      <c r="J36" s="153">
        <f t="shared" ref="J36:J48" si="2">+F36-I36</f>
        <v>2981.34</v>
      </c>
      <c r="K36" s="53"/>
    </row>
    <row r="37" spans="1:11" outlineLevel="1" x14ac:dyDescent="0.2">
      <c r="A37" s="98" t="s">
        <v>689</v>
      </c>
      <c r="B37" s="102">
        <v>42940</v>
      </c>
      <c r="C37" s="55" t="s">
        <v>690</v>
      </c>
      <c r="D37" s="55" t="s">
        <v>691</v>
      </c>
      <c r="E37" s="55" t="s">
        <v>28</v>
      </c>
      <c r="F37" s="76">
        <v>2634.91</v>
      </c>
      <c r="G37" s="17"/>
      <c r="H37" s="51"/>
      <c r="I37" s="64"/>
      <c r="J37" s="52">
        <f t="shared" si="2"/>
        <v>2634.91</v>
      </c>
      <c r="K37" s="53"/>
    </row>
    <row r="38" spans="1:11" outlineLevel="1" x14ac:dyDescent="0.2">
      <c r="A38" s="98" t="s">
        <v>934</v>
      </c>
      <c r="B38" s="102">
        <v>42998</v>
      </c>
      <c r="C38" s="55" t="s">
        <v>937</v>
      </c>
      <c r="D38" s="55" t="s">
        <v>938</v>
      </c>
      <c r="E38" s="138" t="s">
        <v>28</v>
      </c>
      <c r="F38" s="136">
        <v>174686.69</v>
      </c>
      <c r="G38" s="17"/>
      <c r="H38" s="51"/>
      <c r="I38" s="64"/>
      <c r="J38" s="52">
        <f t="shared" si="2"/>
        <v>174686.69</v>
      </c>
      <c r="K38" s="53"/>
    </row>
    <row r="39" spans="1:11" outlineLevel="1" x14ac:dyDescent="0.2">
      <c r="A39" s="98" t="s">
        <v>935</v>
      </c>
      <c r="B39" s="102">
        <v>42998</v>
      </c>
      <c r="C39" s="55" t="s">
        <v>939</v>
      </c>
      <c r="D39" s="55" t="s">
        <v>940</v>
      </c>
      <c r="E39" s="138" t="s">
        <v>28</v>
      </c>
      <c r="F39" s="136">
        <v>40548.93</v>
      </c>
      <c r="G39" s="17"/>
      <c r="H39" s="51"/>
      <c r="I39" s="64"/>
      <c r="J39" s="52">
        <f t="shared" si="2"/>
        <v>40548.93</v>
      </c>
      <c r="K39" s="53"/>
    </row>
    <row r="40" spans="1:11" outlineLevel="1" x14ac:dyDescent="0.2">
      <c r="A40" s="98" t="s">
        <v>399</v>
      </c>
      <c r="B40" s="102">
        <v>43005</v>
      </c>
      <c r="C40" s="55" t="s">
        <v>943</v>
      </c>
      <c r="D40" s="55" t="s">
        <v>944</v>
      </c>
      <c r="E40" s="138" t="s">
        <v>28</v>
      </c>
      <c r="F40" s="136">
        <v>11618.98</v>
      </c>
      <c r="G40" s="17"/>
      <c r="H40" s="51"/>
      <c r="I40" s="64"/>
      <c r="J40" s="52">
        <f t="shared" si="2"/>
        <v>11618.98</v>
      </c>
      <c r="K40" s="53"/>
    </row>
    <row r="41" spans="1:11" outlineLevel="1" x14ac:dyDescent="0.2">
      <c r="A41" s="98" t="s">
        <v>975</v>
      </c>
      <c r="B41" s="102">
        <v>43006</v>
      </c>
      <c r="C41" s="55" t="s">
        <v>976</v>
      </c>
      <c r="D41" s="55" t="s">
        <v>977</v>
      </c>
      <c r="E41" s="138" t="s">
        <v>28</v>
      </c>
      <c r="F41" s="136">
        <v>10036.42</v>
      </c>
      <c r="G41" s="17"/>
      <c r="H41" s="51"/>
      <c r="I41" s="64"/>
      <c r="J41" s="52">
        <f t="shared" si="2"/>
        <v>10036.42</v>
      </c>
      <c r="K41" s="53"/>
    </row>
    <row r="42" spans="1:11" outlineLevel="1" x14ac:dyDescent="0.2">
      <c r="A42" s="98" t="s">
        <v>926</v>
      </c>
      <c r="B42" s="102">
        <v>43007</v>
      </c>
      <c r="C42" s="55" t="s">
        <v>990</v>
      </c>
      <c r="D42" s="55" t="s">
        <v>991</v>
      </c>
      <c r="E42" s="138" t="s">
        <v>28</v>
      </c>
      <c r="F42" s="136">
        <v>168185.01</v>
      </c>
      <c r="G42" s="17"/>
      <c r="H42" s="51"/>
      <c r="I42" s="64"/>
      <c r="J42" s="52">
        <f t="shared" si="2"/>
        <v>168185.01</v>
      </c>
      <c r="K42" s="53"/>
    </row>
    <row r="43" spans="1:11" outlineLevel="1" x14ac:dyDescent="0.2">
      <c r="A43" s="98" t="s">
        <v>1001</v>
      </c>
      <c r="B43" s="102">
        <v>43018</v>
      </c>
      <c r="C43" s="55" t="s">
        <v>1002</v>
      </c>
      <c r="D43" s="55" t="s">
        <v>1003</v>
      </c>
      <c r="E43" s="138" t="s">
        <v>28</v>
      </c>
      <c r="F43" s="136">
        <v>25793.86</v>
      </c>
      <c r="G43" s="17"/>
      <c r="H43" s="51"/>
      <c r="I43" s="64"/>
      <c r="J43" s="52">
        <f t="shared" si="2"/>
        <v>25793.86</v>
      </c>
      <c r="K43" s="53"/>
    </row>
    <row r="44" spans="1:11" outlineLevel="1" x14ac:dyDescent="0.2">
      <c r="A44" s="98" t="s">
        <v>1004</v>
      </c>
      <c r="B44" s="102">
        <v>43022</v>
      </c>
      <c r="C44" s="55" t="s">
        <v>1005</v>
      </c>
      <c r="D44" s="55" t="s">
        <v>1006</v>
      </c>
      <c r="E44" s="138" t="s">
        <v>28</v>
      </c>
      <c r="F44" s="136">
        <v>9960.51</v>
      </c>
      <c r="G44" s="17"/>
      <c r="H44" s="51"/>
      <c r="I44" s="64"/>
      <c r="J44" s="52">
        <f t="shared" si="2"/>
        <v>9960.51</v>
      </c>
      <c r="K44" s="53"/>
    </row>
    <row r="45" spans="1:11" outlineLevel="1" x14ac:dyDescent="0.2">
      <c r="A45" s="98" t="s">
        <v>1007</v>
      </c>
      <c r="B45" s="102">
        <v>43024</v>
      </c>
      <c r="C45" s="55" t="s">
        <v>1008</v>
      </c>
      <c r="D45" s="55" t="s">
        <v>1009</v>
      </c>
      <c r="E45" s="138" t="s">
        <v>28</v>
      </c>
      <c r="F45" s="136">
        <v>2081.62</v>
      </c>
      <c r="G45" s="17"/>
      <c r="H45" s="51"/>
      <c r="I45" s="64"/>
      <c r="J45" s="52">
        <f t="shared" si="2"/>
        <v>2081.62</v>
      </c>
      <c r="K45" s="53"/>
    </row>
    <row r="46" spans="1:11" outlineLevel="1" x14ac:dyDescent="0.2">
      <c r="A46" s="98" t="s">
        <v>1024</v>
      </c>
      <c r="B46" s="102">
        <v>43031</v>
      </c>
      <c r="C46" s="55" t="s">
        <v>1025</v>
      </c>
      <c r="D46" s="55" t="s">
        <v>1026</v>
      </c>
      <c r="E46" s="55" t="s">
        <v>28</v>
      </c>
      <c r="F46" s="136">
        <v>218956.84</v>
      </c>
      <c r="G46" s="17"/>
      <c r="H46" s="51"/>
      <c r="I46" s="64"/>
      <c r="J46" s="52">
        <f t="shared" si="2"/>
        <v>218956.84</v>
      </c>
      <c r="K46" s="53"/>
    </row>
    <row r="47" spans="1:11" outlineLevel="1" x14ac:dyDescent="0.2">
      <c r="A47" s="98" t="s">
        <v>1030</v>
      </c>
      <c r="B47" s="102">
        <v>43033</v>
      </c>
      <c r="C47" s="55" t="s">
        <v>1031</v>
      </c>
      <c r="D47" s="55" t="s">
        <v>1032</v>
      </c>
      <c r="E47" s="55" t="s">
        <v>28</v>
      </c>
      <c r="F47" s="136">
        <v>152040.76999999999</v>
      </c>
      <c r="G47" s="17"/>
      <c r="H47" s="51"/>
      <c r="I47" s="64"/>
      <c r="J47" s="52">
        <f t="shared" si="2"/>
        <v>152040.76999999999</v>
      </c>
      <c r="K47" s="53"/>
    </row>
    <row r="48" spans="1:11" outlineLevel="1" x14ac:dyDescent="0.2">
      <c r="A48" s="98" t="s">
        <v>1027</v>
      </c>
      <c r="B48" s="102">
        <v>43034</v>
      </c>
      <c r="C48" s="55" t="s">
        <v>1028</v>
      </c>
      <c r="D48" s="55" t="s">
        <v>1029</v>
      </c>
      <c r="E48" s="55" t="s">
        <v>28</v>
      </c>
      <c r="F48" s="136">
        <v>10978.85</v>
      </c>
      <c r="G48" s="17"/>
      <c r="H48" s="51"/>
      <c r="I48" s="64"/>
      <c r="J48" s="52">
        <f t="shared" si="2"/>
        <v>10978.85</v>
      </c>
      <c r="K48" s="53"/>
    </row>
    <row r="49" spans="1:13" outlineLevel="1" x14ac:dyDescent="0.2">
      <c r="B49" s="102"/>
      <c r="C49" s="55"/>
      <c r="D49" s="55"/>
      <c r="E49" s="138"/>
      <c r="F49" s="136"/>
      <c r="G49" s="17"/>
      <c r="H49" s="51"/>
      <c r="I49" s="64"/>
      <c r="J49" s="52"/>
      <c r="K49" s="53"/>
    </row>
    <row r="50" spans="1:13" outlineLevel="1" x14ac:dyDescent="0.2">
      <c r="A50" s="53"/>
      <c r="B50" s="39"/>
      <c r="C50" s="44"/>
      <c r="D50" s="55"/>
      <c r="E50" s="53"/>
      <c r="F50" s="60" t="s">
        <v>19</v>
      </c>
      <c r="G50" s="53"/>
      <c r="H50" s="44"/>
      <c r="I50" s="49"/>
      <c r="J50" s="45">
        <f>+SUM(J36:J48)</f>
        <v>830504.73</v>
      </c>
    </row>
    <row r="51" spans="1:13" ht="12" outlineLevel="1" thickBot="1" x14ac:dyDescent="0.25">
      <c r="A51" s="53"/>
      <c r="B51" s="39"/>
      <c r="C51" s="44"/>
      <c r="D51" s="55"/>
      <c r="E51" s="53"/>
      <c r="F51" s="60" t="s">
        <v>20</v>
      </c>
      <c r="G51" s="53"/>
      <c r="H51" s="44"/>
      <c r="I51" s="49"/>
      <c r="J51" s="67">
        <v>830504.67</v>
      </c>
      <c r="L51" s="79"/>
      <c r="M51" s="79"/>
    </row>
    <row r="52" spans="1:13" outlineLevel="1" x14ac:dyDescent="0.2">
      <c r="A52" s="53"/>
      <c r="B52" s="39"/>
      <c r="C52" s="44"/>
      <c r="D52" s="55"/>
      <c r="E52" s="53"/>
      <c r="F52" s="60" t="s">
        <v>21</v>
      </c>
      <c r="G52" s="53"/>
      <c r="H52" s="44"/>
      <c r="I52" s="49"/>
      <c r="J52" s="47">
        <f>+J50-J51</f>
        <v>5.9999999939464033E-2</v>
      </c>
    </row>
    <row r="53" spans="1:13" outlineLevel="1" x14ac:dyDescent="0.2">
      <c r="A53" s="53"/>
      <c r="B53" s="39"/>
      <c r="C53" s="44"/>
      <c r="D53" s="55"/>
      <c r="E53" s="53"/>
      <c r="F53" s="60"/>
      <c r="G53" s="53"/>
      <c r="H53" s="44"/>
      <c r="I53" s="49"/>
      <c r="J53" s="47"/>
    </row>
    <row r="54" spans="1:13" x14ac:dyDescent="0.2">
      <c r="A54" s="110" t="s">
        <v>799</v>
      </c>
      <c r="B54" s="13" t="s">
        <v>800</v>
      </c>
      <c r="C54" s="107"/>
      <c r="D54" s="15" t="s">
        <v>167</v>
      </c>
      <c r="E54" s="16"/>
      <c r="F54" s="17"/>
      <c r="G54" s="18"/>
      <c r="H54" s="19"/>
      <c r="I54" s="20"/>
      <c r="J54" s="20"/>
    </row>
    <row r="55" spans="1:13" outlineLevel="1" x14ac:dyDescent="0.2">
      <c r="A55" s="21" t="s">
        <v>6</v>
      </c>
      <c r="B55" s="21" t="s">
        <v>7</v>
      </c>
      <c r="C55" s="22" t="s">
        <v>8</v>
      </c>
      <c r="D55" s="22" t="s">
        <v>9</v>
      </c>
      <c r="E55" s="23"/>
      <c r="F55" s="24" t="s">
        <v>10</v>
      </c>
      <c r="G55" s="25" t="s">
        <v>6</v>
      </c>
      <c r="H55" s="25" t="s">
        <v>7</v>
      </c>
      <c r="I55" s="24" t="s">
        <v>11</v>
      </c>
      <c r="J55" s="24" t="s">
        <v>24</v>
      </c>
    </row>
    <row r="56" spans="1:13" outlineLevel="1" x14ac:dyDescent="0.2">
      <c r="A56" s="53"/>
      <c r="B56" s="39"/>
      <c r="C56" s="44"/>
      <c r="D56" s="55"/>
      <c r="E56" s="53"/>
      <c r="F56" s="60"/>
      <c r="G56" s="53"/>
      <c r="H56" s="44"/>
      <c r="I56" s="49"/>
      <c r="J56" s="47"/>
    </row>
    <row r="57" spans="1:13" outlineLevel="1" x14ac:dyDescent="0.2">
      <c r="A57" s="98" t="s">
        <v>801</v>
      </c>
      <c r="B57" s="102">
        <v>42937</v>
      </c>
      <c r="C57" s="55" t="s">
        <v>802</v>
      </c>
      <c r="D57" s="55" t="s">
        <v>803</v>
      </c>
      <c r="E57" s="138" t="s">
        <v>28</v>
      </c>
      <c r="F57" s="136">
        <v>279.33999999999997</v>
      </c>
      <c r="G57" s="17"/>
      <c r="H57" s="51"/>
      <c r="I57" s="64"/>
      <c r="J57" s="52">
        <f t="shared" ref="J57" si="3">+F57-I57</f>
        <v>279.33999999999997</v>
      </c>
    </row>
    <row r="58" spans="1:13" outlineLevel="1" x14ac:dyDescent="0.2">
      <c r="B58" s="102"/>
      <c r="C58" s="55"/>
      <c r="D58" s="55"/>
      <c r="E58" s="55"/>
      <c r="F58" s="136"/>
      <c r="G58" s="17"/>
      <c r="H58" s="51"/>
      <c r="I58" s="64"/>
      <c r="J58" s="52"/>
    </row>
    <row r="59" spans="1:13" outlineLevel="1" x14ac:dyDescent="0.2">
      <c r="B59" s="102"/>
      <c r="F59" s="49"/>
      <c r="G59" s="17"/>
      <c r="H59" s="51"/>
      <c r="I59" s="64"/>
      <c r="J59" s="52"/>
    </row>
    <row r="60" spans="1:13" outlineLevel="1" x14ac:dyDescent="0.2">
      <c r="A60" s="53"/>
      <c r="B60" s="39"/>
      <c r="C60" s="44"/>
      <c r="D60" s="55"/>
      <c r="E60" s="53"/>
      <c r="F60" s="60" t="s">
        <v>19</v>
      </c>
      <c r="G60" s="53"/>
      <c r="H60" s="44"/>
      <c r="I60" s="49"/>
      <c r="J60" s="45">
        <f>+J57</f>
        <v>279.33999999999997</v>
      </c>
    </row>
    <row r="61" spans="1:13" ht="12" outlineLevel="1" thickBot="1" x14ac:dyDescent="0.25">
      <c r="A61" s="53"/>
      <c r="B61" s="39"/>
      <c r="C61" s="44"/>
      <c r="D61" s="55"/>
      <c r="E61" s="53"/>
      <c r="F61" s="60" t="s">
        <v>20</v>
      </c>
      <c r="G61" s="53"/>
      <c r="H61" s="44"/>
      <c r="I61" s="49"/>
      <c r="J61" s="67">
        <v>279.33999999999997</v>
      </c>
      <c r="L61" s="92"/>
    </row>
    <row r="62" spans="1:13" outlineLevel="1" x14ac:dyDescent="0.2">
      <c r="A62" s="53"/>
      <c r="B62" s="39"/>
      <c r="C62" s="44"/>
      <c r="D62" s="55"/>
      <c r="E62" s="53"/>
      <c r="F62" s="60" t="s">
        <v>21</v>
      </c>
      <c r="G62" s="53"/>
      <c r="H62" s="44"/>
      <c r="I62" s="49"/>
      <c r="J62" s="47">
        <f>+J60-J61</f>
        <v>0</v>
      </c>
    </row>
    <row r="63" spans="1:13" outlineLevel="1" x14ac:dyDescent="0.2">
      <c r="A63" s="53"/>
      <c r="B63" s="39"/>
      <c r="C63" s="44"/>
      <c r="D63" s="55"/>
      <c r="E63" s="53"/>
      <c r="F63" s="60"/>
      <c r="G63" s="53"/>
      <c r="H63" s="44"/>
      <c r="I63" s="49"/>
      <c r="J63" s="47"/>
    </row>
    <row r="64" spans="1:13" outlineLevel="1" x14ac:dyDescent="0.2">
      <c r="A64" s="53"/>
      <c r="B64" s="39"/>
      <c r="C64" s="44"/>
      <c r="D64" s="55"/>
      <c r="E64" s="53"/>
      <c r="F64" s="60"/>
      <c r="G64" s="53"/>
      <c r="H64" s="44"/>
      <c r="I64" s="49"/>
      <c r="J64" s="47"/>
    </row>
    <row r="65" spans="1:13" x14ac:dyDescent="0.2">
      <c r="A65" s="110" t="s">
        <v>901</v>
      </c>
      <c r="B65" s="13" t="s">
        <v>902</v>
      </c>
      <c r="C65" s="107"/>
      <c r="D65" s="15" t="s">
        <v>167</v>
      </c>
      <c r="E65" s="16"/>
      <c r="F65" s="17"/>
      <c r="G65" s="18"/>
      <c r="H65" s="19"/>
      <c r="I65" s="20"/>
      <c r="J65" s="20"/>
    </row>
    <row r="66" spans="1:13" outlineLevel="1" x14ac:dyDescent="0.2">
      <c r="A66" s="21" t="s">
        <v>6</v>
      </c>
      <c r="B66" s="21" t="s">
        <v>7</v>
      </c>
      <c r="C66" s="22" t="s">
        <v>8</v>
      </c>
      <c r="D66" s="22" t="s">
        <v>9</v>
      </c>
      <c r="E66" s="23"/>
      <c r="F66" s="24" t="s">
        <v>10</v>
      </c>
      <c r="G66" s="25" t="s">
        <v>6</v>
      </c>
      <c r="H66" s="25" t="s">
        <v>7</v>
      </c>
      <c r="I66" s="24" t="s">
        <v>11</v>
      </c>
      <c r="J66" s="24" t="s">
        <v>24</v>
      </c>
    </row>
    <row r="67" spans="1:13" outlineLevel="1" x14ac:dyDescent="0.2">
      <c r="A67" s="53"/>
      <c r="B67" s="39"/>
      <c r="C67" s="44"/>
      <c r="D67" s="55"/>
      <c r="E67" s="53"/>
      <c r="F67" s="60"/>
      <c r="G67" s="53"/>
      <c r="H67" s="44"/>
      <c r="I67" s="49"/>
      <c r="J67" s="47"/>
    </row>
    <row r="68" spans="1:13" outlineLevel="1" x14ac:dyDescent="0.2">
      <c r="A68" s="98" t="s">
        <v>903</v>
      </c>
      <c r="B68" s="102">
        <v>42978</v>
      </c>
      <c r="C68" s="55" t="s">
        <v>904</v>
      </c>
      <c r="D68" s="55" t="s">
        <v>905</v>
      </c>
      <c r="E68" s="138" t="s">
        <v>28</v>
      </c>
      <c r="F68" s="136">
        <v>52490.79</v>
      </c>
      <c r="G68" s="17"/>
      <c r="H68" s="51"/>
      <c r="I68" s="64"/>
      <c r="J68" s="52">
        <f t="shared" ref="J68:J70" si="4">+F68-I68</f>
        <v>52490.79</v>
      </c>
    </row>
    <row r="69" spans="1:13" outlineLevel="1" x14ac:dyDescent="0.2">
      <c r="A69" s="98" t="s">
        <v>947</v>
      </c>
      <c r="B69" s="102">
        <v>42982</v>
      </c>
      <c r="C69" s="55" t="s">
        <v>946</v>
      </c>
      <c r="D69" s="55" t="s">
        <v>945</v>
      </c>
      <c r="E69" s="138" t="s">
        <v>28</v>
      </c>
      <c r="F69" s="136">
        <v>28635.98</v>
      </c>
      <c r="G69" s="17"/>
      <c r="H69" s="51"/>
      <c r="I69" s="64"/>
      <c r="J69" s="52">
        <f t="shared" si="4"/>
        <v>28635.98</v>
      </c>
    </row>
    <row r="70" spans="1:13" outlineLevel="1" x14ac:dyDescent="0.2">
      <c r="A70" s="98" t="s">
        <v>1012</v>
      </c>
      <c r="B70" s="102">
        <v>43017</v>
      </c>
      <c r="C70" s="55" t="s">
        <v>1011</v>
      </c>
      <c r="D70" s="55" t="s">
        <v>1010</v>
      </c>
      <c r="E70" s="138" t="s">
        <v>28</v>
      </c>
      <c r="F70" s="136">
        <v>9654</v>
      </c>
      <c r="G70" s="17"/>
      <c r="H70" s="51"/>
      <c r="I70" s="64"/>
      <c r="J70" s="52">
        <f t="shared" si="4"/>
        <v>9654</v>
      </c>
    </row>
    <row r="71" spans="1:13" outlineLevel="1" x14ac:dyDescent="0.2">
      <c r="B71" s="102"/>
      <c r="C71" s="55"/>
      <c r="D71" s="55"/>
      <c r="E71" s="138"/>
      <c r="F71" s="136"/>
      <c r="G71" s="17"/>
      <c r="H71" s="51"/>
      <c r="I71" s="64"/>
      <c r="J71" s="52"/>
    </row>
    <row r="72" spans="1:13" outlineLevel="1" x14ac:dyDescent="0.2">
      <c r="B72" s="102"/>
      <c r="C72" s="55"/>
      <c r="D72" s="55"/>
      <c r="E72" s="55"/>
      <c r="F72" s="136"/>
      <c r="G72" s="17"/>
      <c r="H72" s="51"/>
      <c r="I72" s="64"/>
      <c r="J72" s="52"/>
    </row>
    <row r="73" spans="1:13" outlineLevel="1" x14ac:dyDescent="0.2">
      <c r="B73" s="102"/>
      <c r="F73" s="49"/>
      <c r="G73" s="17"/>
      <c r="H73" s="51"/>
      <c r="I73" s="64"/>
      <c r="J73" s="52"/>
    </row>
    <row r="74" spans="1:13" outlineLevel="1" x14ac:dyDescent="0.2">
      <c r="A74" s="53"/>
      <c r="B74" s="39"/>
      <c r="C74" s="44"/>
      <c r="D74" s="55"/>
      <c r="E74" s="53"/>
      <c r="F74" s="60" t="s">
        <v>19</v>
      </c>
      <c r="G74" s="53"/>
      <c r="H74" s="44"/>
      <c r="I74" s="49"/>
      <c r="J74" s="45">
        <f>+J68+J69+J70</f>
        <v>90780.77</v>
      </c>
    </row>
    <row r="75" spans="1:13" ht="12" outlineLevel="1" thickBot="1" x14ac:dyDescent="0.25">
      <c r="A75" s="53"/>
      <c r="B75" s="39"/>
      <c r="C75" s="44"/>
      <c r="D75" s="55"/>
      <c r="E75" s="53"/>
      <c r="F75" s="60" t="s">
        <v>20</v>
      </c>
      <c r="G75" s="53"/>
      <c r="H75" s="44"/>
      <c r="I75" s="49"/>
      <c r="J75" s="67">
        <v>90780.77</v>
      </c>
      <c r="L75" s="92"/>
    </row>
    <row r="76" spans="1:13" outlineLevel="1" x14ac:dyDescent="0.2">
      <c r="A76" s="53"/>
      <c r="B76" s="39"/>
      <c r="C76" s="44"/>
      <c r="D76" s="55"/>
      <c r="E76" s="53"/>
      <c r="F76" s="60" t="s">
        <v>21</v>
      </c>
      <c r="G76" s="53"/>
      <c r="H76" s="44"/>
      <c r="I76" s="49"/>
      <c r="J76" s="47">
        <f>+J74-J75</f>
        <v>0</v>
      </c>
    </row>
    <row r="77" spans="1:13" outlineLevel="1" x14ac:dyDescent="0.2">
      <c r="A77" s="53"/>
      <c r="B77" s="39"/>
      <c r="C77" s="44"/>
      <c r="D77" s="55"/>
      <c r="E77" s="53"/>
      <c r="F77" s="60"/>
      <c r="G77" s="53"/>
      <c r="H77" s="44"/>
      <c r="I77" s="49"/>
      <c r="J77" s="47"/>
    </row>
    <row r="78" spans="1:13" outlineLevel="1" x14ac:dyDescent="0.2">
      <c r="B78" s="103"/>
      <c r="C78" s="106"/>
      <c r="E78" s="16"/>
      <c r="F78" s="43"/>
      <c r="H78" s="44"/>
      <c r="J78" s="68"/>
    </row>
    <row r="79" spans="1:13" x14ac:dyDescent="0.2">
      <c r="A79" s="110" t="s">
        <v>102</v>
      </c>
      <c r="B79" s="13" t="s">
        <v>328</v>
      </c>
      <c r="C79" s="107"/>
      <c r="D79" s="15" t="s">
        <v>167</v>
      </c>
      <c r="E79" s="16"/>
      <c r="F79" s="17"/>
      <c r="G79" s="18"/>
      <c r="H79" s="19"/>
      <c r="I79" s="20"/>
      <c r="J79" s="20"/>
      <c r="L79" s="79"/>
      <c r="M79" s="79"/>
    </row>
    <row r="80" spans="1:13" outlineLevel="1" x14ac:dyDescent="0.2">
      <c r="A80" s="21" t="s">
        <v>6</v>
      </c>
      <c r="B80" s="21" t="s">
        <v>7</v>
      </c>
      <c r="C80" s="22" t="s">
        <v>8</v>
      </c>
      <c r="D80" s="22" t="s">
        <v>9</v>
      </c>
      <c r="E80" s="23"/>
      <c r="F80" s="24" t="s">
        <v>10</v>
      </c>
      <c r="G80" s="25" t="s">
        <v>6</v>
      </c>
      <c r="H80" s="25" t="s">
        <v>7</v>
      </c>
      <c r="I80" s="24" t="s">
        <v>11</v>
      </c>
      <c r="J80" s="24" t="s">
        <v>24</v>
      </c>
      <c r="L80" s="79"/>
      <c r="M80" s="79"/>
    </row>
    <row r="81" spans="1:13" outlineLevel="1" x14ac:dyDescent="0.2">
      <c r="A81" s="26"/>
      <c r="B81" s="21"/>
      <c r="C81" s="108"/>
      <c r="D81" s="27"/>
      <c r="E81" s="23"/>
      <c r="F81" s="28"/>
      <c r="G81" s="29"/>
      <c r="H81" s="30"/>
      <c r="I81" s="28"/>
      <c r="J81" s="80"/>
      <c r="L81" s="79"/>
      <c r="M81" s="79"/>
    </row>
    <row r="82" spans="1:13" outlineLevel="1" x14ac:dyDescent="0.2">
      <c r="A82" s="145" t="s">
        <v>516</v>
      </c>
      <c r="B82" s="146">
        <v>42885</v>
      </c>
      <c r="C82" s="145" t="s">
        <v>517</v>
      </c>
      <c r="D82" s="145" t="s">
        <v>531</v>
      </c>
      <c r="E82" s="145" t="s">
        <v>28</v>
      </c>
      <c r="F82" s="143">
        <v>9686.2800000000007</v>
      </c>
      <c r="G82" s="98" t="s">
        <v>948</v>
      </c>
      <c r="H82" s="95">
        <v>42991</v>
      </c>
      <c r="I82" s="161">
        <v>7846.07</v>
      </c>
      <c r="J82" s="143">
        <f t="shared" ref="J82:J83" si="5">+F82-I82</f>
        <v>1840.2100000000009</v>
      </c>
      <c r="L82" s="79"/>
      <c r="M82" s="79"/>
    </row>
    <row r="83" spans="1:13" outlineLevel="1" x14ac:dyDescent="0.2">
      <c r="A83" s="98" t="s">
        <v>781</v>
      </c>
      <c r="B83" s="102">
        <v>42957</v>
      </c>
      <c r="C83" s="98" t="s">
        <v>782</v>
      </c>
      <c r="D83" s="98" t="s">
        <v>787</v>
      </c>
      <c r="E83" s="98" t="s">
        <v>28</v>
      </c>
      <c r="F83" s="49">
        <v>21111.49</v>
      </c>
      <c r="G83" s="98" t="s">
        <v>483</v>
      </c>
      <c r="H83" s="95">
        <v>42977</v>
      </c>
      <c r="I83" s="140">
        <v>20404.87</v>
      </c>
      <c r="J83" s="20">
        <f t="shared" si="5"/>
        <v>706.62000000000262</v>
      </c>
      <c r="L83" s="79"/>
      <c r="M83" s="79"/>
    </row>
    <row r="84" spans="1:13" outlineLevel="1" x14ac:dyDescent="0.2">
      <c r="B84" s="169"/>
      <c r="F84" s="49"/>
      <c r="G84" s="119"/>
      <c r="H84" s="120"/>
      <c r="I84" s="118"/>
      <c r="J84" s="20"/>
      <c r="L84" s="79"/>
      <c r="M84" s="79"/>
    </row>
    <row r="85" spans="1:13" outlineLevel="1" x14ac:dyDescent="0.2">
      <c r="B85" s="102"/>
      <c r="F85" s="49"/>
      <c r="G85" s="119"/>
      <c r="H85" s="120"/>
      <c r="I85" s="118"/>
      <c r="J85" s="20"/>
      <c r="L85" s="79"/>
      <c r="M85" s="79"/>
    </row>
    <row r="86" spans="1:13" outlineLevel="1" x14ac:dyDescent="0.2">
      <c r="A86" s="26"/>
      <c r="B86" s="21"/>
      <c r="C86" s="108"/>
      <c r="D86" s="27"/>
      <c r="E86" s="84"/>
      <c r="F86" s="43" t="s">
        <v>19</v>
      </c>
      <c r="H86" s="44"/>
      <c r="J86" s="68">
        <f>+SUM(J82:J83)</f>
        <v>2546.8300000000036</v>
      </c>
      <c r="K86" s="79"/>
      <c r="L86" s="79"/>
      <c r="M86" s="79"/>
    </row>
    <row r="87" spans="1:13" ht="12" outlineLevel="1" thickBot="1" x14ac:dyDescent="0.25">
      <c r="A87" s="26"/>
      <c r="B87" s="21"/>
      <c r="C87" s="108"/>
      <c r="D87" s="27"/>
      <c r="E87" s="84"/>
      <c r="F87" s="43" t="s">
        <v>20</v>
      </c>
      <c r="H87" s="44"/>
      <c r="J87" s="86">
        <v>2547.7399999999998</v>
      </c>
      <c r="L87" s="79"/>
      <c r="M87" s="79"/>
    </row>
    <row r="88" spans="1:13" ht="12" outlineLevel="1" thickTop="1" x14ac:dyDescent="0.2">
      <c r="A88" s="26"/>
      <c r="B88" s="21"/>
      <c r="C88" s="108"/>
      <c r="D88" s="27"/>
      <c r="E88" s="84"/>
      <c r="F88" s="43" t="s">
        <v>21</v>
      </c>
      <c r="H88" s="44"/>
      <c r="J88" s="78">
        <f>+J86-J87</f>
        <v>-0.9099999999962165</v>
      </c>
      <c r="L88" s="79"/>
      <c r="M88" s="79"/>
    </row>
    <row r="89" spans="1:13" outlineLevel="1" x14ac:dyDescent="0.2">
      <c r="A89" s="26"/>
      <c r="B89" s="21"/>
      <c r="C89" s="108"/>
      <c r="D89" s="27"/>
      <c r="E89" s="84"/>
      <c r="F89" s="43"/>
      <c r="H89" s="44"/>
      <c r="J89" s="78"/>
    </row>
    <row r="90" spans="1:13" x14ac:dyDescent="0.2">
      <c r="A90" s="110" t="s">
        <v>153</v>
      </c>
      <c r="B90" s="110" t="s">
        <v>556</v>
      </c>
      <c r="C90" s="107"/>
      <c r="D90" s="15" t="s">
        <v>167</v>
      </c>
      <c r="E90" s="16"/>
      <c r="F90" s="17"/>
      <c r="G90" s="18"/>
      <c r="H90" s="19"/>
      <c r="I90" s="20"/>
      <c r="J90" s="20"/>
    </row>
    <row r="91" spans="1:13" outlineLevel="1" x14ac:dyDescent="0.2">
      <c r="A91" s="21" t="s">
        <v>6</v>
      </c>
      <c r="B91" s="21" t="s">
        <v>7</v>
      </c>
      <c r="C91" s="22" t="s">
        <v>8</v>
      </c>
      <c r="D91" s="22" t="s">
        <v>9</v>
      </c>
      <c r="E91" s="23"/>
      <c r="F91" s="24" t="s">
        <v>10</v>
      </c>
      <c r="G91" s="25" t="s">
        <v>6</v>
      </c>
      <c r="H91" s="25" t="s">
        <v>7</v>
      </c>
      <c r="I91" s="24" t="s">
        <v>11</v>
      </c>
      <c r="J91" s="24" t="s">
        <v>24</v>
      </c>
    </row>
    <row r="92" spans="1:13" outlineLevel="1" x14ac:dyDescent="0.2">
      <c r="A92" s="26"/>
      <c r="B92" s="26"/>
      <c r="C92" s="27"/>
      <c r="D92" s="27"/>
      <c r="E92" s="84"/>
      <c r="F92" s="43"/>
      <c r="H92" s="44"/>
      <c r="J92" s="78"/>
    </row>
    <row r="93" spans="1:13" outlineLevel="1" x14ac:dyDescent="0.2">
      <c r="A93" s="48" t="s">
        <v>949</v>
      </c>
      <c r="B93" s="132">
        <v>42996</v>
      </c>
      <c r="C93" s="48" t="s">
        <v>950</v>
      </c>
      <c r="D93" s="48" t="s">
        <v>951</v>
      </c>
      <c r="E93" s="48" t="s">
        <v>28</v>
      </c>
      <c r="F93" s="20">
        <v>45396.9</v>
      </c>
      <c r="G93" s="48"/>
      <c r="H93" s="19"/>
      <c r="I93" s="48"/>
      <c r="J93" s="34">
        <f t="shared" ref="J93:J95" si="6">+F93-I93</f>
        <v>45396.9</v>
      </c>
    </row>
    <row r="94" spans="1:13" outlineLevel="1" x14ac:dyDescent="0.2">
      <c r="A94" s="48" t="s">
        <v>804</v>
      </c>
      <c r="B94" s="132">
        <v>43025</v>
      </c>
      <c r="C94" s="48" t="s">
        <v>1014</v>
      </c>
      <c r="D94" s="48" t="s">
        <v>1013</v>
      </c>
      <c r="E94" s="48" t="s">
        <v>28</v>
      </c>
      <c r="F94" s="20">
        <v>88172.33</v>
      </c>
      <c r="G94" s="48"/>
      <c r="H94" s="19"/>
      <c r="I94" s="48"/>
      <c r="J94" s="34">
        <f t="shared" si="6"/>
        <v>88172.33</v>
      </c>
    </row>
    <row r="95" spans="1:13" outlineLevel="1" x14ac:dyDescent="0.2">
      <c r="A95" s="48" t="s">
        <v>1033</v>
      </c>
      <c r="B95" s="132">
        <v>43032</v>
      </c>
      <c r="C95" s="48" t="s">
        <v>1034</v>
      </c>
      <c r="D95" s="48" t="s">
        <v>1035</v>
      </c>
      <c r="E95" s="48" t="s">
        <v>28</v>
      </c>
      <c r="F95" s="20">
        <v>70691.929999999993</v>
      </c>
      <c r="G95" s="48"/>
      <c r="H95" s="19"/>
      <c r="I95" s="48"/>
      <c r="J95" s="34">
        <f t="shared" si="6"/>
        <v>70691.929999999993</v>
      </c>
    </row>
    <row r="96" spans="1:13" outlineLevel="1" x14ac:dyDescent="0.2">
      <c r="A96" s="48"/>
      <c r="B96" s="132"/>
      <c r="C96" s="48"/>
      <c r="D96" s="48"/>
      <c r="E96" s="48"/>
      <c r="F96" s="20"/>
      <c r="G96" s="48"/>
      <c r="H96" s="19"/>
      <c r="I96" s="48"/>
      <c r="J96" s="34"/>
    </row>
    <row r="97" spans="1:12" outlineLevel="1" x14ac:dyDescent="0.2">
      <c r="A97" s="26"/>
      <c r="B97" s="21"/>
      <c r="C97" s="108"/>
      <c r="D97" s="27"/>
      <c r="E97" s="84"/>
      <c r="F97" s="43"/>
      <c r="H97" s="44"/>
      <c r="J97" s="78"/>
    </row>
    <row r="98" spans="1:12" outlineLevel="1" x14ac:dyDescent="0.2">
      <c r="A98" s="26"/>
      <c r="B98" s="21"/>
      <c r="C98" s="108"/>
      <c r="D98" s="27"/>
      <c r="E98" s="84"/>
      <c r="F98" s="43" t="s">
        <v>19</v>
      </c>
      <c r="H98" s="44"/>
      <c r="J98" s="68">
        <f>+J93+J94+J95</f>
        <v>204261.16</v>
      </c>
    </row>
    <row r="99" spans="1:12" ht="12" outlineLevel="1" thickBot="1" x14ac:dyDescent="0.25">
      <c r="A99" s="26"/>
      <c r="B99" s="21"/>
      <c r="C99" s="108"/>
      <c r="D99" s="27"/>
      <c r="E99" s="84"/>
      <c r="F99" s="43" t="s">
        <v>20</v>
      </c>
      <c r="H99" s="44"/>
      <c r="J99" s="86">
        <v>204261.16</v>
      </c>
      <c r="L99" s="92"/>
    </row>
    <row r="100" spans="1:12" ht="12" outlineLevel="1" thickTop="1" x14ac:dyDescent="0.2">
      <c r="A100" s="26"/>
      <c r="B100" s="21"/>
      <c r="C100" s="108"/>
      <c r="D100" s="27"/>
      <c r="E100" s="84"/>
      <c r="F100" s="43" t="s">
        <v>21</v>
      </c>
      <c r="H100" s="44"/>
      <c r="J100" s="78">
        <f>+J98-J99</f>
        <v>0</v>
      </c>
    </row>
    <row r="101" spans="1:12" outlineLevel="1" x14ac:dyDescent="0.2">
      <c r="A101" s="26"/>
      <c r="B101" s="21"/>
      <c r="C101" s="108"/>
      <c r="D101" s="27"/>
      <c r="E101" s="84"/>
      <c r="F101" s="43"/>
      <c r="H101" s="44"/>
      <c r="J101" s="78"/>
    </row>
    <row r="102" spans="1:12" x14ac:dyDescent="0.2">
      <c r="A102" s="110" t="s">
        <v>201</v>
      </c>
      <c r="B102" s="110" t="s">
        <v>432</v>
      </c>
      <c r="C102" s="107"/>
      <c r="D102" s="15" t="s">
        <v>167</v>
      </c>
      <c r="E102" s="16"/>
      <c r="F102" s="17"/>
      <c r="G102" s="18"/>
      <c r="H102" s="19"/>
      <c r="I102" s="20"/>
      <c r="J102" s="20"/>
    </row>
    <row r="103" spans="1:12" outlineLevel="1" x14ac:dyDescent="0.2">
      <c r="A103" s="21" t="s">
        <v>6</v>
      </c>
      <c r="B103" s="21" t="s">
        <v>7</v>
      </c>
      <c r="C103" s="22" t="s">
        <v>8</v>
      </c>
      <c r="D103" s="22" t="s">
        <v>9</v>
      </c>
      <c r="E103" s="23"/>
      <c r="F103" s="24" t="s">
        <v>10</v>
      </c>
      <c r="G103" s="25" t="s">
        <v>6</v>
      </c>
      <c r="H103" s="25" t="s">
        <v>7</v>
      </c>
      <c r="I103" s="24" t="s">
        <v>11</v>
      </c>
      <c r="J103" s="24" t="s">
        <v>24</v>
      </c>
    </row>
    <row r="104" spans="1:12" outlineLevel="1" x14ac:dyDescent="0.2">
      <c r="A104" s="26"/>
      <c r="B104" s="26"/>
      <c r="C104" s="27"/>
      <c r="D104" s="27"/>
      <c r="E104" s="84"/>
      <c r="F104" s="43"/>
      <c r="H104" s="44"/>
      <c r="J104" s="78"/>
    </row>
    <row r="105" spans="1:12" outlineLevel="1" x14ac:dyDescent="0.2">
      <c r="A105" s="98" t="s">
        <v>1015</v>
      </c>
      <c r="B105" s="102">
        <v>43018</v>
      </c>
      <c r="C105" s="167" t="s">
        <v>1017</v>
      </c>
      <c r="D105" s="167" t="s">
        <v>1019</v>
      </c>
      <c r="E105" s="98" t="s">
        <v>28</v>
      </c>
      <c r="F105" s="166">
        <v>9707.33</v>
      </c>
      <c r="G105" s="53"/>
      <c r="H105" s="44"/>
      <c r="I105" s="53"/>
      <c r="J105" s="34">
        <f t="shared" ref="J105:J106" si="7">+F105-I105</f>
        <v>9707.33</v>
      </c>
    </row>
    <row r="106" spans="1:12" outlineLevel="1" x14ac:dyDescent="0.2">
      <c r="A106" s="98" t="s">
        <v>1016</v>
      </c>
      <c r="B106" s="102">
        <v>43028</v>
      </c>
      <c r="C106" s="167" t="s">
        <v>1018</v>
      </c>
      <c r="D106" s="167" t="s">
        <v>1020</v>
      </c>
      <c r="E106" s="98" t="s">
        <v>28</v>
      </c>
      <c r="F106" s="166">
        <v>7577.4</v>
      </c>
      <c r="G106" s="53"/>
      <c r="H106" s="44"/>
      <c r="I106" s="53"/>
      <c r="J106" s="34">
        <f t="shared" si="7"/>
        <v>7577.4</v>
      </c>
    </row>
    <row r="107" spans="1:12" outlineLevel="1" x14ac:dyDescent="0.2">
      <c r="A107" s="26"/>
      <c r="B107" s="21"/>
      <c r="C107" s="108"/>
      <c r="D107" s="27"/>
      <c r="E107" s="84"/>
      <c r="F107" s="43"/>
      <c r="H107" s="44"/>
      <c r="J107" s="78"/>
    </row>
    <row r="108" spans="1:12" outlineLevel="1" x14ac:dyDescent="0.2">
      <c r="A108" s="26"/>
      <c r="B108" s="21"/>
      <c r="C108" s="108"/>
      <c r="D108" s="27"/>
      <c r="E108" s="84"/>
      <c r="F108" s="43" t="s">
        <v>19</v>
      </c>
      <c r="H108" s="44"/>
      <c r="J108" s="68">
        <f>+J105+J106</f>
        <v>17284.73</v>
      </c>
    </row>
    <row r="109" spans="1:12" ht="12" outlineLevel="1" thickBot="1" x14ac:dyDescent="0.25">
      <c r="A109" s="26"/>
      <c r="B109" s="21"/>
      <c r="C109" s="108"/>
      <c r="D109" s="27"/>
      <c r="E109" s="84"/>
      <c r="F109" s="43" t="s">
        <v>20</v>
      </c>
      <c r="H109" s="44"/>
      <c r="J109" s="86">
        <v>17284.73</v>
      </c>
      <c r="L109" s="92"/>
    </row>
    <row r="110" spans="1:12" ht="12" outlineLevel="1" thickTop="1" x14ac:dyDescent="0.2">
      <c r="A110" s="26"/>
      <c r="B110" s="21"/>
      <c r="C110" s="108"/>
      <c r="D110" s="27"/>
      <c r="E110" s="84"/>
      <c r="F110" s="43" t="s">
        <v>21</v>
      </c>
      <c r="H110" s="44"/>
      <c r="J110" s="78">
        <f>+J108-J109</f>
        <v>0</v>
      </c>
    </row>
    <row r="111" spans="1:12" outlineLevel="1" x14ac:dyDescent="0.2">
      <c r="A111" s="26"/>
      <c r="B111" s="21"/>
      <c r="C111" s="108"/>
      <c r="D111" s="27"/>
      <c r="E111" s="84"/>
      <c r="F111" s="43"/>
      <c r="H111" s="44"/>
      <c r="J111" s="78"/>
    </row>
    <row r="112" spans="1:12" x14ac:dyDescent="0.2">
      <c r="A112" s="110" t="s">
        <v>865</v>
      </c>
      <c r="B112" s="110" t="s">
        <v>866</v>
      </c>
      <c r="C112" s="107"/>
      <c r="D112" s="15" t="s">
        <v>167</v>
      </c>
      <c r="E112" s="16"/>
      <c r="F112" s="17"/>
      <c r="G112" s="18"/>
      <c r="H112" s="19"/>
      <c r="I112" s="20"/>
      <c r="J112" s="20"/>
    </row>
    <row r="113" spans="1:10" outlineLevel="1" x14ac:dyDescent="0.2">
      <c r="A113" s="21" t="s">
        <v>6</v>
      </c>
      <c r="B113" s="21" t="s">
        <v>7</v>
      </c>
      <c r="C113" s="22" t="s">
        <v>8</v>
      </c>
      <c r="D113" s="22" t="s">
        <v>9</v>
      </c>
      <c r="E113" s="23"/>
      <c r="F113" s="24" t="s">
        <v>10</v>
      </c>
      <c r="G113" s="25" t="s">
        <v>6</v>
      </c>
      <c r="H113" s="25" t="s">
        <v>7</v>
      </c>
      <c r="I113" s="24" t="s">
        <v>11</v>
      </c>
      <c r="J113" s="24" t="s">
        <v>24</v>
      </c>
    </row>
    <row r="114" spans="1:10" outlineLevel="1" x14ac:dyDescent="0.2">
      <c r="A114" s="26"/>
      <c r="B114" s="26"/>
      <c r="C114" s="27"/>
      <c r="D114" s="27"/>
      <c r="E114" s="84"/>
      <c r="F114" s="43"/>
      <c r="H114" s="44"/>
      <c r="J114" s="78"/>
    </row>
    <row r="115" spans="1:10" outlineLevel="1" x14ac:dyDescent="0.2">
      <c r="A115" s="98" t="s">
        <v>1036</v>
      </c>
      <c r="B115" s="102">
        <v>43039</v>
      </c>
      <c r="C115" s="98" t="s">
        <v>1037</v>
      </c>
      <c r="D115" s="98" t="s">
        <v>1038</v>
      </c>
      <c r="E115" s="98" t="s">
        <v>442</v>
      </c>
      <c r="F115" s="49">
        <v>415.27</v>
      </c>
      <c r="H115" s="44"/>
      <c r="J115" s="34">
        <f t="shared" ref="J115" si="8">+F115-I115</f>
        <v>415.27</v>
      </c>
    </row>
    <row r="116" spans="1:10" outlineLevel="1" x14ac:dyDescent="0.2">
      <c r="A116" s="26"/>
      <c r="B116" s="21"/>
      <c r="C116" s="108"/>
      <c r="D116" s="27"/>
      <c r="E116" s="84"/>
      <c r="F116" s="43"/>
      <c r="H116" s="44"/>
      <c r="J116" s="78"/>
    </row>
    <row r="117" spans="1:10" outlineLevel="1" x14ac:dyDescent="0.2">
      <c r="A117" s="26"/>
      <c r="B117" s="21"/>
      <c r="C117" s="108"/>
      <c r="D117" s="27"/>
      <c r="E117" s="84"/>
      <c r="F117" s="43"/>
      <c r="H117" s="44"/>
      <c r="J117" s="78"/>
    </row>
    <row r="118" spans="1:10" outlineLevel="1" x14ac:dyDescent="0.2">
      <c r="A118" s="26"/>
      <c r="B118" s="21"/>
      <c r="C118" s="108"/>
      <c r="D118" s="27"/>
      <c r="E118" s="84"/>
      <c r="F118" s="43" t="s">
        <v>19</v>
      </c>
      <c r="H118" s="44"/>
      <c r="J118" s="68">
        <f>+J115</f>
        <v>415.27</v>
      </c>
    </row>
    <row r="119" spans="1:10" ht="12" outlineLevel="1" thickBot="1" x14ac:dyDescent="0.25">
      <c r="A119" s="26"/>
      <c r="B119" s="21"/>
      <c r="C119" s="108"/>
      <c r="D119" s="27"/>
      <c r="E119" s="84"/>
      <c r="F119" s="43" t="s">
        <v>20</v>
      </c>
      <c r="H119" s="44"/>
      <c r="J119" s="86">
        <v>415.27</v>
      </c>
    </row>
    <row r="120" spans="1:10" ht="12" outlineLevel="1" thickTop="1" x14ac:dyDescent="0.2">
      <c r="A120" s="26"/>
      <c r="B120" s="21"/>
      <c r="C120" s="108"/>
      <c r="D120" s="27"/>
      <c r="E120" s="84"/>
      <c r="F120" s="43" t="s">
        <v>21</v>
      </c>
      <c r="H120" s="44"/>
      <c r="J120" s="78">
        <f>+J118-J119</f>
        <v>0</v>
      </c>
    </row>
    <row r="121" spans="1:10" outlineLevel="1" x14ac:dyDescent="0.2">
      <c r="A121" s="26"/>
      <c r="B121" s="21"/>
      <c r="C121" s="108"/>
      <c r="D121" s="27"/>
      <c r="E121" s="84"/>
      <c r="F121" s="43"/>
      <c r="H121" s="44"/>
      <c r="J121" s="78"/>
    </row>
    <row r="122" spans="1:10" x14ac:dyDescent="0.2">
      <c r="A122" s="110" t="s">
        <v>1039</v>
      </c>
      <c r="B122" s="110" t="s">
        <v>1040</v>
      </c>
      <c r="C122" s="107"/>
      <c r="D122" s="15" t="s">
        <v>167</v>
      </c>
      <c r="E122" s="16"/>
      <c r="F122" s="17"/>
      <c r="G122" s="18"/>
      <c r="H122" s="19"/>
      <c r="I122" s="20"/>
      <c r="J122" s="20"/>
    </row>
    <row r="123" spans="1:10" outlineLevel="1" x14ac:dyDescent="0.2">
      <c r="A123" s="21" t="s">
        <v>6</v>
      </c>
      <c r="B123" s="21" t="s">
        <v>7</v>
      </c>
      <c r="C123" s="22" t="s">
        <v>8</v>
      </c>
      <c r="D123" s="22" t="s">
        <v>9</v>
      </c>
      <c r="E123" s="23"/>
      <c r="F123" s="24" t="s">
        <v>10</v>
      </c>
      <c r="G123" s="25" t="s">
        <v>6</v>
      </c>
      <c r="H123" s="25" t="s">
        <v>7</v>
      </c>
      <c r="I123" s="24" t="s">
        <v>11</v>
      </c>
      <c r="J123" s="24" t="s">
        <v>24</v>
      </c>
    </row>
    <row r="124" spans="1:10" outlineLevel="1" x14ac:dyDescent="0.2">
      <c r="A124" s="26"/>
      <c r="B124" s="26"/>
      <c r="C124" s="27"/>
      <c r="D124" s="27"/>
      <c r="E124" s="84"/>
      <c r="F124" s="43"/>
      <c r="H124" s="44"/>
      <c r="J124" s="78"/>
    </row>
    <row r="125" spans="1:10" outlineLevel="1" x14ac:dyDescent="0.2">
      <c r="A125" s="98" t="s">
        <v>1043</v>
      </c>
      <c r="B125" s="102">
        <v>43038</v>
      </c>
      <c r="C125" s="98" t="s">
        <v>1042</v>
      </c>
      <c r="D125" s="98" t="s">
        <v>1041</v>
      </c>
      <c r="E125" s="98" t="s">
        <v>442</v>
      </c>
      <c r="F125" s="49">
        <v>411.96</v>
      </c>
      <c r="H125" s="44"/>
      <c r="J125" s="34">
        <f t="shared" ref="J125" si="9">+F125-I125</f>
        <v>411.96</v>
      </c>
    </row>
    <row r="126" spans="1:10" outlineLevel="1" x14ac:dyDescent="0.2">
      <c r="A126" s="26"/>
      <c r="B126" s="21"/>
      <c r="C126" s="108"/>
      <c r="D126" s="27"/>
      <c r="E126" s="84"/>
      <c r="F126" s="43"/>
      <c r="H126" s="44"/>
      <c r="J126" s="78"/>
    </row>
    <row r="127" spans="1:10" outlineLevel="1" x14ac:dyDescent="0.2">
      <c r="A127" s="26"/>
      <c r="B127" s="21"/>
      <c r="C127" s="108"/>
      <c r="D127" s="27"/>
      <c r="E127" s="84"/>
      <c r="F127" s="43"/>
      <c r="H127" s="44"/>
      <c r="J127" s="78"/>
    </row>
    <row r="128" spans="1:10" outlineLevel="1" x14ac:dyDescent="0.2">
      <c r="A128" s="26"/>
      <c r="B128" s="21"/>
      <c r="C128" s="108"/>
      <c r="D128" s="27"/>
      <c r="E128" s="84"/>
      <c r="F128" s="43" t="s">
        <v>19</v>
      </c>
      <c r="H128" s="44"/>
      <c r="J128" s="68">
        <f>+J125</f>
        <v>411.96</v>
      </c>
    </row>
    <row r="129" spans="1:10" ht="12" outlineLevel="1" thickBot="1" x14ac:dyDescent="0.25">
      <c r="A129" s="26"/>
      <c r="B129" s="21"/>
      <c r="C129" s="108"/>
      <c r="D129" s="27"/>
      <c r="E129" s="84"/>
      <c r="F129" s="43" t="s">
        <v>20</v>
      </c>
      <c r="H129" s="44"/>
      <c r="J129" s="86">
        <v>411.96</v>
      </c>
    </row>
    <row r="130" spans="1:10" ht="12" outlineLevel="1" thickTop="1" x14ac:dyDescent="0.2">
      <c r="A130" s="26"/>
      <c r="B130" s="21"/>
      <c r="C130" s="108"/>
      <c r="D130" s="27"/>
      <c r="E130" s="84"/>
      <c r="F130" s="43" t="s">
        <v>21</v>
      </c>
      <c r="H130" s="44"/>
      <c r="J130" s="78">
        <f>+J128-J129</f>
        <v>0</v>
      </c>
    </row>
    <row r="131" spans="1:10" outlineLevel="1" x14ac:dyDescent="0.2">
      <c r="A131" s="26"/>
      <c r="B131" s="21"/>
      <c r="C131" s="108"/>
      <c r="D131" s="27"/>
      <c r="E131" s="84"/>
      <c r="F131" s="43"/>
      <c r="H131" s="44"/>
      <c r="J131" s="78"/>
    </row>
    <row r="132" spans="1:10" outlineLevel="1" x14ac:dyDescent="0.2">
      <c r="A132" s="26"/>
      <c r="B132" s="21"/>
      <c r="C132" s="108"/>
      <c r="D132" s="27"/>
      <c r="E132" s="84"/>
      <c r="F132" s="43"/>
      <c r="H132" s="44"/>
      <c r="J132" s="78"/>
    </row>
    <row r="133" spans="1:10" x14ac:dyDescent="0.2">
      <c r="A133" s="110" t="s">
        <v>811</v>
      </c>
      <c r="B133" s="110" t="s">
        <v>812</v>
      </c>
      <c r="C133" s="107"/>
      <c r="D133" s="15" t="s">
        <v>167</v>
      </c>
      <c r="E133" s="16"/>
      <c r="F133" s="17"/>
      <c r="G133" s="18"/>
      <c r="H133" s="19"/>
      <c r="I133" s="20"/>
      <c r="J133" s="20"/>
    </row>
    <row r="134" spans="1:10" outlineLevel="1" x14ac:dyDescent="0.2">
      <c r="A134" s="21" t="s">
        <v>6</v>
      </c>
      <c r="B134" s="21" t="s">
        <v>7</v>
      </c>
      <c r="C134" s="22" t="s">
        <v>8</v>
      </c>
      <c r="D134" s="22" t="s">
        <v>9</v>
      </c>
      <c r="E134" s="23"/>
      <c r="F134" s="24" t="s">
        <v>10</v>
      </c>
      <c r="G134" s="25" t="s">
        <v>6</v>
      </c>
      <c r="H134" s="25" t="s">
        <v>7</v>
      </c>
      <c r="I134" s="24" t="s">
        <v>11</v>
      </c>
      <c r="J134" s="24" t="s">
        <v>24</v>
      </c>
    </row>
    <row r="135" spans="1:10" outlineLevel="1" x14ac:dyDescent="0.2">
      <c r="A135" s="26"/>
      <c r="B135" s="21"/>
      <c r="C135" s="108"/>
      <c r="D135" s="27"/>
      <c r="E135" s="84"/>
      <c r="F135" s="43"/>
      <c r="H135" s="44"/>
      <c r="J135" s="78"/>
    </row>
    <row r="136" spans="1:10" outlineLevel="1" x14ac:dyDescent="0.2">
      <c r="A136" s="98" t="s">
        <v>920</v>
      </c>
      <c r="B136" s="102">
        <v>42978</v>
      </c>
      <c r="C136" s="98" t="s">
        <v>921</v>
      </c>
      <c r="D136" s="98" t="s">
        <v>922</v>
      </c>
      <c r="E136" s="98" t="s">
        <v>442</v>
      </c>
      <c r="F136" s="49">
        <v>196.01</v>
      </c>
      <c r="H136" s="44"/>
      <c r="J136" s="34">
        <f t="shared" ref="J136" si="10">+F136-I136</f>
        <v>196.01</v>
      </c>
    </row>
    <row r="137" spans="1:10" outlineLevel="1" x14ac:dyDescent="0.2">
      <c r="A137" s="26"/>
      <c r="B137" s="21"/>
      <c r="C137" s="108"/>
      <c r="D137" s="27"/>
      <c r="E137" s="84"/>
      <c r="F137" s="43"/>
      <c r="H137" s="44"/>
      <c r="J137" s="78"/>
    </row>
    <row r="138" spans="1:10" outlineLevel="1" x14ac:dyDescent="0.2">
      <c r="A138" s="26"/>
      <c r="B138" s="21"/>
      <c r="C138" s="108"/>
      <c r="D138" s="27"/>
      <c r="E138" s="84"/>
      <c r="F138" s="43"/>
      <c r="H138" s="44"/>
      <c r="J138" s="78"/>
    </row>
    <row r="139" spans="1:10" outlineLevel="1" x14ac:dyDescent="0.2">
      <c r="A139" s="26"/>
      <c r="B139" s="21"/>
      <c r="C139" s="108"/>
      <c r="D139" s="27"/>
      <c r="E139" s="84"/>
      <c r="F139" s="43" t="s">
        <v>19</v>
      </c>
      <c r="H139" s="44"/>
      <c r="J139" s="68">
        <f>+J136</f>
        <v>196.01</v>
      </c>
    </row>
    <row r="140" spans="1:10" ht="12" outlineLevel="1" thickBot="1" x14ac:dyDescent="0.25">
      <c r="A140" s="26"/>
      <c r="B140" s="21"/>
      <c r="C140" s="108"/>
      <c r="D140" s="27"/>
      <c r="E140" s="84"/>
      <c r="F140" s="43" t="s">
        <v>20</v>
      </c>
      <c r="H140" s="44"/>
      <c r="J140" s="86">
        <v>196.01</v>
      </c>
    </row>
    <row r="141" spans="1:10" ht="12" outlineLevel="1" thickTop="1" x14ac:dyDescent="0.2">
      <c r="A141" s="26"/>
      <c r="B141" s="21"/>
      <c r="C141" s="108"/>
      <c r="D141" s="27"/>
      <c r="E141" s="84"/>
      <c r="F141" s="43" t="s">
        <v>21</v>
      </c>
      <c r="H141" s="44"/>
      <c r="J141" s="78">
        <f>+J139-J140</f>
        <v>0</v>
      </c>
    </row>
    <row r="142" spans="1:10" outlineLevel="1" x14ac:dyDescent="0.2">
      <c r="A142" s="26"/>
      <c r="B142" s="21"/>
      <c r="C142" s="108"/>
      <c r="D142" s="27"/>
      <c r="E142" s="84"/>
      <c r="F142" s="43"/>
      <c r="H142" s="44"/>
      <c r="J142" s="78"/>
    </row>
    <row r="143" spans="1:10" outlineLevel="1" x14ac:dyDescent="0.2">
      <c r="A143" s="26"/>
      <c r="B143" s="21"/>
      <c r="C143" s="108"/>
      <c r="D143" s="27"/>
      <c r="E143" s="84"/>
      <c r="F143" s="43"/>
      <c r="H143" s="44"/>
      <c r="J143" s="78"/>
    </row>
    <row r="144" spans="1:10" x14ac:dyDescent="0.2">
      <c r="A144" s="110" t="s">
        <v>739</v>
      </c>
      <c r="B144" s="110" t="s">
        <v>738</v>
      </c>
      <c r="C144" s="107"/>
      <c r="D144" s="15" t="s">
        <v>167</v>
      </c>
      <c r="E144" s="16"/>
      <c r="F144" s="164"/>
      <c r="G144" s="18"/>
      <c r="H144" s="19"/>
      <c r="I144" s="20"/>
      <c r="J144" s="20"/>
    </row>
    <row r="145" spans="1:12" outlineLevel="1" x14ac:dyDescent="0.2">
      <c r="A145" s="21" t="s">
        <v>6</v>
      </c>
      <c r="B145" s="21" t="s">
        <v>7</v>
      </c>
      <c r="C145" s="22" t="s">
        <v>8</v>
      </c>
      <c r="D145" s="22" t="s">
        <v>9</v>
      </c>
      <c r="E145" s="23"/>
      <c r="F145" s="24" t="s">
        <v>10</v>
      </c>
      <c r="G145" s="25" t="s">
        <v>6</v>
      </c>
      <c r="H145" s="25" t="s">
        <v>7</v>
      </c>
      <c r="I145" s="24" t="s">
        <v>11</v>
      </c>
      <c r="J145" s="24" t="s">
        <v>24</v>
      </c>
    </row>
    <row r="146" spans="1:12" outlineLevel="1" x14ac:dyDescent="0.2">
      <c r="A146" s="26"/>
      <c r="B146" s="26"/>
      <c r="C146" s="27"/>
      <c r="D146" s="27"/>
      <c r="E146" s="84"/>
      <c r="F146" s="43"/>
      <c r="H146" s="44"/>
      <c r="J146" s="78"/>
    </row>
    <row r="147" spans="1:12" outlineLevel="1" x14ac:dyDescent="0.2">
      <c r="A147" s="98" t="s">
        <v>923</v>
      </c>
      <c r="B147" s="102">
        <v>42978</v>
      </c>
      <c r="C147" s="98" t="s">
        <v>816</v>
      </c>
      <c r="D147" s="98" t="s">
        <v>924</v>
      </c>
      <c r="E147" s="98" t="s">
        <v>442</v>
      </c>
      <c r="F147" s="49">
        <v>3545.09</v>
      </c>
      <c r="H147" s="44"/>
      <c r="I147" s="98">
        <v>2029.61</v>
      </c>
      <c r="J147" s="34">
        <f t="shared" ref="J147:J148" si="11">+F147-I147</f>
        <v>1515.4800000000002</v>
      </c>
      <c r="L147" s="92"/>
    </row>
    <row r="148" spans="1:12" outlineLevel="1" x14ac:dyDescent="0.2">
      <c r="B148" s="102"/>
      <c r="E148" s="98" t="s">
        <v>442</v>
      </c>
      <c r="F148" s="49">
        <v>5169.8500000000004</v>
      </c>
      <c r="H148" s="44"/>
      <c r="J148" s="34">
        <f t="shared" si="11"/>
        <v>5169.8500000000004</v>
      </c>
      <c r="L148" s="92"/>
    </row>
    <row r="149" spans="1:12" outlineLevel="1" x14ac:dyDescent="0.2">
      <c r="A149" s="26"/>
      <c r="B149" s="21"/>
      <c r="C149" s="108"/>
      <c r="D149" s="27"/>
      <c r="E149" s="84"/>
      <c r="F149" s="43"/>
      <c r="H149" s="44"/>
      <c r="J149" s="78"/>
    </row>
    <row r="150" spans="1:12" outlineLevel="1" x14ac:dyDescent="0.2">
      <c r="A150" s="26"/>
      <c r="B150" s="21"/>
      <c r="C150" s="108"/>
      <c r="D150" s="27"/>
      <c r="E150" s="84"/>
      <c r="F150" s="43"/>
      <c r="H150" s="44"/>
      <c r="J150" s="78"/>
    </row>
    <row r="151" spans="1:12" outlineLevel="1" x14ac:dyDescent="0.2">
      <c r="A151" s="26"/>
      <c r="B151" s="21"/>
      <c r="C151" s="108"/>
      <c r="D151" s="27"/>
      <c r="E151" s="84"/>
      <c r="F151" s="43" t="s">
        <v>19</v>
      </c>
      <c r="H151" s="44"/>
      <c r="J151" s="68">
        <f>+J147+J148</f>
        <v>6685.3300000000008</v>
      </c>
    </row>
    <row r="152" spans="1:12" ht="12" outlineLevel="1" thickBot="1" x14ac:dyDescent="0.25">
      <c r="A152" s="26"/>
      <c r="B152" s="21"/>
      <c r="C152" s="108"/>
      <c r="D152" s="27"/>
      <c r="E152" s="84"/>
      <c r="F152" s="43" t="s">
        <v>20</v>
      </c>
      <c r="H152" s="44"/>
      <c r="J152" s="86">
        <v>6685.33</v>
      </c>
    </row>
    <row r="153" spans="1:12" ht="12" outlineLevel="1" thickTop="1" x14ac:dyDescent="0.2">
      <c r="A153" s="26"/>
      <c r="B153" s="21"/>
      <c r="C153" s="108"/>
      <c r="D153" s="27"/>
      <c r="E153" s="84"/>
      <c r="F153" s="43" t="s">
        <v>21</v>
      </c>
      <c r="H153" s="44"/>
      <c r="J153" s="78">
        <f>+J151-J152</f>
        <v>0</v>
      </c>
    </row>
    <row r="154" spans="1:12" outlineLevel="1" x14ac:dyDescent="0.2">
      <c r="A154" s="26"/>
      <c r="B154" s="21"/>
      <c r="C154" s="108"/>
      <c r="D154" s="27"/>
      <c r="E154" s="84"/>
      <c r="F154" s="43"/>
      <c r="H154" s="44"/>
      <c r="J154" s="78"/>
    </row>
    <row r="155" spans="1:12" x14ac:dyDescent="0.2">
      <c r="A155" s="110" t="s">
        <v>819</v>
      </c>
      <c r="B155" s="110" t="s">
        <v>820</v>
      </c>
      <c r="C155" s="107"/>
      <c r="D155" s="15" t="s">
        <v>167</v>
      </c>
      <c r="E155" s="16" t="s">
        <v>858</v>
      </c>
      <c r="F155" s="17"/>
      <c r="G155" s="18"/>
      <c r="H155" s="19"/>
      <c r="I155" s="20"/>
      <c r="J155" s="20"/>
    </row>
    <row r="156" spans="1:12" outlineLevel="1" x14ac:dyDescent="0.2">
      <c r="A156" s="21" t="s">
        <v>6</v>
      </c>
      <c r="B156" s="21" t="s">
        <v>7</v>
      </c>
      <c r="C156" s="22" t="s">
        <v>8</v>
      </c>
      <c r="D156" s="22" t="s">
        <v>9</v>
      </c>
      <c r="E156" s="23"/>
      <c r="F156" s="24" t="s">
        <v>10</v>
      </c>
      <c r="G156" s="25" t="s">
        <v>6</v>
      </c>
      <c r="H156" s="25" t="s">
        <v>7</v>
      </c>
      <c r="I156" s="24" t="s">
        <v>11</v>
      </c>
      <c r="J156" s="24" t="s">
        <v>24</v>
      </c>
    </row>
    <row r="157" spans="1:12" outlineLevel="1" x14ac:dyDescent="0.2">
      <c r="A157" s="26"/>
      <c r="B157" s="21"/>
      <c r="C157" s="108"/>
      <c r="D157" s="27"/>
      <c r="E157" s="84"/>
      <c r="F157" s="43"/>
      <c r="H157" s="44"/>
      <c r="J157" s="78"/>
    </row>
    <row r="158" spans="1:12" outlineLevel="1" x14ac:dyDescent="0.2">
      <c r="A158" s="98" t="s">
        <v>821</v>
      </c>
      <c r="B158" s="102">
        <v>42978</v>
      </c>
      <c r="C158" s="98" t="s">
        <v>822</v>
      </c>
      <c r="D158" s="98" t="s">
        <v>925</v>
      </c>
      <c r="E158" s="98" t="s">
        <v>442</v>
      </c>
      <c r="F158" s="49">
        <v>5004.8500000000004</v>
      </c>
      <c r="H158" s="44"/>
      <c r="J158" s="34">
        <f t="shared" ref="J158" si="12">+F158-I158</f>
        <v>5004.8500000000004</v>
      </c>
    </row>
    <row r="159" spans="1:12" outlineLevel="1" x14ac:dyDescent="0.2">
      <c r="A159" s="26"/>
      <c r="B159" s="21"/>
      <c r="C159" s="108"/>
      <c r="D159" s="27"/>
      <c r="E159" s="84"/>
      <c r="F159" s="43"/>
      <c r="H159" s="44"/>
      <c r="J159" s="78"/>
    </row>
    <row r="160" spans="1:12" outlineLevel="1" x14ac:dyDescent="0.2">
      <c r="A160" s="26"/>
      <c r="B160" s="21"/>
      <c r="C160" s="108"/>
      <c r="D160" s="27"/>
      <c r="E160" s="84"/>
      <c r="F160" s="43"/>
      <c r="H160" s="44"/>
      <c r="J160" s="78"/>
    </row>
    <row r="161" spans="1:10" outlineLevel="1" x14ac:dyDescent="0.2">
      <c r="A161" s="26"/>
      <c r="B161" s="21"/>
      <c r="C161" s="108"/>
      <c r="D161" s="27"/>
      <c r="E161" s="84"/>
      <c r="F161" s="43" t="s">
        <v>19</v>
      </c>
      <c r="H161" s="44"/>
      <c r="J161" s="68">
        <f>+J158</f>
        <v>5004.8500000000004</v>
      </c>
    </row>
    <row r="162" spans="1:10" ht="12" outlineLevel="1" thickBot="1" x14ac:dyDescent="0.25">
      <c r="A162" s="26"/>
      <c r="B162" s="21"/>
      <c r="C162" s="108"/>
      <c r="D162" s="27"/>
      <c r="E162" s="84"/>
      <c r="F162" s="43" t="s">
        <v>20</v>
      </c>
      <c r="H162" s="44"/>
      <c r="J162" s="86">
        <v>5004.8500000000004</v>
      </c>
    </row>
    <row r="163" spans="1:10" ht="12" outlineLevel="1" thickTop="1" x14ac:dyDescent="0.2">
      <c r="A163" s="26"/>
      <c r="B163" s="21"/>
      <c r="C163" s="108"/>
      <c r="D163" s="27"/>
      <c r="E163" s="84"/>
      <c r="F163" s="43" t="s">
        <v>21</v>
      </c>
      <c r="H163" s="44"/>
      <c r="J163" s="78">
        <f>+J161-J162</f>
        <v>0</v>
      </c>
    </row>
    <row r="164" spans="1:10" x14ac:dyDescent="0.2">
      <c r="A164" s="26"/>
      <c r="B164" s="21"/>
      <c r="C164" s="108"/>
      <c r="D164" s="27"/>
      <c r="E164" s="84"/>
      <c r="F164" s="43"/>
      <c r="H164" s="44"/>
      <c r="J164" s="78"/>
    </row>
    <row r="165" spans="1:10" x14ac:dyDescent="0.2">
      <c r="A165" s="26"/>
      <c r="B165" s="21"/>
      <c r="C165" s="108"/>
      <c r="D165" s="27"/>
      <c r="E165" s="84"/>
      <c r="F165" s="43"/>
      <c r="H165" s="44"/>
      <c r="J165" s="78"/>
    </row>
    <row r="166" spans="1:10" x14ac:dyDescent="0.2">
      <c r="A166" s="26"/>
      <c r="B166" s="21"/>
      <c r="C166" s="108"/>
      <c r="D166" s="27"/>
      <c r="E166" s="84"/>
      <c r="F166" s="43"/>
      <c r="H166" s="44"/>
      <c r="J166" s="78"/>
    </row>
    <row r="167" spans="1:10" ht="12" x14ac:dyDescent="0.2">
      <c r="A167" s="26"/>
      <c r="B167" s="21"/>
      <c r="C167" s="108"/>
      <c r="D167" s="27"/>
      <c r="E167" s="84"/>
      <c r="F167" s="43"/>
      <c r="H167" s="44"/>
      <c r="I167" s="89" t="s">
        <v>160</v>
      </c>
      <c r="J167" s="90">
        <f>+J161+J151+J139+J128+J118+J108+J98+J86+J74+J60+J50+J30+J15</f>
        <v>1276307.46</v>
      </c>
    </row>
    <row r="168" spans="1:10" ht="12.75" thickBot="1" x14ac:dyDescent="0.25">
      <c r="I168" s="89" t="s">
        <v>161</v>
      </c>
      <c r="J168" s="91">
        <v>1276308.3</v>
      </c>
    </row>
    <row r="169" spans="1:10" ht="12.75" thickTop="1" x14ac:dyDescent="0.2">
      <c r="I169" s="89" t="s">
        <v>24</v>
      </c>
      <c r="J169" s="93">
        <f>+J167-J168</f>
        <v>-0.84000000008381903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topLeftCell="A182" workbookViewId="0">
      <selection activeCell="F209" sqref="F209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11.140625" style="98" bestFit="1" customWidth="1"/>
    <col min="8" max="8" width="12.28515625" style="98" bestFit="1" customWidth="1"/>
    <col min="9" max="9" width="11.140625" style="98" bestFit="1" customWidth="1"/>
    <col min="10" max="10" width="12.42578125" style="98" bestFit="1" customWidth="1"/>
    <col min="11" max="11" width="11.140625" style="98" bestFit="1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1045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2" x14ac:dyDescent="0.2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2" x14ac:dyDescent="0.2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2" x14ac:dyDescent="0.2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2" x14ac:dyDescent="0.2">
      <c r="A9" s="110" t="s">
        <v>930</v>
      </c>
      <c r="B9" s="110" t="s">
        <v>931</v>
      </c>
      <c r="C9" s="14"/>
      <c r="D9" s="15"/>
      <c r="E9" s="16"/>
      <c r="G9" s="49"/>
      <c r="H9" s="19"/>
      <c r="I9" s="20"/>
      <c r="J9" s="20"/>
    </row>
    <row r="10" spans="1:12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outlineLevel="1" x14ac:dyDescent="0.2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2" outlineLevel="1" x14ac:dyDescent="0.2">
      <c r="A12" s="98" t="s">
        <v>932</v>
      </c>
      <c r="B12" s="102">
        <v>42989</v>
      </c>
      <c r="C12" s="138" t="s">
        <v>933</v>
      </c>
      <c r="D12" s="138" t="s">
        <v>933</v>
      </c>
      <c r="E12" s="139" t="s">
        <v>442</v>
      </c>
      <c r="F12" s="49">
        <v>1900</v>
      </c>
      <c r="G12" s="171"/>
      <c r="H12" s="171"/>
      <c r="I12" s="171"/>
      <c r="J12" s="52">
        <f t="shared" ref="J12" si="0">+F12-I12</f>
        <v>1900</v>
      </c>
    </row>
    <row r="13" spans="1:12" outlineLevel="1" x14ac:dyDescent="0.2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2" outlineLevel="1" x14ac:dyDescent="0.2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2" outlineLevel="1" x14ac:dyDescent="0.2">
      <c r="A15" s="171"/>
      <c r="B15" s="171"/>
      <c r="C15" s="171"/>
      <c r="D15" s="171"/>
      <c r="E15" s="171"/>
      <c r="F15" s="60" t="s">
        <v>19</v>
      </c>
      <c r="G15" s="53"/>
      <c r="H15" s="44"/>
      <c r="I15" s="49"/>
      <c r="J15" s="45">
        <f>+SUM(J4:J13)</f>
        <v>1900</v>
      </c>
    </row>
    <row r="16" spans="1:12" ht="12" outlineLevel="1" thickBot="1" x14ac:dyDescent="0.25">
      <c r="A16" s="171"/>
      <c r="B16" s="171"/>
      <c r="C16" s="171"/>
      <c r="D16" s="171"/>
      <c r="E16" s="171"/>
      <c r="F16" s="60" t="s">
        <v>20</v>
      </c>
      <c r="G16" s="53"/>
      <c r="H16" s="44"/>
      <c r="I16" s="49"/>
      <c r="J16" s="61">
        <v>1900</v>
      </c>
    </row>
    <row r="17" spans="1:10" ht="12" outlineLevel="1" thickTop="1" x14ac:dyDescent="0.2">
      <c r="A17" s="171"/>
      <c r="B17" s="171"/>
      <c r="C17" s="171"/>
      <c r="D17" s="171"/>
      <c r="E17" s="171"/>
      <c r="F17" s="60" t="s">
        <v>21</v>
      </c>
      <c r="G17" s="53"/>
      <c r="H17" s="44"/>
      <c r="I17" s="49"/>
      <c r="J17" s="47">
        <f>+J15-J16</f>
        <v>0</v>
      </c>
    </row>
    <row r="18" spans="1:10" outlineLevel="1" x14ac:dyDescent="0.2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 x14ac:dyDescent="0.2">
      <c r="A19" s="110" t="s">
        <v>1287</v>
      </c>
      <c r="B19" s="110" t="s">
        <v>1419</v>
      </c>
      <c r="C19" s="14"/>
      <c r="D19" s="15"/>
      <c r="E19" s="16"/>
      <c r="G19" s="49"/>
      <c r="H19" s="19"/>
      <c r="I19" s="20"/>
      <c r="J19" s="20"/>
    </row>
    <row r="20" spans="1:10" outlineLevel="1" x14ac:dyDescent="0.2">
      <c r="A20" s="21" t="s">
        <v>6</v>
      </c>
      <c r="B20" s="21" t="s">
        <v>7</v>
      </c>
      <c r="C20" s="21" t="s">
        <v>8</v>
      </c>
      <c r="D20" s="50" t="s">
        <v>9</v>
      </c>
      <c r="E20" s="23"/>
      <c r="F20" s="24" t="s">
        <v>10</v>
      </c>
      <c r="G20" s="25" t="s">
        <v>6</v>
      </c>
      <c r="H20" s="25" t="s">
        <v>7</v>
      </c>
      <c r="I20" s="24" t="s">
        <v>11</v>
      </c>
      <c r="J20" s="24" t="s">
        <v>24</v>
      </c>
    </row>
    <row r="21" spans="1:10" outlineLevel="1" x14ac:dyDescent="0.2">
      <c r="A21" s="178"/>
      <c r="B21" s="178"/>
      <c r="C21" s="178"/>
      <c r="D21" s="178"/>
      <c r="E21" s="178"/>
      <c r="F21" s="178"/>
      <c r="G21" s="178"/>
      <c r="H21" s="178"/>
      <c r="I21" s="178"/>
      <c r="J21" s="178"/>
    </row>
    <row r="22" spans="1:10" outlineLevel="1" x14ac:dyDescent="0.2">
      <c r="B22" s="102"/>
      <c r="C22" s="138"/>
      <c r="D22" s="138"/>
      <c r="E22" s="139"/>
      <c r="F22" s="49">
        <v>2332.35</v>
      </c>
      <c r="G22" s="178"/>
      <c r="H22" s="178"/>
      <c r="I22" s="178"/>
      <c r="J22" s="52">
        <f t="shared" ref="J22" si="1">+F22-I22</f>
        <v>2332.35</v>
      </c>
    </row>
    <row r="23" spans="1:10" outlineLevel="1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</row>
    <row r="24" spans="1:10" outlineLevel="1" x14ac:dyDescent="0.2">
      <c r="A24" s="178"/>
      <c r="B24" s="178"/>
      <c r="C24" s="178"/>
      <c r="D24" s="178"/>
      <c r="E24" s="178"/>
      <c r="F24" s="178"/>
      <c r="G24" s="178"/>
      <c r="H24" s="178"/>
      <c r="I24" s="178"/>
      <c r="J24" s="178"/>
    </row>
    <row r="25" spans="1:10" outlineLevel="1" x14ac:dyDescent="0.2">
      <c r="A25" s="178"/>
      <c r="B25" s="178"/>
      <c r="C25" s="178"/>
      <c r="D25" s="178"/>
      <c r="E25" s="178"/>
      <c r="F25" s="60" t="s">
        <v>19</v>
      </c>
      <c r="G25" s="53"/>
      <c r="H25" s="44"/>
      <c r="I25" s="49"/>
      <c r="J25" s="45">
        <f>+J22</f>
        <v>2332.35</v>
      </c>
    </row>
    <row r="26" spans="1:10" ht="12" outlineLevel="1" thickBot="1" x14ac:dyDescent="0.25">
      <c r="A26" s="178"/>
      <c r="B26" s="178"/>
      <c r="C26" s="178"/>
      <c r="D26" s="178"/>
      <c r="E26" s="178"/>
      <c r="F26" s="60" t="s">
        <v>20</v>
      </c>
      <c r="G26" s="53"/>
      <c r="H26" s="44"/>
      <c r="I26" s="49"/>
      <c r="J26" s="61">
        <v>2332.35</v>
      </c>
    </row>
    <row r="27" spans="1:10" ht="12" outlineLevel="1" thickTop="1" x14ac:dyDescent="0.2">
      <c r="A27" s="178"/>
      <c r="B27" s="178"/>
      <c r="C27" s="178"/>
      <c r="D27" s="178"/>
      <c r="E27" s="178"/>
      <c r="F27" s="60" t="s">
        <v>21</v>
      </c>
      <c r="G27" s="53"/>
      <c r="H27" s="44"/>
      <c r="I27" s="49"/>
      <c r="J27" s="47">
        <f>+J25-J26</f>
        <v>0</v>
      </c>
    </row>
    <row r="28" spans="1:10" outlineLevel="1" x14ac:dyDescent="0.2">
      <c r="A28" s="178"/>
      <c r="B28" s="178"/>
      <c r="C28" s="178"/>
      <c r="D28" s="178"/>
      <c r="E28" s="178"/>
      <c r="F28" s="178"/>
      <c r="G28" s="178"/>
      <c r="H28" s="178"/>
      <c r="I28" s="178"/>
      <c r="J28" s="178"/>
    </row>
    <row r="29" spans="1:10" outlineLevel="1" x14ac:dyDescent="0.2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 x14ac:dyDescent="0.2">
      <c r="A30" s="110" t="s">
        <v>22</v>
      </c>
      <c r="B30" s="110" t="s">
        <v>23</v>
      </c>
      <c r="C30" s="14"/>
      <c r="D30" s="15"/>
      <c r="E30" s="16"/>
      <c r="G30" s="49"/>
      <c r="H30" s="19"/>
      <c r="I30" s="20"/>
      <c r="J30" s="20"/>
    </row>
    <row r="31" spans="1:10" outlineLevel="1" x14ac:dyDescent="0.2">
      <c r="A31" s="21" t="s">
        <v>6</v>
      </c>
      <c r="B31" s="21" t="s">
        <v>7</v>
      </c>
      <c r="C31" s="21" t="s">
        <v>8</v>
      </c>
      <c r="D31" s="50" t="s">
        <v>9</v>
      </c>
      <c r="E31" s="23"/>
      <c r="F31" s="24" t="s">
        <v>10</v>
      </c>
      <c r="G31" s="25" t="s">
        <v>6</v>
      </c>
      <c r="H31" s="25" t="s">
        <v>7</v>
      </c>
      <c r="I31" s="24" t="s">
        <v>11</v>
      </c>
      <c r="J31" s="24" t="s">
        <v>24</v>
      </c>
    </row>
    <row r="32" spans="1:10" outlineLevel="1" x14ac:dyDescent="0.2">
      <c r="A32" s="17"/>
      <c r="B32" s="51"/>
      <c r="C32" s="17"/>
      <c r="D32" s="17"/>
      <c r="E32" s="23"/>
      <c r="F32" s="17"/>
      <c r="G32" s="17"/>
      <c r="H32" s="19"/>
      <c r="I32" s="20"/>
      <c r="J32" s="52"/>
    </row>
    <row r="33" spans="1:12" outlineLevel="1" x14ac:dyDescent="0.2">
      <c r="A33" s="145" t="s">
        <v>567</v>
      </c>
      <c r="B33" s="146">
        <v>42916</v>
      </c>
      <c r="C33" s="147" t="s">
        <v>309</v>
      </c>
      <c r="D33" s="148" t="s">
        <v>568</v>
      </c>
      <c r="E33" s="149" t="s">
        <v>28</v>
      </c>
      <c r="F33" s="143">
        <v>22794.37</v>
      </c>
      <c r="G33" s="150"/>
      <c r="H33" s="151"/>
      <c r="I33" s="152"/>
      <c r="J33" s="153">
        <f t="shared" ref="J33:J40" si="2">+F33-I33</f>
        <v>22794.37</v>
      </c>
    </row>
    <row r="34" spans="1:12" outlineLevel="1" x14ac:dyDescent="0.2">
      <c r="A34" s="98" t="s">
        <v>628</v>
      </c>
      <c r="B34" s="102">
        <v>42978</v>
      </c>
      <c r="C34" s="55" t="s">
        <v>872</v>
      </c>
      <c r="D34" s="135" t="s">
        <v>875</v>
      </c>
      <c r="E34" s="135" t="s">
        <v>28</v>
      </c>
      <c r="F34" s="49">
        <v>8328.73</v>
      </c>
      <c r="G34" s="53"/>
      <c r="H34" s="58"/>
      <c r="I34" s="59"/>
      <c r="J34" s="52">
        <f t="shared" si="2"/>
        <v>8328.73</v>
      </c>
    </row>
    <row r="35" spans="1:12" outlineLevel="1" x14ac:dyDescent="0.2">
      <c r="A35" s="98" t="s">
        <v>998</v>
      </c>
      <c r="B35" s="102">
        <v>43021</v>
      </c>
      <c r="C35" s="138" t="s">
        <v>999</v>
      </c>
      <c r="D35" s="139" t="s">
        <v>1000</v>
      </c>
      <c r="E35" s="139" t="s">
        <v>28</v>
      </c>
      <c r="F35" s="49">
        <v>11634.34</v>
      </c>
      <c r="G35" s="53"/>
      <c r="H35" s="58"/>
      <c r="I35" s="59"/>
      <c r="J35" s="52">
        <f t="shared" si="2"/>
        <v>11634.34</v>
      </c>
    </row>
    <row r="36" spans="1:12" outlineLevel="1" x14ac:dyDescent="0.2">
      <c r="A36" s="98" t="s">
        <v>1021</v>
      </c>
      <c r="B36" s="102">
        <v>43039</v>
      </c>
      <c r="C36" s="138" t="s">
        <v>1022</v>
      </c>
      <c r="D36" s="139" t="s">
        <v>1023</v>
      </c>
      <c r="E36" s="135" t="s">
        <v>28</v>
      </c>
      <c r="F36" s="49">
        <v>61775.53</v>
      </c>
      <c r="G36" s="53"/>
      <c r="H36" s="58"/>
      <c r="I36" s="59"/>
      <c r="J36" s="52">
        <f t="shared" si="2"/>
        <v>61775.53</v>
      </c>
    </row>
    <row r="37" spans="1:12" outlineLevel="1" x14ac:dyDescent="0.2">
      <c r="A37" s="98" t="s">
        <v>1046</v>
      </c>
      <c r="B37" s="102">
        <v>43050</v>
      </c>
      <c r="C37" s="55" t="s">
        <v>1047</v>
      </c>
      <c r="D37" s="135" t="s">
        <v>1048</v>
      </c>
      <c r="E37" s="135" t="s">
        <v>28</v>
      </c>
      <c r="F37" s="49">
        <v>9298.8799999999992</v>
      </c>
      <c r="G37" s="53"/>
      <c r="H37" s="58"/>
      <c r="I37" s="59"/>
      <c r="J37" s="52">
        <f t="shared" si="2"/>
        <v>9298.8799999999992</v>
      </c>
    </row>
    <row r="38" spans="1:12" outlineLevel="1" x14ac:dyDescent="0.2">
      <c r="A38" s="98" t="s">
        <v>1049</v>
      </c>
      <c r="B38" s="102">
        <v>43066</v>
      </c>
      <c r="C38" s="55" t="s">
        <v>1050</v>
      </c>
      <c r="D38" s="135" t="s">
        <v>1051</v>
      </c>
      <c r="E38" s="135" t="s">
        <v>28</v>
      </c>
      <c r="F38" s="49">
        <v>10463.41</v>
      </c>
      <c r="G38" s="53"/>
      <c r="H38" s="58"/>
      <c r="I38" s="59"/>
      <c r="J38" s="52">
        <f t="shared" si="2"/>
        <v>10463.41</v>
      </c>
    </row>
    <row r="39" spans="1:12" outlineLevel="1" x14ac:dyDescent="0.2">
      <c r="A39" s="98" t="s">
        <v>1052</v>
      </c>
      <c r="B39" s="102">
        <v>43067</v>
      </c>
      <c r="C39" s="55" t="s">
        <v>1053</v>
      </c>
      <c r="D39" s="135" t="s">
        <v>1054</v>
      </c>
      <c r="E39" s="135" t="s">
        <v>28</v>
      </c>
      <c r="F39" s="49">
        <v>9336.19</v>
      </c>
      <c r="G39" s="53"/>
      <c r="H39" s="58"/>
      <c r="I39" s="59"/>
      <c r="J39" s="52">
        <f t="shared" si="2"/>
        <v>9336.19</v>
      </c>
    </row>
    <row r="40" spans="1:12" outlineLevel="1" x14ac:dyDescent="0.2">
      <c r="A40" s="98" t="s">
        <v>1055</v>
      </c>
      <c r="B40" s="102">
        <v>43067</v>
      </c>
      <c r="C40" s="55" t="s">
        <v>1056</v>
      </c>
      <c r="D40" s="135" t="s">
        <v>1057</v>
      </c>
      <c r="E40" s="135" t="s">
        <v>28</v>
      </c>
      <c r="F40" s="49">
        <v>11566.16</v>
      </c>
      <c r="G40" s="53"/>
      <c r="H40" s="58"/>
      <c r="I40" s="59"/>
      <c r="J40" s="52">
        <f t="shared" si="2"/>
        <v>11566.16</v>
      </c>
    </row>
    <row r="41" spans="1:12" outlineLevel="1" x14ac:dyDescent="0.2">
      <c r="B41" s="102"/>
      <c r="C41" s="55"/>
      <c r="D41" s="135"/>
      <c r="E41" s="135"/>
      <c r="F41" s="49"/>
      <c r="G41" s="53"/>
      <c r="H41" s="58"/>
      <c r="I41" s="59"/>
      <c r="J41" s="52"/>
    </row>
    <row r="42" spans="1:12" outlineLevel="1" x14ac:dyDescent="0.2">
      <c r="A42" s="53"/>
      <c r="B42" s="105"/>
      <c r="C42" s="44"/>
      <c r="D42" s="17"/>
      <c r="E42" s="16"/>
      <c r="F42" s="60" t="s">
        <v>19</v>
      </c>
      <c r="G42" s="53"/>
      <c r="H42" s="44"/>
      <c r="I42" s="49"/>
      <c r="J42" s="45">
        <f>+SUM(J32:J40)</f>
        <v>145197.61000000002</v>
      </c>
    </row>
    <row r="43" spans="1:12" ht="12" outlineLevel="1" thickBot="1" x14ac:dyDescent="0.25">
      <c r="A43" s="53"/>
      <c r="B43" s="105"/>
      <c r="C43" s="44"/>
      <c r="D43" s="17"/>
      <c r="E43" s="16"/>
      <c r="F43" s="60" t="s">
        <v>20</v>
      </c>
      <c r="G43" s="53"/>
      <c r="H43" s="44"/>
      <c r="I43" s="49"/>
      <c r="J43" s="61">
        <v>145197.6</v>
      </c>
      <c r="L43" s="79"/>
    </row>
    <row r="44" spans="1:12" ht="12" outlineLevel="1" thickTop="1" x14ac:dyDescent="0.2">
      <c r="A44" s="53"/>
      <c r="B44" s="105"/>
      <c r="C44" s="44"/>
      <c r="D44" s="17"/>
      <c r="E44" s="16"/>
      <c r="F44" s="60" t="s">
        <v>21</v>
      </c>
      <c r="G44" s="53"/>
      <c r="H44" s="44"/>
      <c r="I44" s="49"/>
      <c r="J44" s="47">
        <f>+J42-J43</f>
        <v>1.0000000009313226E-2</v>
      </c>
      <c r="L44" s="92"/>
    </row>
    <row r="45" spans="1:12" outlineLevel="1" x14ac:dyDescent="0.2">
      <c r="B45" s="103"/>
      <c r="C45" s="106"/>
    </row>
    <row r="46" spans="1:12" x14ac:dyDescent="0.2">
      <c r="A46" s="110" t="s">
        <v>51</v>
      </c>
      <c r="B46" s="110" t="s">
        <v>52</v>
      </c>
      <c r="C46" s="107"/>
      <c r="D46" s="15"/>
      <c r="E46" s="62"/>
      <c r="F46" s="63"/>
      <c r="G46" s="49"/>
      <c r="H46" s="19"/>
      <c r="I46" s="20"/>
      <c r="J46" s="20"/>
    </row>
    <row r="47" spans="1:12" outlineLevel="1" x14ac:dyDescent="0.2">
      <c r="A47" s="21" t="s">
        <v>6</v>
      </c>
      <c r="B47" s="21" t="s">
        <v>7</v>
      </c>
      <c r="C47" s="21" t="s">
        <v>8</v>
      </c>
      <c r="D47" s="50" t="s">
        <v>9</v>
      </c>
      <c r="E47" s="23"/>
      <c r="F47" s="24" t="s">
        <v>10</v>
      </c>
      <c r="G47" s="25" t="s">
        <v>6</v>
      </c>
      <c r="H47" s="25" t="s">
        <v>7</v>
      </c>
      <c r="I47" s="24" t="s">
        <v>11</v>
      </c>
      <c r="J47" s="24" t="s">
        <v>24</v>
      </c>
      <c r="K47" s="53"/>
    </row>
    <row r="48" spans="1:12" outlineLevel="1" x14ac:dyDescent="0.2">
      <c r="A48" s="145" t="s">
        <v>586</v>
      </c>
      <c r="B48" s="146">
        <v>42912</v>
      </c>
      <c r="C48" s="154" t="s">
        <v>587</v>
      </c>
      <c r="D48" s="154" t="s">
        <v>588</v>
      </c>
      <c r="E48" s="154" t="s">
        <v>28</v>
      </c>
      <c r="F48" s="144">
        <v>2981.34</v>
      </c>
      <c r="G48" s="150"/>
      <c r="H48" s="155"/>
      <c r="I48" s="156"/>
      <c r="J48" s="153">
        <f t="shared" ref="J48:J72" si="3">+F48-I48</f>
        <v>2981.34</v>
      </c>
      <c r="K48" s="53"/>
    </row>
    <row r="49" spans="1:11" outlineLevel="1" x14ac:dyDescent="0.2">
      <c r="A49" s="98" t="s">
        <v>689</v>
      </c>
      <c r="B49" s="102">
        <v>42940</v>
      </c>
      <c r="C49" s="55" t="s">
        <v>690</v>
      </c>
      <c r="D49" s="55" t="s">
        <v>691</v>
      </c>
      <c r="E49" s="55" t="s">
        <v>28</v>
      </c>
      <c r="F49" s="76">
        <v>2634.91</v>
      </c>
      <c r="G49" s="17"/>
      <c r="H49" s="51"/>
      <c r="I49" s="64"/>
      <c r="J49" s="52">
        <f t="shared" si="3"/>
        <v>2634.91</v>
      </c>
      <c r="K49" s="53"/>
    </row>
    <row r="50" spans="1:11" outlineLevel="1" x14ac:dyDescent="0.2">
      <c r="A50" s="98" t="s">
        <v>934</v>
      </c>
      <c r="B50" s="102">
        <v>42998</v>
      </c>
      <c r="C50" s="55" t="s">
        <v>937</v>
      </c>
      <c r="D50" s="55" t="s">
        <v>938</v>
      </c>
      <c r="E50" s="138" t="s">
        <v>28</v>
      </c>
      <c r="F50" s="136">
        <v>174686.69</v>
      </c>
      <c r="G50" s="17"/>
      <c r="H50" s="51"/>
      <c r="I50" s="64"/>
      <c r="J50" s="52">
        <f t="shared" si="3"/>
        <v>174686.69</v>
      </c>
      <c r="K50" s="53"/>
    </row>
    <row r="51" spans="1:11" outlineLevel="1" x14ac:dyDescent="0.2">
      <c r="A51" s="98" t="s">
        <v>935</v>
      </c>
      <c r="B51" s="102">
        <v>42998</v>
      </c>
      <c r="C51" s="55" t="s">
        <v>939</v>
      </c>
      <c r="D51" s="55" t="s">
        <v>940</v>
      </c>
      <c r="E51" s="138" t="s">
        <v>28</v>
      </c>
      <c r="F51" s="136">
        <v>40548.93</v>
      </c>
      <c r="G51" s="17"/>
      <c r="H51" s="51"/>
      <c r="I51" s="64"/>
      <c r="J51" s="52">
        <f t="shared" si="3"/>
        <v>40548.93</v>
      </c>
      <c r="K51" s="53"/>
    </row>
    <row r="52" spans="1:11" outlineLevel="1" x14ac:dyDescent="0.2">
      <c r="A52" s="98" t="s">
        <v>399</v>
      </c>
      <c r="B52" s="102">
        <v>43005</v>
      </c>
      <c r="C52" s="55" t="s">
        <v>943</v>
      </c>
      <c r="D52" s="55" t="s">
        <v>944</v>
      </c>
      <c r="E52" s="138" t="s">
        <v>28</v>
      </c>
      <c r="F52" s="136">
        <v>11618.98</v>
      </c>
      <c r="G52" s="17"/>
      <c r="H52" s="51"/>
      <c r="I52" s="64"/>
      <c r="J52" s="52">
        <f t="shared" si="3"/>
        <v>11618.98</v>
      </c>
      <c r="K52" s="53"/>
    </row>
    <row r="53" spans="1:11" outlineLevel="1" x14ac:dyDescent="0.2">
      <c r="A53" s="98" t="s">
        <v>975</v>
      </c>
      <c r="B53" s="102">
        <v>43006</v>
      </c>
      <c r="C53" s="55" t="s">
        <v>976</v>
      </c>
      <c r="D53" s="55" t="s">
        <v>977</v>
      </c>
      <c r="E53" s="138" t="s">
        <v>28</v>
      </c>
      <c r="F53" s="136">
        <v>10036.42</v>
      </c>
      <c r="G53" s="17"/>
      <c r="H53" s="51"/>
      <c r="I53" s="64"/>
      <c r="J53" s="52">
        <f t="shared" si="3"/>
        <v>10036.42</v>
      </c>
      <c r="K53" s="53"/>
    </row>
    <row r="54" spans="1:11" outlineLevel="1" x14ac:dyDescent="0.2">
      <c r="A54" s="98" t="s">
        <v>1001</v>
      </c>
      <c r="B54" s="102">
        <v>43018</v>
      </c>
      <c r="C54" s="55" t="s">
        <v>1002</v>
      </c>
      <c r="D54" s="55" t="s">
        <v>1003</v>
      </c>
      <c r="E54" s="138" t="s">
        <v>28</v>
      </c>
      <c r="F54" s="136">
        <v>25793.86</v>
      </c>
      <c r="G54" s="17"/>
      <c r="H54" s="51"/>
      <c r="I54" s="64"/>
      <c r="J54" s="52">
        <f t="shared" si="3"/>
        <v>25793.86</v>
      </c>
      <c r="K54" s="53"/>
    </row>
    <row r="55" spans="1:11" outlineLevel="1" x14ac:dyDescent="0.2">
      <c r="A55" s="98" t="s">
        <v>1004</v>
      </c>
      <c r="B55" s="102">
        <v>43022</v>
      </c>
      <c r="C55" s="55" t="s">
        <v>1005</v>
      </c>
      <c r="D55" s="55" t="s">
        <v>1006</v>
      </c>
      <c r="E55" s="138" t="s">
        <v>28</v>
      </c>
      <c r="F55" s="136">
        <v>9960.51</v>
      </c>
      <c r="G55" s="17"/>
      <c r="H55" s="51"/>
      <c r="I55" s="64"/>
      <c r="J55" s="52">
        <f t="shared" si="3"/>
        <v>9960.51</v>
      </c>
      <c r="K55" s="53"/>
    </row>
    <row r="56" spans="1:11" outlineLevel="1" x14ac:dyDescent="0.2">
      <c r="A56" s="98" t="s">
        <v>1007</v>
      </c>
      <c r="B56" s="102">
        <v>43024</v>
      </c>
      <c r="C56" s="55" t="s">
        <v>1008</v>
      </c>
      <c r="D56" s="55" t="s">
        <v>1009</v>
      </c>
      <c r="E56" s="138" t="s">
        <v>28</v>
      </c>
      <c r="F56" s="136">
        <v>2081.62</v>
      </c>
      <c r="G56" s="17"/>
      <c r="H56" s="51"/>
      <c r="I56" s="64"/>
      <c r="J56" s="52">
        <f t="shared" si="3"/>
        <v>2081.62</v>
      </c>
      <c r="K56" s="53"/>
    </row>
    <row r="57" spans="1:11" outlineLevel="1" x14ac:dyDescent="0.2">
      <c r="A57" s="98" t="s">
        <v>1030</v>
      </c>
      <c r="B57" s="102">
        <v>43033</v>
      </c>
      <c r="C57" s="55" t="s">
        <v>1031</v>
      </c>
      <c r="D57" s="55" t="s">
        <v>1032</v>
      </c>
      <c r="E57" s="55" t="s">
        <v>28</v>
      </c>
      <c r="F57" s="136">
        <v>152040.76999999999</v>
      </c>
      <c r="G57" s="17"/>
      <c r="H57" s="51"/>
      <c r="I57" s="64"/>
      <c r="J57" s="52">
        <f t="shared" si="3"/>
        <v>152040.76999999999</v>
      </c>
      <c r="K57" s="53"/>
    </row>
    <row r="58" spans="1:11" outlineLevel="1" x14ac:dyDescent="0.2">
      <c r="A58" s="98" t="s">
        <v>1058</v>
      </c>
      <c r="B58" s="102">
        <v>43048</v>
      </c>
      <c r="C58" s="138" t="s">
        <v>1069</v>
      </c>
      <c r="D58" s="138" t="s">
        <v>1070</v>
      </c>
      <c r="E58" s="138" t="s">
        <v>28</v>
      </c>
      <c r="F58" s="136">
        <v>21995.360000000001</v>
      </c>
      <c r="G58" s="17"/>
      <c r="H58" s="51"/>
      <c r="I58" s="64"/>
      <c r="J58" s="52">
        <f t="shared" si="3"/>
        <v>21995.360000000001</v>
      </c>
      <c r="K58" s="53"/>
    </row>
    <row r="59" spans="1:11" outlineLevel="1" x14ac:dyDescent="0.2">
      <c r="A59" s="98" t="s">
        <v>785</v>
      </c>
      <c r="B59" s="102">
        <v>43050</v>
      </c>
      <c r="C59" s="138" t="s">
        <v>1071</v>
      </c>
      <c r="D59" s="138" t="s">
        <v>1072</v>
      </c>
      <c r="E59" s="138" t="s">
        <v>28</v>
      </c>
      <c r="F59" s="136">
        <v>24779</v>
      </c>
      <c r="G59" s="17"/>
      <c r="H59" s="51"/>
      <c r="I59" s="64"/>
      <c r="J59" s="52">
        <f t="shared" si="3"/>
        <v>24779</v>
      </c>
      <c r="K59" s="53"/>
    </row>
    <row r="60" spans="1:11" outlineLevel="1" x14ac:dyDescent="0.2">
      <c r="A60" s="98" t="s">
        <v>1059</v>
      </c>
      <c r="B60" s="102">
        <v>43054</v>
      </c>
      <c r="C60" s="138" t="s">
        <v>1073</v>
      </c>
      <c r="D60" s="138" t="s">
        <v>1074</v>
      </c>
      <c r="E60" s="138" t="s">
        <v>28</v>
      </c>
      <c r="F60" s="136">
        <v>10944.62</v>
      </c>
      <c r="G60" s="17"/>
      <c r="H60" s="51"/>
      <c r="I60" s="64"/>
      <c r="J60" s="52">
        <f t="shared" si="3"/>
        <v>10944.62</v>
      </c>
      <c r="K60" s="53"/>
    </row>
    <row r="61" spans="1:11" outlineLevel="1" x14ac:dyDescent="0.2">
      <c r="A61" s="98" t="s">
        <v>829</v>
      </c>
      <c r="B61" s="102">
        <v>43062</v>
      </c>
      <c r="C61" s="138" t="s">
        <v>1075</v>
      </c>
      <c r="D61" s="138" t="s">
        <v>1076</v>
      </c>
      <c r="E61" s="138" t="s">
        <v>28</v>
      </c>
      <c r="F61" s="136">
        <v>24107.7</v>
      </c>
      <c r="G61" s="17"/>
      <c r="H61" s="51"/>
      <c r="I61" s="64"/>
      <c r="J61" s="52">
        <f t="shared" si="3"/>
        <v>24107.7</v>
      </c>
      <c r="K61" s="53"/>
    </row>
    <row r="62" spans="1:11" outlineLevel="1" x14ac:dyDescent="0.2">
      <c r="A62" s="98" t="s">
        <v>1060</v>
      </c>
      <c r="B62" s="102">
        <v>43063</v>
      </c>
      <c r="C62" s="138" t="s">
        <v>1077</v>
      </c>
      <c r="D62" s="138" t="s">
        <v>1078</v>
      </c>
      <c r="E62" s="138" t="s">
        <v>28</v>
      </c>
      <c r="F62" s="136">
        <v>11500.45</v>
      </c>
      <c r="G62" s="17"/>
      <c r="H62" s="51"/>
      <c r="I62" s="64"/>
      <c r="J62" s="52">
        <f t="shared" si="3"/>
        <v>11500.45</v>
      </c>
      <c r="K62" s="53"/>
    </row>
    <row r="63" spans="1:11" outlineLevel="1" x14ac:dyDescent="0.2">
      <c r="A63" s="98" t="s">
        <v>1061</v>
      </c>
      <c r="B63" s="102">
        <v>43063</v>
      </c>
      <c r="C63" s="138" t="s">
        <v>1079</v>
      </c>
      <c r="D63" s="138" t="s">
        <v>1080</v>
      </c>
      <c r="E63" s="138" t="s">
        <v>28</v>
      </c>
      <c r="F63" s="136">
        <v>36748.19</v>
      </c>
      <c r="G63" s="17"/>
      <c r="H63" s="51"/>
      <c r="I63" s="64"/>
      <c r="J63" s="52">
        <f t="shared" si="3"/>
        <v>36748.19</v>
      </c>
      <c r="K63" s="53"/>
    </row>
    <row r="64" spans="1:11" outlineLevel="1" x14ac:dyDescent="0.2">
      <c r="A64" s="98" t="s">
        <v>1062</v>
      </c>
      <c r="B64" s="102">
        <v>43066</v>
      </c>
      <c r="C64" s="138" t="s">
        <v>1081</v>
      </c>
      <c r="D64" s="138" t="s">
        <v>1082</v>
      </c>
      <c r="E64" s="138" t="s">
        <v>28</v>
      </c>
      <c r="F64" s="136">
        <v>56698.42</v>
      </c>
      <c r="G64" s="17"/>
      <c r="H64" s="51"/>
      <c r="I64" s="64"/>
      <c r="J64" s="52">
        <f t="shared" si="3"/>
        <v>56698.42</v>
      </c>
      <c r="K64" s="53"/>
    </row>
    <row r="65" spans="1:13" outlineLevel="1" x14ac:dyDescent="0.2">
      <c r="A65" s="98" t="s">
        <v>601</v>
      </c>
      <c r="B65" s="102">
        <v>43066</v>
      </c>
      <c r="C65" s="138" t="s">
        <v>1083</v>
      </c>
      <c r="D65" s="138" t="s">
        <v>1084</v>
      </c>
      <c r="E65" s="138" t="s">
        <v>28</v>
      </c>
      <c r="F65" s="136">
        <v>10751.55</v>
      </c>
      <c r="G65" s="17"/>
      <c r="H65" s="51"/>
      <c r="I65" s="64"/>
      <c r="J65" s="52">
        <f t="shared" si="3"/>
        <v>10751.55</v>
      </c>
      <c r="K65" s="53"/>
    </row>
    <row r="66" spans="1:13" outlineLevel="1" x14ac:dyDescent="0.2">
      <c r="A66" s="98" t="s">
        <v>1063</v>
      </c>
      <c r="B66" s="102">
        <v>43068</v>
      </c>
      <c r="C66" s="138" t="s">
        <v>1085</v>
      </c>
      <c r="D66" s="138" t="s">
        <v>1086</v>
      </c>
      <c r="E66" s="138" t="s">
        <v>28</v>
      </c>
      <c r="F66" s="136">
        <v>63727.65</v>
      </c>
      <c r="G66" s="17"/>
      <c r="H66" s="51"/>
      <c r="I66" s="64"/>
      <c r="J66" s="52">
        <f t="shared" si="3"/>
        <v>63727.65</v>
      </c>
      <c r="K66" s="53"/>
    </row>
    <row r="67" spans="1:13" outlineLevel="1" x14ac:dyDescent="0.2">
      <c r="A67" s="98" t="s">
        <v>1064</v>
      </c>
      <c r="B67" s="102">
        <v>43068</v>
      </c>
      <c r="C67" s="138" t="s">
        <v>1087</v>
      </c>
      <c r="D67" s="138" t="s">
        <v>1088</v>
      </c>
      <c r="E67" s="138" t="s">
        <v>28</v>
      </c>
      <c r="F67" s="136">
        <v>26101.3</v>
      </c>
      <c r="G67" s="17"/>
      <c r="H67" s="51"/>
      <c r="I67" s="64"/>
      <c r="J67" s="52">
        <f t="shared" si="3"/>
        <v>26101.3</v>
      </c>
      <c r="K67" s="53"/>
    </row>
    <row r="68" spans="1:13" outlineLevel="1" x14ac:dyDescent="0.2">
      <c r="A68" s="98" t="s">
        <v>1065</v>
      </c>
      <c r="B68" s="102">
        <v>43068</v>
      </c>
      <c r="C68" s="138" t="s">
        <v>1089</v>
      </c>
      <c r="D68" s="138" t="s">
        <v>1090</v>
      </c>
      <c r="E68" s="138" t="s">
        <v>28</v>
      </c>
      <c r="F68" s="136">
        <v>57248.160000000003</v>
      </c>
      <c r="G68" s="17"/>
      <c r="H68" s="51"/>
      <c r="I68" s="64"/>
      <c r="J68" s="52">
        <f t="shared" si="3"/>
        <v>57248.160000000003</v>
      </c>
      <c r="K68" s="53"/>
    </row>
    <row r="69" spans="1:13" outlineLevel="1" x14ac:dyDescent="0.2">
      <c r="A69" s="98" t="s">
        <v>972</v>
      </c>
      <c r="B69" s="102">
        <v>43068</v>
      </c>
      <c r="C69" s="138" t="s">
        <v>1091</v>
      </c>
      <c r="D69" s="138" t="s">
        <v>1092</v>
      </c>
      <c r="E69" s="138" t="s">
        <v>28</v>
      </c>
      <c r="F69" s="136">
        <v>10302.81</v>
      </c>
      <c r="G69" s="17"/>
      <c r="H69" s="51"/>
      <c r="I69" s="64"/>
      <c r="J69" s="52">
        <f t="shared" si="3"/>
        <v>10302.81</v>
      </c>
      <c r="K69" s="53"/>
    </row>
    <row r="70" spans="1:13" outlineLevel="1" x14ac:dyDescent="0.2">
      <c r="A70" s="98" t="s">
        <v>1066</v>
      </c>
      <c r="B70" s="102">
        <v>43068</v>
      </c>
      <c r="C70" s="138" t="s">
        <v>1093</v>
      </c>
      <c r="D70" s="138" t="s">
        <v>1094</v>
      </c>
      <c r="E70" s="138" t="s">
        <v>28</v>
      </c>
      <c r="F70" s="136">
        <v>19342.28</v>
      </c>
      <c r="G70" s="17"/>
      <c r="H70" s="51"/>
      <c r="I70" s="64"/>
      <c r="J70" s="52">
        <f t="shared" si="3"/>
        <v>19342.28</v>
      </c>
      <c r="K70" s="53"/>
    </row>
    <row r="71" spans="1:13" outlineLevel="1" x14ac:dyDescent="0.2">
      <c r="A71" s="98" t="s">
        <v>1067</v>
      </c>
      <c r="B71" s="102">
        <v>43069</v>
      </c>
      <c r="C71" s="138" t="s">
        <v>1095</v>
      </c>
      <c r="D71" s="138" t="s">
        <v>1096</v>
      </c>
      <c r="E71" s="138" t="s">
        <v>28</v>
      </c>
      <c r="F71" s="136">
        <v>165631.16</v>
      </c>
      <c r="G71" s="17"/>
      <c r="H71" s="51"/>
      <c r="I71" s="64"/>
      <c r="J71" s="52">
        <f t="shared" si="3"/>
        <v>165631.16</v>
      </c>
      <c r="K71" s="53"/>
    </row>
    <row r="72" spans="1:13" outlineLevel="1" x14ac:dyDescent="0.2">
      <c r="A72" s="98" t="s">
        <v>1068</v>
      </c>
      <c r="B72" s="102">
        <v>43069</v>
      </c>
      <c r="C72" s="138" t="s">
        <v>1097</v>
      </c>
      <c r="D72" s="138" t="s">
        <v>1098</v>
      </c>
      <c r="E72" s="138" t="s">
        <v>28</v>
      </c>
      <c r="F72" s="136">
        <v>86868.03</v>
      </c>
      <c r="G72" s="17"/>
      <c r="H72" s="51"/>
      <c r="I72" s="64"/>
      <c r="J72" s="52">
        <f t="shared" si="3"/>
        <v>86868.03</v>
      </c>
      <c r="K72" s="53"/>
    </row>
    <row r="73" spans="1:13" outlineLevel="1" x14ac:dyDescent="0.2">
      <c r="B73" s="102"/>
      <c r="C73" s="55"/>
      <c r="D73" s="55"/>
      <c r="E73" s="55"/>
      <c r="F73" s="136"/>
      <c r="G73" s="17"/>
      <c r="H73" s="51"/>
      <c r="I73" s="64"/>
      <c r="J73" s="52"/>
      <c r="K73" s="53"/>
    </row>
    <row r="74" spans="1:13" outlineLevel="1" x14ac:dyDescent="0.2">
      <c r="B74" s="102"/>
      <c r="C74" s="55"/>
      <c r="D74" s="55"/>
      <c r="E74" s="138"/>
      <c r="F74" s="136"/>
      <c r="G74" s="17"/>
      <c r="H74" s="51"/>
      <c r="I74" s="64"/>
      <c r="J74" s="52"/>
      <c r="K74" s="53"/>
    </row>
    <row r="75" spans="1:13" outlineLevel="1" x14ac:dyDescent="0.2">
      <c r="A75" s="53"/>
      <c r="B75" s="39"/>
      <c r="C75" s="44"/>
      <c r="D75" s="55"/>
      <c r="E75" s="53"/>
      <c r="F75" s="60" t="s">
        <v>19</v>
      </c>
      <c r="G75" s="53"/>
      <c r="H75" s="44"/>
      <c r="I75" s="49"/>
      <c r="J75" s="45">
        <f>+SUM(J48:J72)</f>
        <v>1059130.7100000004</v>
      </c>
    </row>
    <row r="76" spans="1:13" ht="12" outlineLevel="1" thickBot="1" x14ac:dyDescent="0.25">
      <c r="A76" s="53"/>
      <c r="B76" s="39"/>
      <c r="C76" s="44"/>
      <c r="D76" s="55"/>
      <c r="E76" s="53"/>
      <c r="F76" s="60" t="s">
        <v>20</v>
      </c>
      <c r="G76" s="53"/>
      <c r="H76" s="44"/>
      <c r="I76" s="49"/>
      <c r="J76" s="67">
        <v>1059130.6499999999</v>
      </c>
      <c r="L76" s="79"/>
      <c r="M76" s="79"/>
    </row>
    <row r="77" spans="1:13" outlineLevel="1" x14ac:dyDescent="0.2">
      <c r="A77" s="53"/>
      <c r="B77" s="39"/>
      <c r="C77" s="44"/>
      <c r="D77" s="55"/>
      <c r="E77" s="53"/>
      <c r="F77" s="60" t="s">
        <v>21</v>
      </c>
      <c r="G77" s="53"/>
      <c r="H77" s="44"/>
      <c r="I77" s="49"/>
      <c r="J77" s="47">
        <f>+J75-J76</f>
        <v>6.0000000521540642E-2</v>
      </c>
    </row>
    <row r="78" spans="1:13" outlineLevel="1" x14ac:dyDescent="0.2">
      <c r="A78" s="53"/>
      <c r="B78" s="39"/>
      <c r="C78" s="44"/>
      <c r="D78" s="55"/>
      <c r="E78" s="53"/>
      <c r="F78" s="60"/>
      <c r="G78" s="53"/>
      <c r="H78" s="44"/>
      <c r="I78" s="49"/>
      <c r="J78" s="47"/>
    </row>
    <row r="79" spans="1:13" x14ac:dyDescent="0.2">
      <c r="A79" s="110" t="s">
        <v>799</v>
      </c>
      <c r="B79" s="13" t="s">
        <v>800</v>
      </c>
      <c r="C79" s="107"/>
      <c r="D79" s="15" t="s">
        <v>167</v>
      </c>
      <c r="E79" s="16"/>
      <c r="F79" s="17"/>
      <c r="G79" s="18"/>
      <c r="H79" s="19"/>
      <c r="I79" s="20"/>
      <c r="J79" s="20"/>
    </row>
    <row r="80" spans="1:13" outlineLevel="1" x14ac:dyDescent="0.2">
      <c r="A80" s="21" t="s">
        <v>6</v>
      </c>
      <c r="B80" s="21" t="s">
        <v>7</v>
      </c>
      <c r="C80" s="22" t="s">
        <v>8</v>
      </c>
      <c r="D80" s="22" t="s">
        <v>9</v>
      </c>
      <c r="E80" s="23"/>
      <c r="F80" s="24" t="s">
        <v>10</v>
      </c>
      <c r="G80" s="25" t="s">
        <v>6</v>
      </c>
      <c r="H80" s="25" t="s">
        <v>7</v>
      </c>
      <c r="I80" s="24" t="s">
        <v>11</v>
      </c>
      <c r="J80" s="24" t="s">
        <v>24</v>
      </c>
    </row>
    <row r="81" spans="1:12" outlineLevel="1" x14ac:dyDescent="0.2">
      <c r="A81" s="53"/>
      <c r="B81" s="39"/>
      <c r="C81" s="44"/>
      <c r="D81" s="55"/>
      <c r="E81" s="53"/>
      <c r="F81" s="60"/>
      <c r="G81" s="53"/>
      <c r="H81" s="44"/>
      <c r="I81" s="49"/>
      <c r="J81" s="47"/>
    </row>
    <row r="82" spans="1:12" outlineLevel="1" x14ac:dyDescent="0.2">
      <c r="A82" s="98" t="s">
        <v>801</v>
      </c>
      <c r="B82" s="102">
        <v>42937</v>
      </c>
      <c r="C82" s="55" t="s">
        <v>802</v>
      </c>
      <c r="D82" s="55" t="s">
        <v>803</v>
      </c>
      <c r="E82" s="138" t="s">
        <v>28</v>
      </c>
      <c r="F82" s="136">
        <v>279.33999999999997</v>
      </c>
      <c r="G82" s="17"/>
      <c r="H82" s="51"/>
      <c r="I82" s="64"/>
      <c r="J82" s="52">
        <f t="shared" ref="J82" si="4">+F82-I82</f>
        <v>279.33999999999997</v>
      </c>
    </row>
    <row r="83" spans="1:12" outlineLevel="1" x14ac:dyDescent="0.2">
      <c r="B83" s="102"/>
      <c r="C83" s="55"/>
      <c r="D83" s="55"/>
      <c r="E83" s="55"/>
      <c r="F83" s="136"/>
      <c r="G83" s="17"/>
      <c r="H83" s="51"/>
      <c r="I83" s="64"/>
      <c r="J83" s="52"/>
    </row>
    <row r="84" spans="1:12" outlineLevel="1" x14ac:dyDescent="0.2">
      <c r="B84" s="102"/>
      <c r="F84" s="49"/>
      <c r="G84" s="17"/>
      <c r="H84" s="51"/>
      <c r="I84" s="64"/>
      <c r="J84" s="52"/>
    </row>
    <row r="85" spans="1:12" outlineLevel="1" x14ac:dyDescent="0.2">
      <c r="A85" s="53"/>
      <c r="B85" s="39"/>
      <c r="C85" s="44"/>
      <c r="D85" s="55"/>
      <c r="E85" s="53"/>
      <c r="F85" s="60" t="s">
        <v>19</v>
      </c>
      <c r="G85" s="53"/>
      <c r="H85" s="44"/>
      <c r="I85" s="49"/>
      <c r="J85" s="45">
        <f>+J82</f>
        <v>279.33999999999997</v>
      </c>
    </row>
    <row r="86" spans="1:12" ht="12" outlineLevel="1" thickBot="1" x14ac:dyDescent="0.25">
      <c r="A86" s="53"/>
      <c r="B86" s="39"/>
      <c r="C86" s="44"/>
      <c r="D86" s="55"/>
      <c r="E86" s="53"/>
      <c r="F86" s="60" t="s">
        <v>20</v>
      </c>
      <c r="G86" s="53"/>
      <c r="H86" s="44"/>
      <c r="I86" s="49"/>
      <c r="J86" s="67">
        <v>279.33999999999997</v>
      </c>
      <c r="L86" s="92"/>
    </row>
    <row r="87" spans="1:12" outlineLevel="1" x14ac:dyDescent="0.2">
      <c r="A87" s="53"/>
      <c r="B87" s="39"/>
      <c r="C87" s="44"/>
      <c r="D87" s="55"/>
      <c r="E87" s="53"/>
      <c r="F87" s="60" t="s">
        <v>21</v>
      </c>
      <c r="G87" s="53"/>
      <c r="H87" s="44"/>
      <c r="I87" s="49"/>
      <c r="J87" s="47">
        <f>+J85-J86</f>
        <v>0</v>
      </c>
    </row>
    <row r="88" spans="1:12" outlineLevel="1" x14ac:dyDescent="0.2">
      <c r="A88" s="53"/>
      <c r="B88" s="39"/>
      <c r="C88" s="44"/>
      <c r="D88" s="55"/>
      <c r="E88" s="53"/>
      <c r="F88" s="60"/>
      <c r="G88" s="53"/>
      <c r="H88" s="44"/>
      <c r="I88" s="49"/>
      <c r="J88" s="47"/>
    </row>
    <row r="89" spans="1:12" outlineLevel="1" x14ac:dyDescent="0.2">
      <c r="A89" s="53"/>
      <c r="B89" s="39"/>
      <c r="C89" s="44"/>
      <c r="D89" s="55"/>
      <c r="E89" s="53"/>
      <c r="F89" s="60"/>
      <c r="G89" s="53"/>
      <c r="H89" s="44"/>
      <c r="I89" s="49"/>
      <c r="J89" s="47"/>
    </row>
    <row r="90" spans="1:12" x14ac:dyDescent="0.2">
      <c r="A90" s="110" t="s">
        <v>901</v>
      </c>
      <c r="B90" s="13" t="s">
        <v>902</v>
      </c>
      <c r="C90" s="107"/>
      <c r="D90" s="15" t="s">
        <v>167</v>
      </c>
      <c r="E90" s="16"/>
      <c r="F90" s="17"/>
      <c r="G90" s="18"/>
      <c r="H90" s="19"/>
      <c r="I90" s="20"/>
      <c r="J90" s="20"/>
    </row>
    <row r="91" spans="1:12" outlineLevel="1" x14ac:dyDescent="0.2">
      <c r="A91" s="21" t="s">
        <v>6</v>
      </c>
      <c r="B91" s="21" t="s">
        <v>7</v>
      </c>
      <c r="C91" s="22" t="s">
        <v>8</v>
      </c>
      <c r="D91" s="22" t="s">
        <v>9</v>
      </c>
      <c r="E91" s="23"/>
      <c r="F91" s="24" t="s">
        <v>10</v>
      </c>
      <c r="G91" s="25" t="s">
        <v>6</v>
      </c>
      <c r="H91" s="25" t="s">
        <v>7</v>
      </c>
      <c r="I91" s="24" t="s">
        <v>11</v>
      </c>
      <c r="J91" s="24" t="s">
        <v>24</v>
      </c>
    </row>
    <row r="92" spans="1:12" outlineLevel="1" x14ac:dyDescent="0.2">
      <c r="A92" s="53"/>
      <c r="B92" s="39"/>
      <c r="C92" s="44"/>
      <c r="D92" s="55"/>
      <c r="E92" s="53"/>
      <c r="F92" s="60"/>
      <c r="G92" s="53"/>
      <c r="H92" s="44"/>
      <c r="I92" s="49"/>
      <c r="J92" s="47"/>
    </row>
    <row r="93" spans="1:12" outlineLevel="1" x14ac:dyDescent="0.2">
      <c r="A93" s="98" t="s">
        <v>1012</v>
      </c>
      <c r="B93" s="102">
        <v>43017</v>
      </c>
      <c r="C93" s="55" t="s">
        <v>1011</v>
      </c>
      <c r="D93" s="55" t="s">
        <v>1010</v>
      </c>
      <c r="E93" s="138" t="s">
        <v>28</v>
      </c>
      <c r="F93" s="136">
        <v>9654</v>
      </c>
      <c r="G93" s="17"/>
      <c r="H93" s="51"/>
      <c r="I93" s="64"/>
      <c r="J93" s="52">
        <f t="shared" ref="J93" si="5">+F93-I93</f>
        <v>9654</v>
      </c>
    </row>
    <row r="94" spans="1:12" outlineLevel="1" x14ac:dyDescent="0.2">
      <c r="B94" s="102"/>
      <c r="C94" s="55"/>
      <c r="D94" s="55"/>
      <c r="E94" s="138"/>
      <c r="F94" s="136"/>
      <c r="G94" s="17"/>
      <c r="H94" s="51"/>
      <c r="I94" s="64"/>
      <c r="J94" s="52"/>
    </row>
    <row r="95" spans="1:12" outlineLevel="1" x14ac:dyDescent="0.2">
      <c r="B95" s="102"/>
      <c r="C95" s="55"/>
      <c r="D95" s="55"/>
      <c r="E95" s="55"/>
      <c r="F95" s="136"/>
      <c r="G95" s="17"/>
      <c r="H95" s="51"/>
      <c r="I95" s="64"/>
      <c r="J95" s="52"/>
    </row>
    <row r="96" spans="1:12" outlineLevel="1" x14ac:dyDescent="0.2">
      <c r="A96" s="53"/>
      <c r="B96" s="39"/>
      <c r="C96" s="44"/>
      <c r="D96" s="55"/>
      <c r="E96" s="53"/>
      <c r="F96" s="60" t="s">
        <v>19</v>
      </c>
      <c r="G96" s="53"/>
      <c r="H96" s="44"/>
      <c r="I96" s="49"/>
      <c r="J96" s="45">
        <f>+J93</f>
        <v>9654</v>
      </c>
    </row>
    <row r="97" spans="1:13" ht="12" outlineLevel="1" thickBot="1" x14ac:dyDescent="0.25">
      <c r="A97" s="53"/>
      <c r="B97" s="39"/>
      <c r="C97" s="44"/>
      <c r="D97" s="55"/>
      <c r="E97" s="53"/>
      <c r="F97" s="60" t="s">
        <v>20</v>
      </c>
      <c r="G97" s="53"/>
      <c r="H97" s="44"/>
      <c r="I97" s="49"/>
      <c r="J97" s="67">
        <v>9654</v>
      </c>
      <c r="L97" s="92"/>
    </row>
    <row r="98" spans="1:13" outlineLevel="1" x14ac:dyDescent="0.2">
      <c r="A98" s="53"/>
      <c r="B98" s="39"/>
      <c r="C98" s="44"/>
      <c r="D98" s="55"/>
      <c r="E98" s="53"/>
      <c r="F98" s="60" t="s">
        <v>21</v>
      </c>
      <c r="G98" s="53"/>
      <c r="H98" s="44"/>
      <c r="I98" s="49"/>
      <c r="J98" s="47">
        <f>+J96-J97</f>
        <v>0</v>
      </c>
    </row>
    <row r="99" spans="1:13" outlineLevel="1" x14ac:dyDescent="0.2">
      <c r="A99" s="53"/>
      <c r="B99" s="39"/>
      <c r="C99" s="44"/>
      <c r="D99" s="55"/>
      <c r="E99" s="53"/>
      <c r="F99" s="60"/>
      <c r="G99" s="53"/>
      <c r="H99" s="44"/>
      <c r="I99" s="49"/>
      <c r="J99" s="47"/>
    </row>
    <row r="100" spans="1:13" outlineLevel="1" x14ac:dyDescent="0.2">
      <c r="B100" s="103"/>
      <c r="C100" s="106"/>
      <c r="E100" s="16"/>
      <c r="F100" s="43"/>
      <c r="H100" s="44"/>
      <c r="J100" s="68"/>
    </row>
    <row r="101" spans="1:13" x14ac:dyDescent="0.2">
      <c r="A101" s="110" t="s">
        <v>102</v>
      </c>
      <c r="B101" s="13" t="s">
        <v>328</v>
      </c>
      <c r="C101" s="107"/>
      <c r="D101" s="15" t="s">
        <v>167</v>
      </c>
      <c r="E101" s="16"/>
      <c r="F101" s="17"/>
      <c r="G101" s="18"/>
      <c r="H101" s="19"/>
      <c r="I101" s="20"/>
      <c r="J101" s="20"/>
      <c r="L101" s="79"/>
      <c r="M101" s="79"/>
    </row>
    <row r="102" spans="1:13" outlineLevel="1" x14ac:dyDescent="0.2">
      <c r="A102" s="21" t="s">
        <v>6</v>
      </c>
      <c r="B102" s="21" t="s">
        <v>7</v>
      </c>
      <c r="C102" s="22" t="s">
        <v>8</v>
      </c>
      <c r="D102" s="22" t="s">
        <v>9</v>
      </c>
      <c r="E102" s="23"/>
      <c r="F102" s="24" t="s">
        <v>10</v>
      </c>
      <c r="G102" s="25" t="s">
        <v>6</v>
      </c>
      <c r="H102" s="25" t="s">
        <v>7</v>
      </c>
      <c r="I102" s="24" t="s">
        <v>11</v>
      </c>
      <c r="J102" s="24" t="s">
        <v>24</v>
      </c>
      <c r="L102" s="79"/>
      <c r="M102" s="79"/>
    </row>
    <row r="103" spans="1:13" outlineLevel="1" x14ac:dyDescent="0.2">
      <c r="A103" s="26"/>
      <c r="B103" s="21"/>
      <c r="C103" s="108"/>
      <c r="D103" s="27"/>
      <c r="E103" s="23"/>
      <c r="F103" s="28"/>
      <c r="G103" s="29"/>
      <c r="H103" s="30"/>
      <c r="I103" s="28"/>
      <c r="J103" s="80"/>
      <c r="L103" s="79"/>
      <c r="M103" s="79"/>
    </row>
    <row r="104" spans="1:13" outlineLevel="1" x14ac:dyDescent="0.2">
      <c r="A104" s="145" t="s">
        <v>516</v>
      </c>
      <c r="B104" s="146">
        <v>42885</v>
      </c>
      <c r="C104" s="145" t="s">
        <v>517</v>
      </c>
      <c r="D104" s="145" t="s">
        <v>531</v>
      </c>
      <c r="E104" s="145" t="s">
        <v>28</v>
      </c>
      <c r="F104" s="143">
        <v>9686.2800000000007</v>
      </c>
      <c r="G104" s="98" t="s">
        <v>948</v>
      </c>
      <c r="H104" s="95">
        <v>42991</v>
      </c>
      <c r="I104" s="161">
        <v>7846.07</v>
      </c>
      <c r="J104" s="143">
        <f t="shared" ref="J104:J110" si="6">+F104-I104</f>
        <v>1840.2100000000009</v>
      </c>
      <c r="L104" s="79"/>
      <c r="M104" s="79"/>
    </row>
    <row r="105" spans="1:13" outlineLevel="1" x14ac:dyDescent="0.2">
      <c r="A105" s="98" t="s">
        <v>781</v>
      </c>
      <c r="B105" s="102">
        <v>42957</v>
      </c>
      <c r="C105" s="98" t="s">
        <v>782</v>
      </c>
      <c r="D105" s="98" t="s">
        <v>787</v>
      </c>
      <c r="E105" s="98" t="s">
        <v>28</v>
      </c>
      <c r="F105" s="49">
        <v>21111.49</v>
      </c>
      <c r="G105" s="98" t="s">
        <v>483</v>
      </c>
      <c r="H105" s="95">
        <v>42977</v>
      </c>
      <c r="I105" s="140">
        <v>20404.87</v>
      </c>
      <c r="J105" s="20">
        <f t="shared" si="6"/>
        <v>706.62000000000262</v>
      </c>
      <c r="L105" s="79"/>
      <c r="M105" s="79"/>
    </row>
    <row r="106" spans="1:13" outlineLevel="1" x14ac:dyDescent="0.2">
      <c r="A106" s="98" t="s">
        <v>1099</v>
      </c>
      <c r="B106" s="102">
        <v>43063</v>
      </c>
      <c r="C106" s="55" t="s">
        <v>1100</v>
      </c>
      <c r="D106" s="55" t="s">
        <v>1101</v>
      </c>
      <c r="E106" s="55" t="s">
        <v>28</v>
      </c>
      <c r="F106" s="49">
        <v>79489.81</v>
      </c>
      <c r="H106" s="95"/>
      <c r="I106" s="140"/>
      <c r="J106" s="20">
        <f t="shared" si="6"/>
        <v>79489.81</v>
      </c>
      <c r="L106" s="79"/>
      <c r="M106" s="79"/>
    </row>
    <row r="107" spans="1:13" outlineLevel="1" x14ac:dyDescent="0.2">
      <c r="A107" s="98" t="s">
        <v>1102</v>
      </c>
      <c r="B107" s="102">
        <v>43067</v>
      </c>
      <c r="C107" s="55" t="s">
        <v>1103</v>
      </c>
      <c r="D107" s="55" t="s">
        <v>1104</v>
      </c>
      <c r="E107" s="55" t="s">
        <v>28</v>
      </c>
      <c r="F107" s="49">
        <v>46076.51</v>
      </c>
      <c r="H107" s="95"/>
      <c r="I107" s="140"/>
      <c r="J107" s="20">
        <f t="shared" si="6"/>
        <v>46076.51</v>
      </c>
      <c r="L107" s="79"/>
      <c r="M107" s="79"/>
    </row>
    <row r="108" spans="1:13" outlineLevel="1" x14ac:dyDescent="0.2">
      <c r="A108" s="98" t="s">
        <v>1105</v>
      </c>
      <c r="B108" s="102">
        <v>43068</v>
      </c>
      <c r="C108" s="55" t="s">
        <v>1106</v>
      </c>
      <c r="D108" s="55" t="s">
        <v>1107</v>
      </c>
      <c r="E108" s="55" t="s">
        <v>28</v>
      </c>
      <c r="F108" s="49">
        <v>84772.61</v>
      </c>
      <c r="H108" s="95"/>
      <c r="I108" s="140"/>
      <c r="J108" s="20">
        <f t="shared" si="6"/>
        <v>84772.61</v>
      </c>
      <c r="L108" s="79"/>
      <c r="M108" s="79"/>
    </row>
    <row r="109" spans="1:13" outlineLevel="1" x14ac:dyDescent="0.2">
      <c r="A109" s="98" t="s">
        <v>1108</v>
      </c>
      <c r="B109" s="102">
        <v>43068</v>
      </c>
      <c r="C109" s="55" t="s">
        <v>1109</v>
      </c>
      <c r="D109" s="55" t="s">
        <v>1110</v>
      </c>
      <c r="E109" s="55" t="s">
        <v>28</v>
      </c>
      <c r="F109" s="49">
        <v>50721.79</v>
      </c>
      <c r="H109" s="95"/>
      <c r="I109" s="140"/>
      <c r="J109" s="20">
        <f t="shared" si="6"/>
        <v>50721.79</v>
      </c>
      <c r="L109" s="79"/>
      <c r="M109" s="79"/>
    </row>
    <row r="110" spans="1:13" outlineLevel="1" x14ac:dyDescent="0.2">
      <c r="A110" s="98" t="s">
        <v>1111</v>
      </c>
      <c r="B110" s="102">
        <v>43069</v>
      </c>
      <c r="C110" s="55" t="s">
        <v>1112</v>
      </c>
      <c r="D110" s="55" t="s">
        <v>1113</v>
      </c>
      <c r="E110" s="55" t="s">
        <v>28</v>
      </c>
      <c r="F110" s="49">
        <v>192190.63</v>
      </c>
      <c r="H110" s="95"/>
      <c r="I110" s="140"/>
      <c r="J110" s="20">
        <f t="shared" si="6"/>
        <v>192190.63</v>
      </c>
      <c r="L110" s="79"/>
      <c r="M110" s="79"/>
    </row>
    <row r="111" spans="1:13" outlineLevel="1" x14ac:dyDescent="0.2">
      <c r="B111" s="102"/>
      <c r="F111" s="49"/>
      <c r="H111" s="95"/>
      <c r="I111" s="140"/>
      <c r="J111" s="20"/>
      <c r="L111" s="79"/>
      <c r="M111" s="79"/>
    </row>
    <row r="112" spans="1:13" outlineLevel="1" x14ac:dyDescent="0.2">
      <c r="B112" s="169"/>
      <c r="F112" s="49"/>
      <c r="G112" s="119"/>
      <c r="H112" s="120"/>
      <c r="I112" s="118"/>
      <c r="J112" s="20"/>
      <c r="L112" s="79"/>
      <c r="M112" s="79"/>
    </row>
    <row r="113" spans="1:13" outlineLevel="1" x14ac:dyDescent="0.2">
      <c r="B113" s="102"/>
      <c r="F113" s="49"/>
      <c r="G113" s="119"/>
      <c r="H113" s="120"/>
      <c r="I113" s="118"/>
      <c r="J113" s="20"/>
      <c r="L113" s="79"/>
      <c r="M113" s="79"/>
    </row>
    <row r="114" spans="1:13" outlineLevel="1" x14ac:dyDescent="0.2">
      <c r="A114" s="26"/>
      <c r="B114" s="21"/>
      <c r="C114" s="108"/>
      <c r="D114" s="27"/>
      <c r="E114" s="84"/>
      <c r="F114" s="43" t="s">
        <v>19</v>
      </c>
      <c r="H114" s="44"/>
      <c r="J114" s="68">
        <f>+SUM(J104:J110)</f>
        <v>455798.18</v>
      </c>
      <c r="K114" s="79"/>
      <c r="L114" s="79"/>
      <c r="M114" s="79"/>
    </row>
    <row r="115" spans="1:13" ht="12" outlineLevel="1" thickBot="1" x14ac:dyDescent="0.25">
      <c r="A115" s="26"/>
      <c r="B115" s="21"/>
      <c r="C115" s="108"/>
      <c r="D115" s="27"/>
      <c r="E115" s="84"/>
      <c r="F115" s="43" t="s">
        <v>20</v>
      </c>
      <c r="H115" s="44"/>
      <c r="J115" s="86">
        <v>455799.09</v>
      </c>
      <c r="L115" s="79"/>
      <c r="M115" s="79"/>
    </row>
    <row r="116" spans="1:13" ht="12" outlineLevel="1" thickTop="1" x14ac:dyDescent="0.2">
      <c r="A116" s="26"/>
      <c r="B116" s="21"/>
      <c r="C116" s="108"/>
      <c r="D116" s="27"/>
      <c r="E116" s="84"/>
      <c r="F116" s="43" t="s">
        <v>21</v>
      </c>
      <c r="H116" s="44"/>
      <c r="J116" s="78">
        <f>+J114-J115</f>
        <v>-0.91000000003259629</v>
      </c>
      <c r="L116" s="79"/>
      <c r="M116" s="79"/>
    </row>
    <row r="117" spans="1:13" outlineLevel="1" x14ac:dyDescent="0.2">
      <c r="A117" s="26"/>
      <c r="B117" s="21"/>
      <c r="C117" s="108"/>
      <c r="D117" s="27"/>
      <c r="E117" s="84"/>
      <c r="F117" s="43"/>
      <c r="H117" s="44"/>
      <c r="J117" s="78"/>
    </row>
    <row r="118" spans="1:13" x14ac:dyDescent="0.2">
      <c r="A118" s="110" t="s">
        <v>153</v>
      </c>
      <c r="B118" s="110" t="s">
        <v>556</v>
      </c>
      <c r="C118" s="107"/>
      <c r="D118" s="15" t="s">
        <v>167</v>
      </c>
      <c r="E118" s="16"/>
      <c r="F118" s="17"/>
      <c r="G118" s="18"/>
      <c r="H118" s="19"/>
      <c r="I118" s="20"/>
      <c r="J118" s="20"/>
    </row>
    <row r="119" spans="1:13" outlineLevel="1" x14ac:dyDescent="0.2">
      <c r="A119" s="21" t="s">
        <v>6</v>
      </c>
      <c r="B119" s="21" t="s">
        <v>7</v>
      </c>
      <c r="C119" s="22" t="s">
        <v>8</v>
      </c>
      <c r="D119" s="22" t="s">
        <v>9</v>
      </c>
      <c r="E119" s="23"/>
      <c r="F119" s="24" t="s">
        <v>10</v>
      </c>
      <c r="G119" s="25" t="s">
        <v>6</v>
      </c>
      <c r="H119" s="25" t="s">
        <v>7</v>
      </c>
      <c r="I119" s="24" t="s">
        <v>11</v>
      </c>
      <c r="J119" s="24" t="s">
        <v>24</v>
      </c>
    </row>
    <row r="120" spans="1:13" outlineLevel="1" x14ac:dyDescent="0.2">
      <c r="A120" s="26"/>
      <c r="B120" s="26"/>
      <c r="C120" s="27"/>
      <c r="D120" s="27"/>
      <c r="E120" s="84"/>
      <c r="F120" s="43"/>
      <c r="H120" s="44"/>
      <c r="J120" s="78"/>
    </row>
    <row r="121" spans="1:13" outlineLevel="1" x14ac:dyDescent="0.2">
      <c r="A121" s="48" t="s">
        <v>1033</v>
      </c>
      <c r="B121" s="132">
        <v>43032</v>
      </c>
      <c r="C121" s="48" t="s">
        <v>1034</v>
      </c>
      <c r="D121" s="48" t="s">
        <v>1035</v>
      </c>
      <c r="E121" s="48" t="s">
        <v>28</v>
      </c>
      <c r="F121" s="20">
        <v>70691.929999999993</v>
      </c>
      <c r="G121" s="48"/>
      <c r="H121" s="19"/>
      <c r="I121" s="48"/>
      <c r="J121" s="20">
        <f t="shared" ref="J121:J123" si="7">+F121-I121</f>
        <v>70691.929999999993</v>
      </c>
    </row>
    <row r="122" spans="1:13" outlineLevel="1" x14ac:dyDescent="0.2">
      <c r="A122" s="98" t="s">
        <v>1114</v>
      </c>
      <c r="B122" s="102">
        <v>43055</v>
      </c>
      <c r="C122" s="98" t="s">
        <v>1115</v>
      </c>
      <c r="D122" s="98" t="s">
        <v>1116</v>
      </c>
      <c r="E122" s="98" t="s">
        <v>28</v>
      </c>
      <c r="F122" s="79">
        <v>15223.14</v>
      </c>
      <c r="G122" s="48"/>
      <c r="H122" s="19"/>
      <c r="I122" s="48"/>
      <c r="J122" s="20">
        <f t="shared" si="7"/>
        <v>15223.14</v>
      </c>
    </row>
    <row r="123" spans="1:13" outlineLevel="1" x14ac:dyDescent="0.2">
      <c r="A123" s="98" t="s">
        <v>1117</v>
      </c>
      <c r="B123" s="102">
        <v>43055</v>
      </c>
      <c r="C123" s="98" t="s">
        <v>1014</v>
      </c>
      <c r="D123" s="98" t="s">
        <v>1118</v>
      </c>
      <c r="E123" s="98" t="s">
        <v>28</v>
      </c>
      <c r="F123" s="79">
        <v>101215.02</v>
      </c>
      <c r="G123" s="48"/>
      <c r="H123" s="19"/>
      <c r="I123" s="48"/>
      <c r="J123" s="20">
        <f t="shared" si="7"/>
        <v>101215.02</v>
      </c>
    </row>
    <row r="124" spans="1:13" outlineLevel="1" x14ac:dyDescent="0.2">
      <c r="A124" s="48"/>
      <c r="B124" s="132"/>
      <c r="C124" s="48"/>
      <c r="D124" s="48"/>
      <c r="E124" s="48"/>
      <c r="F124" s="20"/>
      <c r="G124" s="48"/>
      <c r="H124" s="19"/>
      <c r="I124" s="48"/>
      <c r="J124" s="20"/>
    </row>
    <row r="125" spans="1:13" outlineLevel="1" x14ac:dyDescent="0.2">
      <c r="A125" s="26"/>
      <c r="B125" s="21"/>
      <c r="C125" s="108"/>
      <c r="D125" s="27"/>
      <c r="E125" s="84"/>
      <c r="F125" s="43"/>
      <c r="H125" s="44"/>
      <c r="J125" s="47"/>
    </row>
    <row r="126" spans="1:13" outlineLevel="1" x14ac:dyDescent="0.2">
      <c r="A126" s="26"/>
      <c r="B126" s="21"/>
      <c r="C126" s="108"/>
      <c r="D126" s="27"/>
      <c r="E126" s="84"/>
      <c r="F126" s="43" t="s">
        <v>19</v>
      </c>
      <c r="H126" s="44"/>
      <c r="J126" s="45">
        <f>+J121+J122+J123</f>
        <v>187130.09</v>
      </c>
    </row>
    <row r="127" spans="1:13" ht="12" outlineLevel="1" thickBot="1" x14ac:dyDescent="0.25">
      <c r="A127" s="26"/>
      <c r="B127" s="21"/>
      <c r="C127" s="108"/>
      <c r="D127" s="27"/>
      <c r="E127" s="84"/>
      <c r="F127" s="43" t="s">
        <v>20</v>
      </c>
      <c r="H127" s="44"/>
      <c r="J127" s="86">
        <v>187130.09</v>
      </c>
      <c r="L127" s="92"/>
    </row>
    <row r="128" spans="1:13" ht="12" outlineLevel="1" thickTop="1" x14ac:dyDescent="0.2">
      <c r="A128" s="26"/>
      <c r="B128" s="21"/>
      <c r="C128" s="108"/>
      <c r="D128" s="27"/>
      <c r="E128" s="84"/>
      <c r="F128" s="43" t="s">
        <v>21</v>
      </c>
      <c r="H128" s="44"/>
      <c r="J128" s="78">
        <f>+J126-J127</f>
        <v>0</v>
      </c>
    </row>
    <row r="129" spans="1:12" outlineLevel="1" x14ac:dyDescent="0.2">
      <c r="A129" s="26"/>
      <c r="B129" s="21"/>
      <c r="C129" s="108"/>
      <c r="D129" s="27"/>
      <c r="E129" s="84"/>
      <c r="F129" s="43"/>
      <c r="H129" s="44"/>
      <c r="J129" s="78"/>
    </row>
    <row r="130" spans="1:12" x14ac:dyDescent="0.2">
      <c r="A130" s="110" t="s">
        <v>201</v>
      </c>
      <c r="B130" s="110" t="s">
        <v>432</v>
      </c>
      <c r="C130" s="107"/>
      <c r="D130" s="15" t="s">
        <v>167</v>
      </c>
      <c r="E130" s="16"/>
      <c r="F130" s="17"/>
      <c r="G130" s="18"/>
      <c r="H130" s="19"/>
      <c r="I130" s="20"/>
      <c r="J130" s="20"/>
    </row>
    <row r="131" spans="1:12" outlineLevel="1" x14ac:dyDescent="0.2">
      <c r="A131" s="21" t="s">
        <v>6</v>
      </c>
      <c r="B131" s="21" t="s">
        <v>7</v>
      </c>
      <c r="C131" s="22" t="s">
        <v>8</v>
      </c>
      <c r="D131" s="22" t="s">
        <v>9</v>
      </c>
      <c r="E131" s="23"/>
      <c r="F131" s="24" t="s">
        <v>10</v>
      </c>
      <c r="G131" s="25" t="s">
        <v>6</v>
      </c>
      <c r="H131" s="25" t="s">
        <v>7</v>
      </c>
      <c r="I131" s="24" t="s">
        <v>11</v>
      </c>
      <c r="J131" s="24" t="s">
        <v>24</v>
      </c>
    </row>
    <row r="132" spans="1:12" outlineLevel="1" x14ac:dyDescent="0.2">
      <c r="A132" s="26"/>
      <c r="B132" s="26"/>
      <c r="C132" s="27"/>
      <c r="D132" s="27"/>
      <c r="E132" s="84"/>
      <c r="F132" s="43"/>
      <c r="H132" s="44"/>
      <c r="J132" s="78"/>
    </row>
    <row r="133" spans="1:12" outlineLevel="1" x14ac:dyDescent="0.2">
      <c r="A133" s="98" t="s">
        <v>1015</v>
      </c>
      <c r="B133" s="102">
        <v>43018</v>
      </c>
      <c r="C133" s="167" t="s">
        <v>1017</v>
      </c>
      <c r="D133" s="167" t="s">
        <v>1019</v>
      </c>
      <c r="E133" s="98" t="s">
        <v>28</v>
      </c>
      <c r="F133" s="172">
        <v>9707.33</v>
      </c>
      <c r="G133" s="53"/>
      <c r="H133" s="44"/>
      <c r="I133" s="53"/>
      <c r="J133" s="20">
        <f t="shared" ref="J133:J139" si="8">+F133-I133</f>
        <v>9707.33</v>
      </c>
    </row>
    <row r="134" spans="1:12" outlineLevel="1" x14ac:dyDescent="0.2">
      <c r="A134" s="98" t="s">
        <v>1016</v>
      </c>
      <c r="B134" s="102">
        <v>43028</v>
      </c>
      <c r="C134" s="167" t="s">
        <v>1018</v>
      </c>
      <c r="D134" s="167" t="s">
        <v>1020</v>
      </c>
      <c r="E134" s="98" t="s">
        <v>28</v>
      </c>
      <c r="F134" s="172">
        <v>7577.4</v>
      </c>
      <c r="G134" s="53"/>
      <c r="H134" s="44"/>
      <c r="I134" s="53"/>
      <c r="J134" s="20">
        <f t="shared" si="8"/>
        <v>7577.4</v>
      </c>
    </row>
    <row r="135" spans="1:12" outlineLevel="1" x14ac:dyDescent="0.2">
      <c r="A135" s="98" t="s">
        <v>1119</v>
      </c>
      <c r="B135" s="102">
        <v>43046</v>
      </c>
      <c r="C135" s="98" t="s">
        <v>1120</v>
      </c>
      <c r="D135" s="98" t="s">
        <v>1121</v>
      </c>
      <c r="E135" s="98" t="s">
        <v>28</v>
      </c>
      <c r="F135" s="79">
        <v>8669.75</v>
      </c>
      <c r="G135" s="53"/>
      <c r="H135" s="44"/>
      <c r="I135" s="53"/>
      <c r="J135" s="20">
        <f t="shared" si="8"/>
        <v>8669.75</v>
      </c>
    </row>
    <row r="136" spans="1:12" outlineLevel="1" x14ac:dyDescent="0.2">
      <c r="A136" s="98" t="s">
        <v>1122</v>
      </c>
      <c r="B136" s="102">
        <v>43046</v>
      </c>
      <c r="C136" s="98" t="s">
        <v>1123</v>
      </c>
      <c r="D136" s="98" t="s">
        <v>1124</v>
      </c>
      <c r="E136" s="98" t="s">
        <v>28</v>
      </c>
      <c r="F136" s="79">
        <v>10328.370000000001</v>
      </c>
      <c r="G136" s="53"/>
      <c r="H136" s="44"/>
      <c r="I136" s="53"/>
      <c r="J136" s="20">
        <f t="shared" si="8"/>
        <v>10328.370000000001</v>
      </c>
    </row>
    <row r="137" spans="1:12" outlineLevel="1" x14ac:dyDescent="0.2">
      <c r="A137" s="98" t="s">
        <v>1125</v>
      </c>
      <c r="B137" s="102">
        <v>43050</v>
      </c>
      <c r="C137" s="98" t="s">
        <v>1126</v>
      </c>
      <c r="D137" s="98" t="s">
        <v>1127</v>
      </c>
      <c r="E137" s="98" t="s">
        <v>28</v>
      </c>
      <c r="F137" s="79">
        <v>10022.879999999999</v>
      </c>
      <c r="G137" s="53"/>
      <c r="H137" s="44"/>
      <c r="I137" s="53"/>
      <c r="J137" s="20">
        <f t="shared" si="8"/>
        <v>10022.879999999999</v>
      </c>
    </row>
    <row r="138" spans="1:12" outlineLevel="1" x14ac:dyDescent="0.2">
      <c r="A138" s="98" t="s">
        <v>1128</v>
      </c>
      <c r="B138" s="102">
        <v>43067</v>
      </c>
      <c r="C138" s="98" t="s">
        <v>1129</v>
      </c>
      <c r="D138" s="98" t="s">
        <v>1130</v>
      </c>
      <c r="E138" s="98" t="s">
        <v>28</v>
      </c>
      <c r="F138" s="79">
        <v>7822.85</v>
      </c>
      <c r="G138" s="53"/>
      <c r="H138" s="44"/>
      <c r="I138" s="53"/>
      <c r="J138" s="20">
        <f t="shared" si="8"/>
        <v>7822.85</v>
      </c>
    </row>
    <row r="139" spans="1:12" outlineLevel="1" x14ac:dyDescent="0.2">
      <c r="A139" s="98" t="s">
        <v>1131</v>
      </c>
      <c r="B139" s="102">
        <v>43068</v>
      </c>
      <c r="C139" s="98" t="s">
        <v>1132</v>
      </c>
      <c r="D139" s="98" t="s">
        <v>1133</v>
      </c>
      <c r="E139" s="98" t="s">
        <v>28</v>
      </c>
      <c r="F139" s="79">
        <v>9637.2199999999993</v>
      </c>
      <c r="G139" s="53"/>
      <c r="H139" s="44"/>
      <c r="I139" s="53"/>
      <c r="J139" s="20">
        <f t="shared" si="8"/>
        <v>9637.2199999999993</v>
      </c>
    </row>
    <row r="140" spans="1:12" outlineLevel="1" x14ac:dyDescent="0.2">
      <c r="A140" s="26"/>
      <c r="B140" s="21"/>
      <c r="C140" s="108"/>
      <c r="D140" s="27"/>
      <c r="E140" s="84"/>
      <c r="F140" s="43"/>
      <c r="H140" s="44"/>
      <c r="J140" s="47"/>
    </row>
    <row r="141" spans="1:12" outlineLevel="1" x14ac:dyDescent="0.2">
      <c r="A141" s="26"/>
      <c r="B141" s="21"/>
      <c r="C141" s="108"/>
      <c r="D141" s="27"/>
      <c r="E141" s="84"/>
      <c r="F141" s="43" t="s">
        <v>19</v>
      </c>
      <c r="H141" s="44"/>
      <c r="J141" s="45">
        <f>+SUM(J133:J139)</f>
        <v>63765.799999999996</v>
      </c>
    </row>
    <row r="142" spans="1:12" ht="12" outlineLevel="1" thickBot="1" x14ac:dyDescent="0.25">
      <c r="A142" s="26"/>
      <c r="B142" s="21"/>
      <c r="C142" s="108"/>
      <c r="D142" s="27"/>
      <c r="E142" s="84"/>
      <c r="F142" s="43" t="s">
        <v>20</v>
      </c>
      <c r="H142" s="44"/>
      <c r="J142" s="86">
        <v>63765.8</v>
      </c>
      <c r="L142" s="92"/>
    </row>
    <row r="143" spans="1:12" ht="12" outlineLevel="1" thickTop="1" x14ac:dyDescent="0.2">
      <c r="A143" s="26"/>
      <c r="B143" s="21"/>
      <c r="C143" s="108"/>
      <c r="D143" s="27"/>
      <c r="E143" s="84"/>
      <c r="F143" s="43" t="s">
        <v>21</v>
      </c>
      <c r="H143" s="44"/>
      <c r="J143" s="78">
        <f>+J141-J142</f>
        <v>0</v>
      </c>
    </row>
    <row r="144" spans="1:12" outlineLevel="1" x14ac:dyDescent="0.2">
      <c r="A144" s="26"/>
      <c r="B144" s="21"/>
      <c r="C144" s="108"/>
      <c r="D144" s="27"/>
      <c r="E144" s="84"/>
      <c r="F144" s="43"/>
      <c r="H144" s="44"/>
      <c r="J144" s="78"/>
    </row>
    <row r="145" spans="1:10" outlineLevel="1" x14ac:dyDescent="0.2">
      <c r="A145" s="26"/>
      <c r="B145" s="21"/>
      <c r="C145" s="108"/>
      <c r="D145" s="27"/>
      <c r="E145" s="84"/>
      <c r="F145" s="43"/>
      <c r="H145" s="44"/>
      <c r="J145" s="78"/>
    </row>
    <row r="146" spans="1:10" x14ac:dyDescent="0.2">
      <c r="A146" s="110" t="s">
        <v>865</v>
      </c>
      <c r="B146" s="110" t="s">
        <v>866</v>
      </c>
      <c r="C146" s="107"/>
      <c r="D146" s="15" t="s">
        <v>167</v>
      </c>
      <c r="E146" s="16"/>
      <c r="F146" s="17"/>
      <c r="G146" s="18"/>
      <c r="H146" s="19"/>
      <c r="I146" s="20"/>
      <c r="J146" s="20"/>
    </row>
    <row r="147" spans="1:10" outlineLevel="1" x14ac:dyDescent="0.2">
      <c r="A147" s="21" t="s">
        <v>6</v>
      </c>
      <c r="B147" s="21" t="s">
        <v>7</v>
      </c>
      <c r="C147" s="22" t="s">
        <v>8</v>
      </c>
      <c r="D147" s="22" t="s">
        <v>9</v>
      </c>
      <c r="E147" s="23"/>
      <c r="F147" s="24" t="s">
        <v>10</v>
      </c>
      <c r="G147" s="25" t="s">
        <v>6</v>
      </c>
      <c r="H147" s="25" t="s">
        <v>7</v>
      </c>
      <c r="I147" s="24" t="s">
        <v>11</v>
      </c>
      <c r="J147" s="24" t="s">
        <v>24</v>
      </c>
    </row>
    <row r="148" spans="1:10" outlineLevel="1" x14ac:dyDescent="0.2">
      <c r="A148" s="26"/>
      <c r="B148" s="26"/>
      <c r="C148" s="27"/>
      <c r="D148" s="27"/>
      <c r="E148" s="84"/>
      <c r="F148" s="43"/>
      <c r="H148" s="44"/>
      <c r="J148" s="78"/>
    </row>
    <row r="149" spans="1:10" outlineLevel="1" x14ac:dyDescent="0.2">
      <c r="A149" s="98" t="s">
        <v>1036</v>
      </c>
      <c r="B149" s="102">
        <v>43039</v>
      </c>
      <c r="C149" s="98" t="s">
        <v>1037</v>
      </c>
      <c r="D149" s="98" t="s">
        <v>1038</v>
      </c>
      <c r="E149" s="98" t="s">
        <v>442</v>
      </c>
      <c r="F149" s="49">
        <v>415.27</v>
      </c>
      <c r="H149" s="44"/>
      <c r="J149" s="34">
        <f t="shared" ref="J149" si="9">+F149-I149</f>
        <v>415.27</v>
      </c>
    </row>
    <row r="150" spans="1:10" outlineLevel="1" x14ac:dyDescent="0.2">
      <c r="A150" s="26"/>
      <c r="B150" s="21"/>
      <c r="C150" s="108"/>
      <c r="D150" s="27"/>
      <c r="E150" s="84"/>
      <c r="F150" s="43"/>
      <c r="H150" s="44"/>
      <c r="J150" s="78"/>
    </row>
    <row r="151" spans="1:10" outlineLevel="1" x14ac:dyDescent="0.2">
      <c r="A151" s="26"/>
      <c r="B151" s="21"/>
      <c r="C151" s="108"/>
      <c r="D151" s="27"/>
      <c r="E151" s="84"/>
      <c r="F151" s="43"/>
      <c r="H151" s="44"/>
      <c r="J151" s="78"/>
    </row>
    <row r="152" spans="1:10" outlineLevel="1" x14ac:dyDescent="0.2">
      <c r="A152" s="26"/>
      <c r="B152" s="21"/>
      <c r="C152" s="108"/>
      <c r="D152" s="27"/>
      <c r="E152" s="84"/>
      <c r="F152" s="43" t="s">
        <v>19</v>
      </c>
      <c r="H152" s="44"/>
      <c r="J152" s="68">
        <f>+J149</f>
        <v>415.27</v>
      </c>
    </row>
    <row r="153" spans="1:10" ht="12" outlineLevel="1" thickBot="1" x14ac:dyDescent="0.25">
      <c r="A153" s="26"/>
      <c r="B153" s="21"/>
      <c r="C153" s="108"/>
      <c r="D153" s="27"/>
      <c r="E153" s="84"/>
      <c r="F153" s="43" t="s">
        <v>20</v>
      </c>
      <c r="H153" s="44"/>
      <c r="J153" s="86">
        <v>415.27</v>
      </c>
    </row>
    <row r="154" spans="1:10" ht="12" outlineLevel="1" thickTop="1" x14ac:dyDescent="0.2">
      <c r="A154" s="26"/>
      <c r="B154" s="21"/>
      <c r="C154" s="108"/>
      <c r="D154" s="27"/>
      <c r="E154" s="84"/>
      <c r="F154" s="43" t="s">
        <v>21</v>
      </c>
      <c r="H154" s="44"/>
      <c r="J154" s="78">
        <f>+J152-J153</f>
        <v>0</v>
      </c>
    </row>
    <row r="155" spans="1:10" outlineLevel="1" x14ac:dyDescent="0.2">
      <c r="A155" s="26"/>
      <c r="B155" s="21"/>
      <c r="C155" s="108"/>
      <c r="D155" s="27"/>
      <c r="E155" s="84"/>
      <c r="F155" s="43"/>
      <c r="H155" s="44"/>
      <c r="J155" s="78"/>
    </row>
    <row r="156" spans="1:10" x14ac:dyDescent="0.2">
      <c r="A156" s="110" t="s">
        <v>1039</v>
      </c>
      <c r="B156" s="110" t="s">
        <v>1040</v>
      </c>
      <c r="C156" s="107"/>
      <c r="D156" s="15" t="s">
        <v>167</v>
      </c>
      <c r="E156" s="16"/>
      <c r="F156" s="17"/>
      <c r="G156" s="18"/>
      <c r="H156" s="19"/>
      <c r="I156" s="20"/>
      <c r="J156" s="20"/>
    </row>
    <row r="157" spans="1:10" outlineLevel="1" x14ac:dyDescent="0.2">
      <c r="A157" s="21" t="s">
        <v>6</v>
      </c>
      <c r="B157" s="21" t="s">
        <v>7</v>
      </c>
      <c r="C157" s="22" t="s">
        <v>8</v>
      </c>
      <c r="D157" s="22" t="s">
        <v>9</v>
      </c>
      <c r="E157" s="23"/>
      <c r="F157" s="24" t="s">
        <v>10</v>
      </c>
      <c r="G157" s="25" t="s">
        <v>6</v>
      </c>
      <c r="H157" s="25" t="s">
        <v>7</v>
      </c>
      <c r="I157" s="24" t="s">
        <v>11</v>
      </c>
      <c r="J157" s="24" t="s">
        <v>24</v>
      </c>
    </row>
    <row r="158" spans="1:10" outlineLevel="1" x14ac:dyDescent="0.2">
      <c r="A158" s="26"/>
      <c r="B158" s="26"/>
      <c r="C158" s="27"/>
      <c r="D158" s="27"/>
      <c r="E158" s="84"/>
      <c r="F158" s="43"/>
      <c r="H158" s="44"/>
      <c r="J158" s="78"/>
    </row>
    <row r="159" spans="1:10" outlineLevel="1" x14ac:dyDescent="0.2">
      <c r="A159" s="98" t="s">
        <v>1043</v>
      </c>
      <c r="B159" s="102">
        <v>43038</v>
      </c>
      <c r="C159" s="98" t="s">
        <v>1042</v>
      </c>
      <c r="D159" s="98" t="s">
        <v>1041</v>
      </c>
      <c r="E159" s="98" t="s">
        <v>442</v>
      </c>
      <c r="F159" s="49">
        <v>411.96</v>
      </c>
      <c r="H159" s="44"/>
      <c r="J159" s="34">
        <f t="shared" ref="J159" si="10">+F159-I159</f>
        <v>411.96</v>
      </c>
    </row>
    <row r="160" spans="1:10" outlineLevel="1" x14ac:dyDescent="0.2">
      <c r="A160" s="26"/>
      <c r="B160" s="21"/>
      <c r="C160" s="108"/>
      <c r="D160" s="27"/>
      <c r="E160" s="84"/>
      <c r="F160" s="43"/>
      <c r="H160" s="44"/>
      <c r="J160" s="78"/>
    </row>
    <row r="161" spans="1:10" outlineLevel="1" x14ac:dyDescent="0.2">
      <c r="A161" s="26"/>
      <c r="B161" s="21"/>
      <c r="C161" s="108"/>
      <c r="D161" s="27"/>
      <c r="E161" s="84"/>
      <c r="F161" s="43"/>
      <c r="H161" s="44"/>
      <c r="J161" s="78"/>
    </row>
    <row r="162" spans="1:10" outlineLevel="1" x14ac:dyDescent="0.2">
      <c r="A162" s="26"/>
      <c r="B162" s="21"/>
      <c r="C162" s="108"/>
      <c r="D162" s="27"/>
      <c r="E162" s="84"/>
      <c r="F162" s="43" t="s">
        <v>19</v>
      </c>
      <c r="H162" s="44"/>
      <c r="J162" s="68">
        <f>+J159</f>
        <v>411.96</v>
      </c>
    </row>
    <row r="163" spans="1:10" ht="12" outlineLevel="1" thickBot="1" x14ac:dyDescent="0.25">
      <c r="A163" s="26"/>
      <c r="B163" s="21"/>
      <c r="C163" s="108"/>
      <c r="D163" s="27"/>
      <c r="E163" s="84"/>
      <c r="F163" s="43" t="s">
        <v>20</v>
      </c>
      <c r="H163" s="44"/>
      <c r="J163" s="86">
        <v>411.96</v>
      </c>
    </row>
    <row r="164" spans="1:10" ht="12" outlineLevel="1" thickTop="1" x14ac:dyDescent="0.2">
      <c r="A164" s="26"/>
      <c r="B164" s="21"/>
      <c r="C164" s="108"/>
      <c r="D164" s="27"/>
      <c r="E164" s="84"/>
      <c r="F164" s="43" t="s">
        <v>21</v>
      </c>
      <c r="H164" s="44"/>
      <c r="J164" s="78">
        <f>+J162-J163</f>
        <v>0</v>
      </c>
    </row>
    <row r="165" spans="1:10" outlineLevel="1" x14ac:dyDescent="0.2">
      <c r="A165" s="26"/>
      <c r="B165" s="21"/>
      <c r="C165" s="108"/>
      <c r="D165" s="27"/>
      <c r="E165" s="84"/>
      <c r="F165" s="43"/>
      <c r="H165" s="44"/>
      <c r="J165" s="78"/>
    </row>
    <row r="166" spans="1:10" outlineLevel="1" x14ac:dyDescent="0.2">
      <c r="A166" s="26"/>
      <c r="B166" s="21"/>
      <c r="C166" s="108"/>
      <c r="D166" s="27"/>
      <c r="E166" s="84"/>
      <c r="F166" s="43"/>
      <c r="H166" s="44"/>
      <c r="J166" s="78"/>
    </row>
    <row r="167" spans="1:10" x14ac:dyDescent="0.2">
      <c r="A167" s="110" t="s">
        <v>289</v>
      </c>
      <c r="B167" s="110" t="s">
        <v>290</v>
      </c>
      <c r="C167" s="107"/>
      <c r="D167" s="15" t="s">
        <v>167</v>
      </c>
      <c r="E167" s="16"/>
      <c r="F167" s="17"/>
      <c r="G167" s="18"/>
      <c r="H167" s="19"/>
      <c r="I167" s="20"/>
      <c r="J167" s="20"/>
    </row>
    <row r="168" spans="1:10" outlineLevel="1" x14ac:dyDescent="0.2">
      <c r="A168" s="21" t="s">
        <v>6</v>
      </c>
      <c r="B168" s="21" t="s">
        <v>7</v>
      </c>
      <c r="C168" s="22" t="s">
        <v>8</v>
      </c>
      <c r="D168" s="22" t="s">
        <v>9</v>
      </c>
      <c r="E168" s="23"/>
      <c r="F168" s="24" t="s">
        <v>10</v>
      </c>
      <c r="G168" s="25" t="s">
        <v>6</v>
      </c>
      <c r="H168" s="25" t="s">
        <v>7</v>
      </c>
      <c r="I168" s="24" t="s">
        <v>11</v>
      </c>
      <c r="J168" s="24" t="s">
        <v>24</v>
      </c>
    </row>
    <row r="169" spans="1:10" outlineLevel="1" x14ac:dyDescent="0.2">
      <c r="A169" s="26"/>
      <c r="B169" s="21"/>
      <c r="C169" s="108"/>
      <c r="D169" s="27"/>
      <c r="E169" s="84"/>
      <c r="F169" s="43"/>
      <c r="H169" s="44"/>
      <c r="J169" s="78"/>
    </row>
    <row r="170" spans="1:10" outlineLevel="1" x14ac:dyDescent="0.2">
      <c r="A170" s="98" t="s">
        <v>1134</v>
      </c>
      <c r="B170" s="95">
        <v>43067</v>
      </c>
      <c r="C170" s="98" t="s">
        <v>1135</v>
      </c>
      <c r="D170" s="98" t="s">
        <v>1136</v>
      </c>
      <c r="E170" s="98" t="s">
        <v>294</v>
      </c>
      <c r="F170" s="49">
        <v>10816.12</v>
      </c>
      <c r="H170" s="44"/>
      <c r="J170" s="34">
        <f>+F170-I170</f>
        <v>10816.12</v>
      </c>
    </row>
    <row r="171" spans="1:10" outlineLevel="1" x14ac:dyDescent="0.2">
      <c r="A171" s="98" t="s">
        <v>1137</v>
      </c>
      <c r="B171" s="95">
        <v>43067</v>
      </c>
      <c r="C171" s="98" t="s">
        <v>1138</v>
      </c>
      <c r="D171" s="98" t="s">
        <v>1139</v>
      </c>
      <c r="E171" s="98" t="s">
        <v>294</v>
      </c>
      <c r="F171" s="49">
        <v>4115.13</v>
      </c>
      <c r="H171" s="44"/>
      <c r="J171" s="34">
        <f>+F171-I171</f>
        <v>4115.13</v>
      </c>
    </row>
    <row r="172" spans="1:10" outlineLevel="1" x14ac:dyDescent="0.2">
      <c r="A172" s="26"/>
      <c r="B172" s="21"/>
      <c r="C172" s="108"/>
      <c r="D172" s="27"/>
      <c r="E172" s="84"/>
      <c r="F172" s="43"/>
      <c r="H172" s="44"/>
      <c r="J172" s="78"/>
    </row>
    <row r="173" spans="1:10" outlineLevel="1" x14ac:dyDescent="0.2">
      <c r="A173" s="26"/>
      <c r="B173" s="21"/>
      <c r="C173" s="108"/>
      <c r="D173" s="27"/>
      <c r="E173" s="84"/>
      <c r="F173" s="43" t="s">
        <v>19</v>
      </c>
      <c r="H173" s="44"/>
      <c r="J173" s="68">
        <f>+J170+J171</f>
        <v>14931.25</v>
      </c>
    </row>
    <row r="174" spans="1:10" ht="12" outlineLevel="1" thickBot="1" x14ac:dyDescent="0.25">
      <c r="A174" s="26"/>
      <c r="B174" s="21"/>
      <c r="C174" s="108"/>
      <c r="D174" s="27"/>
      <c r="E174" s="84"/>
      <c r="F174" s="43" t="s">
        <v>20</v>
      </c>
      <c r="H174" s="44"/>
      <c r="J174" s="86">
        <v>14931.25</v>
      </c>
    </row>
    <row r="175" spans="1:10" ht="12" outlineLevel="1" thickTop="1" x14ac:dyDescent="0.2">
      <c r="A175" s="26"/>
      <c r="B175" s="21"/>
      <c r="C175" s="108"/>
      <c r="D175" s="27"/>
      <c r="E175" s="84"/>
      <c r="F175" s="43" t="s">
        <v>21</v>
      </c>
      <c r="H175" s="44"/>
      <c r="J175" s="78">
        <f>+J173-J174</f>
        <v>0</v>
      </c>
    </row>
    <row r="176" spans="1:10" outlineLevel="1" x14ac:dyDescent="0.2">
      <c r="A176" s="26"/>
      <c r="B176" s="21"/>
      <c r="C176" s="108"/>
      <c r="D176" s="27"/>
      <c r="E176" s="84"/>
      <c r="F176" s="43"/>
      <c r="H176" s="44"/>
      <c r="J176" s="78"/>
    </row>
    <row r="177" spans="1:12" x14ac:dyDescent="0.2">
      <c r="A177" s="110" t="s">
        <v>811</v>
      </c>
      <c r="B177" s="110" t="s">
        <v>812</v>
      </c>
      <c r="C177" s="107"/>
      <c r="D177" s="15" t="s">
        <v>167</v>
      </c>
      <c r="E177" s="16"/>
      <c r="F177" s="17"/>
      <c r="G177" s="18"/>
      <c r="H177" s="19"/>
      <c r="I177" s="20"/>
      <c r="J177" s="20"/>
    </row>
    <row r="178" spans="1:12" outlineLevel="1" x14ac:dyDescent="0.2">
      <c r="A178" s="21" t="s">
        <v>6</v>
      </c>
      <c r="B178" s="21" t="s">
        <v>7</v>
      </c>
      <c r="C178" s="22" t="s">
        <v>8</v>
      </c>
      <c r="D178" s="22" t="s">
        <v>9</v>
      </c>
      <c r="E178" s="23"/>
      <c r="F178" s="24" t="s">
        <v>10</v>
      </c>
      <c r="G178" s="25" t="s">
        <v>6</v>
      </c>
      <c r="H178" s="25" t="s">
        <v>7</v>
      </c>
      <c r="I178" s="24" t="s">
        <v>11</v>
      </c>
      <c r="J178" s="24" t="s">
        <v>24</v>
      </c>
    </row>
    <row r="179" spans="1:12" outlineLevel="1" x14ac:dyDescent="0.2">
      <c r="A179" s="26"/>
      <c r="B179" s="21"/>
      <c r="C179" s="108"/>
      <c r="D179" s="27"/>
      <c r="E179" s="84"/>
      <c r="F179" s="43"/>
      <c r="H179" s="44"/>
      <c r="J179" s="78"/>
    </row>
    <row r="180" spans="1:12" outlineLevel="1" x14ac:dyDescent="0.2">
      <c r="A180" s="98" t="s">
        <v>920</v>
      </c>
      <c r="B180" s="102">
        <v>42978</v>
      </c>
      <c r="C180" s="98" t="s">
        <v>921</v>
      </c>
      <c r="D180" s="98" t="s">
        <v>922</v>
      </c>
      <c r="E180" s="98" t="s">
        <v>442</v>
      </c>
      <c r="F180" s="49">
        <v>196.01</v>
      </c>
      <c r="H180" s="44"/>
      <c r="J180" s="34">
        <f t="shared" ref="J180" si="11">+F180-I180</f>
        <v>196.01</v>
      </c>
    </row>
    <row r="181" spans="1:12" outlineLevel="1" x14ac:dyDescent="0.2">
      <c r="A181" s="26"/>
      <c r="B181" s="21"/>
      <c r="C181" s="108"/>
      <c r="D181" s="27"/>
      <c r="E181" s="84"/>
      <c r="F181" s="43"/>
      <c r="H181" s="44"/>
      <c r="J181" s="78"/>
    </row>
    <row r="182" spans="1:12" outlineLevel="1" x14ac:dyDescent="0.2">
      <c r="A182" s="26"/>
      <c r="B182" s="21"/>
      <c r="C182" s="108"/>
      <c r="D182" s="27"/>
      <c r="E182" s="84"/>
      <c r="F182" s="43"/>
      <c r="H182" s="44"/>
      <c r="J182" s="78"/>
    </row>
    <row r="183" spans="1:12" outlineLevel="1" x14ac:dyDescent="0.2">
      <c r="A183" s="26"/>
      <c r="B183" s="21"/>
      <c r="C183" s="108"/>
      <c r="D183" s="27"/>
      <c r="E183" s="84"/>
      <c r="F183" s="43" t="s">
        <v>19</v>
      </c>
      <c r="H183" s="44"/>
      <c r="J183" s="68">
        <f>+J180</f>
        <v>196.01</v>
      </c>
    </row>
    <row r="184" spans="1:12" ht="12" outlineLevel="1" thickBot="1" x14ac:dyDescent="0.25">
      <c r="A184" s="26"/>
      <c r="B184" s="21"/>
      <c r="C184" s="108"/>
      <c r="D184" s="27"/>
      <c r="E184" s="84"/>
      <c r="F184" s="43" t="s">
        <v>20</v>
      </c>
      <c r="H184" s="44"/>
      <c r="J184" s="86">
        <v>196.01</v>
      </c>
    </row>
    <row r="185" spans="1:12" ht="12" outlineLevel="1" thickTop="1" x14ac:dyDescent="0.2">
      <c r="A185" s="26"/>
      <c r="B185" s="21"/>
      <c r="C185" s="108"/>
      <c r="D185" s="27"/>
      <c r="E185" s="84"/>
      <c r="F185" s="43" t="s">
        <v>21</v>
      </c>
      <c r="H185" s="44"/>
      <c r="J185" s="78">
        <f>+J183-J184</f>
        <v>0</v>
      </c>
    </row>
    <row r="186" spans="1:12" outlineLevel="1" x14ac:dyDescent="0.2">
      <c r="A186" s="26"/>
      <c r="B186" s="21"/>
      <c r="C186" s="108"/>
      <c r="D186" s="27"/>
      <c r="E186" s="84"/>
      <c r="F186" s="43"/>
      <c r="H186" s="44"/>
      <c r="J186" s="78"/>
    </row>
    <row r="187" spans="1:12" outlineLevel="1" x14ac:dyDescent="0.2">
      <c r="A187" s="26"/>
      <c r="B187" s="21"/>
      <c r="C187" s="108"/>
      <c r="D187" s="27"/>
      <c r="E187" s="84"/>
      <c r="F187" s="43"/>
      <c r="H187" s="44"/>
      <c r="J187" s="78"/>
    </row>
    <row r="188" spans="1:12" x14ac:dyDescent="0.2">
      <c r="A188" s="110" t="s">
        <v>739</v>
      </c>
      <c r="B188" s="110" t="s">
        <v>738</v>
      </c>
      <c r="C188" s="107"/>
      <c r="D188" s="15" t="s">
        <v>167</v>
      </c>
      <c r="E188" s="16"/>
      <c r="F188" s="164"/>
      <c r="G188" s="18"/>
      <c r="H188" s="19"/>
      <c r="I188" s="20"/>
      <c r="J188" s="20"/>
    </row>
    <row r="189" spans="1:12" outlineLevel="1" x14ac:dyDescent="0.2">
      <c r="A189" s="21" t="s">
        <v>6</v>
      </c>
      <c r="B189" s="21" t="s">
        <v>7</v>
      </c>
      <c r="C189" s="22" t="s">
        <v>8</v>
      </c>
      <c r="D189" s="22" t="s">
        <v>9</v>
      </c>
      <c r="E189" s="23"/>
      <c r="F189" s="24" t="s">
        <v>10</v>
      </c>
      <c r="G189" s="25" t="s">
        <v>6</v>
      </c>
      <c r="H189" s="25" t="s">
        <v>7</v>
      </c>
      <c r="I189" s="24" t="s">
        <v>11</v>
      </c>
      <c r="J189" s="24" t="s">
        <v>24</v>
      </c>
    </row>
    <row r="190" spans="1:12" outlineLevel="1" x14ac:dyDescent="0.2">
      <c r="A190" s="26"/>
      <c r="B190" s="26"/>
      <c r="C190" s="27"/>
      <c r="D190" s="27"/>
      <c r="E190" s="84"/>
      <c r="F190" s="43"/>
      <c r="H190" s="44"/>
      <c r="J190" s="78"/>
    </row>
    <row r="191" spans="1:12" outlineLevel="1" x14ac:dyDescent="0.2">
      <c r="A191" s="98" t="s">
        <v>923</v>
      </c>
      <c r="B191" s="102">
        <v>42978</v>
      </c>
      <c r="C191" s="98" t="s">
        <v>816</v>
      </c>
      <c r="D191" s="98" t="s">
        <v>924</v>
      </c>
      <c r="E191" s="98" t="s">
        <v>442</v>
      </c>
      <c r="F191" s="49">
        <v>3545.09</v>
      </c>
      <c r="H191" s="44"/>
      <c r="I191" s="98">
        <v>2029.61</v>
      </c>
      <c r="J191" s="34">
        <f t="shared" ref="J191:J192" si="12">+F191-I191</f>
        <v>1515.4800000000002</v>
      </c>
      <c r="L191" s="92"/>
    </row>
    <row r="192" spans="1:12" outlineLevel="1" x14ac:dyDescent="0.2">
      <c r="B192" s="102"/>
      <c r="E192" s="98" t="s">
        <v>442</v>
      </c>
      <c r="F192" s="49">
        <v>5169.8500000000004</v>
      </c>
      <c r="H192" s="44"/>
      <c r="J192" s="34">
        <f t="shared" si="12"/>
        <v>5169.8500000000004</v>
      </c>
      <c r="L192" s="92"/>
    </row>
    <row r="193" spans="1:10" outlineLevel="1" x14ac:dyDescent="0.2">
      <c r="A193" s="26"/>
      <c r="B193" s="21"/>
      <c r="C193" s="108"/>
      <c r="D193" s="27"/>
      <c r="E193" s="84"/>
      <c r="F193" s="43"/>
      <c r="H193" s="44"/>
      <c r="J193" s="78"/>
    </row>
    <row r="194" spans="1:10" outlineLevel="1" x14ac:dyDescent="0.2">
      <c r="A194" s="26"/>
      <c r="B194" s="21"/>
      <c r="C194" s="108"/>
      <c r="D194" s="27"/>
      <c r="E194" s="84"/>
      <c r="F194" s="43"/>
      <c r="H194" s="44"/>
      <c r="J194" s="78"/>
    </row>
    <row r="195" spans="1:10" outlineLevel="1" x14ac:dyDescent="0.2">
      <c r="A195" s="26"/>
      <c r="B195" s="21"/>
      <c r="C195" s="108"/>
      <c r="D195" s="27"/>
      <c r="E195" s="84"/>
      <c r="F195" s="43" t="s">
        <v>19</v>
      </c>
      <c r="H195" s="44"/>
      <c r="J195" s="68">
        <f>+J191+J192</f>
        <v>6685.3300000000008</v>
      </c>
    </row>
    <row r="196" spans="1:10" ht="12" outlineLevel="1" thickBot="1" x14ac:dyDescent="0.25">
      <c r="A196" s="26"/>
      <c r="B196" s="21"/>
      <c r="C196" s="108"/>
      <c r="D196" s="27"/>
      <c r="E196" s="84"/>
      <c r="F196" s="43" t="s">
        <v>20</v>
      </c>
      <c r="H196" s="44"/>
      <c r="J196" s="86">
        <v>6685.33</v>
      </c>
    </row>
    <row r="197" spans="1:10" ht="12" outlineLevel="1" thickTop="1" x14ac:dyDescent="0.2">
      <c r="A197" s="26"/>
      <c r="B197" s="21"/>
      <c r="C197" s="108"/>
      <c r="D197" s="27"/>
      <c r="E197" s="84"/>
      <c r="F197" s="43" t="s">
        <v>21</v>
      </c>
      <c r="H197" s="44"/>
      <c r="J197" s="78">
        <f>+J195-J196</f>
        <v>0</v>
      </c>
    </row>
    <row r="198" spans="1:10" outlineLevel="1" x14ac:dyDescent="0.2">
      <c r="A198" s="26"/>
      <c r="B198" s="21"/>
      <c r="C198" s="108"/>
      <c r="D198" s="27"/>
      <c r="E198" s="84"/>
      <c r="F198" s="43"/>
      <c r="H198" s="44"/>
      <c r="J198" s="78"/>
    </row>
    <row r="199" spans="1:10" x14ac:dyDescent="0.2">
      <c r="A199" s="110" t="s">
        <v>819</v>
      </c>
      <c r="B199" s="110" t="s">
        <v>820</v>
      </c>
      <c r="C199" s="107"/>
      <c r="D199" s="15" t="s">
        <v>167</v>
      </c>
      <c r="E199" s="16"/>
      <c r="F199" s="17"/>
      <c r="G199" s="18"/>
      <c r="H199" s="19"/>
      <c r="I199" s="20"/>
      <c r="J199" s="20"/>
    </row>
    <row r="200" spans="1:10" outlineLevel="1" x14ac:dyDescent="0.2">
      <c r="A200" s="21" t="s">
        <v>6</v>
      </c>
      <c r="B200" s="21" t="s">
        <v>7</v>
      </c>
      <c r="C200" s="22" t="s">
        <v>8</v>
      </c>
      <c r="D200" s="22" t="s">
        <v>9</v>
      </c>
      <c r="E200" s="23"/>
      <c r="F200" s="24" t="s">
        <v>10</v>
      </c>
      <c r="G200" s="25" t="s">
        <v>6</v>
      </c>
      <c r="H200" s="25" t="s">
        <v>7</v>
      </c>
      <c r="I200" s="24" t="s">
        <v>11</v>
      </c>
      <c r="J200" s="24" t="s">
        <v>24</v>
      </c>
    </row>
    <row r="201" spans="1:10" outlineLevel="1" x14ac:dyDescent="0.2">
      <c r="A201" s="26"/>
      <c r="B201" s="21"/>
      <c r="C201" s="108"/>
      <c r="D201" s="27"/>
      <c r="E201" s="84"/>
      <c r="F201" s="43"/>
      <c r="H201" s="44"/>
      <c r="J201" s="78"/>
    </row>
    <row r="202" spans="1:10" outlineLevel="1" x14ac:dyDescent="0.2">
      <c r="A202" s="98" t="s">
        <v>821</v>
      </c>
      <c r="B202" s="102">
        <v>42978</v>
      </c>
      <c r="C202" s="98" t="s">
        <v>822</v>
      </c>
      <c r="D202" s="98" t="s">
        <v>925</v>
      </c>
      <c r="E202" s="98" t="s">
        <v>442</v>
      </c>
      <c r="F202" s="49">
        <v>5004.8500000000004</v>
      </c>
      <c r="H202" s="44"/>
      <c r="J202" s="34">
        <f t="shared" ref="J202" si="13">+F202-I202</f>
        <v>5004.8500000000004</v>
      </c>
    </row>
    <row r="203" spans="1:10" outlineLevel="1" x14ac:dyDescent="0.2">
      <c r="A203" s="26"/>
      <c r="B203" s="21"/>
      <c r="C203" s="108"/>
      <c r="D203" s="27"/>
      <c r="E203" s="84"/>
      <c r="F203" s="43"/>
      <c r="H203" s="44"/>
      <c r="J203" s="78"/>
    </row>
    <row r="204" spans="1:10" outlineLevel="1" x14ac:dyDescent="0.2">
      <c r="A204" s="26"/>
      <c r="B204" s="21"/>
      <c r="C204" s="108"/>
      <c r="D204" s="27"/>
      <c r="E204" s="84"/>
      <c r="F204" s="43"/>
      <c r="H204" s="44"/>
      <c r="J204" s="78"/>
    </row>
    <row r="205" spans="1:10" outlineLevel="1" x14ac:dyDescent="0.2">
      <c r="A205" s="26"/>
      <c r="B205" s="21"/>
      <c r="C205" s="108"/>
      <c r="D205" s="27"/>
      <c r="E205" s="84"/>
      <c r="F205" s="43" t="s">
        <v>19</v>
      </c>
      <c r="H205" s="44"/>
      <c r="J205" s="68">
        <f>+J202</f>
        <v>5004.8500000000004</v>
      </c>
    </row>
    <row r="206" spans="1:10" ht="12" outlineLevel="1" thickBot="1" x14ac:dyDescent="0.25">
      <c r="A206" s="26"/>
      <c r="B206" s="21"/>
      <c r="C206" s="108"/>
      <c r="D206" s="27"/>
      <c r="E206" s="84"/>
      <c r="F206" s="43" t="s">
        <v>20</v>
      </c>
      <c r="H206" s="44"/>
      <c r="J206" s="86">
        <v>5004.8500000000004</v>
      </c>
    </row>
    <row r="207" spans="1:10" ht="12" outlineLevel="1" thickTop="1" x14ac:dyDescent="0.2">
      <c r="A207" s="26"/>
      <c r="B207" s="21"/>
      <c r="C207" s="108"/>
      <c r="D207" s="27"/>
      <c r="E207" s="84"/>
      <c r="F207" s="43" t="s">
        <v>21</v>
      </c>
      <c r="H207" s="44"/>
      <c r="J207" s="78">
        <f>+J205-J206</f>
        <v>0</v>
      </c>
    </row>
    <row r="208" spans="1:10" x14ac:dyDescent="0.2">
      <c r="A208" s="26"/>
      <c r="B208" s="21"/>
      <c r="C208" s="108"/>
      <c r="D208" s="27"/>
      <c r="E208" s="84"/>
      <c r="F208" s="43"/>
      <c r="H208" s="44"/>
      <c r="J208" s="78"/>
    </row>
    <row r="209" spans="1:10" x14ac:dyDescent="0.2">
      <c r="A209" s="26"/>
      <c r="B209" s="21"/>
      <c r="C209" s="108"/>
      <c r="D209" s="27"/>
      <c r="E209" s="84"/>
      <c r="F209" s="43"/>
      <c r="H209" s="44"/>
      <c r="J209" s="78"/>
    </row>
    <row r="210" spans="1:10" x14ac:dyDescent="0.2">
      <c r="A210" s="26"/>
      <c r="B210" s="21"/>
      <c r="C210" s="108"/>
      <c r="D210" s="27"/>
      <c r="E210" s="84"/>
      <c r="F210" s="43"/>
      <c r="H210" s="44"/>
      <c r="J210" s="78"/>
    </row>
    <row r="211" spans="1:10" ht="12" x14ac:dyDescent="0.2">
      <c r="A211" s="26"/>
      <c r="B211" s="21"/>
      <c r="C211" s="108"/>
      <c r="D211" s="27"/>
      <c r="E211" s="84"/>
      <c r="F211" s="43"/>
      <c r="H211" s="44"/>
      <c r="I211" s="89" t="s">
        <v>160</v>
      </c>
      <c r="J211" s="90">
        <f>+J205+J195+J183+J173+J162+J152+J141+J126+J114+J96+J85+J75+J42+J25+J15</f>
        <v>1952832.7500000007</v>
      </c>
    </row>
    <row r="212" spans="1:10" ht="12.75" thickBot="1" x14ac:dyDescent="0.25">
      <c r="I212" s="89" t="s">
        <v>161</v>
      </c>
      <c r="J212" s="91">
        <v>1952833.59</v>
      </c>
    </row>
    <row r="213" spans="1:10" ht="12.75" thickTop="1" x14ac:dyDescent="0.2">
      <c r="I213" s="89" t="s">
        <v>24</v>
      </c>
      <c r="J213" s="93">
        <f>+J211-J212</f>
        <v>-0.8399999993853271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tabSelected="1" workbookViewId="0">
      <selection activeCell="L17" sqref="L17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30.7109375" style="98" bestFit="1" customWidth="1"/>
    <col min="6" max="6" width="13.7109375" style="48" bestFit="1" customWidth="1"/>
    <col min="7" max="7" width="11.140625" style="98" bestFit="1" customWidth="1"/>
    <col min="8" max="8" width="12.28515625" style="98" bestFit="1" customWidth="1"/>
    <col min="9" max="9" width="11.140625" style="98" bestFit="1" customWidth="1"/>
    <col min="10" max="10" width="12.42578125" style="98" bestFit="1" customWidth="1"/>
    <col min="11" max="11" width="11.140625" style="98" bestFit="1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1318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2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2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2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2" x14ac:dyDescent="0.2">
      <c r="A9" s="110" t="s">
        <v>930</v>
      </c>
      <c r="B9" s="110" t="s">
        <v>931</v>
      </c>
      <c r="C9" s="14"/>
      <c r="D9" s="15"/>
      <c r="E9" s="16"/>
      <c r="G9" s="49"/>
      <c r="H9" s="19"/>
      <c r="I9" s="20"/>
      <c r="J9" s="20"/>
    </row>
    <row r="10" spans="1:12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outlineLevel="1" x14ac:dyDescent="0.2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2" outlineLevel="1" x14ac:dyDescent="0.2">
      <c r="A12" s="98" t="s">
        <v>932</v>
      </c>
      <c r="B12" s="102">
        <v>42989</v>
      </c>
      <c r="C12" s="138" t="s">
        <v>933</v>
      </c>
      <c r="D12" s="138" t="s">
        <v>933</v>
      </c>
      <c r="E12" s="139" t="s">
        <v>442</v>
      </c>
      <c r="F12" s="49">
        <v>1900</v>
      </c>
      <c r="G12" s="173"/>
      <c r="H12" s="173"/>
      <c r="I12" s="173"/>
      <c r="J12" s="52">
        <f t="shared" ref="J12" si="0">+F12-I12</f>
        <v>1900</v>
      </c>
    </row>
    <row r="13" spans="1:12" outlineLevel="1" x14ac:dyDescent="0.2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2" outlineLevel="1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2" outlineLevel="1" x14ac:dyDescent="0.2">
      <c r="A15" s="173"/>
      <c r="B15" s="173"/>
      <c r="C15" s="173"/>
      <c r="D15" s="173"/>
      <c r="E15" s="173"/>
      <c r="F15" s="60" t="s">
        <v>19</v>
      </c>
      <c r="G15" s="53"/>
      <c r="H15" s="44"/>
      <c r="I15" s="49"/>
      <c r="J15" s="45">
        <f>+SUM(J4:J13)</f>
        <v>1900</v>
      </c>
    </row>
    <row r="16" spans="1:12" ht="12" outlineLevel="1" thickBot="1" x14ac:dyDescent="0.25">
      <c r="A16" s="173"/>
      <c r="B16" s="173"/>
      <c r="C16" s="173"/>
      <c r="D16" s="173"/>
      <c r="E16" s="173"/>
      <c r="F16" s="60" t="s">
        <v>20</v>
      </c>
      <c r="G16" s="53"/>
      <c r="H16" s="44"/>
      <c r="I16" s="49"/>
      <c r="J16" s="61">
        <v>1900</v>
      </c>
    </row>
    <row r="17" spans="1:10" ht="12" outlineLevel="1" thickTop="1" x14ac:dyDescent="0.2">
      <c r="A17" s="173"/>
      <c r="B17" s="173"/>
      <c r="C17" s="173"/>
      <c r="D17" s="173"/>
      <c r="E17" s="173"/>
      <c r="F17" s="60" t="s">
        <v>21</v>
      </c>
      <c r="G17" s="53"/>
      <c r="H17" s="44"/>
      <c r="I17" s="49"/>
      <c r="J17" s="47">
        <f>+J15-J16</f>
        <v>0</v>
      </c>
    </row>
    <row r="18" spans="1:10" outlineLevel="1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outlineLevel="1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">
      <c r="A20" s="110" t="s">
        <v>1287</v>
      </c>
      <c r="B20" s="110" t="s">
        <v>1286</v>
      </c>
      <c r="C20" s="14"/>
      <c r="D20" s="15"/>
      <c r="E20" s="16"/>
      <c r="G20" s="49"/>
      <c r="H20" s="19"/>
      <c r="I20" s="20"/>
      <c r="J20" s="20"/>
    </row>
    <row r="21" spans="1:10" outlineLevel="1" x14ac:dyDescent="0.2">
      <c r="A21" s="21" t="s">
        <v>6</v>
      </c>
      <c r="B21" s="21" t="s">
        <v>7</v>
      </c>
      <c r="C21" s="21" t="s">
        <v>8</v>
      </c>
      <c r="D21" s="50" t="s">
        <v>9</v>
      </c>
      <c r="E21" s="23"/>
      <c r="F21" s="24" t="s">
        <v>10</v>
      </c>
      <c r="G21" s="25" t="s">
        <v>6</v>
      </c>
      <c r="H21" s="25" t="s">
        <v>7</v>
      </c>
      <c r="I21" s="24" t="s">
        <v>11</v>
      </c>
      <c r="J21" s="24" t="s">
        <v>24</v>
      </c>
    </row>
    <row r="22" spans="1:10" outlineLevel="1" x14ac:dyDescent="0.2">
      <c r="A22" s="174"/>
      <c r="B22" s="174"/>
      <c r="C22" s="174"/>
      <c r="D22" s="174"/>
      <c r="E22" s="174"/>
      <c r="F22" s="174"/>
      <c r="G22" s="174"/>
      <c r="H22" s="174"/>
      <c r="I22" s="174"/>
      <c r="J22" s="174"/>
    </row>
    <row r="23" spans="1:10" outlineLevel="1" x14ac:dyDescent="0.2">
      <c r="A23" s="98" t="s">
        <v>141</v>
      </c>
      <c r="B23" s="95">
        <v>43089</v>
      </c>
      <c r="C23" s="98" t="s">
        <v>1319</v>
      </c>
      <c r="D23" s="98" t="s">
        <v>1320</v>
      </c>
      <c r="E23" s="98" t="s">
        <v>1418</v>
      </c>
      <c r="F23" s="79">
        <v>10532.06</v>
      </c>
      <c r="G23" s="174"/>
      <c r="H23" s="174"/>
      <c r="I23" s="174"/>
      <c r="J23" s="52">
        <f>+F23-I23</f>
        <v>10532.06</v>
      </c>
    </row>
    <row r="24" spans="1:10" outlineLevel="1" x14ac:dyDescent="0.2">
      <c r="A24" s="98" t="s">
        <v>1321</v>
      </c>
      <c r="B24" s="95">
        <v>43089</v>
      </c>
      <c r="C24" s="98" t="s">
        <v>1322</v>
      </c>
      <c r="D24" s="98" t="s">
        <v>1323</v>
      </c>
      <c r="E24" s="98" t="s">
        <v>1418</v>
      </c>
      <c r="F24" s="79">
        <v>5548.3</v>
      </c>
      <c r="G24" s="174"/>
      <c r="H24" s="174"/>
      <c r="I24" s="174"/>
      <c r="J24" s="52">
        <f t="shared" ref="J24:J67" si="1">+F24-I24</f>
        <v>5548.3</v>
      </c>
    </row>
    <row r="25" spans="1:10" outlineLevel="1" x14ac:dyDescent="0.2">
      <c r="A25" s="98" t="s">
        <v>144</v>
      </c>
      <c r="B25" s="95">
        <v>43089</v>
      </c>
      <c r="C25" s="98" t="s">
        <v>1324</v>
      </c>
      <c r="D25" s="98" t="s">
        <v>1325</v>
      </c>
      <c r="E25" s="98" t="s">
        <v>1418</v>
      </c>
      <c r="F25" s="79">
        <v>2633.63</v>
      </c>
      <c r="G25" s="174"/>
      <c r="H25" s="174"/>
      <c r="I25" s="174"/>
      <c r="J25" s="52">
        <f t="shared" si="1"/>
        <v>2633.63</v>
      </c>
    </row>
    <row r="26" spans="1:10" outlineLevel="1" x14ac:dyDescent="0.2">
      <c r="A26" s="98" t="s">
        <v>147</v>
      </c>
      <c r="B26" s="95">
        <v>43089</v>
      </c>
      <c r="C26" s="98" t="s">
        <v>1326</v>
      </c>
      <c r="D26" s="98" t="s">
        <v>1327</v>
      </c>
      <c r="E26" s="98" t="s">
        <v>1418</v>
      </c>
      <c r="F26" s="79">
        <v>1735.19</v>
      </c>
      <c r="G26" s="174"/>
      <c r="H26" s="174"/>
      <c r="I26" s="174"/>
      <c r="J26" s="52">
        <f t="shared" si="1"/>
        <v>1735.19</v>
      </c>
    </row>
    <row r="27" spans="1:10" outlineLevel="1" x14ac:dyDescent="0.2">
      <c r="A27" s="98" t="s">
        <v>96</v>
      </c>
      <c r="B27" s="95">
        <v>43089</v>
      </c>
      <c r="C27" s="98" t="s">
        <v>1328</v>
      </c>
      <c r="D27" s="98" t="s">
        <v>1329</v>
      </c>
      <c r="E27" s="98" t="s">
        <v>1418</v>
      </c>
      <c r="F27" s="79">
        <v>2633.63</v>
      </c>
      <c r="G27" s="174"/>
      <c r="H27" s="174"/>
      <c r="I27" s="174"/>
      <c r="J27" s="52">
        <f t="shared" si="1"/>
        <v>2633.63</v>
      </c>
    </row>
    <row r="28" spans="1:10" outlineLevel="1" x14ac:dyDescent="0.2">
      <c r="A28" s="98" t="s">
        <v>1330</v>
      </c>
      <c r="B28" s="95">
        <v>43089</v>
      </c>
      <c r="C28" s="98" t="s">
        <v>1331</v>
      </c>
      <c r="D28" s="98" t="s">
        <v>1332</v>
      </c>
      <c r="E28" s="98" t="s">
        <v>1418</v>
      </c>
      <c r="F28" s="79">
        <v>10532.06</v>
      </c>
      <c r="G28" s="174"/>
      <c r="H28" s="174"/>
      <c r="I28" s="174"/>
      <c r="J28" s="52">
        <f t="shared" si="1"/>
        <v>10532.06</v>
      </c>
    </row>
    <row r="29" spans="1:10" outlineLevel="1" x14ac:dyDescent="0.2">
      <c r="A29" s="98" t="s">
        <v>1333</v>
      </c>
      <c r="B29" s="95">
        <v>43090</v>
      </c>
      <c r="C29" s="98" t="s">
        <v>1334</v>
      </c>
      <c r="D29" s="98" t="s">
        <v>1335</v>
      </c>
      <c r="E29" s="98" t="s">
        <v>1418</v>
      </c>
      <c r="F29" s="79">
        <v>3890.37</v>
      </c>
      <c r="G29" s="174"/>
      <c r="H29" s="174"/>
      <c r="I29" s="174"/>
      <c r="J29" s="52">
        <f t="shared" si="1"/>
        <v>3890.37</v>
      </c>
    </row>
    <row r="30" spans="1:10" outlineLevel="1" x14ac:dyDescent="0.2">
      <c r="A30" s="98" t="s">
        <v>1336</v>
      </c>
      <c r="B30" s="95">
        <v>43090</v>
      </c>
      <c r="C30" s="98" t="s">
        <v>1337</v>
      </c>
      <c r="D30" s="98" t="s">
        <v>1338</v>
      </c>
      <c r="E30" s="98" t="s">
        <v>1418</v>
      </c>
      <c r="F30" s="79">
        <v>2247.7399999999998</v>
      </c>
      <c r="G30" s="174"/>
      <c r="H30" s="174"/>
      <c r="I30" s="174"/>
      <c r="J30" s="52">
        <f t="shared" si="1"/>
        <v>2247.7399999999998</v>
      </c>
    </row>
    <row r="31" spans="1:10" outlineLevel="1" x14ac:dyDescent="0.2">
      <c r="A31" s="98" t="s">
        <v>1339</v>
      </c>
      <c r="B31" s="95">
        <v>43090</v>
      </c>
      <c r="C31" s="98" t="s">
        <v>1340</v>
      </c>
      <c r="D31" s="98" t="s">
        <v>1341</v>
      </c>
      <c r="E31" s="98" t="s">
        <v>1418</v>
      </c>
      <c r="F31" s="79">
        <v>6160.88</v>
      </c>
      <c r="G31" s="174"/>
      <c r="H31" s="174"/>
      <c r="I31" s="174"/>
      <c r="J31" s="52">
        <f t="shared" si="1"/>
        <v>6160.88</v>
      </c>
    </row>
    <row r="32" spans="1:10" outlineLevel="1" x14ac:dyDescent="0.2">
      <c r="A32" s="98" t="s">
        <v>1342</v>
      </c>
      <c r="B32" s="95">
        <v>43090</v>
      </c>
      <c r="C32" s="98" t="s">
        <v>1343</v>
      </c>
      <c r="D32" s="98" t="s">
        <v>1344</v>
      </c>
      <c r="E32" s="98" t="s">
        <v>1418</v>
      </c>
      <c r="F32" s="79">
        <v>2633.63</v>
      </c>
      <c r="G32" s="174"/>
      <c r="H32" s="174"/>
      <c r="I32" s="174"/>
      <c r="J32" s="52">
        <f t="shared" si="1"/>
        <v>2633.63</v>
      </c>
    </row>
    <row r="33" spans="1:10" outlineLevel="1" x14ac:dyDescent="0.2">
      <c r="A33" s="98" t="s">
        <v>1345</v>
      </c>
      <c r="B33" s="95">
        <v>43090</v>
      </c>
      <c r="C33" s="98" t="s">
        <v>1346</v>
      </c>
      <c r="D33" s="98" t="s">
        <v>1347</v>
      </c>
      <c r="E33" s="98" t="s">
        <v>1418</v>
      </c>
      <c r="F33" s="79">
        <v>114.84</v>
      </c>
      <c r="G33" s="177"/>
      <c r="H33" s="177"/>
      <c r="I33" s="177"/>
      <c r="J33" s="52">
        <f t="shared" si="1"/>
        <v>114.84</v>
      </c>
    </row>
    <row r="34" spans="1:10" outlineLevel="1" x14ac:dyDescent="0.2">
      <c r="A34" s="98" t="s">
        <v>1348</v>
      </c>
      <c r="B34" s="95">
        <v>43090</v>
      </c>
      <c r="C34" s="98" t="s">
        <v>1349</v>
      </c>
      <c r="D34" s="98" t="s">
        <v>1350</v>
      </c>
      <c r="E34" s="98" t="s">
        <v>1418</v>
      </c>
      <c r="F34" s="79">
        <v>5447</v>
      </c>
      <c r="G34" s="177"/>
      <c r="H34" s="177"/>
      <c r="I34" s="177"/>
      <c r="J34" s="52">
        <f t="shared" si="1"/>
        <v>5447</v>
      </c>
    </row>
    <row r="35" spans="1:10" outlineLevel="1" x14ac:dyDescent="0.2">
      <c r="A35" s="98" t="s">
        <v>1351</v>
      </c>
      <c r="B35" s="95">
        <v>43090</v>
      </c>
      <c r="C35" s="98" t="s">
        <v>1352</v>
      </c>
      <c r="D35" s="98" t="s">
        <v>1353</v>
      </c>
      <c r="E35" s="98" t="s">
        <v>1418</v>
      </c>
      <c r="F35" s="79">
        <v>10532.06</v>
      </c>
      <c r="G35" s="177"/>
      <c r="H35" s="177"/>
      <c r="I35" s="177"/>
      <c r="J35" s="52">
        <f t="shared" si="1"/>
        <v>10532.06</v>
      </c>
    </row>
    <row r="36" spans="1:10" outlineLevel="1" x14ac:dyDescent="0.2">
      <c r="A36" s="98" t="s">
        <v>1354</v>
      </c>
      <c r="B36" s="95">
        <v>43090</v>
      </c>
      <c r="C36" s="98" t="s">
        <v>1355</v>
      </c>
      <c r="D36" s="98" t="s">
        <v>1356</v>
      </c>
      <c r="E36" s="98" t="s">
        <v>1418</v>
      </c>
      <c r="F36" s="79">
        <v>10532.06</v>
      </c>
      <c r="G36" s="177"/>
      <c r="H36" s="177"/>
      <c r="I36" s="177"/>
      <c r="J36" s="52">
        <f t="shared" si="1"/>
        <v>10532.06</v>
      </c>
    </row>
    <row r="37" spans="1:10" outlineLevel="1" x14ac:dyDescent="0.2">
      <c r="A37" s="98" t="s">
        <v>1357</v>
      </c>
      <c r="B37" s="95">
        <v>43090</v>
      </c>
      <c r="C37" s="98" t="s">
        <v>1358</v>
      </c>
      <c r="D37" s="98" t="s">
        <v>1359</v>
      </c>
      <c r="E37" s="98" t="s">
        <v>1418</v>
      </c>
      <c r="F37" s="79">
        <v>2332.35</v>
      </c>
      <c r="G37" s="177"/>
      <c r="H37" s="177"/>
      <c r="I37" s="177"/>
      <c r="J37" s="52">
        <f t="shared" si="1"/>
        <v>2332.35</v>
      </c>
    </row>
    <row r="38" spans="1:10" outlineLevel="1" x14ac:dyDescent="0.2">
      <c r="A38" s="98" t="s">
        <v>1360</v>
      </c>
      <c r="B38" s="95">
        <v>43090</v>
      </c>
      <c r="C38" s="98" t="s">
        <v>1361</v>
      </c>
      <c r="D38" s="98" t="s">
        <v>1362</v>
      </c>
      <c r="E38" s="98" t="s">
        <v>1418</v>
      </c>
      <c r="F38" s="79">
        <v>2332.35</v>
      </c>
      <c r="G38" s="177"/>
      <c r="H38" s="177"/>
      <c r="I38" s="177"/>
      <c r="J38" s="52">
        <f t="shared" si="1"/>
        <v>2332.35</v>
      </c>
    </row>
    <row r="39" spans="1:10" outlineLevel="1" x14ac:dyDescent="0.2">
      <c r="A39" s="98" t="s">
        <v>1068</v>
      </c>
      <c r="B39" s="95">
        <v>43092</v>
      </c>
      <c r="C39" s="98" t="s">
        <v>1363</v>
      </c>
      <c r="D39" s="98" t="s">
        <v>1364</v>
      </c>
      <c r="E39" s="98" t="s">
        <v>1418</v>
      </c>
      <c r="F39" s="79">
        <v>5470.75</v>
      </c>
      <c r="G39" s="177"/>
      <c r="H39" s="177"/>
      <c r="I39" s="177"/>
      <c r="J39" s="52">
        <f t="shared" si="1"/>
        <v>5470.75</v>
      </c>
    </row>
    <row r="40" spans="1:10" outlineLevel="1" x14ac:dyDescent="0.2">
      <c r="A40" s="98" t="s">
        <v>1365</v>
      </c>
      <c r="B40" s="95">
        <v>43092</v>
      </c>
      <c r="C40" s="98" t="s">
        <v>1366</v>
      </c>
      <c r="D40" s="98" t="s">
        <v>1367</v>
      </c>
      <c r="E40" s="98" t="s">
        <v>1418</v>
      </c>
      <c r="F40" s="79">
        <v>229.68</v>
      </c>
      <c r="G40" s="177"/>
      <c r="H40" s="177"/>
      <c r="I40" s="177"/>
      <c r="J40" s="52">
        <f t="shared" si="1"/>
        <v>229.68</v>
      </c>
    </row>
    <row r="41" spans="1:10" outlineLevel="1" x14ac:dyDescent="0.2">
      <c r="A41" s="98" t="s">
        <v>1368</v>
      </c>
      <c r="B41" s="95">
        <v>43092</v>
      </c>
      <c r="C41" s="98" t="s">
        <v>1369</v>
      </c>
      <c r="D41" s="98" t="s">
        <v>1370</v>
      </c>
      <c r="E41" s="98" t="s">
        <v>1418</v>
      </c>
      <c r="F41" s="79">
        <v>2870.29</v>
      </c>
      <c r="G41" s="177"/>
      <c r="H41" s="177"/>
      <c r="I41" s="177"/>
      <c r="J41" s="52">
        <f t="shared" si="1"/>
        <v>2870.29</v>
      </c>
    </row>
    <row r="42" spans="1:10" outlineLevel="1" x14ac:dyDescent="0.2">
      <c r="A42" s="98" t="s">
        <v>1371</v>
      </c>
      <c r="B42" s="95">
        <v>43092</v>
      </c>
      <c r="C42" s="98" t="s">
        <v>1372</v>
      </c>
      <c r="D42" s="98" t="s">
        <v>1373</v>
      </c>
      <c r="E42" s="98" t="s">
        <v>1418</v>
      </c>
      <c r="F42" s="79">
        <v>2332.35</v>
      </c>
      <c r="G42" s="177"/>
      <c r="H42" s="177"/>
      <c r="I42" s="177"/>
      <c r="J42" s="52">
        <f t="shared" si="1"/>
        <v>2332.35</v>
      </c>
    </row>
    <row r="43" spans="1:10" outlineLevel="1" x14ac:dyDescent="0.2">
      <c r="A43" s="98" t="s">
        <v>1374</v>
      </c>
      <c r="B43" s="95">
        <v>43092</v>
      </c>
      <c r="C43" s="98" t="s">
        <v>1375</v>
      </c>
      <c r="D43" s="98" t="s">
        <v>1376</v>
      </c>
      <c r="E43" s="98" t="s">
        <v>1418</v>
      </c>
      <c r="F43" s="79">
        <v>2172.17</v>
      </c>
      <c r="G43" s="177"/>
      <c r="H43" s="177"/>
      <c r="I43" s="177"/>
      <c r="J43" s="52">
        <f t="shared" si="1"/>
        <v>2172.17</v>
      </c>
    </row>
    <row r="44" spans="1:10" outlineLevel="1" x14ac:dyDescent="0.2">
      <c r="A44" s="98" t="s">
        <v>1377</v>
      </c>
      <c r="B44" s="95">
        <v>43095</v>
      </c>
      <c r="C44" s="98" t="s">
        <v>1378</v>
      </c>
      <c r="D44" s="98" t="s">
        <v>1379</v>
      </c>
      <c r="E44" s="98" t="s">
        <v>1418</v>
      </c>
      <c r="F44" s="79">
        <v>3898.05</v>
      </c>
      <c r="G44" s="177"/>
      <c r="H44" s="177"/>
      <c r="I44" s="177"/>
      <c r="J44" s="52">
        <f t="shared" si="1"/>
        <v>3898.05</v>
      </c>
    </row>
    <row r="45" spans="1:10" outlineLevel="1" x14ac:dyDescent="0.2">
      <c r="A45" s="98" t="s">
        <v>1380</v>
      </c>
      <c r="B45" s="95">
        <v>43095</v>
      </c>
      <c r="C45" s="98" t="s">
        <v>1381</v>
      </c>
      <c r="D45" s="98" t="s">
        <v>1382</v>
      </c>
      <c r="E45" s="98" t="s">
        <v>1418</v>
      </c>
      <c r="F45" s="79">
        <v>2870.29</v>
      </c>
      <c r="G45" s="177"/>
      <c r="H45" s="177"/>
      <c r="I45" s="177"/>
      <c r="J45" s="52">
        <f t="shared" si="1"/>
        <v>2870.29</v>
      </c>
    </row>
    <row r="46" spans="1:10" outlineLevel="1" x14ac:dyDescent="0.2">
      <c r="A46" s="98" t="s">
        <v>1383</v>
      </c>
      <c r="B46" s="95">
        <v>43095</v>
      </c>
      <c r="C46" s="98" t="s">
        <v>1384</v>
      </c>
      <c r="D46" s="98" t="s">
        <v>1385</v>
      </c>
      <c r="E46" s="98" t="s">
        <v>1418</v>
      </c>
      <c r="F46" s="79">
        <v>10532.06</v>
      </c>
      <c r="G46" s="177"/>
      <c r="H46" s="177"/>
      <c r="I46" s="177"/>
      <c r="J46" s="52">
        <f t="shared" si="1"/>
        <v>10532.06</v>
      </c>
    </row>
    <row r="47" spans="1:10" outlineLevel="1" x14ac:dyDescent="0.2">
      <c r="A47" s="98" t="s">
        <v>1386</v>
      </c>
      <c r="B47" s="95">
        <v>43095</v>
      </c>
      <c r="C47" s="98" t="s">
        <v>1387</v>
      </c>
      <c r="D47" s="98" t="s">
        <v>1388</v>
      </c>
      <c r="E47" s="98" t="s">
        <v>1418</v>
      </c>
      <c r="F47" s="79">
        <v>3898.05</v>
      </c>
      <c r="G47" s="177"/>
      <c r="H47" s="177"/>
      <c r="I47" s="177"/>
      <c r="J47" s="52">
        <f t="shared" si="1"/>
        <v>3898.05</v>
      </c>
    </row>
    <row r="48" spans="1:10" outlineLevel="1" x14ac:dyDescent="0.2">
      <c r="A48" s="98" t="s">
        <v>1389</v>
      </c>
      <c r="B48" s="95">
        <v>43095</v>
      </c>
      <c r="C48" s="98" t="s">
        <v>1390</v>
      </c>
      <c r="D48" s="98" t="s">
        <v>1391</v>
      </c>
      <c r="E48" s="98" t="s">
        <v>1418</v>
      </c>
      <c r="F48" s="79">
        <v>2633.63</v>
      </c>
      <c r="G48" s="177"/>
      <c r="H48" s="177"/>
      <c r="I48" s="177"/>
      <c r="J48" s="52">
        <f t="shared" si="1"/>
        <v>2633.63</v>
      </c>
    </row>
    <row r="49" spans="1:12" outlineLevel="1" x14ac:dyDescent="0.2">
      <c r="A49" s="98" t="s">
        <v>1392</v>
      </c>
      <c r="B49" s="95">
        <v>43095</v>
      </c>
      <c r="C49" s="98" t="s">
        <v>1393</v>
      </c>
      <c r="D49" s="98" t="s">
        <v>1394</v>
      </c>
      <c r="E49" s="98" t="s">
        <v>1418</v>
      </c>
      <c r="F49" s="79">
        <v>229.68</v>
      </c>
      <c r="G49" s="177"/>
      <c r="H49" s="177"/>
      <c r="I49" s="177"/>
      <c r="J49" s="52">
        <f t="shared" si="1"/>
        <v>229.68</v>
      </c>
    </row>
    <row r="50" spans="1:12" outlineLevel="1" x14ac:dyDescent="0.2">
      <c r="A50" s="98" t="s">
        <v>1021</v>
      </c>
      <c r="B50" s="95">
        <v>43095</v>
      </c>
      <c r="C50" s="98" t="s">
        <v>1395</v>
      </c>
      <c r="D50" s="98" t="s">
        <v>1396</v>
      </c>
      <c r="E50" s="98" t="s">
        <v>1418</v>
      </c>
      <c r="F50" s="79">
        <v>2209.46</v>
      </c>
      <c r="G50" s="177"/>
      <c r="H50" s="177"/>
      <c r="I50" s="177"/>
      <c r="J50" s="52">
        <f t="shared" si="1"/>
        <v>2209.46</v>
      </c>
    </row>
    <row r="51" spans="1:12" outlineLevel="1" x14ac:dyDescent="0.2">
      <c r="A51" s="98" t="s">
        <v>1397</v>
      </c>
      <c r="B51" s="95">
        <v>43095</v>
      </c>
      <c r="C51" s="98" t="s">
        <v>1398</v>
      </c>
      <c r="D51" s="98" t="s">
        <v>1399</v>
      </c>
      <c r="E51" s="98" t="s">
        <v>1418</v>
      </c>
      <c r="F51" s="79">
        <v>2069.8000000000002</v>
      </c>
      <c r="G51" s="177"/>
      <c r="H51" s="177"/>
      <c r="I51" s="177"/>
      <c r="J51" s="52">
        <f t="shared" si="1"/>
        <v>2069.8000000000002</v>
      </c>
    </row>
    <row r="52" spans="1:12" outlineLevel="1" x14ac:dyDescent="0.2">
      <c r="A52" s="98" t="s">
        <v>1400</v>
      </c>
      <c r="B52" s="95">
        <v>43097</v>
      </c>
      <c r="C52" s="98" t="s">
        <v>1401</v>
      </c>
      <c r="D52" s="98" t="s">
        <v>1402</v>
      </c>
      <c r="E52" s="98" t="s">
        <v>1418</v>
      </c>
      <c r="F52" s="79">
        <v>2332.35</v>
      </c>
      <c r="G52" s="177"/>
      <c r="H52" s="177"/>
      <c r="I52" s="177"/>
      <c r="J52" s="52">
        <f t="shared" si="1"/>
        <v>2332.35</v>
      </c>
    </row>
    <row r="53" spans="1:12" outlineLevel="1" x14ac:dyDescent="0.2">
      <c r="A53" s="98" t="s">
        <v>1403</v>
      </c>
      <c r="B53" s="95">
        <v>43097</v>
      </c>
      <c r="C53" s="98" t="s">
        <v>1404</v>
      </c>
      <c r="D53" s="98" t="s">
        <v>1405</v>
      </c>
      <c r="E53" s="98" t="s">
        <v>1418</v>
      </c>
      <c r="F53" s="79">
        <v>229.68</v>
      </c>
      <c r="G53" s="177"/>
      <c r="H53" s="177"/>
      <c r="I53" s="177"/>
      <c r="J53" s="52">
        <f t="shared" si="1"/>
        <v>229.68</v>
      </c>
    </row>
    <row r="54" spans="1:12" outlineLevel="1" x14ac:dyDescent="0.2">
      <c r="A54" s="98" t="s">
        <v>1406</v>
      </c>
      <c r="B54" s="95">
        <v>43097</v>
      </c>
      <c r="C54" s="98" t="s">
        <v>1407</v>
      </c>
      <c r="D54" s="98" t="s">
        <v>1408</v>
      </c>
      <c r="E54" s="98" t="s">
        <v>1418</v>
      </c>
      <c r="F54" s="79">
        <v>229.68</v>
      </c>
      <c r="G54" s="177"/>
      <c r="H54" s="177"/>
      <c r="I54" s="177"/>
      <c r="J54" s="52">
        <f t="shared" si="1"/>
        <v>229.68</v>
      </c>
    </row>
    <row r="55" spans="1:12" outlineLevel="1" x14ac:dyDescent="0.2">
      <c r="A55" s="98" t="s">
        <v>1409</v>
      </c>
      <c r="B55" s="95">
        <v>43097</v>
      </c>
      <c r="C55" s="98" t="s">
        <v>1410</v>
      </c>
      <c r="D55" s="98" t="s">
        <v>1411</v>
      </c>
      <c r="E55" s="98" t="s">
        <v>1418</v>
      </c>
      <c r="F55" s="79">
        <v>2646.92</v>
      </c>
      <c r="G55" s="177"/>
      <c r="H55" s="177"/>
      <c r="I55" s="177"/>
      <c r="J55" s="52">
        <f t="shared" si="1"/>
        <v>2646.92</v>
      </c>
    </row>
    <row r="56" spans="1:12" outlineLevel="1" x14ac:dyDescent="0.2">
      <c r="A56" s="98" t="s">
        <v>1412</v>
      </c>
      <c r="B56" s="95">
        <v>43097</v>
      </c>
      <c r="C56" s="98" t="s">
        <v>1413</v>
      </c>
      <c r="D56" s="98" t="s">
        <v>1414</v>
      </c>
      <c r="E56" s="98" t="s">
        <v>1418</v>
      </c>
      <c r="F56" s="79">
        <v>5548.3</v>
      </c>
      <c r="G56" s="177"/>
      <c r="H56" s="177"/>
      <c r="I56" s="177"/>
      <c r="J56" s="52">
        <f t="shared" si="1"/>
        <v>5548.3</v>
      </c>
    </row>
    <row r="57" spans="1:12" outlineLevel="1" x14ac:dyDescent="0.2">
      <c r="A57" s="98" t="s">
        <v>1415</v>
      </c>
      <c r="B57" s="95">
        <v>43097</v>
      </c>
      <c r="C57" s="98" t="s">
        <v>1416</v>
      </c>
      <c r="D57" s="98" t="s">
        <v>1417</v>
      </c>
      <c r="E57" s="98" t="s">
        <v>1418</v>
      </c>
      <c r="F57" s="79">
        <v>2332.35</v>
      </c>
      <c r="G57" s="177"/>
      <c r="H57" s="177"/>
      <c r="I57" s="177"/>
      <c r="J57" s="52">
        <f t="shared" si="1"/>
        <v>2332.35</v>
      </c>
    </row>
    <row r="58" spans="1:12" outlineLevel="1" x14ac:dyDescent="0.2">
      <c r="A58" s="98" t="s">
        <v>1288</v>
      </c>
      <c r="B58" s="95">
        <v>43097</v>
      </c>
      <c r="C58" s="98" t="s">
        <v>1298</v>
      </c>
      <c r="D58" s="98" t="s">
        <v>1299</v>
      </c>
      <c r="E58" s="98" t="s">
        <v>1418</v>
      </c>
      <c r="F58" s="79">
        <v>2462.11</v>
      </c>
      <c r="G58" s="177"/>
      <c r="H58" s="177"/>
      <c r="I58" s="177"/>
      <c r="J58" s="52">
        <f t="shared" si="1"/>
        <v>2462.11</v>
      </c>
    </row>
    <row r="59" spans="1:12" outlineLevel="1" x14ac:dyDescent="0.2">
      <c r="A59" s="98" t="s">
        <v>1289</v>
      </c>
      <c r="B59" s="95">
        <v>43097</v>
      </c>
      <c r="C59" s="98" t="s">
        <v>1300</v>
      </c>
      <c r="D59" s="98" t="s">
        <v>1301</v>
      </c>
      <c r="E59" s="98" t="s">
        <v>1418</v>
      </c>
      <c r="F59" s="79">
        <v>21349.22</v>
      </c>
      <c r="G59" s="177"/>
      <c r="H59" s="177"/>
      <c r="I59" s="177"/>
      <c r="J59" s="52">
        <f t="shared" si="1"/>
        <v>21349.22</v>
      </c>
    </row>
    <row r="60" spans="1:12" outlineLevel="1" x14ac:dyDescent="0.2">
      <c r="A60" s="98" t="s">
        <v>1290</v>
      </c>
      <c r="B60" s="95">
        <v>43098</v>
      </c>
      <c r="C60" s="98" t="s">
        <v>1302</v>
      </c>
      <c r="D60" s="98" t="s">
        <v>1303</v>
      </c>
      <c r="E60" s="98" t="s">
        <v>1418</v>
      </c>
      <c r="F60" s="79">
        <v>229.68</v>
      </c>
      <c r="G60" s="177"/>
      <c r="H60" s="177"/>
      <c r="I60" s="177"/>
      <c r="J60" s="52">
        <f t="shared" si="1"/>
        <v>229.68</v>
      </c>
    </row>
    <row r="61" spans="1:12" outlineLevel="1" x14ac:dyDescent="0.2">
      <c r="A61" s="98" t="s">
        <v>1291</v>
      </c>
      <c r="B61" s="95">
        <v>43098</v>
      </c>
      <c r="C61" s="98" t="s">
        <v>1304</v>
      </c>
      <c r="D61" s="98" t="s">
        <v>1305</v>
      </c>
      <c r="E61" s="98" t="s">
        <v>1418</v>
      </c>
      <c r="F61" s="79">
        <v>4463.3100000000004</v>
      </c>
      <c r="G61" s="177"/>
      <c r="H61" s="177"/>
      <c r="I61" s="177"/>
      <c r="J61" s="52">
        <f t="shared" si="1"/>
        <v>4463.3100000000004</v>
      </c>
    </row>
    <row r="62" spans="1:12" outlineLevel="1" x14ac:dyDescent="0.2">
      <c r="A62" s="98" t="s">
        <v>1292</v>
      </c>
      <c r="B62" s="95">
        <v>43098</v>
      </c>
      <c r="C62" s="98" t="s">
        <v>1306</v>
      </c>
      <c r="D62" s="98" t="s">
        <v>1307</v>
      </c>
      <c r="E62" s="98" t="s">
        <v>1418</v>
      </c>
      <c r="F62" s="79">
        <v>3898.05</v>
      </c>
      <c r="G62" s="177"/>
      <c r="H62" s="177"/>
      <c r="I62" s="177"/>
      <c r="J62" s="52">
        <f t="shared" si="1"/>
        <v>3898.05</v>
      </c>
    </row>
    <row r="63" spans="1:12" outlineLevel="1" x14ac:dyDescent="0.2">
      <c r="A63" s="98" t="s">
        <v>1293</v>
      </c>
      <c r="B63" s="95">
        <v>43098</v>
      </c>
      <c r="C63" s="98" t="s">
        <v>1308</v>
      </c>
      <c r="D63" s="98" t="s">
        <v>1309</v>
      </c>
      <c r="E63" s="98" t="s">
        <v>1418</v>
      </c>
      <c r="F63" s="79">
        <v>229.68</v>
      </c>
      <c r="G63" s="177"/>
      <c r="H63" s="177"/>
      <c r="I63" s="177"/>
      <c r="J63" s="52">
        <f t="shared" si="1"/>
        <v>229.68</v>
      </c>
      <c r="L63" s="98" t="s">
        <v>167</v>
      </c>
    </row>
    <row r="64" spans="1:12" outlineLevel="1" x14ac:dyDescent="0.2">
      <c r="A64" s="98" t="s">
        <v>1294</v>
      </c>
      <c r="B64" s="95">
        <v>43098</v>
      </c>
      <c r="C64" s="98" t="s">
        <v>1310</v>
      </c>
      <c r="D64" s="98" t="s">
        <v>1311</v>
      </c>
      <c r="E64" s="98" t="s">
        <v>1418</v>
      </c>
      <c r="F64" s="79">
        <v>229.68</v>
      </c>
      <c r="G64" s="177"/>
      <c r="H64" s="177"/>
      <c r="I64" s="177"/>
      <c r="J64" s="52">
        <f t="shared" si="1"/>
        <v>229.68</v>
      </c>
    </row>
    <row r="65" spans="1:13" outlineLevel="1" x14ac:dyDescent="0.2">
      <c r="A65" s="98" t="s">
        <v>1295</v>
      </c>
      <c r="B65" s="95">
        <v>43098</v>
      </c>
      <c r="C65" s="98" t="s">
        <v>1312</v>
      </c>
      <c r="D65" s="98" t="s">
        <v>1313</v>
      </c>
      <c r="E65" s="98" t="s">
        <v>1418</v>
      </c>
      <c r="F65" s="79">
        <v>24755.41</v>
      </c>
      <c r="G65" s="177"/>
      <c r="H65" s="177"/>
      <c r="I65" s="177"/>
      <c r="J65" s="52">
        <f t="shared" si="1"/>
        <v>24755.41</v>
      </c>
    </row>
    <row r="66" spans="1:13" outlineLevel="1" x14ac:dyDescent="0.2">
      <c r="A66" s="98" t="s">
        <v>1296</v>
      </c>
      <c r="B66" s="95">
        <v>43098</v>
      </c>
      <c r="C66" s="98" t="s">
        <v>1314</v>
      </c>
      <c r="D66" s="98" t="s">
        <v>1315</v>
      </c>
      <c r="E66" s="98" t="s">
        <v>1418</v>
      </c>
      <c r="F66" s="79">
        <v>2069.8000000000002</v>
      </c>
      <c r="G66" s="177"/>
      <c r="H66" s="177"/>
      <c r="I66" s="177"/>
      <c r="J66" s="52">
        <f t="shared" si="1"/>
        <v>2069.8000000000002</v>
      </c>
    </row>
    <row r="67" spans="1:13" outlineLevel="1" x14ac:dyDescent="0.2">
      <c r="A67" s="98" t="s">
        <v>1297</v>
      </c>
      <c r="B67" s="95">
        <v>43098</v>
      </c>
      <c r="C67" s="98" t="s">
        <v>1316</v>
      </c>
      <c r="D67" s="98" t="s">
        <v>1317</v>
      </c>
      <c r="E67" s="98" t="s">
        <v>1418</v>
      </c>
      <c r="F67" s="79">
        <v>2232.14</v>
      </c>
      <c r="G67" s="177"/>
      <c r="H67" s="177"/>
      <c r="I67" s="177"/>
      <c r="J67" s="52">
        <f t="shared" si="1"/>
        <v>2232.14</v>
      </c>
    </row>
    <row r="68" spans="1:13" outlineLevel="1" x14ac:dyDescent="0.2">
      <c r="B68" s="95"/>
      <c r="F68" s="79"/>
      <c r="G68" s="177"/>
      <c r="H68" s="177"/>
      <c r="I68" s="177"/>
      <c r="J68" s="52"/>
    </row>
    <row r="69" spans="1:13" outlineLevel="1" x14ac:dyDescent="0.2">
      <c r="A69" s="174"/>
      <c r="B69" s="174"/>
      <c r="C69" s="174"/>
      <c r="D69" s="174"/>
      <c r="E69" s="174"/>
      <c r="F69" s="174"/>
      <c r="G69" s="174"/>
      <c r="H69" s="174"/>
      <c r="I69" s="174"/>
      <c r="J69" s="174"/>
    </row>
    <row r="70" spans="1:13" outlineLevel="1" x14ac:dyDescent="0.2">
      <c r="A70" s="174"/>
      <c r="B70" s="174"/>
      <c r="C70" s="174"/>
      <c r="D70" s="174"/>
      <c r="E70" s="174"/>
      <c r="F70" s="60" t="s">
        <v>19</v>
      </c>
      <c r="G70" s="53"/>
      <c r="H70" s="44"/>
      <c r="I70" s="49"/>
      <c r="J70" s="45">
        <f>+SUM(J23:J67)</f>
        <v>196492.76999999996</v>
      </c>
    </row>
    <row r="71" spans="1:13" ht="12" outlineLevel="1" thickBot="1" x14ac:dyDescent="0.25">
      <c r="A71" s="174"/>
      <c r="B71" s="174"/>
      <c r="C71" s="174"/>
      <c r="D71" s="174"/>
      <c r="E71" s="174"/>
      <c r="F71" s="60" t="s">
        <v>20</v>
      </c>
      <c r="G71" s="53"/>
      <c r="H71" s="44"/>
      <c r="I71" s="49"/>
      <c r="J71" s="61">
        <v>196492.77</v>
      </c>
      <c r="M71" s="92"/>
    </row>
    <row r="72" spans="1:13" ht="12.75" customHeight="1" outlineLevel="1" thickTop="1" x14ac:dyDescent="0.2">
      <c r="A72" s="174"/>
      <c r="B72" s="174"/>
      <c r="C72" s="174"/>
      <c r="D72" s="174"/>
      <c r="E72" s="174"/>
      <c r="F72" s="60" t="s">
        <v>21</v>
      </c>
      <c r="G72" s="53"/>
      <c r="H72" s="44"/>
      <c r="I72" s="49"/>
      <c r="J72" s="47">
        <f>+J70-J71</f>
        <v>0</v>
      </c>
    </row>
    <row r="73" spans="1:13" outlineLevel="1" x14ac:dyDescent="0.2">
      <c r="A73" s="174"/>
      <c r="B73" s="174"/>
      <c r="C73" s="174"/>
      <c r="D73" s="174"/>
      <c r="E73" s="174"/>
      <c r="F73" s="174"/>
      <c r="G73" s="174"/>
      <c r="H73" s="174"/>
      <c r="I73" s="174"/>
      <c r="J73" s="174"/>
    </row>
    <row r="74" spans="1:13" outlineLevel="1" x14ac:dyDescent="0.2">
      <c r="A74" s="174"/>
      <c r="B74" s="174"/>
      <c r="C74" s="174"/>
      <c r="D74" s="174"/>
      <c r="E74" s="174"/>
      <c r="F74" s="174"/>
      <c r="G74" s="174"/>
      <c r="H74" s="174"/>
      <c r="I74" s="174"/>
      <c r="J74" s="174"/>
    </row>
    <row r="75" spans="1:13" x14ac:dyDescent="0.2">
      <c r="A75" s="110" t="s">
        <v>22</v>
      </c>
      <c r="B75" s="110" t="s">
        <v>23</v>
      </c>
      <c r="C75" s="14"/>
      <c r="D75" s="15"/>
      <c r="E75" s="16"/>
      <c r="G75" s="49"/>
      <c r="H75" s="19"/>
      <c r="I75" s="20"/>
      <c r="J75" s="20"/>
    </row>
    <row r="76" spans="1:13" outlineLevel="1" x14ac:dyDescent="0.2">
      <c r="A76" s="21" t="s">
        <v>6</v>
      </c>
      <c r="B76" s="21" t="s">
        <v>7</v>
      </c>
      <c r="C76" s="21" t="s">
        <v>8</v>
      </c>
      <c r="D76" s="50" t="s">
        <v>9</v>
      </c>
      <c r="E76" s="23"/>
      <c r="F76" s="24" t="s">
        <v>10</v>
      </c>
      <c r="G76" s="25" t="s">
        <v>6</v>
      </c>
      <c r="H76" s="25" t="s">
        <v>7</v>
      </c>
      <c r="I76" s="24" t="s">
        <v>11</v>
      </c>
      <c r="J76" s="24" t="s">
        <v>24</v>
      </c>
    </row>
    <row r="77" spans="1:13" outlineLevel="1" x14ac:dyDescent="0.2">
      <c r="A77" s="17"/>
      <c r="B77" s="51"/>
      <c r="C77" s="17"/>
      <c r="D77" s="17"/>
      <c r="E77" s="23"/>
      <c r="F77" s="17"/>
      <c r="G77" s="17"/>
      <c r="H77" s="19"/>
      <c r="I77" s="20"/>
      <c r="J77" s="52"/>
    </row>
    <row r="78" spans="1:13" outlineLevel="1" x14ac:dyDescent="0.2">
      <c r="A78" s="145" t="s">
        <v>567</v>
      </c>
      <c r="B78" s="146">
        <v>42916</v>
      </c>
      <c r="C78" s="147" t="s">
        <v>309</v>
      </c>
      <c r="D78" s="148" t="s">
        <v>568</v>
      </c>
      <c r="E78" s="149" t="s">
        <v>28</v>
      </c>
      <c r="F78" s="143">
        <v>22794.37</v>
      </c>
      <c r="G78" s="150"/>
      <c r="H78" s="151"/>
      <c r="I78" s="152"/>
      <c r="J78" s="153">
        <f t="shared" ref="J78:J89" si="2">+F78-I78</f>
        <v>22794.37</v>
      </c>
    </row>
    <row r="79" spans="1:13" outlineLevel="1" x14ac:dyDescent="0.2">
      <c r="A79" s="98" t="s">
        <v>628</v>
      </c>
      <c r="B79" s="102">
        <v>42978</v>
      </c>
      <c r="C79" s="55" t="s">
        <v>872</v>
      </c>
      <c r="D79" s="135" t="s">
        <v>875</v>
      </c>
      <c r="E79" s="135" t="s">
        <v>28</v>
      </c>
      <c r="F79" s="49">
        <v>8328.73</v>
      </c>
      <c r="G79" s="53"/>
      <c r="H79" s="58"/>
      <c r="I79" s="59"/>
      <c r="J79" s="52">
        <f t="shared" si="2"/>
        <v>8328.73</v>
      </c>
    </row>
    <row r="80" spans="1:13" outlineLevel="1" x14ac:dyDescent="0.2">
      <c r="A80" s="98" t="s">
        <v>998</v>
      </c>
      <c r="B80" s="102">
        <v>43021</v>
      </c>
      <c r="C80" s="138" t="s">
        <v>999</v>
      </c>
      <c r="D80" s="139" t="s">
        <v>1000</v>
      </c>
      <c r="E80" s="139" t="s">
        <v>28</v>
      </c>
      <c r="F80" s="49">
        <v>11634.34</v>
      </c>
      <c r="G80" s="53"/>
      <c r="H80" s="58"/>
      <c r="I80" s="59"/>
      <c r="J80" s="52">
        <f t="shared" si="2"/>
        <v>11634.34</v>
      </c>
    </row>
    <row r="81" spans="1:13" outlineLevel="1" x14ac:dyDescent="0.2">
      <c r="A81" s="98" t="s">
        <v>1046</v>
      </c>
      <c r="B81" s="102">
        <v>43050</v>
      </c>
      <c r="C81" s="55" t="s">
        <v>1047</v>
      </c>
      <c r="D81" s="135" t="s">
        <v>1048</v>
      </c>
      <c r="E81" s="135" t="s">
        <v>28</v>
      </c>
      <c r="F81" s="49">
        <v>9298.8799999999992</v>
      </c>
      <c r="G81" s="53"/>
      <c r="H81" s="58"/>
      <c r="I81" s="59"/>
      <c r="J81" s="52">
        <f t="shared" si="2"/>
        <v>9298.8799999999992</v>
      </c>
    </row>
    <row r="82" spans="1:13" outlineLevel="1" x14ac:dyDescent="0.2">
      <c r="A82" s="98" t="s">
        <v>1049</v>
      </c>
      <c r="B82" s="102">
        <v>43066</v>
      </c>
      <c r="C82" s="55" t="s">
        <v>1050</v>
      </c>
      <c r="D82" s="135" t="s">
        <v>1051</v>
      </c>
      <c r="E82" s="135" t="s">
        <v>28</v>
      </c>
      <c r="F82" s="49">
        <v>10463.41</v>
      </c>
      <c r="G82" s="53"/>
      <c r="H82" s="58"/>
      <c r="I82" s="59"/>
      <c r="J82" s="52">
        <f t="shared" si="2"/>
        <v>10463.41</v>
      </c>
    </row>
    <row r="83" spans="1:13" outlineLevel="1" x14ac:dyDescent="0.2">
      <c r="A83" s="98" t="s">
        <v>1052</v>
      </c>
      <c r="B83" s="102">
        <v>43067</v>
      </c>
      <c r="C83" s="55" t="s">
        <v>1053</v>
      </c>
      <c r="D83" s="135" t="s">
        <v>1054</v>
      </c>
      <c r="E83" s="135" t="s">
        <v>28</v>
      </c>
      <c r="F83" s="49">
        <v>9336.19</v>
      </c>
      <c r="G83" s="53"/>
      <c r="H83" s="58"/>
      <c r="I83" s="59"/>
      <c r="J83" s="52">
        <f t="shared" si="2"/>
        <v>9336.19</v>
      </c>
    </row>
    <row r="84" spans="1:13" outlineLevel="1" x14ac:dyDescent="0.2">
      <c r="A84" s="98" t="s">
        <v>1055</v>
      </c>
      <c r="B84" s="102">
        <v>43067</v>
      </c>
      <c r="C84" s="55" t="s">
        <v>1056</v>
      </c>
      <c r="D84" s="135" t="s">
        <v>1057</v>
      </c>
      <c r="E84" s="135" t="s">
        <v>28</v>
      </c>
      <c r="F84" s="49">
        <v>11566.16</v>
      </c>
      <c r="G84" s="53"/>
      <c r="H84" s="58"/>
      <c r="I84" s="59"/>
      <c r="J84" s="52">
        <f t="shared" si="2"/>
        <v>11566.16</v>
      </c>
    </row>
    <row r="85" spans="1:13" outlineLevel="1" x14ac:dyDescent="0.2">
      <c r="A85" s="98" t="s">
        <v>1153</v>
      </c>
      <c r="B85" s="102">
        <v>43082</v>
      </c>
      <c r="C85" s="55" t="s">
        <v>1154</v>
      </c>
      <c r="D85" s="135" t="s">
        <v>1155</v>
      </c>
      <c r="E85" s="135" t="s">
        <v>1143</v>
      </c>
      <c r="F85" s="49">
        <v>67919</v>
      </c>
      <c r="G85" s="53"/>
      <c r="H85" s="58"/>
      <c r="I85" s="59"/>
      <c r="J85" s="52">
        <f t="shared" si="2"/>
        <v>67919</v>
      </c>
    </row>
    <row r="86" spans="1:13" outlineLevel="1" x14ac:dyDescent="0.2">
      <c r="A86" s="98" t="s">
        <v>1140</v>
      </c>
      <c r="B86" s="102">
        <v>43083</v>
      </c>
      <c r="C86" s="55" t="s">
        <v>1141</v>
      </c>
      <c r="D86" s="135" t="s">
        <v>1142</v>
      </c>
      <c r="E86" s="135" t="s">
        <v>1143</v>
      </c>
      <c r="F86" s="49">
        <v>23626.29</v>
      </c>
      <c r="G86" s="53"/>
      <c r="H86" s="58"/>
      <c r="I86" s="59"/>
      <c r="J86" s="52">
        <f t="shared" si="2"/>
        <v>23626.29</v>
      </c>
    </row>
    <row r="87" spans="1:13" outlineLevel="1" x14ac:dyDescent="0.2">
      <c r="A87" s="98" t="s">
        <v>1144</v>
      </c>
      <c r="B87" s="102">
        <v>43096</v>
      </c>
      <c r="C87" s="55" t="s">
        <v>1145</v>
      </c>
      <c r="D87" s="135" t="s">
        <v>1146</v>
      </c>
      <c r="E87" s="135" t="s">
        <v>1143</v>
      </c>
      <c r="F87" s="49">
        <v>5895.69</v>
      </c>
      <c r="G87" s="53"/>
      <c r="H87" s="58"/>
      <c r="I87" s="59"/>
      <c r="J87" s="52">
        <f t="shared" si="2"/>
        <v>5895.69</v>
      </c>
    </row>
    <row r="88" spans="1:13" outlineLevel="1" x14ac:dyDescent="0.2">
      <c r="A88" s="98" t="s">
        <v>1147</v>
      </c>
      <c r="B88" s="102">
        <v>43096</v>
      </c>
      <c r="C88" s="55" t="s">
        <v>1148</v>
      </c>
      <c r="D88" s="135" t="s">
        <v>1149</v>
      </c>
      <c r="E88" s="135" t="s">
        <v>1143</v>
      </c>
      <c r="F88" s="49">
        <v>7683.09</v>
      </c>
      <c r="G88" s="53"/>
      <c r="H88" s="58"/>
      <c r="I88" s="59"/>
      <c r="J88" s="52">
        <f t="shared" si="2"/>
        <v>7683.09</v>
      </c>
    </row>
    <row r="89" spans="1:13" outlineLevel="1" x14ac:dyDescent="0.2">
      <c r="A89" s="98" t="s">
        <v>1150</v>
      </c>
      <c r="B89" s="102">
        <v>43096</v>
      </c>
      <c r="C89" s="55" t="s">
        <v>1151</v>
      </c>
      <c r="D89" s="135" t="s">
        <v>1152</v>
      </c>
      <c r="E89" s="135" t="s">
        <v>1143</v>
      </c>
      <c r="F89" s="49">
        <v>24106.61</v>
      </c>
      <c r="G89" s="53"/>
      <c r="H89" s="58"/>
      <c r="I89" s="59"/>
      <c r="J89" s="52">
        <f t="shared" si="2"/>
        <v>24106.61</v>
      </c>
    </row>
    <row r="90" spans="1:13" outlineLevel="1" x14ac:dyDescent="0.2">
      <c r="B90" s="102"/>
      <c r="C90" s="55"/>
      <c r="D90" s="135"/>
      <c r="E90" s="135"/>
      <c r="F90" s="49"/>
      <c r="G90" s="53"/>
      <c r="H90" s="58"/>
      <c r="I90" s="59"/>
      <c r="J90" s="52"/>
    </row>
    <row r="91" spans="1:13" outlineLevel="1" x14ac:dyDescent="0.2">
      <c r="B91" s="102"/>
      <c r="C91" s="55"/>
      <c r="D91" s="135"/>
      <c r="E91" s="135"/>
      <c r="F91" s="49"/>
      <c r="G91" s="53"/>
      <c r="H91" s="58"/>
      <c r="I91" s="59"/>
      <c r="J91" s="52"/>
    </row>
    <row r="92" spans="1:13" outlineLevel="1" x14ac:dyDescent="0.2">
      <c r="A92" s="53"/>
      <c r="B92" s="105"/>
      <c r="C92" s="44"/>
      <c r="D92" s="17"/>
      <c r="E92" s="16"/>
      <c r="F92" s="60" t="s">
        <v>19</v>
      </c>
      <c r="G92" s="53"/>
      <c r="H92" s="44"/>
      <c r="I92" s="49"/>
      <c r="J92" s="45">
        <f>+SUM(J77:J89)</f>
        <v>212652.76</v>
      </c>
    </row>
    <row r="93" spans="1:13" ht="12" outlineLevel="1" thickBot="1" x14ac:dyDescent="0.25">
      <c r="A93" s="53"/>
      <c r="B93" s="105"/>
      <c r="C93" s="44"/>
      <c r="D93" s="17"/>
      <c r="E93" s="16"/>
      <c r="F93" s="60" t="s">
        <v>20</v>
      </c>
      <c r="G93" s="53"/>
      <c r="H93" s="44"/>
      <c r="I93" s="49"/>
      <c r="J93" s="61">
        <v>212652.75</v>
      </c>
      <c r="L93" s="79"/>
      <c r="M93" s="92"/>
    </row>
    <row r="94" spans="1:13" ht="12" outlineLevel="1" thickTop="1" x14ac:dyDescent="0.2">
      <c r="A94" s="53"/>
      <c r="B94" s="105"/>
      <c r="C94" s="44"/>
      <c r="D94" s="17"/>
      <c r="E94" s="16"/>
      <c r="F94" s="60" t="s">
        <v>21</v>
      </c>
      <c r="G94" s="53"/>
      <c r="H94" s="44"/>
      <c r="I94" s="49"/>
      <c r="J94" s="47">
        <f>+J92-J93</f>
        <v>1.0000000009313226E-2</v>
      </c>
      <c r="L94" s="92"/>
    </row>
    <row r="95" spans="1:13" outlineLevel="1" x14ac:dyDescent="0.2">
      <c r="B95" s="103"/>
      <c r="C95" s="106"/>
    </row>
    <row r="96" spans="1:13" x14ac:dyDescent="0.2">
      <c r="A96" s="110" t="s">
        <v>51</v>
      </c>
      <c r="B96" s="110" t="s">
        <v>52</v>
      </c>
      <c r="C96" s="107"/>
      <c r="D96" s="15"/>
      <c r="E96" s="62"/>
      <c r="F96" s="63"/>
      <c r="G96" s="49"/>
      <c r="H96" s="19"/>
      <c r="I96" s="20"/>
      <c r="J96" s="20"/>
    </row>
    <row r="97" spans="1:11" outlineLevel="1" x14ac:dyDescent="0.2">
      <c r="A97" s="21" t="s">
        <v>6</v>
      </c>
      <c r="B97" s="21" t="s">
        <v>7</v>
      </c>
      <c r="C97" s="21" t="s">
        <v>8</v>
      </c>
      <c r="D97" s="50" t="s">
        <v>9</v>
      </c>
      <c r="E97" s="23"/>
      <c r="F97" s="24" t="s">
        <v>10</v>
      </c>
      <c r="G97" s="25" t="s">
        <v>6</v>
      </c>
      <c r="H97" s="25" t="s">
        <v>7</v>
      </c>
      <c r="I97" s="24" t="s">
        <v>11</v>
      </c>
      <c r="J97" s="24" t="s">
        <v>24</v>
      </c>
      <c r="K97" s="53"/>
    </row>
    <row r="98" spans="1:11" outlineLevel="1" x14ac:dyDescent="0.2">
      <c r="A98" s="98" t="s">
        <v>689</v>
      </c>
      <c r="B98" s="102">
        <v>42940</v>
      </c>
      <c r="C98" s="55" t="s">
        <v>690</v>
      </c>
      <c r="D98" s="55" t="s">
        <v>691</v>
      </c>
      <c r="E98" s="55" t="s">
        <v>28</v>
      </c>
      <c r="F98" s="76">
        <v>2634.91</v>
      </c>
      <c r="G98" s="17"/>
      <c r="H98" s="51"/>
      <c r="I98" s="64"/>
      <c r="J98" s="52">
        <f t="shared" ref="J98:J134" si="3">+F98-I98</f>
        <v>2634.91</v>
      </c>
      <c r="K98" s="53"/>
    </row>
    <row r="99" spans="1:11" outlineLevel="1" x14ac:dyDescent="0.2">
      <c r="A99" s="98" t="s">
        <v>935</v>
      </c>
      <c r="B99" s="102">
        <v>42998</v>
      </c>
      <c r="C99" s="55" t="s">
        <v>939</v>
      </c>
      <c r="D99" s="55" t="s">
        <v>940</v>
      </c>
      <c r="E99" s="138" t="s">
        <v>28</v>
      </c>
      <c r="F99" s="136">
        <v>40548.93</v>
      </c>
      <c r="G99" s="17"/>
      <c r="H99" s="51"/>
      <c r="I99" s="64"/>
      <c r="J99" s="52">
        <f t="shared" si="3"/>
        <v>40548.93</v>
      </c>
      <c r="K99" s="53"/>
    </row>
    <row r="100" spans="1:11" outlineLevel="1" x14ac:dyDescent="0.2">
      <c r="A100" s="98" t="s">
        <v>399</v>
      </c>
      <c r="B100" s="102">
        <v>43005</v>
      </c>
      <c r="C100" s="55" t="s">
        <v>943</v>
      </c>
      <c r="D100" s="55" t="s">
        <v>944</v>
      </c>
      <c r="E100" s="138" t="s">
        <v>28</v>
      </c>
      <c r="F100" s="136">
        <v>11618.98</v>
      </c>
      <c r="G100" s="17"/>
      <c r="H100" s="51"/>
      <c r="I100" s="64"/>
      <c r="J100" s="52">
        <f t="shared" si="3"/>
        <v>11618.98</v>
      </c>
      <c r="K100" s="53"/>
    </row>
    <row r="101" spans="1:11" outlineLevel="1" x14ac:dyDescent="0.2">
      <c r="A101" s="98" t="s">
        <v>975</v>
      </c>
      <c r="B101" s="102">
        <v>43006</v>
      </c>
      <c r="C101" s="55" t="s">
        <v>976</v>
      </c>
      <c r="D101" s="55" t="s">
        <v>977</v>
      </c>
      <c r="E101" s="138" t="s">
        <v>28</v>
      </c>
      <c r="F101" s="136">
        <v>10036.42</v>
      </c>
      <c r="G101" s="17"/>
      <c r="H101" s="51"/>
      <c r="I101" s="64"/>
      <c r="J101" s="52">
        <f t="shared" si="3"/>
        <v>10036.42</v>
      </c>
      <c r="K101" s="53"/>
    </row>
    <row r="102" spans="1:11" outlineLevel="1" x14ac:dyDescent="0.2">
      <c r="A102" s="98" t="s">
        <v>1001</v>
      </c>
      <c r="B102" s="102">
        <v>43018</v>
      </c>
      <c r="C102" s="55" t="s">
        <v>1002</v>
      </c>
      <c r="D102" s="55" t="s">
        <v>1003</v>
      </c>
      <c r="E102" s="138" t="s">
        <v>28</v>
      </c>
      <c r="F102" s="136">
        <v>25793.86</v>
      </c>
      <c r="G102" s="17"/>
      <c r="H102" s="51"/>
      <c r="I102" s="64"/>
      <c r="J102" s="52">
        <f t="shared" si="3"/>
        <v>25793.86</v>
      </c>
      <c r="K102" s="53"/>
    </row>
    <row r="103" spans="1:11" outlineLevel="1" x14ac:dyDescent="0.2">
      <c r="A103" s="98" t="s">
        <v>1007</v>
      </c>
      <c r="B103" s="102">
        <v>43024</v>
      </c>
      <c r="C103" s="55" t="s">
        <v>1008</v>
      </c>
      <c r="D103" s="55" t="s">
        <v>1009</v>
      </c>
      <c r="E103" s="138" t="s">
        <v>28</v>
      </c>
      <c r="F103" s="136">
        <v>2081.62</v>
      </c>
      <c r="G103" s="17"/>
      <c r="H103" s="51"/>
      <c r="I103" s="64"/>
      <c r="J103" s="52">
        <f t="shared" si="3"/>
        <v>2081.62</v>
      </c>
      <c r="K103" s="53"/>
    </row>
    <row r="104" spans="1:11" outlineLevel="1" x14ac:dyDescent="0.2">
      <c r="A104" s="98" t="s">
        <v>1030</v>
      </c>
      <c r="B104" s="102">
        <v>43033</v>
      </c>
      <c r="C104" s="55" t="s">
        <v>1031</v>
      </c>
      <c r="D104" s="55" t="s">
        <v>1032</v>
      </c>
      <c r="E104" s="55" t="s">
        <v>28</v>
      </c>
      <c r="F104" s="136">
        <v>152040.76999999999</v>
      </c>
      <c r="G104" s="17"/>
      <c r="H104" s="51"/>
      <c r="I104" s="64"/>
      <c r="J104" s="52">
        <f t="shared" si="3"/>
        <v>152040.76999999999</v>
      </c>
      <c r="K104" s="53"/>
    </row>
    <row r="105" spans="1:11" outlineLevel="1" x14ac:dyDescent="0.2">
      <c r="A105" s="98" t="s">
        <v>785</v>
      </c>
      <c r="B105" s="102">
        <v>43050</v>
      </c>
      <c r="C105" s="138" t="s">
        <v>1071</v>
      </c>
      <c r="D105" s="138" t="s">
        <v>1072</v>
      </c>
      <c r="E105" s="138" t="s">
        <v>28</v>
      </c>
      <c r="F105" s="136">
        <v>24779</v>
      </c>
      <c r="G105" s="17"/>
      <c r="H105" s="51"/>
      <c r="I105" s="64"/>
      <c r="J105" s="52">
        <f t="shared" si="3"/>
        <v>24779</v>
      </c>
      <c r="K105" s="53"/>
    </row>
    <row r="106" spans="1:11" outlineLevel="1" x14ac:dyDescent="0.2">
      <c r="A106" s="98" t="s">
        <v>829</v>
      </c>
      <c r="B106" s="102">
        <v>43062</v>
      </c>
      <c r="C106" s="138" t="s">
        <v>1075</v>
      </c>
      <c r="D106" s="138" t="s">
        <v>1076</v>
      </c>
      <c r="E106" s="138" t="s">
        <v>28</v>
      </c>
      <c r="F106" s="136">
        <v>24107.7</v>
      </c>
      <c r="G106" s="17"/>
      <c r="H106" s="51"/>
      <c r="I106" s="64"/>
      <c r="J106" s="52">
        <f t="shared" si="3"/>
        <v>24107.7</v>
      </c>
      <c r="K106" s="53"/>
    </row>
    <row r="107" spans="1:11" outlineLevel="1" x14ac:dyDescent="0.2">
      <c r="A107" s="98" t="s">
        <v>1068</v>
      </c>
      <c r="B107" s="102">
        <v>43069</v>
      </c>
      <c r="C107" s="138" t="s">
        <v>1097</v>
      </c>
      <c r="D107" s="138" t="s">
        <v>1098</v>
      </c>
      <c r="E107" s="138" t="s">
        <v>28</v>
      </c>
      <c r="F107" s="136">
        <v>86868.03</v>
      </c>
      <c r="G107" s="17"/>
      <c r="H107" s="51"/>
      <c r="I107" s="64"/>
      <c r="J107" s="52">
        <f t="shared" si="3"/>
        <v>86868.03</v>
      </c>
      <c r="K107" s="53"/>
    </row>
    <row r="108" spans="1:11" outlineLevel="1" x14ac:dyDescent="0.2">
      <c r="A108" s="98" t="s">
        <v>1156</v>
      </c>
      <c r="B108" s="102">
        <v>43076</v>
      </c>
      <c r="C108" s="138" t="s">
        <v>1157</v>
      </c>
      <c r="D108" s="138" t="s">
        <v>1158</v>
      </c>
      <c r="E108" s="138" t="s">
        <v>1143</v>
      </c>
      <c r="F108" s="136">
        <v>20180.439999999999</v>
      </c>
      <c r="G108" s="17"/>
      <c r="H108" s="51"/>
      <c r="I108" s="64"/>
      <c r="J108" s="52">
        <f t="shared" si="3"/>
        <v>20180.439999999999</v>
      </c>
      <c r="K108" s="53"/>
    </row>
    <row r="109" spans="1:11" outlineLevel="1" x14ac:dyDescent="0.2">
      <c r="A109" s="98" t="s">
        <v>1159</v>
      </c>
      <c r="B109" s="102">
        <v>43076</v>
      </c>
      <c r="C109" s="138" t="s">
        <v>1160</v>
      </c>
      <c r="D109" s="138" t="s">
        <v>1161</v>
      </c>
      <c r="E109" s="138" t="s">
        <v>1143</v>
      </c>
      <c r="F109" s="136">
        <v>15998.86</v>
      </c>
      <c r="G109" s="17"/>
      <c r="H109" s="51"/>
      <c r="I109" s="64"/>
      <c r="J109" s="52">
        <f t="shared" si="3"/>
        <v>15998.86</v>
      </c>
      <c r="K109" s="53"/>
    </row>
    <row r="110" spans="1:11" outlineLevel="1" x14ac:dyDescent="0.2">
      <c r="A110" s="98" t="s">
        <v>1162</v>
      </c>
      <c r="B110" s="102">
        <v>43076</v>
      </c>
      <c r="C110" s="138" t="s">
        <v>1163</v>
      </c>
      <c r="D110" s="138" t="s">
        <v>1164</v>
      </c>
      <c r="E110" s="138" t="s">
        <v>1143</v>
      </c>
      <c r="F110" s="136">
        <v>6880.69</v>
      </c>
      <c r="G110" s="17"/>
      <c r="H110" s="51"/>
      <c r="I110" s="64"/>
      <c r="J110" s="52">
        <f t="shared" si="3"/>
        <v>6880.69</v>
      </c>
      <c r="K110" s="53"/>
    </row>
    <row r="111" spans="1:11" outlineLevel="1" x14ac:dyDescent="0.2">
      <c r="A111" s="98" t="s">
        <v>1165</v>
      </c>
      <c r="B111" s="102">
        <v>43082</v>
      </c>
      <c r="C111" s="138" t="s">
        <v>1166</v>
      </c>
      <c r="D111" s="138" t="s">
        <v>1167</v>
      </c>
      <c r="E111" s="138" t="s">
        <v>1143</v>
      </c>
      <c r="F111" s="136">
        <v>5489.89</v>
      </c>
      <c r="G111" s="17"/>
      <c r="H111" s="51"/>
      <c r="I111" s="64"/>
      <c r="J111" s="52">
        <f t="shared" si="3"/>
        <v>5489.89</v>
      </c>
      <c r="K111" s="53"/>
    </row>
    <row r="112" spans="1:11" outlineLevel="1" x14ac:dyDescent="0.2">
      <c r="A112" s="98" t="s">
        <v>1168</v>
      </c>
      <c r="B112" s="102">
        <v>43082</v>
      </c>
      <c r="C112" s="138" t="s">
        <v>1169</v>
      </c>
      <c r="D112" s="138" t="s">
        <v>1170</v>
      </c>
      <c r="E112" s="138" t="s">
        <v>1143</v>
      </c>
      <c r="F112" s="136">
        <v>11135.05</v>
      </c>
      <c r="G112" s="17"/>
      <c r="H112" s="51"/>
      <c r="I112" s="64"/>
      <c r="J112" s="52">
        <f t="shared" si="3"/>
        <v>11135.05</v>
      </c>
      <c r="K112" s="53"/>
    </row>
    <row r="113" spans="1:11" outlineLevel="1" x14ac:dyDescent="0.2">
      <c r="A113" s="98" t="s">
        <v>1171</v>
      </c>
      <c r="B113" s="102">
        <v>43082</v>
      </c>
      <c r="C113" s="138" t="s">
        <v>1172</v>
      </c>
      <c r="D113" s="138" t="s">
        <v>1173</v>
      </c>
      <c r="E113" s="138" t="s">
        <v>1143</v>
      </c>
      <c r="F113" s="136">
        <v>9390.3700000000008</v>
      </c>
      <c r="G113" s="17"/>
      <c r="H113" s="51"/>
      <c r="I113" s="64"/>
      <c r="J113" s="52">
        <f t="shared" si="3"/>
        <v>9390.3700000000008</v>
      </c>
      <c r="K113" s="53"/>
    </row>
    <row r="114" spans="1:11" outlineLevel="1" x14ac:dyDescent="0.2">
      <c r="A114" s="98" t="s">
        <v>1174</v>
      </c>
      <c r="B114" s="102">
        <v>43082</v>
      </c>
      <c r="C114" s="138" t="s">
        <v>1175</v>
      </c>
      <c r="D114" s="138" t="s">
        <v>1176</v>
      </c>
      <c r="E114" s="138" t="s">
        <v>1143</v>
      </c>
      <c r="F114" s="136">
        <v>3111.71</v>
      </c>
      <c r="G114" s="17"/>
      <c r="H114" s="51"/>
      <c r="I114" s="64"/>
      <c r="J114" s="52">
        <f t="shared" si="3"/>
        <v>3111.71</v>
      </c>
      <c r="K114" s="53"/>
    </row>
    <row r="115" spans="1:11" outlineLevel="1" x14ac:dyDescent="0.2">
      <c r="A115" s="98" t="s">
        <v>1177</v>
      </c>
      <c r="B115" s="102">
        <v>43087</v>
      </c>
      <c r="C115" s="138" t="s">
        <v>1178</v>
      </c>
      <c r="D115" s="138" t="s">
        <v>1179</v>
      </c>
      <c r="E115" s="138" t="s">
        <v>1143</v>
      </c>
      <c r="F115" s="136">
        <v>32912.53</v>
      </c>
      <c r="G115" s="17"/>
      <c r="H115" s="51"/>
      <c r="I115" s="64"/>
      <c r="J115" s="52">
        <f t="shared" si="3"/>
        <v>32912.53</v>
      </c>
      <c r="K115" s="53"/>
    </row>
    <row r="116" spans="1:11" outlineLevel="1" x14ac:dyDescent="0.2">
      <c r="A116" s="98" t="s">
        <v>1180</v>
      </c>
      <c r="B116" s="102">
        <v>43087</v>
      </c>
      <c r="C116" s="138" t="s">
        <v>1181</v>
      </c>
      <c r="D116" s="138" t="s">
        <v>1182</v>
      </c>
      <c r="E116" s="138" t="s">
        <v>1143</v>
      </c>
      <c r="F116" s="136">
        <v>4093.87</v>
      </c>
      <c r="G116" s="17"/>
      <c r="H116" s="51"/>
      <c r="I116" s="64"/>
      <c r="J116" s="52">
        <f t="shared" si="3"/>
        <v>4093.87</v>
      </c>
      <c r="K116" s="53"/>
    </row>
    <row r="117" spans="1:11" outlineLevel="1" x14ac:dyDescent="0.2">
      <c r="A117" s="98" t="s">
        <v>1183</v>
      </c>
      <c r="B117" s="102">
        <v>43088</v>
      </c>
      <c r="C117" s="138" t="s">
        <v>1184</v>
      </c>
      <c r="D117" s="138" t="s">
        <v>1185</v>
      </c>
      <c r="E117" s="138" t="s">
        <v>1143</v>
      </c>
      <c r="F117" s="136">
        <v>152242.97</v>
      </c>
      <c r="G117" s="17"/>
      <c r="H117" s="51"/>
      <c r="I117" s="64"/>
      <c r="J117" s="52">
        <f t="shared" si="3"/>
        <v>152242.97</v>
      </c>
      <c r="K117" s="53"/>
    </row>
    <row r="118" spans="1:11" outlineLevel="1" x14ac:dyDescent="0.2">
      <c r="A118" s="98" t="s">
        <v>1186</v>
      </c>
      <c r="B118" s="102">
        <v>43088</v>
      </c>
      <c r="C118" s="138" t="s">
        <v>1187</v>
      </c>
      <c r="D118" s="138" t="s">
        <v>1188</v>
      </c>
      <c r="E118" s="138" t="s">
        <v>1143</v>
      </c>
      <c r="F118" s="136">
        <v>37256.089999999997</v>
      </c>
      <c r="G118" s="17"/>
      <c r="H118" s="51"/>
      <c r="I118" s="64"/>
      <c r="J118" s="52">
        <f t="shared" si="3"/>
        <v>37256.089999999997</v>
      </c>
      <c r="K118" s="53"/>
    </row>
    <row r="119" spans="1:11" outlineLevel="1" x14ac:dyDescent="0.2">
      <c r="A119" s="98" t="s">
        <v>1189</v>
      </c>
      <c r="B119" s="102">
        <v>43095</v>
      </c>
      <c r="C119" s="138" t="s">
        <v>1190</v>
      </c>
      <c r="D119" s="138" t="s">
        <v>1191</v>
      </c>
      <c r="E119" s="138" t="s">
        <v>1143</v>
      </c>
      <c r="F119" s="136">
        <v>11363.46</v>
      </c>
      <c r="G119" s="17"/>
      <c r="H119" s="51"/>
      <c r="I119" s="64"/>
      <c r="J119" s="52">
        <f t="shared" si="3"/>
        <v>11363.46</v>
      </c>
      <c r="K119" s="53"/>
    </row>
    <row r="120" spans="1:11" outlineLevel="1" x14ac:dyDescent="0.2">
      <c r="A120" s="98" t="s">
        <v>1192</v>
      </c>
      <c r="B120" s="102">
        <v>43096</v>
      </c>
      <c r="C120" s="138" t="s">
        <v>1193</v>
      </c>
      <c r="D120" s="138" t="s">
        <v>1194</v>
      </c>
      <c r="E120" s="138" t="s">
        <v>1143</v>
      </c>
      <c r="F120" s="136">
        <v>15333.34</v>
      </c>
      <c r="G120" s="17"/>
      <c r="H120" s="51"/>
      <c r="I120" s="64"/>
      <c r="J120" s="52">
        <f t="shared" si="3"/>
        <v>15333.34</v>
      </c>
      <c r="K120" s="53"/>
    </row>
    <row r="121" spans="1:11" outlineLevel="1" x14ac:dyDescent="0.2">
      <c r="A121" s="98" t="s">
        <v>1195</v>
      </c>
      <c r="B121" s="102">
        <v>43096</v>
      </c>
      <c r="C121" s="138" t="s">
        <v>1196</v>
      </c>
      <c r="D121" s="138" t="s">
        <v>1197</v>
      </c>
      <c r="E121" s="138" t="s">
        <v>1143</v>
      </c>
      <c r="F121" s="136">
        <v>24360.53</v>
      </c>
      <c r="G121" s="17"/>
      <c r="H121" s="51"/>
      <c r="I121" s="64"/>
      <c r="J121" s="52">
        <f t="shared" si="3"/>
        <v>24360.53</v>
      </c>
      <c r="K121" s="53"/>
    </row>
    <row r="122" spans="1:11" outlineLevel="1" x14ac:dyDescent="0.2">
      <c r="A122" s="98" t="s">
        <v>331</v>
      </c>
      <c r="B122" s="102">
        <v>43096</v>
      </c>
      <c r="C122" s="138" t="s">
        <v>1198</v>
      </c>
      <c r="D122" s="138" t="s">
        <v>1199</v>
      </c>
      <c r="E122" s="138" t="s">
        <v>1143</v>
      </c>
      <c r="F122" s="136">
        <v>94398.84</v>
      </c>
      <c r="G122" s="17"/>
      <c r="H122" s="51"/>
      <c r="I122" s="64"/>
      <c r="J122" s="52">
        <f t="shared" si="3"/>
        <v>94398.84</v>
      </c>
      <c r="K122" s="53"/>
    </row>
    <row r="123" spans="1:11" outlineLevel="1" x14ac:dyDescent="0.2">
      <c r="A123" s="98" t="s">
        <v>321</v>
      </c>
      <c r="B123" s="102">
        <v>43096</v>
      </c>
      <c r="C123" s="138" t="s">
        <v>1200</v>
      </c>
      <c r="D123" s="138" t="s">
        <v>1201</v>
      </c>
      <c r="E123" s="138" t="s">
        <v>1143</v>
      </c>
      <c r="F123" s="136">
        <v>25525.77</v>
      </c>
      <c r="G123" s="17"/>
      <c r="H123" s="51"/>
      <c r="I123" s="64"/>
      <c r="J123" s="52">
        <f t="shared" si="3"/>
        <v>25525.77</v>
      </c>
      <c r="K123" s="53"/>
    </row>
    <row r="124" spans="1:11" outlineLevel="1" x14ac:dyDescent="0.2">
      <c r="A124" s="98" t="s">
        <v>1202</v>
      </c>
      <c r="B124" s="102">
        <v>43096</v>
      </c>
      <c r="C124" s="138" t="s">
        <v>1203</v>
      </c>
      <c r="D124" s="138" t="s">
        <v>1204</v>
      </c>
      <c r="E124" s="138" t="s">
        <v>1143</v>
      </c>
      <c r="F124" s="136">
        <v>37042.410000000003</v>
      </c>
      <c r="G124" s="17"/>
      <c r="H124" s="51"/>
      <c r="I124" s="64"/>
      <c r="J124" s="52">
        <f t="shared" si="3"/>
        <v>37042.410000000003</v>
      </c>
      <c r="K124" s="53"/>
    </row>
    <row r="125" spans="1:11" outlineLevel="1" x14ac:dyDescent="0.2">
      <c r="A125" s="98" t="s">
        <v>1205</v>
      </c>
      <c r="B125" s="102">
        <v>43096</v>
      </c>
      <c r="C125" s="138" t="s">
        <v>1206</v>
      </c>
      <c r="D125" s="138" t="s">
        <v>1207</v>
      </c>
      <c r="E125" s="138" t="s">
        <v>1143</v>
      </c>
      <c r="F125" s="136">
        <v>76669.42</v>
      </c>
      <c r="G125" s="17"/>
      <c r="H125" s="51"/>
      <c r="I125" s="64"/>
      <c r="J125" s="52">
        <f t="shared" si="3"/>
        <v>76669.42</v>
      </c>
      <c r="K125" s="53"/>
    </row>
    <row r="126" spans="1:11" outlineLevel="1" x14ac:dyDescent="0.2">
      <c r="A126" s="98" t="s">
        <v>1208</v>
      </c>
      <c r="B126" s="102">
        <v>43096</v>
      </c>
      <c r="C126" s="138" t="s">
        <v>1209</v>
      </c>
      <c r="D126" s="138" t="s">
        <v>1210</v>
      </c>
      <c r="E126" s="138" t="s">
        <v>1143</v>
      </c>
      <c r="F126" s="136">
        <v>49220.46</v>
      </c>
      <c r="G126" s="17"/>
      <c r="H126" s="51"/>
      <c r="I126" s="64"/>
      <c r="J126" s="52">
        <f t="shared" si="3"/>
        <v>49220.46</v>
      </c>
      <c r="K126" s="53"/>
    </row>
    <row r="127" spans="1:11" outlineLevel="1" x14ac:dyDescent="0.2">
      <c r="A127" s="98" t="s">
        <v>1211</v>
      </c>
      <c r="B127" s="102">
        <v>43096</v>
      </c>
      <c r="C127" s="138" t="s">
        <v>1212</v>
      </c>
      <c r="D127" s="138" t="s">
        <v>1213</v>
      </c>
      <c r="E127" s="138" t="s">
        <v>1143</v>
      </c>
      <c r="F127" s="136">
        <v>30365.31</v>
      </c>
      <c r="G127" s="17"/>
      <c r="H127" s="51"/>
      <c r="I127" s="64"/>
      <c r="J127" s="52">
        <f t="shared" si="3"/>
        <v>30365.31</v>
      </c>
      <c r="K127" s="53"/>
    </row>
    <row r="128" spans="1:11" outlineLevel="1" x14ac:dyDescent="0.2">
      <c r="A128" s="98" t="s">
        <v>1214</v>
      </c>
      <c r="B128" s="102">
        <v>43099</v>
      </c>
      <c r="C128" s="138" t="s">
        <v>1215</v>
      </c>
      <c r="D128" s="138" t="s">
        <v>1216</v>
      </c>
      <c r="E128" s="138" t="s">
        <v>1143</v>
      </c>
      <c r="F128" s="136">
        <v>93780.23</v>
      </c>
      <c r="G128" s="17"/>
      <c r="H128" s="51"/>
      <c r="I128" s="64"/>
      <c r="J128" s="52">
        <f t="shared" si="3"/>
        <v>93780.23</v>
      </c>
      <c r="K128" s="53"/>
    </row>
    <row r="129" spans="1:13" outlineLevel="1" x14ac:dyDescent="0.2">
      <c r="A129" s="98" t="s">
        <v>1217</v>
      </c>
      <c r="B129" s="102">
        <v>43099</v>
      </c>
      <c r="C129" s="138" t="s">
        <v>1218</v>
      </c>
      <c r="D129" s="138" t="s">
        <v>1219</v>
      </c>
      <c r="E129" s="138" t="s">
        <v>1143</v>
      </c>
      <c r="F129" s="136">
        <v>83364.27</v>
      </c>
      <c r="G129" s="17"/>
      <c r="H129" s="51"/>
      <c r="I129" s="64"/>
      <c r="J129" s="52">
        <f t="shared" si="3"/>
        <v>83364.27</v>
      </c>
      <c r="K129" s="53"/>
    </row>
    <row r="130" spans="1:13" outlineLevel="1" x14ac:dyDescent="0.2">
      <c r="A130" s="98" t="s">
        <v>1220</v>
      </c>
      <c r="B130" s="102">
        <v>43099</v>
      </c>
      <c r="C130" s="138" t="s">
        <v>1221</v>
      </c>
      <c r="D130" s="138" t="s">
        <v>1222</v>
      </c>
      <c r="E130" s="138" t="s">
        <v>1143</v>
      </c>
      <c r="F130" s="136">
        <v>54926.92</v>
      </c>
      <c r="G130" s="17"/>
      <c r="H130" s="51"/>
      <c r="I130" s="64"/>
      <c r="J130" s="52">
        <f t="shared" si="3"/>
        <v>54926.92</v>
      </c>
      <c r="K130" s="53"/>
    </row>
    <row r="131" spans="1:13" outlineLevel="1" x14ac:dyDescent="0.2">
      <c r="A131" s="98" t="s">
        <v>1223</v>
      </c>
      <c r="B131" s="102">
        <v>43099</v>
      </c>
      <c r="C131" s="138" t="s">
        <v>1224</v>
      </c>
      <c r="D131" s="138" t="s">
        <v>1225</v>
      </c>
      <c r="E131" s="138" t="s">
        <v>1143</v>
      </c>
      <c r="F131" s="136">
        <v>32896.71</v>
      </c>
      <c r="G131" s="17"/>
      <c r="H131" s="51"/>
      <c r="I131" s="64"/>
      <c r="J131" s="52">
        <f t="shared" si="3"/>
        <v>32896.71</v>
      </c>
      <c r="K131" s="53"/>
    </row>
    <row r="132" spans="1:13" outlineLevel="1" x14ac:dyDescent="0.2">
      <c r="A132" s="98" t="s">
        <v>1226</v>
      </c>
      <c r="B132" s="102">
        <v>43099</v>
      </c>
      <c r="C132" s="138" t="s">
        <v>1227</v>
      </c>
      <c r="D132" s="138" t="s">
        <v>1228</v>
      </c>
      <c r="E132" s="138" t="s">
        <v>1143</v>
      </c>
      <c r="F132" s="136">
        <v>148663.69</v>
      </c>
      <c r="G132" s="17"/>
      <c r="H132" s="51"/>
      <c r="I132" s="64"/>
      <c r="J132" s="52">
        <f t="shared" si="3"/>
        <v>148663.69</v>
      </c>
      <c r="K132" s="53" t="s">
        <v>167</v>
      </c>
    </row>
    <row r="133" spans="1:13" outlineLevel="1" x14ac:dyDescent="0.2">
      <c r="A133" s="98" t="s">
        <v>1229</v>
      </c>
      <c r="B133" s="102">
        <v>43099</v>
      </c>
      <c r="C133" s="138" t="s">
        <v>1230</v>
      </c>
      <c r="D133" s="138" t="s">
        <v>1231</v>
      </c>
      <c r="E133" s="138" t="s">
        <v>1143</v>
      </c>
      <c r="F133" s="136">
        <v>54931.78</v>
      </c>
      <c r="G133" s="17"/>
      <c r="H133" s="51"/>
      <c r="I133" s="64"/>
      <c r="J133" s="52">
        <f t="shared" si="3"/>
        <v>54931.78</v>
      </c>
      <c r="K133" s="53"/>
    </row>
    <row r="134" spans="1:13" outlineLevel="1" x14ac:dyDescent="0.2">
      <c r="A134" s="98" t="s">
        <v>1232</v>
      </c>
      <c r="B134" s="102">
        <v>43099</v>
      </c>
      <c r="C134" s="138" t="s">
        <v>1233</v>
      </c>
      <c r="D134" s="138" t="s">
        <v>1234</v>
      </c>
      <c r="E134" s="138" t="s">
        <v>1143</v>
      </c>
      <c r="F134" s="136">
        <v>111699.2</v>
      </c>
      <c r="G134" s="17"/>
      <c r="H134" s="51"/>
      <c r="I134" s="64"/>
      <c r="J134" s="52">
        <f t="shared" si="3"/>
        <v>111699.2</v>
      </c>
      <c r="K134" s="53"/>
    </row>
    <row r="135" spans="1:13" outlineLevel="1" x14ac:dyDescent="0.2">
      <c r="B135" s="102"/>
      <c r="C135" s="55"/>
      <c r="D135" s="55"/>
      <c r="E135" s="138"/>
      <c r="F135" s="136"/>
      <c r="G135" s="17"/>
      <c r="H135" s="51"/>
      <c r="I135" s="64"/>
      <c r="J135" s="52"/>
      <c r="K135" s="53"/>
    </row>
    <row r="136" spans="1:13" outlineLevel="1" x14ac:dyDescent="0.2">
      <c r="A136" s="53"/>
      <c r="B136" s="39"/>
      <c r="C136" s="44"/>
      <c r="D136" s="55"/>
      <c r="E136" s="53"/>
      <c r="F136" s="60" t="s">
        <v>19</v>
      </c>
      <c r="G136" s="53"/>
      <c r="H136" s="44"/>
      <c r="I136" s="49"/>
      <c r="J136" s="45">
        <f>+SUM(J98:J134)</f>
        <v>1623745.0299999998</v>
      </c>
    </row>
    <row r="137" spans="1:13" ht="12" outlineLevel="1" thickBot="1" x14ac:dyDescent="0.25">
      <c r="A137" s="53"/>
      <c r="B137" s="39"/>
      <c r="C137" s="44"/>
      <c r="D137" s="55"/>
      <c r="E137" s="53"/>
      <c r="F137" s="60" t="s">
        <v>20</v>
      </c>
      <c r="G137" s="53"/>
      <c r="H137" s="44"/>
      <c r="I137" s="49"/>
      <c r="J137" s="67">
        <v>1623744.9699999995</v>
      </c>
      <c r="L137" s="79"/>
      <c r="M137" s="79"/>
    </row>
    <row r="138" spans="1:13" outlineLevel="1" x14ac:dyDescent="0.2">
      <c r="A138" s="53"/>
      <c r="B138" s="39"/>
      <c r="C138" s="44"/>
      <c r="D138" s="55"/>
      <c r="E138" s="53"/>
      <c r="F138" s="60" t="s">
        <v>21</v>
      </c>
      <c r="G138" s="53"/>
      <c r="H138" s="44"/>
      <c r="I138" s="49"/>
      <c r="J138" s="47">
        <f>+J136-J137</f>
        <v>6.0000000288709998E-2</v>
      </c>
    </row>
    <row r="139" spans="1:13" outlineLevel="1" x14ac:dyDescent="0.2">
      <c r="A139" s="53"/>
      <c r="B139" s="39"/>
      <c r="C139" s="44"/>
      <c r="D139" s="55"/>
      <c r="E139" s="53"/>
      <c r="F139" s="60"/>
      <c r="G139" s="53"/>
      <c r="H139" s="44"/>
      <c r="I139" s="49"/>
      <c r="J139" s="47"/>
    </row>
    <row r="140" spans="1:13" x14ac:dyDescent="0.2">
      <c r="A140" s="110" t="s">
        <v>799</v>
      </c>
      <c r="B140" s="13" t="s">
        <v>800</v>
      </c>
      <c r="C140" s="107"/>
      <c r="D140" s="15" t="s">
        <v>167</v>
      </c>
      <c r="E140" s="16"/>
      <c r="F140" s="17"/>
      <c r="G140" s="18"/>
      <c r="H140" s="19"/>
      <c r="I140" s="20"/>
      <c r="J140" s="20"/>
    </row>
    <row r="141" spans="1:13" outlineLevel="1" x14ac:dyDescent="0.2">
      <c r="A141" s="21" t="s">
        <v>6</v>
      </c>
      <c r="B141" s="21" t="s">
        <v>7</v>
      </c>
      <c r="C141" s="22" t="s">
        <v>8</v>
      </c>
      <c r="D141" s="22" t="s">
        <v>9</v>
      </c>
      <c r="E141" s="23"/>
      <c r="F141" s="24" t="s">
        <v>10</v>
      </c>
      <c r="G141" s="25" t="s">
        <v>6</v>
      </c>
      <c r="H141" s="25" t="s">
        <v>7</v>
      </c>
      <c r="I141" s="24" t="s">
        <v>11</v>
      </c>
      <c r="J141" s="24" t="s">
        <v>24</v>
      </c>
    </row>
    <row r="142" spans="1:13" outlineLevel="1" x14ac:dyDescent="0.2">
      <c r="A142" s="53"/>
      <c r="B142" s="39"/>
      <c r="C142" s="44"/>
      <c r="D142" s="55"/>
      <c r="E142" s="53"/>
      <c r="F142" s="60"/>
      <c r="G142" s="53"/>
      <c r="H142" s="44"/>
      <c r="I142" s="49"/>
      <c r="J142" s="47"/>
    </row>
    <row r="143" spans="1:13" outlineLevel="1" x14ac:dyDescent="0.2">
      <c r="A143" s="98" t="s">
        <v>801</v>
      </c>
      <c r="B143" s="102">
        <v>42937</v>
      </c>
      <c r="C143" s="55" t="s">
        <v>802</v>
      </c>
      <c r="D143" s="55" t="s">
        <v>803</v>
      </c>
      <c r="E143" s="138" t="s">
        <v>28</v>
      </c>
      <c r="F143" s="136">
        <v>279.33999999999997</v>
      </c>
      <c r="G143" s="17"/>
      <c r="H143" s="51"/>
      <c r="I143" s="64"/>
      <c r="J143" s="52">
        <f t="shared" ref="J143" si="4">+F143-I143</f>
        <v>279.33999999999997</v>
      </c>
    </row>
    <row r="144" spans="1:13" outlineLevel="1" x14ac:dyDescent="0.2">
      <c r="B144" s="102"/>
      <c r="C144" s="55"/>
      <c r="D144" s="55"/>
      <c r="E144" s="55"/>
      <c r="F144" s="136"/>
      <c r="G144" s="17"/>
      <c r="H144" s="51"/>
      <c r="I144" s="64"/>
      <c r="J144" s="52"/>
    </row>
    <row r="145" spans="1:12" outlineLevel="1" x14ac:dyDescent="0.2">
      <c r="B145" s="102"/>
      <c r="F145" s="49"/>
      <c r="G145" s="17"/>
      <c r="H145" s="51"/>
      <c r="I145" s="64"/>
      <c r="J145" s="52"/>
    </row>
    <row r="146" spans="1:12" outlineLevel="1" x14ac:dyDescent="0.2">
      <c r="A146" s="53"/>
      <c r="B146" s="39"/>
      <c r="C146" s="44"/>
      <c r="D146" s="55"/>
      <c r="E146" s="53"/>
      <c r="F146" s="60" t="s">
        <v>19</v>
      </c>
      <c r="G146" s="53"/>
      <c r="H146" s="44"/>
      <c r="I146" s="49"/>
      <c r="J146" s="45">
        <f>+J143</f>
        <v>279.33999999999997</v>
      </c>
    </row>
    <row r="147" spans="1:12" ht="12" outlineLevel="1" thickBot="1" x14ac:dyDescent="0.25">
      <c r="A147" s="53"/>
      <c r="B147" s="39"/>
      <c r="C147" s="44"/>
      <c r="D147" s="55"/>
      <c r="E147" s="53"/>
      <c r="F147" s="60" t="s">
        <v>20</v>
      </c>
      <c r="G147" s="53"/>
      <c r="H147" s="44"/>
      <c r="I147" s="49"/>
      <c r="J147" s="67">
        <v>279.33999999999997</v>
      </c>
      <c r="L147" s="92"/>
    </row>
    <row r="148" spans="1:12" outlineLevel="1" x14ac:dyDescent="0.2">
      <c r="A148" s="53"/>
      <c r="B148" s="39"/>
      <c r="C148" s="44"/>
      <c r="D148" s="55"/>
      <c r="E148" s="53"/>
      <c r="F148" s="60" t="s">
        <v>21</v>
      </c>
      <c r="G148" s="53"/>
      <c r="H148" s="44"/>
      <c r="I148" s="49"/>
      <c r="J148" s="47">
        <f>+J146-J147</f>
        <v>0</v>
      </c>
    </row>
    <row r="149" spans="1:12" outlineLevel="1" x14ac:dyDescent="0.2">
      <c r="A149" s="53"/>
      <c r="B149" s="39"/>
      <c r="C149" s="44"/>
      <c r="D149" s="55"/>
      <c r="E149" s="53"/>
      <c r="F149" s="60"/>
      <c r="G149" s="53"/>
      <c r="H149" s="44"/>
      <c r="I149" s="49"/>
      <c r="J149" s="47"/>
    </row>
    <row r="150" spans="1:12" x14ac:dyDescent="0.2">
      <c r="A150" s="110" t="s">
        <v>1235</v>
      </c>
      <c r="B150" s="13" t="s">
        <v>1236</v>
      </c>
      <c r="C150" s="107"/>
      <c r="D150" s="15" t="s">
        <v>167</v>
      </c>
      <c r="E150" s="16"/>
      <c r="F150" s="17"/>
      <c r="G150" s="18"/>
      <c r="H150" s="19"/>
      <c r="I150" s="20"/>
      <c r="J150" s="20"/>
    </row>
    <row r="151" spans="1:12" outlineLevel="1" x14ac:dyDescent="0.2">
      <c r="A151" s="21" t="s">
        <v>6</v>
      </c>
      <c r="B151" s="21" t="s">
        <v>7</v>
      </c>
      <c r="C151" s="22" t="s">
        <v>8</v>
      </c>
      <c r="D151" s="22" t="s">
        <v>9</v>
      </c>
      <c r="E151" s="23"/>
      <c r="F151" s="24" t="s">
        <v>10</v>
      </c>
      <c r="G151" s="25" t="s">
        <v>6</v>
      </c>
      <c r="H151" s="25" t="s">
        <v>7</v>
      </c>
      <c r="I151" s="24" t="s">
        <v>11</v>
      </c>
      <c r="J151" s="24" t="s">
        <v>24</v>
      </c>
    </row>
    <row r="152" spans="1:12" outlineLevel="1" x14ac:dyDescent="0.2">
      <c r="A152" s="53"/>
      <c r="B152" s="39"/>
      <c r="C152" s="44"/>
      <c r="D152" s="55"/>
      <c r="E152" s="53"/>
      <c r="F152" s="60"/>
      <c r="G152" s="53"/>
      <c r="H152" s="44"/>
      <c r="I152" s="49"/>
      <c r="J152" s="47"/>
    </row>
    <row r="153" spans="1:12" outlineLevel="1" x14ac:dyDescent="0.2">
      <c r="A153" s="98" t="s">
        <v>1237</v>
      </c>
      <c r="B153" s="102">
        <v>43073</v>
      </c>
      <c r="C153" s="55" t="s">
        <v>1238</v>
      </c>
      <c r="D153" s="55" t="s">
        <v>1239</v>
      </c>
      <c r="E153" s="138" t="s">
        <v>1240</v>
      </c>
      <c r="F153" s="136">
        <v>4168.99</v>
      </c>
      <c r="G153" s="17"/>
      <c r="H153" s="51"/>
      <c r="I153" s="64"/>
      <c r="J153" s="52">
        <f t="shared" ref="J153" si="5">+F153-I153</f>
        <v>4168.99</v>
      </c>
    </row>
    <row r="154" spans="1:12" outlineLevel="1" x14ac:dyDescent="0.2">
      <c r="B154" s="102"/>
      <c r="C154" s="55"/>
      <c r="D154" s="55"/>
      <c r="E154" s="138"/>
      <c r="F154" s="136"/>
      <c r="G154" s="17"/>
      <c r="H154" s="51"/>
      <c r="I154" s="64"/>
      <c r="J154" s="52"/>
    </row>
    <row r="155" spans="1:12" outlineLevel="1" x14ac:dyDescent="0.2">
      <c r="B155" s="102"/>
      <c r="C155" s="55"/>
      <c r="D155" s="55"/>
      <c r="E155" s="55"/>
      <c r="F155" s="136"/>
      <c r="G155" s="17"/>
      <c r="H155" s="51"/>
      <c r="I155" s="64"/>
      <c r="J155" s="52"/>
    </row>
    <row r="156" spans="1:12" outlineLevel="1" x14ac:dyDescent="0.2">
      <c r="A156" s="53"/>
      <c r="B156" s="39"/>
      <c r="C156" s="44"/>
      <c r="D156" s="55"/>
      <c r="E156" s="53"/>
      <c r="F156" s="60" t="s">
        <v>19</v>
      </c>
      <c r="G156" s="53"/>
      <c r="H156" s="44"/>
      <c r="I156" s="49"/>
      <c r="J156" s="45">
        <f>+J153</f>
        <v>4168.99</v>
      </c>
    </row>
    <row r="157" spans="1:12" ht="12" outlineLevel="1" thickBot="1" x14ac:dyDescent="0.25">
      <c r="A157" s="53"/>
      <c r="B157" s="39"/>
      <c r="C157" s="44"/>
      <c r="D157" s="55"/>
      <c r="E157" s="53"/>
      <c r="F157" s="60" t="s">
        <v>20</v>
      </c>
      <c r="G157" s="53"/>
      <c r="H157" s="44"/>
      <c r="I157" s="49"/>
      <c r="J157" s="67">
        <v>4168.99</v>
      </c>
    </row>
    <row r="158" spans="1:12" outlineLevel="1" x14ac:dyDescent="0.2">
      <c r="A158" s="53"/>
      <c r="B158" s="39"/>
      <c r="C158" s="44"/>
      <c r="D158" s="55"/>
      <c r="E158" s="53"/>
      <c r="F158" s="60" t="s">
        <v>21</v>
      </c>
      <c r="G158" s="53"/>
      <c r="H158" s="44"/>
      <c r="I158" s="49"/>
      <c r="J158" s="47">
        <f>+J156-J157</f>
        <v>0</v>
      </c>
    </row>
    <row r="159" spans="1:12" outlineLevel="1" x14ac:dyDescent="0.2">
      <c r="A159" s="53"/>
      <c r="B159" s="39"/>
      <c r="C159" s="44"/>
      <c r="D159" s="55"/>
      <c r="E159" s="53"/>
      <c r="F159" s="60"/>
      <c r="G159" s="53"/>
      <c r="H159" s="44"/>
      <c r="I159" s="49"/>
      <c r="J159" s="47"/>
    </row>
    <row r="160" spans="1:12" outlineLevel="1" x14ac:dyDescent="0.2">
      <c r="A160" s="53"/>
      <c r="B160" s="39"/>
      <c r="C160" s="44"/>
      <c r="D160" s="55"/>
      <c r="E160" s="53"/>
      <c r="F160" s="60"/>
      <c r="G160" s="53"/>
      <c r="H160" s="44"/>
      <c r="I160" s="49"/>
      <c r="J160" s="47"/>
    </row>
    <row r="161" spans="1:13" outlineLevel="1" x14ac:dyDescent="0.2">
      <c r="A161" s="53"/>
      <c r="B161" s="39"/>
      <c r="C161" s="44"/>
      <c r="D161" s="55"/>
      <c r="E161" s="53"/>
      <c r="F161" s="60"/>
      <c r="G161" s="53"/>
      <c r="H161" s="44"/>
      <c r="I161" s="49"/>
      <c r="J161" s="47"/>
    </row>
    <row r="162" spans="1:13" x14ac:dyDescent="0.2">
      <c r="A162" s="110" t="s">
        <v>901</v>
      </c>
      <c r="B162" s="13" t="s">
        <v>902</v>
      </c>
      <c r="C162" s="107"/>
      <c r="D162" s="15" t="s">
        <v>167</v>
      </c>
      <c r="E162" s="16"/>
      <c r="F162" s="17"/>
      <c r="G162" s="18"/>
      <c r="H162" s="19"/>
      <c r="I162" s="20"/>
      <c r="J162" s="20"/>
    </row>
    <row r="163" spans="1:13" outlineLevel="1" x14ac:dyDescent="0.2">
      <c r="A163" s="21" t="s">
        <v>6</v>
      </c>
      <c r="B163" s="21" t="s">
        <v>7</v>
      </c>
      <c r="C163" s="22" t="s">
        <v>8</v>
      </c>
      <c r="D163" s="22" t="s">
        <v>9</v>
      </c>
      <c r="E163" s="23"/>
      <c r="F163" s="24" t="s">
        <v>10</v>
      </c>
      <c r="G163" s="25" t="s">
        <v>6</v>
      </c>
      <c r="H163" s="25" t="s">
        <v>7</v>
      </c>
      <c r="I163" s="24" t="s">
        <v>11</v>
      </c>
      <c r="J163" s="24" t="s">
        <v>24</v>
      </c>
    </row>
    <row r="164" spans="1:13" outlineLevel="1" x14ac:dyDescent="0.2">
      <c r="A164" s="53"/>
      <c r="B164" s="39"/>
      <c r="C164" s="44"/>
      <c r="D164" s="55"/>
      <c r="E164" s="53"/>
      <c r="F164" s="60"/>
      <c r="G164" s="53"/>
      <c r="H164" s="44"/>
      <c r="I164" s="49"/>
      <c r="J164" s="47"/>
    </row>
    <row r="165" spans="1:13" outlineLevel="1" x14ac:dyDescent="0.2">
      <c r="A165" s="98" t="s">
        <v>1241</v>
      </c>
      <c r="B165" s="102">
        <v>43084</v>
      </c>
      <c r="C165" s="55" t="s">
        <v>1242</v>
      </c>
      <c r="D165" s="55" t="s">
        <v>1243</v>
      </c>
      <c r="E165" s="138" t="s">
        <v>28</v>
      </c>
      <c r="F165" s="136">
        <v>1517.84</v>
      </c>
      <c r="G165" s="17"/>
      <c r="H165" s="51"/>
      <c r="I165" s="64"/>
      <c r="J165" s="52">
        <f t="shared" ref="J165" si="6">+F165-I165</f>
        <v>1517.84</v>
      </c>
    </row>
    <row r="166" spans="1:13" outlineLevel="1" x14ac:dyDescent="0.2">
      <c r="B166" s="102"/>
      <c r="C166" s="55"/>
      <c r="D166" s="55"/>
      <c r="E166" s="138"/>
      <c r="F166" s="136"/>
      <c r="G166" s="17"/>
      <c r="H166" s="51"/>
      <c r="I166" s="64"/>
      <c r="J166" s="52"/>
    </row>
    <row r="167" spans="1:13" outlineLevel="1" x14ac:dyDescent="0.2">
      <c r="B167" s="102"/>
      <c r="C167" s="55"/>
      <c r="D167" s="55"/>
      <c r="E167" s="55"/>
      <c r="F167" s="136"/>
      <c r="G167" s="17"/>
      <c r="H167" s="51"/>
      <c r="I167" s="64"/>
      <c r="J167" s="52"/>
    </row>
    <row r="168" spans="1:13" outlineLevel="1" x14ac:dyDescent="0.2">
      <c r="A168" s="53"/>
      <c r="B168" s="39"/>
      <c r="C168" s="44"/>
      <c r="D168" s="55"/>
      <c r="E168" s="53"/>
      <c r="F168" s="60" t="s">
        <v>19</v>
      </c>
      <c r="G168" s="53"/>
      <c r="H168" s="44"/>
      <c r="I168" s="49"/>
      <c r="J168" s="45">
        <f>+J165</f>
        <v>1517.84</v>
      </c>
    </row>
    <row r="169" spans="1:13" ht="12" outlineLevel="1" thickBot="1" x14ac:dyDescent="0.25">
      <c r="A169" s="53"/>
      <c r="B169" s="39"/>
      <c r="C169" s="44"/>
      <c r="D169" s="55"/>
      <c r="E169" s="53"/>
      <c r="F169" s="60" t="s">
        <v>20</v>
      </c>
      <c r="G169" s="53"/>
      <c r="H169" s="44"/>
      <c r="I169" s="49"/>
      <c r="J169" s="67">
        <v>1517.84</v>
      </c>
      <c r="L169" s="92"/>
    </row>
    <row r="170" spans="1:13" outlineLevel="1" x14ac:dyDescent="0.2">
      <c r="A170" s="53"/>
      <c r="B170" s="39"/>
      <c r="C170" s="44"/>
      <c r="D170" s="55"/>
      <c r="E170" s="53"/>
      <c r="F170" s="60" t="s">
        <v>21</v>
      </c>
      <c r="G170" s="53"/>
      <c r="H170" s="44"/>
      <c r="I170" s="49"/>
      <c r="J170" s="47">
        <f>+J168-J169</f>
        <v>0</v>
      </c>
    </row>
    <row r="171" spans="1:13" outlineLevel="1" x14ac:dyDescent="0.2">
      <c r="A171" s="53"/>
      <c r="B171" s="39"/>
      <c r="C171" s="44"/>
      <c r="D171" s="55"/>
      <c r="E171" s="53"/>
      <c r="F171" s="60"/>
      <c r="G171" s="53"/>
      <c r="H171" s="44"/>
      <c r="I171" s="49"/>
      <c r="J171" s="47"/>
    </row>
    <row r="172" spans="1:13" outlineLevel="1" x14ac:dyDescent="0.2">
      <c r="B172" s="103"/>
      <c r="C172" s="106"/>
      <c r="E172" s="16"/>
      <c r="F172" s="43"/>
      <c r="H172" s="44"/>
      <c r="J172" s="68"/>
    </row>
    <row r="173" spans="1:13" x14ac:dyDescent="0.2">
      <c r="A173" s="110" t="s">
        <v>102</v>
      </c>
      <c r="B173" s="13" t="s">
        <v>328</v>
      </c>
      <c r="C173" s="107"/>
      <c r="D173" s="15" t="s">
        <v>167</v>
      </c>
      <c r="E173" s="16"/>
      <c r="F173" s="17"/>
      <c r="G173" s="18"/>
      <c r="H173" s="19"/>
      <c r="I173" s="20"/>
      <c r="J173" s="20"/>
      <c r="L173" s="79"/>
      <c r="M173" s="79"/>
    </row>
    <row r="174" spans="1:13" outlineLevel="1" x14ac:dyDescent="0.2">
      <c r="A174" s="21" t="s">
        <v>6</v>
      </c>
      <c r="B174" s="21" t="s">
        <v>7</v>
      </c>
      <c r="C174" s="22" t="s">
        <v>8</v>
      </c>
      <c r="D174" s="22" t="s">
        <v>9</v>
      </c>
      <c r="E174" s="23"/>
      <c r="F174" s="24" t="s">
        <v>10</v>
      </c>
      <c r="G174" s="25" t="s">
        <v>6</v>
      </c>
      <c r="H174" s="25" t="s">
        <v>7</v>
      </c>
      <c r="I174" s="24" t="s">
        <v>11</v>
      </c>
      <c r="J174" s="24" t="s">
        <v>24</v>
      </c>
      <c r="L174" s="79"/>
      <c r="M174" s="79"/>
    </row>
    <row r="175" spans="1:13" outlineLevel="1" x14ac:dyDescent="0.2">
      <c r="A175" s="26"/>
      <c r="B175" s="21"/>
      <c r="C175" s="108"/>
      <c r="D175" s="27"/>
      <c r="E175" s="23"/>
      <c r="F175" s="28"/>
      <c r="G175" s="29"/>
      <c r="H175" s="30"/>
      <c r="I175" s="28"/>
      <c r="J175" s="80"/>
      <c r="L175" s="79"/>
      <c r="M175" s="79"/>
    </row>
    <row r="176" spans="1:13" outlineLevel="1" x14ac:dyDescent="0.2">
      <c r="A176" s="145" t="s">
        <v>516</v>
      </c>
      <c r="B176" s="146">
        <v>42885</v>
      </c>
      <c r="C176" s="145" t="s">
        <v>517</v>
      </c>
      <c r="D176" s="145" t="s">
        <v>531</v>
      </c>
      <c r="E176" s="145" t="s">
        <v>28</v>
      </c>
      <c r="F176" s="143">
        <v>9686.2800000000007</v>
      </c>
      <c r="G176" s="98" t="s">
        <v>948</v>
      </c>
      <c r="H176" s="95">
        <v>42991</v>
      </c>
      <c r="I176" s="161">
        <v>7846.07</v>
      </c>
      <c r="J176" s="143">
        <f t="shared" ref="J176:J188" si="7">+F176-I176</f>
        <v>1840.2100000000009</v>
      </c>
      <c r="L176" s="79"/>
      <c r="M176" s="79"/>
    </row>
    <row r="177" spans="1:13" outlineLevel="1" x14ac:dyDescent="0.2">
      <c r="A177" s="98" t="s">
        <v>781</v>
      </c>
      <c r="B177" s="102">
        <v>42957</v>
      </c>
      <c r="C177" s="98" t="s">
        <v>782</v>
      </c>
      <c r="D177" s="98" t="s">
        <v>787</v>
      </c>
      <c r="E177" s="98" t="s">
        <v>28</v>
      </c>
      <c r="F177" s="49">
        <v>21111.49</v>
      </c>
      <c r="G177" s="98" t="s">
        <v>483</v>
      </c>
      <c r="H177" s="95">
        <v>42977</v>
      </c>
      <c r="I177" s="140">
        <v>20404.87</v>
      </c>
      <c r="J177" s="20">
        <f t="shared" si="7"/>
        <v>706.62000000000262</v>
      </c>
      <c r="L177" s="79"/>
      <c r="M177" s="79"/>
    </row>
    <row r="178" spans="1:13" outlineLevel="1" x14ac:dyDescent="0.2">
      <c r="A178" s="98" t="s">
        <v>1099</v>
      </c>
      <c r="B178" s="102">
        <v>43063</v>
      </c>
      <c r="C178" s="55" t="s">
        <v>1100</v>
      </c>
      <c r="D178" s="55" t="s">
        <v>1101</v>
      </c>
      <c r="E178" s="55" t="s">
        <v>28</v>
      </c>
      <c r="F178" s="49">
        <v>79489.81</v>
      </c>
      <c r="H178" s="95"/>
      <c r="I178" s="140"/>
      <c r="J178" s="20">
        <f t="shared" si="7"/>
        <v>79489.81</v>
      </c>
      <c r="L178" s="79"/>
      <c r="M178" s="79"/>
    </row>
    <row r="179" spans="1:13" outlineLevel="1" x14ac:dyDescent="0.2">
      <c r="A179" s="98" t="s">
        <v>1105</v>
      </c>
      <c r="B179" s="102">
        <v>43068</v>
      </c>
      <c r="C179" s="55" t="s">
        <v>1106</v>
      </c>
      <c r="D179" s="55" t="s">
        <v>1107</v>
      </c>
      <c r="E179" s="55" t="s">
        <v>28</v>
      </c>
      <c r="F179" s="49">
        <v>84772.61</v>
      </c>
      <c r="H179" s="95"/>
      <c r="I179" s="140"/>
      <c r="J179" s="20">
        <f t="shared" si="7"/>
        <v>84772.61</v>
      </c>
      <c r="L179" s="79"/>
      <c r="M179" s="79"/>
    </row>
    <row r="180" spans="1:13" outlineLevel="1" x14ac:dyDescent="0.2">
      <c r="A180" s="98" t="s">
        <v>1244</v>
      </c>
      <c r="B180" s="102">
        <v>43076</v>
      </c>
      <c r="C180" s="55" t="s">
        <v>1245</v>
      </c>
      <c r="D180" s="138" t="s">
        <v>1246</v>
      </c>
      <c r="E180" s="138" t="s">
        <v>1143</v>
      </c>
      <c r="F180" s="49">
        <v>10503.66</v>
      </c>
      <c r="H180" s="95"/>
      <c r="I180" s="140"/>
      <c r="J180" s="20">
        <f t="shared" si="7"/>
        <v>10503.66</v>
      </c>
      <c r="L180" s="79"/>
      <c r="M180" s="79"/>
    </row>
    <row r="181" spans="1:13" outlineLevel="1" x14ac:dyDescent="0.2">
      <c r="A181" s="98" t="s">
        <v>1247</v>
      </c>
      <c r="B181" s="102">
        <v>43076</v>
      </c>
      <c r="C181" s="55" t="s">
        <v>1248</v>
      </c>
      <c r="D181" s="138" t="s">
        <v>1249</v>
      </c>
      <c r="E181" s="138" t="s">
        <v>1143</v>
      </c>
      <c r="F181" s="49">
        <v>3843.95</v>
      </c>
      <c r="H181" s="95"/>
      <c r="I181" s="140"/>
      <c r="J181" s="20">
        <f t="shared" si="7"/>
        <v>3843.95</v>
      </c>
      <c r="L181" s="79"/>
      <c r="M181" s="79"/>
    </row>
    <row r="182" spans="1:13" outlineLevel="1" x14ac:dyDescent="0.2">
      <c r="A182" s="98" t="s">
        <v>1250</v>
      </c>
      <c r="B182" s="102">
        <v>43087</v>
      </c>
      <c r="C182" s="55" t="s">
        <v>1251</v>
      </c>
      <c r="D182" s="138" t="s">
        <v>1252</v>
      </c>
      <c r="E182" s="138" t="s">
        <v>1143</v>
      </c>
      <c r="F182" s="49">
        <v>8644.6200000000008</v>
      </c>
      <c r="H182" s="95"/>
      <c r="I182" s="140"/>
      <c r="J182" s="20">
        <f t="shared" si="7"/>
        <v>8644.6200000000008</v>
      </c>
      <c r="L182" s="79"/>
      <c r="M182" s="79"/>
    </row>
    <row r="183" spans="1:13" outlineLevel="1" x14ac:dyDescent="0.2">
      <c r="A183" s="98" t="s">
        <v>1253</v>
      </c>
      <c r="B183" s="102">
        <v>43088</v>
      </c>
      <c r="C183" s="55" t="s">
        <v>1254</v>
      </c>
      <c r="D183" s="138" t="s">
        <v>1255</v>
      </c>
      <c r="E183" s="138" t="s">
        <v>1143</v>
      </c>
      <c r="F183" s="49">
        <v>90838.28</v>
      </c>
      <c r="H183" s="95"/>
      <c r="I183" s="140"/>
      <c r="J183" s="20">
        <f t="shared" si="7"/>
        <v>90838.28</v>
      </c>
      <c r="L183" s="79"/>
      <c r="M183" s="79"/>
    </row>
    <row r="184" spans="1:13" outlineLevel="1" x14ac:dyDescent="0.2">
      <c r="A184" s="98" t="s">
        <v>1256</v>
      </c>
      <c r="B184" s="102">
        <v>43088</v>
      </c>
      <c r="C184" s="55" t="s">
        <v>1257</v>
      </c>
      <c r="D184" s="138" t="s">
        <v>1258</v>
      </c>
      <c r="E184" s="138" t="s">
        <v>1143</v>
      </c>
      <c r="F184" s="49">
        <v>95446.23</v>
      </c>
      <c r="H184" s="95"/>
      <c r="I184" s="140"/>
      <c r="J184" s="20">
        <f t="shared" si="7"/>
        <v>95446.23</v>
      </c>
      <c r="L184" s="79"/>
      <c r="M184" s="79"/>
    </row>
    <row r="185" spans="1:13" outlineLevel="1" x14ac:dyDescent="0.2">
      <c r="A185" s="98" t="s">
        <v>1259</v>
      </c>
      <c r="B185" s="102">
        <v>43088</v>
      </c>
      <c r="C185" s="55" t="s">
        <v>1260</v>
      </c>
      <c r="D185" s="138" t="s">
        <v>1261</v>
      </c>
      <c r="E185" s="138" t="s">
        <v>1143</v>
      </c>
      <c r="F185" s="49">
        <v>11633.65</v>
      </c>
      <c r="H185" s="95"/>
      <c r="I185" s="140"/>
      <c r="J185" s="20">
        <f t="shared" si="7"/>
        <v>11633.65</v>
      </c>
      <c r="L185" s="79"/>
      <c r="M185" s="79"/>
    </row>
    <row r="186" spans="1:13" outlineLevel="1" x14ac:dyDescent="0.2">
      <c r="A186" s="98" t="s">
        <v>1262</v>
      </c>
      <c r="B186" s="102">
        <v>43088</v>
      </c>
      <c r="C186" s="55" t="s">
        <v>1263</v>
      </c>
      <c r="D186" s="138" t="s">
        <v>1264</v>
      </c>
      <c r="E186" s="138" t="s">
        <v>1143</v>
      </c>
      <c r="F186" s="49">
        <v>14851.61</v>
      </c>
      <c r="H186" s="95"/>
      <c r="I186" s="140"/>
      <c r="J186" s="20">
        <f t="shared" si="7"/>
        <v>14851.61</v>
      </c>
      <c r="L186" s="79"/>
      <c r="M186" s="79"/>
    </row>
    <row r="187" spans="1:13" outlineLevel="1" x14ac:dyDescent="0.2">
      <c r="A187" s="98" t="s">
        <v>1265</v>
      </c>
      <c r="B187" s="102">
        <v>43097</v>
      </c>
      <c r="C187" s="55" t="s">
        <v>1266</v>
      </c>
      <c r="D187" s="138" t="s">
        <v>1267</v>
      </c>
      <c r="E187" s="138" t="s">
        <v>1143</v>
      </c>
      <c r="F187" s="49">
        <v>4875.68</v>
      </c>
      <c r="H187" s="95"/>
      <c r="I187" s="140"/>
      <c r="J187" s="20">
        <f t="shared" si="7"/>
        <v>4875.68</v>
      </c>
      <c r="L187" s="79"/>
      <c r="M187" s="79"/>
    </row>
    <row r="188" spans="1:13" outlineLevel="1" x14ac:dyDescent="0.2">
      <c r="A188" s="98" t="s">
        <v>1268</v>
      </c>
      <c r="B188" s="102">
        <v>43097</v>
      </c>
      <c r="C188" s="55" t="s">
        <v>1269</v>
      </c>
      <c r="D188" s="138" t="s">
        <v>1270</v>
      </c>
      <c r="E188" s="138" t="s">
        <v>1143</v>
      </c>
      <c r="F188" s="49">
        <v>7540.23</v>
      </c>
      <c r="H188" s="95"/>
      <c r="I188" s="140"/>
      <c r="J188" s="20">
        <f t="shared" si="7"/>
        <v>7540.23</v>
      </c>
      <c r="L188" s="79"/>
      <c r="M188" s="79"/>
    </row>
    <row r="189" spans="1:13" outlineLevel="1" x14ac:dyDescent="0.2">
      <c r="B189" s="169"/>
      <c r="F189" s="49"/>
      <c r="G189" s="119"/>
      <c r="H189" s="120"/>
      <c r="I189" s="118"/>
      <c r="J189" s="20"/>
      <c r="L189" s="79"/>
      <c r="M189" s="79"/>
    </row>
    <row r="190" spans="1:13" outlineLevel="1" x14ac:dyDescent="0.2">
      <c r="B190" s="102"/>
      <c r="F190" s="49"/>
      <c r="G190" s="119"/>
      <c r="H190" s="120"/>
      <c r="I190" s="118"/>
      <c r="J190" s="20"/>
      <c r="L190" s="79"/>
      <c r="M190" s="79"/>
    </row>
    <row r="191" spans="1:13" outlineLevel="1" x14ac:dyDescent="0.2">
      <c r="A191" s="26"/>
      <c r="B191" s="21"/>
      <c r="C191" s="108"/>
      <c r="D191" s="27"/>
      <c r="E191" s="84"/>
      <c r="F191" s="43" t="s">
        <v>19</v>
      </c>
      <c r="H191" s="44"/>
      <c r="J191" s="68">
        <f>+SUM(J176:J188)</f>
        <v>414987.16</v>
      </c>
      <c r="K191" s="79"/>
      <c r="L191" s="79"/>
      <c r="M191" s="79"/>
    </row>
    <row r="192" spans="1:13" ht="12" outlineLevel="1" thickBot="1" x14ac:dyDescent="0.25">
      <c r="A192" s="26"/>
      <c r="B192" s="21"/>
      <c r="C192" s="108"/>
      <c r="D192" s="27"/>
      <c r="E192" s="84"/>
      <c r="F192" s="43" t="s">
        <v>20</v>
      </c>
      <c r="H192" s="44"/>
      <c r="J192" s="86">
        <v>414988.07</v>
      </c>
      <c r="L192" s="79"/>
      <c r="M192" s="79"/>
    </row>
    <row r="193" spans="1:13" ht="12" outlineLevel="1" thickTop="1" x14ac:dyDescent="0.2">
      <c r="A193" s="26"/>
      <c r="B193" s="21"/>
      <c r="C193" s="108"/>
      <c r="D193" s="27"/>
      <c r="E193" s="84"/>
      <c r="F193" s="43" t="s">
        <v>21</v>
      </c>
      <c r="H193" s="44"/>
      <c r="J193" s="78">
        <f>+J191-J192</f>
        <v>-0.91000000003259629</v>
      </c>
      <c r="L193" s="79"/>
      <c r="M193" s="79"/>
    </row>
    <row r="194" spans="1:13" outlineLevel="1" x14ac:dyDescent="0.2">
      <c r="A194" s="26"/>
      <c r="B194" s="21"/>
      <c r="C194" s="108"/>
      <c r="D194" s="27"/>
      <c r="E194" s="84"/>
      <c r="F194" s="43"/>
      <c r="H194" s="44"/>
      <c r="J194" s="78"/>
    </row>
    <row r="195" spans="1:13" x14ac:dyDescent="0.2">
      <c r="A195" s="110" t="s">
        <v>153</v>
      </c>
      <c r="B195" s="110" t="s">
        <v>556</v>
      </c>
      <c r="C195" s="107"/>
      <c r="D195" s="15" t="s">
        <v>167</v>
      </c>
      <c r="E195" s="16"/>
      <c r="F195" s="17"/>
      <c r="G195" s="18"/>
      <c r="H195" s="19"/>
      <c r="I195" s="20"/>
      <c r="J195" s="20"/>
    </row>
    <row r="196" spans="1:13" outlineLevel="1" x14ac:dyDescent="0.2">
      <c r="A196" s="21" t="s">
        <v>6</v>
      </c>
      <c r="B196" s="21" t="s">
        <v>7</v>
      </c>
      <c r="C196" s="22" t="s">
        <v>8</v>
      </c>
      <c r="D196" s="22" t="s">
        <v>9</v>
      </c>
      <c r="E196" s="23"/>
      <c r="F196" s="24" t="s">
        <v>10</v>
      </c>
      <c r="G196" s="25" t="s">
        <v>6</v>
      </c>
      <c r="H196" s="25" t="s">
        <v>7</v>
      </c>
      <c r="I196" s="24" t="s">
        <v>11</v>
      </c>
      <c r="J196" s="24" t="s">
        <v>24</v>
      </c>
    </row>
    <row r="197" spans="1:13" outlineLevel="1" x14ac:dyDescent="0.2">
      <c r="A197" s="26"/>
      <c r="B197" s="26"/>
      <c r="C197" s="27"/>
      <c r="D197" s="27"/>
      <c r="E197" s="84"/>
      <c r="F197" s="43"/>
      <c r="H197" s="44"/>
      <c r="J197" s="78"/>
    </row>
    <row r="198" spans="1:13" outlineLevel="1" x14ac:dyDescent="0.2">
      <c r="A198" s="48" t="s">
        <v>1033</v>
      </c>
      <c r="B198" s="132">
        <v>43032</v>
      </c>
      <c r="C198" s="48" t="s">
        <v>1034</v>
      </c>
      <c r="D198" s="48" t="s">
        <v>1035</v>
      </c>
      <c r="E198" s="48" t="s">
        <v>28</v>
      </c>
      <c r="F198" s="20">
        <v>70691.929999999993</v>
      </c>
      <c r="G198" s="48"/>
      <c r="H198" s="19"/>
      <c r="I198" s="48"/>
      <c r="J198" s="20">
        <f t="shared" ref="J198:J200" si="8">+F198-I198</f>
        <v>70691.929999999993</v>
      </c>
    </row>
    <row r="199" spans="1:13" outlineLevel="1" x14ac:dyDescent="0.2">
      <c r="A199" s="98" t="s">
        <v>1114</v>
      </c>
      <c r="B199" s="102">
        <v>43055</v>
      </c>
      <c r="C199" s="98" t="s">
        <v>1115</v>
      </c>
      <c r="D199" s="98" t="s">
        <v>1116</v>
      </c>
      <c r="E199" s="98" t="s">
        <v>28</v>
      </c>
      <c r="F199" s="79">
        <v>15223.14</v>
      </c>
      <c r="G199" s="48"/>
      <c r="H199" s="19"/>
      <c r="I199" s="48"/>
      <c r="J199" s="20">
        <f t="shared" si="8"/>
        <v>15223.14</v>
      </c>
    </row>
    <row r="200" spans="1:13" outlineLevel="1" x14ac:dyDescent="0.2">
      <c r="A200" s="98" t="s">
        <v>1117</v>
      </c>
      <c r="B200" s="102">
        <v>43055</v>
      </c>
      <c r="C200" s="98" t="s">
        <v>1014</v>
      </c>
      <c r="D200" s="98" t="s">
        <v>1118</v>
      </c>
      <c r="E200" s="98" t="s">
        <v>28</v>
      </c>
      <c r="F200" s="79">
        <v>101215.02</v>
      </c>
      <c r="G200" s="48"/>
      <c r="H200" s="19"/>
      <c r="I200" s="48"/>
      <c r="J200" s="20">
        <f t="shared" si="8"/>
        <v>101215.02</v>
      </c>
    </row>
    <row r="201" spans="1:13" outlineLevel="1" x14ac:dyDescent="0.2">
      <c r="A201" s="48"/>
      <c r="B201" s="132"/>
      <c r="C201" s="48"/>
      <c r="D201" s="48"/>
      <c r="E201" s="48"/>
      <c r="F201" s="20"/>
      <c r="G201" s="48"/>
      <c r="H201" s="19"/>
      <c r="I201" s="48"/>
      <c r="J201" s="20"/>
    </row>
    <row r="202" spans="1:13" outlineLevel="1" x14ac:dyDescent="0.2">
      <c r="A202" s="26"/>
      <c r="B202" s="21"/>
      <c r="C202" s="108"/>
      <c r="D202" s="27"/>
      <c r="E202" s="84"/>
      <c r="F202" s="43"/>
      <c r="H202" s="44"/>
      <c r="J202" s="47"/>
    </row>
    <row r="203" spans="1:13" outlineLevel="1" x14ac:dyDescent="0.2">
      <c r="A203" s="26"/>
      <c r="B203" s="21"/>
      <c r="C203" s="108"/>
      <c r="D203" s="27"/>
      <c r="E203" s="84"/>
      <c r="F203" s="43" t="s">
        <v>19</v>
      </c>
      <c r="H203" s="44"/>
      <c r="J203" s="45">
        <f>+J198+J199+J200</f>
        <v>187130.09</v>
      </c>
    </row>
    <row r="204" spans="1:13" ht="12" outlineLevel="1" thickBot="1" x14ac:dyDescent="0.25">
      <c r="A204" s="26"/>
      <c r="B204" s="21"/>
      <c r="C204" s="108"/>
      <c r="D204" s="27"/>
      <c r="E204" s="84"/>
      <c r="F204" s="43" t="s">
        <v>20</v>
      </c>
      <c r="H204" s="44"/>
      <c r="J204" s="86">
        <v>187130.09</v>
      </c>
      <c r="L204" s="92"/>
    </row>
    <row r="205" spans="1:13" ht="12" outlineLevel="1" thickTop="1" x14ac:dyDescent="0.2">
      <c r="A205" s="26"/>
      <c r="B205" s="21"/>
      <c r="C205" s="108"/>
      <c r="D205" s="27"/>
      <c r="E205" s="84"/>
      <c r="F205" s="43" t="s">
        <v>21</v>
      </c>
      <c r="H205" s="44"/>
      <c r="J205" s="78">
        <f>+J203-J204</f>
        <v>0</v>
      </c>
    </row>
    <row r="206" spans="1:13" outlineLevel="1" x14ac:dyDescent="0.2">
      <c r="A206" s="26"/>
      <c r="B206" s="21"/>
      <c r="C206" s="108"/>
      <c r="D206" s="27"/>
      <c r="E206" s="84"/>
      <c r="F206" s="43"/>
      <c r="H206" s="44"/>
      <c r="J206" s="78"/>
    </row>
    <row r="207" spans="1:13" x14ac:dyDescent="0.2">
      <c r="A207" s="110" t="s">
        <v>201</v>
      </c>
      <c r="B207" s="110" t="s">
        <v>432</v>
      </c>
      <c r="C207" s="107"/>
      <c r="D207" s="15" t="s">
        <v>167</v>
      </c>
      <c r="E207" s="16"/>
      <c r="F207" s="17"/>
      <c r="G207" s="18"/>
      <c r="H207" s="19"/>
      <c r="I207" s="20"/>
      <c r="J207" s="20"/>
    </row>
    <row r="208" spans="1:13" outlineLevel="1" x14ac:dyDescent="0.2">
      <c r="A208" s="21" t="s">
        <v>6</v>
      </c>
      <c r="B208" s="21" t="s">
        <v>7</v>
      </c>
      <c r="C208" s="22" t="s">
        <v>8</v>
      </c>
      <c r="D208" s="22" t="s">
        <v>9</v>
      </c>
      <c r="E208" s="23"/>
      <c r="F208" s="24" t="s">
        <v>10</v>
      </c>
      <c r="G208" s="25" t="s">
        <v>6</v>
      </c>
      <c r="H208" s="25" t="s">
        <v>7</v>
      </c>
      <c r="I208" s="24" t="s">
        <v>11</v>
      </c>
      <c r="J208" s="24" t="s">
        <v>24</v>
      </c>
    </row>
    <row r="209" spans="1:12" outlineLevel="1" x14ac:dyDescent="0.2">
      <c r="A209" s="26"/>
      <c r="B209" s="26"/>
      <c r="C209" s="27"/>
      <c r="D209" s="27"/>
      <c r="E209" s="84"/>
      <c r="F209" s="43"/>
      <c r="H209" s="44"/>
      <c r="J209" s="78"/>
    </row>
    <row r="210" spans="1:12" outlineLevel="1" x14ac:dyDescent="0.2">
      <c r="A210" s="98" t="s">
        <v>1125</v>
      </c>
      <c r="B210" s="102">
        <v>43050</v>
      </c>
      <c r="C210" s="98" t="s">
        <v>1126</v>
      </c>
      <c r="D210" s="98" t="s">
        <v>1127</v>
      </c>
      <c r="E210" s="98" t="s">
        <v>28</v>
      </c>
      <c r="F210" s="79">
        <v>10022.879999999999</v>
      </c>
      <c r="G210" s="53"/>
      <c r="H210" s="44"/>
      <c r="I210" s="53"/>
      <c r="J210" s="20">
        <f t="shared" ref="J210:J215" si="9">+F210-I210</f>
        <v>10022.879999999999</v>
      </c>
    </row>
    <row r="211" spans="1:12" outlineLevel="1" x14ac:dyDescent="0.2">
      <c r="A211" s="98" t="s">
        <v>1128</v>
      </c>
      <c r="B211" s="102">
        <v>43067</v>
      </c>
      <c r="C211" s="98" t="s">
        <v>1129</v>
      </c>
      <c r="D211" s="98" t="s">
        <v>1130</v>
      </c>
      <c r="E211" s="98" t="s">
        <v>28</v>
      </c>
      <c r="F211" s="79">
        <v>7822.85</v>
      </c>
      <c r="G211" s="53"/>
      <c r="H211" s="44"/>
      <c r="I211" s="53"/>
      <c r="J211" s="20">
        <f t="shared" si="9"/>
        <v>7822.85</v>
      </c>
    </row>
    <row r="212" spans="1:12" outlineLevel="1" x14ac:dyDescent="0.2">
      <c r="A212" s="98" t="s">
        <v>1131</v>
      </c>
      <c r="B212" s="102">
        <v>43068</v>
      </c>
      <c r="C212" s="98" t="s">
        <v>1132</v>
      </c>
      <c r="D212" s="98" t="s">
        <v>1133</v>
      </c>
      <c r="E212" s="98" t="s">
        <v>28</v>
      </c>
      <c r="F212" s="79">
        <v>9637.2199999999993</v>
      </c>
      <c r="G212" s="53"/>
      <c r="H212" s="44"/>
      <c r="I212" s="53"/>
      <c r="J212" s="20">
        <f t="shared" si="9"/>
        <v>9637.2199999999993</v>
      </c>
    </row>
    <row r="213" spans="1:12" outlineLevel="1" x14ac:dyDescent="0.2">
      <c r="A213" s="98" t="s">
        <v>1271</v>
      </c>
      <c r="B213" s="102">
        <v>43076</v>
      </c>
      <c r="C213" s="33" t="s">
        <v>1272</v>
      </c>
      <c r="D213" s="33" t="s">
        <v>1273</v>
      </c>
      <c r="E213" s="33" t="s">
        <v>1143</v>
      </c>
      <c r="F213" s="79">
        <v>9502.73</v>
      </c>
      <c r="G213" s="53"/>
      <c r="H213" s="44"/>
      <c r="I213" s="53"/>
      <c r="J213" s="20">
        <f t="shared" si="9"/>
        <v>9502.73</v>
      </c>
    </row>
    <row r="214" spans="1:12" outlineLevel="1" x14ac:dyDescent="0.2">
      <c r="A214" s="98" t="s">
        <v>1274</v>
      </c>
      <c r="B214" s="102">
        <v>43082</v>
      </c>
      <c r="C214" s="33" t="s">
        <v>1275</v>
      </c>
      <c r="D214" s="33" t="s">
        <v>1276</v>
      </c>
      <c r="E214" s="33" t="s">
        <v>1143</v>
      </c>
      <c r="F214" s="79">
        <v>2613.25</v>
      </c>
      <c r="G214" s="53"/>
      <c r="H214" s="44"/>
      <c r="I214" s="53"/>
      <c r="J214" s="20">
        <f t="shared" si="9"/>
        <v>2613.25</v>
      </c>
    </row>
    <row r="215" spans="1:12" outlineLevel="1" x14ac:dyDescent="0.2">
      <c r="A215" s="98" t="s">
        <v>1277</v>
      </c>
      <c r="B215" s="102">
        <v>43095</v>
      </c>
      <c r="C215" s="33" t="s">
        <v>1278</v>
      </c>
      <c r="D215" s="33" t="s">
        <v>1279</v>
      </c>
      <c r="E215" s="33" t="s">
        <v>1143</v>
      </c>
      <c r="F215" s="79">
        <v>4404.76</v>
      </c>
      <c r="G215" s="53"/>
      <c r="H215" s="44"/>
      <c r="I215" s="53"/>
      <c r="J215" s="20">
        <f t="shared" si="9"/>
        <v>4404.76</v>
      </c>
    </row>
    <row r="216" spans="1:12" outlineLevel="1" x14ac:dyDescent="0.2">
      <c r="A216" s="26"/>
      <c r="B216" s="21"/>
      <c r="C216" s="108"/>
      <c r="D216" s="27"/>
      <c r="E216" s="84"/>
      <c r="F216" s="43"/>
      <c r="H216" s="44"/>
      <c r="J216" s="47"/>
    </row>
    <row r="217" spans="1:12" outlineLevel="1" x14ac:dyDescent="0.2">
      <c r="A217" s="26"/>
      <c r="B217" s="21"/>
      <c r="C217" s="108"/>
      <c r="D217" s="27"/>
      <c r="E217" s="84"/>
      <c r="F217" s="43" t="s">
        <v>19</v>
      </c>
      <c r="H217" s="44"/>
      <c r="J217" s="45">
        <f>+SUM(J210:J215)</f>
        <v>44003.689999999995</v>
      </c>
    </row>
    <row r="218" spans="1:12" ht="12" outlineLevel="1" thickBot="1" x14ac:dyDescent="0.25">
      <c r="A218" s="26"/>
      <c r="B218" s="21"/>
      <c r="C218" s="108"/>
      <c r="D218" s="27"/>
      <c r="E218" s="84"/>
      <c r="F218" s="43" t="s">
        <v>20</v>
      </c>
      <c r="H218" s="44"/>
      <c r="J218" s="86">
        <v>44003.69</v>
      </c>
      <c r="L218" s="92"/>
    </row>
    <row r="219" spans="1:12" ht="12" outlineLevel="1" thickTop="1" x14ac:dyDescent="0.2">
      <c r="A219" s="26"/>
      <c r="B219" s="21"/>
      <c r="C219" s="108"/>
      <c r="D219" s="27"/>
      <c r="E219" s="84"/>
      <c r="F219" s="43" t="s">
        <v>21</v>
      </c>
      <c r="H219" s="44"/>
      <c r="J219" s="78">
        <f>+J217-J218</f>
        <v>0</v>
      </c>
    </row>
    <row r="220" spans="1:12" outlineLevel="1" x14ac:dyDescent="0.2">
      <c r="A220" s="26"/>
      <c r="B220" s="21"/>
      <c r="C220" s="108"/>
      <c r="D220" s="27"/>
      <c r="E220" s="84"/>
      <c r="F220" s="43"/>
      <c r="H220" s="44"/>
      <c r="J220" s="78"/>
    </row>
    <row r="221" spans="1:12" outlineLevel="1" x14ac:dyDescent="0.2">
      <c r="A221" s="26"/>
      <c r="B221" s="21"/>
      <c r="C221" s="108"/>
      <c r="D221" s="27"/>
      <c r="E221" s="84"/>
      <c r="F221" s="43"/>
      <c r="H221" s="44"/>
      <c r="J221" s="78"/>
    </row>
    <row r="222" spans="1:12" x14ac:dyDescent="0.2">
      <c r="A222" s="110" t="s">
        <v>865</v>
      </c>
      <c r="B222" s="110" t="s">
        <v>866</v>
      </c>
      <c r="C222" s="107"/>
      <c r="D222" s="15" t="s">
        <v>167</v>
      </c>
      <c r="E222" s="16"/>
      <c r="F222" s="17"/>
      <c r="G222" s="18"/>
      <c r="H222" s="19"/>
      <c r="I222" s="20"/>
      <c r="J222" s="20"/>
    </row>
    <row r="223" spans="1:12" outlineLevel="1" x14ac:dyDescent="0.2">
      <c r="A223" s="21" t="s">
        <v>6</v>
      </c>
      <c r="B223" s="21" t="s">
        <v>7</v>
      </c>
      <c r="C223" s="22" t="s">
        <v>8</v>
      </c>
      <c r="D223" s="22" t="s">
        <v>9</v>
      </c>
      <c r="E223" s="23"/>
      <c r="F223" s="24" t="s">
        <v>10</v>
      </c>
      <c r="G223" s="25" t="s">
        <v>6</v>
      </c>
      <c r="H223" s="25" t="s">
        <v>7</v>
      </c>
      <c r="I223" s="24" t="s">
        <v>11</v>
      </c>
      <c r="J223" s="24" t="s">
        <v>24</v>
      </c>
    </row>
    <row r="224" spans="1:12" outlineLevel="1" x14ac:dyDescent="0.2">
      <c r="A224" s="26"/>
      <c r="B224" s="26"/>
      <c r="C224" s="27"/>
      <c r="D224" s="27"/>
      <c r="E224" s="84"/>
      <c r="F224" s="43"/>
      <c r="H224" s="44"/>
      <c r="J224" s="78"/>
    </row>
    <row r="225" spans="1:10" outlineLevel="1" x14ac:dyDescent="0.2">
      <c r="A225" s="98" t="s">
        <v>1036</v>
      </c>
      <c r="B225" s="102">
        <v>43039</v>
      </c>
      <c r="C225" s="98" t="s">
        <v>1037</v>
      </c>
      <c r="D225" s="98" t="s">
        <v>1038</v>
      </c>
      <c r="E225" s="98" t="s">
        <v>442</v>
      </c>
      <c r="F225" s="49">
        <v>415.27</v>
      </c>
      <c r="H225" s="44"/>
      <c r="J225" s="34">
        <f t="shared" ref="J225" si="10">+F225-I225</f>
        <v>415.27</v>
      </c>
    </row>
    <row r="226" spans="1:10" outlineLevel="1" x14ac:dyDescent="0.2">
      <c r="A226" s="26"/>
      <c r="B226" s="21"/>
      <c r="C226" s="108"/>
      <c r="D226" s="27"/>
      <c r="E226" s="84"/>
      <c r="F226" s="43"/>
      <c r="H226" s="44"/>
      <c r="J226" s="78"/>
    </row>
    <row r="227" spans="1:10" outlineLevel="1" x14ac:dyDescent="0.2">
      <c r="A227" s="26"/>
      <c r="B227" s="21"/>
      <c r="C227" s="108"/>
      <c r="D227" s="27"/>
      <c r="E227" s="84"/>
      <c r="F227" s="43"/>
      <c r="H227" s="44"/>
      <c r="J227" s="78"/>
    </row>
    <row r="228" spans="1:10" outlineLevel="1" x14ac:dyDescent="0.2">
      <c r="A228" s="26"/>
      <c r="B228" s="21"/>
      <c r="C228" s="108"/>
      <c r="D228" s="27"/>
      <c r="E228" s="84"/>
      <c r="F228" s="43" t="s">
        <v>19</v>
      </c>
      <c r="H228" s="44"/>
      <c r="J228" s="68">
        <f>+J225</f>
        <v>415.27</v>
      </c>
    </row>
    <row r="229" spans="1:10" ht="12" outlineLevel="1" thickBot="1" x14ac:dyDescent="0.25">
      <c r="A229" s="26"/>
      <c r="B229" s="21"/>
      <c r="C229" s="108"/>
      <c r="D229" s="27"/>
      <c r="E229" s="84"/>
      <c r="F229" s="43" t="s">
        <v>20</v>
      </c>
      <c r="H229" s="44"/>
      <c r="J229" s="86">
        <v>415.27</v>
      </c>
    </row>
    <row r="230" spans="1:10" ht="12" outlineLevel="1" thickTop="1" x14ac:dyDescent="0.2">
      <c r="A230" s="26"/>
      <c r="B230" s="21"/>
      <c r="C230" s="108"/>
      <c r="D230" s="27"/>
      <c r="E230" s="84"/>
      <c r="F230" s="43" t="s">
        <v>21</v>
      </c>
      <c r="H230" s="44"/>
      <c r="J230" s="78">
        <f>+J228-J229</f>
        <v>0</v>
      </c>
    </row>
    <row r="231" spans="1:10" outlineLevel="1" x14ac:dyDescent="0.2">
      <c r="A231" s="26"/>
      <c r="B231" s="21"/>
      <c r="C231" s="108"/>
      <c r="D231" s="27"/>
      <c r="E231" s="84"/>
      <c r="F231" s="43"/>
      <c r="H231" s="44"/>
      <c r="J231" s="78"/>
    </row>
    <row r="232" spans="1:10" x14ac:dyDescent="0.2">
      <c r="A232" s="110" t="s">
        <v>1039</v>
      </c>
      <c r="B232" s="110" t="s">
        <v>1040</v>
      </c>
      <c r="C232" s="107"/>
      <c r="D232" s="15" t="s">
        <v>167</v>
      </c>
      <c r="E232" s="16"/>
      <c r="F232" s="17"/>
      <c r="G232" s="18"/>
      <c r="H232" s="19"/>
      <c r="I232" s="20"/>
      <c r="J232" s="20"/>
    </row>
    <row r="233" spans="1:10" outlineLevel="1" x14ac:dyDescent="0.2">
      <c r="A233" s="21" t="s">
        <v>6</v>
      </c>
      <c r="B233" s="21" t="s">
        <v>7</v>
      </c>
      <c r="C233" s="22" t="s">
        <v>8</v>
      </c>
      <c r="D233" s="22" t="s">
        <v>9</v>
      </c>
      <c r="E233" s="23"/>
      <c r="F233" s="24" t="s">
        <v>10</v>
      </c>
      <c r="G233" s="25" t="s">
        <v>6</v>
      </c>
      <c r="H233" s="25" t="s">
        <v>7</v>
      </c>
      <c r="I233" s="24" t="s">
        <v>11</v>
      </c>
      <c r="J233" s="24" t="s">
        <v>24</v>
      </c>
    </row>
    <row r="234" spans="1:10" outlineLevel="1" x14ac:dyDescent="0.2">
      <c r="A234" s="26"/>
      <c r="B234" s="26"/>
      <c r="C234" s="27"/>
      <c r="D234" s="27"/>
      <c r="E234" s="84"/>
      <c r="F234" s="43"/>
      <c r="H234" s="44"/>
      <c r="J234" s="78"/>
    </row>
    <row r="235" spans="1:10" outlineLevel="1" x14ac:dyDescent="0.2">
      <c r="A235" s="98" t="s">
        <v>1043</v>
      </c>
      <c r="B235" s="102">
        <v>43038</v>
      </c>
      <c r="C235" s="98" t="s">
        <v>1042</v>
      </c>
      <c r="D235" s="98" t="s">
        <v>1041</v>
      </c>
      <c r="E235" s="98" t="s">
        <v>442</v>
      </c>
      <c r="F235" s="49">
        <v>411.96</v>
      </c>
      <c r="H235" s="44"/>
      <c r="J235" s="34">
        <f t="shared" ref="J235" si="11">+F235-I235</f>
        <v>411.96</v>
      </c>
    </row>
    <row r="236" spans="1:10" outlineLevel="1" x14ac:dyDescent="0.2">
      <c r="A236" s="26"/>
      <c r="B236" s="21"/>
      <c r="C236" s="108"/>
      <c r="D236" s="27"/>
      <c r="E236" s="84"/>
      <c r="F236" s="43"/>
      <c r="H236" s="44"/>
      <c r="J236" s="78"/>
    </row>
    <row r="237" spans="1:10" outlineLevel="1" x14ac:dyDescent="0.2">
      <c r="A237" s="26"/>
      <c r="B237" s="21"/>
      <c r="C237" s="108"/>
      <c r="D237" s="27"/>
      <c r="E237" s="84"/>
      <c r="F237" s="43"/>
      <c r="H237" s="44"/>
      <c r="J237" s="78"/>
    </row>
    <row r="238" spans="1:10" outlineLevel="1" x14ac:dyDescent="0.2">
      <c r="A238" s="26"/>
      <c r="B238" s="21"/>
      <c r="C238" s="108"/>
      <c r="D238" s="27"/>
      <c r="E238" s="84"/>
      <c r="F238" s="43" t="s">
        <v>19</v>
      </c>
      <c r="H238" s="44"/>
      <c r="J238" s="68">
        <f>+J235</f>
        <v>411.96</v>
      </c>
    </row>
    <row r="239" spans="1:10" ht="12" outlineLevel="1" thickBot="1" x14ac:dyDescent="0.25">
      <c r="A239" s="26"/>
      <c r="B239" s="21"/>
      <c r="C239" s="108"/>
      <c r="D239" s="27"/>
      <c r="E239" s="84"/>
      <c r="F239" s="43" t="s">
        <v>20</v>
      </c>
      <c r="H239" s="44"/>
      <c r="J239" s="86">
        <v>411.96</v>
      </c>
    </row>
    <row r="240" spans="1:10" ht="12" outlineLevel="1" thickTop="1" x14ac:dyDescent="0.2">
      <c r="A240" s="26"/>
      <c r="B240" s="21"/>
      <c r="C240" s="108"/>
      <c r="D240" s="27"/>
      <c r="E240" s="84"/>
      <c r="F240" s="43" t="s">
        <v>21</v>
      </c>
      <c r="H240" s="44"/>
      <c r="J240" s="78">
        <f>+J238-J239</f>
        <v>0</v>
      </c>
    </row>
    <row r="241" spans="1:10" outlineLevel="1" x14ac:dyDescent="0.2">
      <c r="A241" s="26"/>
      <c r="B241" s="21"/>
      <c r="C241" s="108"/>
      <c r="D241" s="27"/>
      <c r="E241" s="84"/>
      <c r="F241" s="43"/>
      <c r="H241" s="44"/>
      <c r="J241" s="78"/>
    </row>
    <row r="242" spans="1:10" outlineLevel="1" x14ac:dyDescent="0.2">
      <c r="A242" s="26"/>
      <c r="B242" s="21"/>
      <c r="C242" s="108"/>
      <c r="D242" s="27"/>
      <c r="E242" s="84"/>
      <c r="F242" s="43"/>
      <c r="H242" s="44"/>
      <c r="J242" s="78"/>
    </row>
    <row r="243" spans="1:10" x14ac:dyDescent="0.2">
      <c r="A243" s="110" t="s">
        <v>289</v>
      </c>
      <c r="B243" s="110" t="s">
        <v>290</v>
      </c>
      <c r="C243" s="107"/>
      <c r="D243" s="15" t="s">
        <v>167</v>
      </c>
      <c r="E243" s="16"/>
      <c r="F243" s="17"/>
      <c r="G243" s="18"/>
      <c r="H243" s="19"/>
      <c r="I243" s="20"/>
      <c r="J243" s="20"/>
    </row>
    <row r="244" spans="1:10" outlineLevel="1" x14ac:dyDescent="0.2">
      <c r="A244" s="21" t="s">
        <v>6</v>
      </c>
      <c r="B244" s="21" t="s">
        <v>7</v>
      </c>
      <c r="C244" s="22" t="s">
        <v>8</v>
      </c>
      <c r="D244" s="22" t="s">
        <v>9</v>
      </c>
      <c r="E244" s="23"/>
      <c r="F244" s="24" t="s">
        <v>10</v>
      </c>
      <c r="G244" s="25" t="s">
        <v>6</v>
      </c>
      <c r="H244" s="25" t="s">
        <v>7</v>
      </c>
      <c r="I244" s="24" t="s">
        <v>11</v>
      </c>
      <c r="J244" s="24" t="s">
        <v>24</v>
      </c>
    </row>
    <row r="245" spans="1:10" outlineLevel="1" x14ac:dyDescent="0.2">
      <c r="A245" s="26"/>
      <c r="B245" s="21"/>
      <c r="C245" s="108"/>
      <c r="D245" s="27"/>
      <c r="E245" s="84"/>
      <c r="F245" s="43"/>
      <c r="H245" s="44"/>
      <c r="J245" s="78"/>
    </row>
    <row r="246" spans="1:10" outlineLevel="1" x14ac:dyDescent="0.2">
      <c r="A246" s="98" t="s">
        <v>1280</v>
      </c>
      <c r="B246" s="95">
        <v>43077</v>
      </c>
      <c r="C246" s="98" t="s">
        <v>1282</v>
      </c>
      <c r="D246" s="98" t="s">
        <v>1284</v>
      </c>
      <c r="E246" s="98" t="s">
        <v>294</v>
      </c>
      <c r="F246" s="49">
        <v>1995</v>
      </c>
      <c r="H246" s="44"/>
      <c r="J246" s="34">
        <f>+F246-I246</f>
        <v>1995</v>
      </c>
    </row>
    <row r="247" spans="1:10" outlineLevel="1" x14ac:dyDescent="0.2">
      <c r="A247" s="98" t="s">
        <v>1281</v>
      </c>
      <c r="B247" s="95">
        <v>43090</v>
      </c>
      <c r="C247" s="98" t="s">
        <v>1283</v>
      </c>
      <c r="D247" s="98" t="s">
        <v>1285</v>
      </c>
      <c r="E247" s="98" t="s">
        <v>294</v>
      </c>
      <c r="F247" s="49">
        <v>4864.99</v>
      </c>
      <c r="H247" s="44"/>
      <c r="J247" s="34">
        <f>+F247-I247</f>
        <v>4864.99</v>
      </c>
    </row>
    <row r="248" spans="1:10" outlineLevel="1" x14ac:dyDescent="0.2">
      <c r="A248" s="26"/>
      <c r="B248" s="21"/>
      <c r="C248" s="108"/>
      <c r="D248" s="27"/>
      <c r="E248" s="84"/>
      <c r="F248" s="43"/>
      <c r="H248" s="44"/>
      <c r="J248" s="78"/>
    </row>
    <row r="249" spans="1:10" outlineLevel="1" x14ac:dyDescent="0.2">
      <c r="A249" s="26"/>
      <c r="B249" s="21"/>
      <c r="C249" s="108"/>
      <c r="D249" s="27"/>
      <c r="E249" s="84"/>
      <c r="F249" s="43" t="s">
        <v>19</v>
      </c>
      <c r="H249" s="44"/>
      <c r="J249" s="68">
        <f>+J246+J247</f>
        <v>6859.99</v>
      </c>
    </row>
    <row r="250" spans="1:10" ht="12" outlineLevel="1" thickBot="1" x14ac:dyDescent="0.25">
      <c r="A250" s="26"/>
      <c r="B250" s="21"/>
      <c r="C250" s="108"/>
      <c r="D250" s="27"/>
      <c r="E250" s="84"/>
      <c r="F250" s="43" t="s">
        <v>20</v>
      </c>
      <c r="H250" s="44"/>
      <c r="J250" s="86">
        <v>6859.99</v>
      </c>
    </row>
    <row r="251" spans="1:10" ht="12" outlineLevel="1" thickTop="1" x14ac:dyDescent="0.2">
      <c r="A251" s="26"/>
      <c r="B251" s="21"/>
      <c r="C251" s="108"/>
      <c r="D251" s="27"/>
      <c r="E251" s="84"/>
      <c r="F251" s="43" t="s">
        <v>21</v>
      </c>
      <c r="H251" s="44"/>
      <c r="J251" s="78">
        <f>+J249-J250</f>
        <v>0</v>
      </c>
    </row>
    <row r="252" spans="1:10" outlineLevel="1" x14ac:dyDescent="0.2">
      <c r="A252" s="26"/>
      <c r="B252" s="21"/>
      <c r="C252" s="108"/>
      <c r="D252" s="27"/>
      <c r="E252" s="84"/>
      <c r="F252" s="43"/>
      <c r="H252" s="44"/>
      <c r="J252" s="78"/>
    </row>
    <row r="253" spans="1:10" x14ac:dyDescent="0.2">
      <c r="A253" s="110" t="s">
        <v>811</v>
      </c>
      <c r="B253" s="110" t="s">
        <v>812</v>
      </c>
      <c r="C253" s="107"/>
      <c r="D253" s="15" t="s">
        <v>167</v>
      </c>
      <c r="E253" s="16"/>
      <c r="F253" s="17"/>
      <c r="G253" s="18"/>
      <c r="H253" s="19"/>
      <c r="I253" s="20"/>
      <c r="J253" s="20"/>
    </row>
    <row r="254" spans="1:10" outlineLevel="1" x14ac:dyDescent="0.2">
      <c r="A254" s="21" t="s">
        <v>6</v>
      </c>
      <c r="B254" s="21" t="s">
        <v>7</v>
      </c>
      <c r="C254" s="22" t="s">
        <v>8</v>
      </c>
      <c r="D254" s="22" t="s">
        <v>9</v>
      </c>
      <c r="E254" s="23"/>
      <c r="F254" s="24" t="s">
        <v>10</v>
      </c>
      <c r="G254" s="25" t="s">
        <v>6</v>
      </c>
      <c r="H254" s="25" t="s">
        <v>7</v>
      </c>
      <c r="I254" s="24" t="s">
        <v>11</v>
      </c>
      <c r="J254" s="24" t="s">
        <v>24</v>
      </c>
    </row>
    <row r="255" spans="1:10" outlineLevel="1" x14ac:dyDescent="0.2">
      <c r="A255" s="26"/>
      <c r="B255" s="21"/>
      <c r="C255" s="108"/>
      <c r="D255" s="27"/>
      <c r="E255" s="84"/>
      <c r="F255" s="43"/>
      <c r="H255" s="44"/>
      <c r="J255" s="78"/>
    </row>
    <row r="256" spans="1:10" outlineLevel="1" x14ac:dyDescent="0.2">
      <c r="A256" s="98" t="s">
        <v>920</v>
      </c>
      <c r="B256" s="102">
        <v>42978</v>
      </c>
      <c r="C256" s="98" t="s">
        <v>921</v>
      </c>
      <c r="D256" s="98" t="s">
        <v>922</v>
      </c>
      <c r="E256" s="98" t="s">
        <v>442</v>
      </c>
      <c r="F256" s="49">
        <v>196.01</v>
      </c>
      <c r="H256" s="44"/>
      <c r="J256" s="34">
        <f t="shared" ref="J256" si="12">+F256-I256</f>
        <v>196.01</v>
      </c>
    </row>
    <row r="257" spans="1:12" outlineLevel="1" x14ac:dyDescent="0.2">
      <c r="A257" s="26"/>
      <c r="B257" s="21"/>
      <c r="C257" s="108"/>
      <c r="D257" s="27"/>
      <c r="E257" s="84"/>
      <c r="F257" s="43"/>
      <c r="H257" s="44"/>
      <c r="J257" s="78"/>
    </row>
    <row r="258" spans="1:12" outlineLevel="1" x14ac:dyDescent="0.2">
      <c r="A258" s="26"/>
      <c r="B258" s="21"/>
      <c r="C258" s="108"/>
      <c r="D258" s="27"/>
      <c r="E258" s="84"/>
      <c r="F258" s="43"/>
      <c r="H258" s="44"/>
      <c r="J258" s="78"/>
    </row>
    <row r="259" spans="1:12" outlineLevel="1" x14ac:dyDescent="0.2">
      <c r="A259" s="26"/>
      <c r="B259" s="21"/>
      <c r="C259" s="108"/>
      <c r="D259" s="27"/>
      <c r="E259" s="84"/>
      <c r="F259" s="43" t="s">
        <v>19</v>
      </c>
      <c r="H259" s="44"/>
      <c r="J259" s="68">
        <f>+J256</f>
        <v>196.01</v>
      </c>
    </row>
    <row r="260" spans="1:12" ht="12" outlineLevel="1" thickBot="1" x14ac:dyDescent="0.25">
      <c r="A260" s="26"/>
      <c r="B260" s="21"/>
      <c r="C260" s="108"/>
      <c r="D260" s="27"/>
      <c r="E260" s="84"/>
      <c r="F260" s="43" t="s">
        <v>20</v>
      </c>
      <c r="H260" s="44"/>
      <c r="J260" s="86">
        <v>196.01</v>
      </c>
    </row>
    <row r="261" spans="1:12" ht="12" outlineLevel="1" thickTop="1" x14ac:dyDescent="0.2">
      <c r="A261" s="26"/>
      <c r="B261" s="21"/>
      <c r="C261" s="108"/>
      <c r="D261" s="27"/>
      <c r="E261" s="84"/>
      <c r="F261" s="43" t="s">
        <v>21</v>
      </c>
      <c r="H261" s="44"/>
      <c r="J261" s="78">
        <f>+J259-J260</f>
        <v>0</v>
      </c>
    </row>
    <row r="262" spans="1:12" outlineLevel="1" x14ac:dyDescent="0.2">
      <c r="A262" s="26"/>
      <c r="B262" s="21"/>
      <c r="C262" s="108"/>
      <c r="D262" s="27"/>
      <c r="E262" s="84"/>
      <c r="F262" s="43"/>
      <c r="H262" s="44"/>
      <c r="J262" s="78"/>
    </row>
    <row r="263" spans="1:12" outlineLevel="1" x14ac:dyDescent="0.2">
      <c r="A263" s="26"/>
      <c r="B263" s="21"/>
      <c r="C263" s="108"/>
      <c r="D263" s="27"/>
      <c r="E263" s="84"/>
      <c r="F263" s="43"/>
      <c r="H263" s="44"/>
      <c r="J263" s="78"/>
    </row>
    <row r="264" spans="1:12" x14ac:dyDescent="0.2">
      <c r="A264" s="110" t="s">
        <v>739</v>
      </c>
      <c r="B264" s="110" t="s">
        <v>738</v>
      </c>
      <c r="C264" s="107"/>
      <c r="D264" s="15" t="s">
        <v>167</v>
      </c>
      <c r="E264" s="16"/>
      <c r="F264" s="164"/>
      <c r="G264" s="18"/>
      <c r="H264" s="19"/>
      <c r="I264" s="20"/>
      <c r="J264" s="20"/>
    </row>
    <row r="265" spans="1:12" outlineLevel="1" x14ac:dyDescent="0.2">
      <c r="A265" s="21" t="s">
        <v>6</v>
      </c>
      <c r="B265" s="21" t="s">
        <v>7</v>
      </c>
      <c r="C265" s="22" t="s">
        <v>8</v>
      </c>
      <c r="D265" s="22" t="s">
        <v>9</v>
      </c>
      <c r="E265" s="23"/>
      <c r="F265" s="24" t="s">
        <v>10</v>
      </c>
      <c r="G265" s="25" t="s">
        <v>6</v>
      </c>
      <c r="H265" s="25" t="s">
        <v>7</v>
      </c>
      <c r="I265" s="24" t="s">
        <v>11</v>
      </c>
      <c r="J265" s="24" t="s">
        <v>24</v>
      </c>
    </row>
    <row r="266" spans="1:12" outlineLevel="1" x14ac:dyDescent="0.2">
      <c r="A266" s="26"/>
      <c r="B266" s="26"/>
      <c r="C266" s="27"/>
      <c r="D266" s="27"/>
      <c r="E266" s="84"/>
      <c r="F266" s="43"/>
      <c r="H266" s="44"/>
      <c r="J266" s="78"/>
    </row>
    <row r="267" spans="1:12" outlineLevel="1" x14ac:dyDescent="0.2">
      <c r="A267" s="98" t="s">
        <v>923</v>
      </c>
      <c r="B267" s="102">
        <v>42978</v>
      </c>
      <c r="C267" s="98" t="s">
        <v>816</v>
      </c>
      <c r="D267" s="98" t="s">
        <v>924</v>
      </c>
      <c r="E267" s="98" t="s">
        <v>442</v>
      </c>
      <c r="F267" s="49">
        <v>3545.09</v>
      </c>
      <c r="H267" s="44"/>
      <c r="I267" s="98">
        <v>2029.61</v>
      </c>
      <c r="J267" s="34">
        <f t="shared" ref="J267:J268" si="13">+F267-I267</f>
        <v>1515.4800000000002</v>
      </c>
      <c r="L267" s="92"/>
    </row>
    <row r="268" spans="1:12" outlineLevel="1" x14ac:dyDescent="0.2">
      <c r="B268" s="102"/>
      <c r="E268" s="98" t="s">
        <v>442</v>
      </c>
      <c r="F268" s="49">
        <v>5169.8500000000004</v>
      </c>
      <c r="H268" s="44"/>
      <c r="J268" s="34">
        <f t="shared" si="13"/>
        <v>5169.8500000000004</v>
      </c>
      <c r="L268" s="92"/>
    </row>
    <row r="269" spans="1:12" outlineLevel="1" x14ac:dyDescent="0.2">
      <c r="A269" s="26"/>
      <c r="B269" s="21"/>
      <c r="C269" s="108"/>
      <c r="D269" s="27"/>
      <c r="E269" s="84"/>
      <c r="F269" s="43"/>
      <c r="H269" s="44"/>
      <c r="J269" s="78"/>
    </row>
    <row r="270" spans="1:12" outlineLevel="1" x14ac:dyDescent="0.2">
      <c r="A270" s="26"/>
      <c r="B270" s="21"/>
      <c r="C270" s="108"/>
      <c r="D270" s="27"/>
      <c r="E270" s="84"/>
      <c r="F270" s="43"/>
      <c r="H270" s="44"/>
      <c r="J270" s="78"/>
    </row>
    <row r="271" spans="1:12" outlineLevel="1" x14ac:dyDescent="0.2">
      <c r="A271" s="26"/>
      <c r="B271" s="21"/>
      <c r="C271" s="108"/>
      <c r="D271" s="27"/>
      <c r="E271" s="84"/>
      <c r="F271" s="43" t="s">
        <v>19</v>
      </c>
      <c r="H271" s="44"/>
      <c r="J271" s="68">
        <f>+J267+J268</f>
        <v>6685.3300000000008</v>
      </c>
    </row>
    <row r="272" spans="1:12" ht="12" outlineLevel="1" thickBot="1" x14ac:dyDescent="0.25">
      <c r="A272" s="26"/>
      <c r="B272" s="21"/>
      <c r="C272" s="108"/>
      <c r="D272" s="27"/>
      <c r="E272" s="84"/>
      <c r="F272" s="43" t="s">
        <v>20</v>
      </c>
      <c r="H272" s="44"/>
      <c r="J272" s="86">
        <v>6685.33</v>
      </c>
    </row>
    <row r="273" spans="1:11" ht="12" outlineLevel="1" thickTop="1" x14ac:dyDescent="0.2">
      <c r="A273" s="26"/>
      <c r="B273" s="21"/>
      <c r="C273" s="108"/>
      <c r="D273" s="27"/>
      <c r="E273" s="84"/>
      <c r="F273" s="43" t="s">
        <v>21</v>
      </c>
      <c r="H273" s="44"/>
      <c r="J273" s="78">
        <f>+J271-J272</f>
        <v>0</v>
      </c>
    </row>
    <row r="274" spans="1:11" outlineLevel="1" x14ac:dyDescent="0.2">
      <c r="A274" s="26"/>
      <c r="B274" s="21"/>
      <c r="C274" s="108"/>
      <c r="D274" s="27"/>
      <c r="E274" s="84"/>
      <c r="F274" s="43"/>
      <c r="H274" s="44"/>
      <c r="J274" s="78"/>
    </row>
    <row r="275" spans="1:11" x14ac:dyDescent="0.2">
      <c r="A275" s="110" t="s">
        <v>819</v>
      </c>
      <c r="B275" s="110" t="s">
        <v>820</v>
      </c>
      <c r="C275" s="107"/>
      <c r="D275" s="15" t="s">
        <v>167</v>
      </c>
      <c r="E275" s="16"/>
      <c r="F275" s="17"/>
      <c r="G275" s="18"/>
      <c r="H275" s="19"/>
      <c r="I275" s="20"/>
      <c r="J275" s="20"/>
    </row>
    <row r="276" spans="1:11" outlineLevel="1" x14ac:dyDescent="0.2">
      <c r="A276" s="21" t="s">
        <v>6</v>
      </c>
      <c r="B276" s="21" t="s">
        <v>7</v>
      </c>
      <c r="C276" s="22" t="s">
        <v>8</v>
      </c>
      <c r="D276" s="22" t="s">
        <v>9</v>
      </c>
      <c r="E276" s="23"/>
      <c r="F276" s="24" t="s">
        <v>10</v>
      </c>
      <c r="G276" s="25" t="s">
        <v>6</v>
      </c>
      <c r="H276" s="25" t="s">
        <v>7</v>
      </c>
      <c r="I276" s="24" t="s">
        <v>11</v>
      </c>
      <c r="J276" s="24" t="s">
        <v>24</v>
      </c>
    </row>
    <row r="277" spans="1:11" outlineLevel="1" x14ac:dyDescent="0.2">
      <c r="A277" s="26"/>
      <c r="B277" s="21"/>
      <c r="C277" s="108"/>
      <c r="D277" s="27"/>
      <c r="E277" s="84"/>
      <c r="F277" s="43"/>
      <c r="H277" s="44"/>
      <c r="J277" s="78"/>
    </row>
    <row r="278" spans="1:11" outlineLevel="1" x14ac:dyDescent="0.2">
      <c r="A278" s="98" t="s">
        <v>821</v>
      </c>
      <c r="B278" s="102">
        <v>42978</v>
      </c>
      <c r="C278" s="98" t="s">
        <v>822</v>
      </c>
      <c r="D278" s="98" t="s">
        <v>925</v>
      </c>
      <c r="E278" s="98" t="s">
        <v>442</v>
      </c>
      <c r="F278" s="49">
        <v>5004.8500000000004</v>
      </c>
      <c r="H278" s="44"/>
      <c r="J278" s="34">
        <f t="shared" ref="J278" si="14">+F278-I278</f>
        <v>5004.8500000000004</v>
      </c>
      <c r="K278" s="98" t="s">
        <v>863</v>
      </c>
    </row>
    <row r="279" spans="1:11" outlineLevel="1" x14ac:dyDescent="0.2">
      <c r="A279" s="26"/>
      <c r="B279" s="21"/>
      <c r="C279" s="108"/>
      <c r="D279" s="27"/>
      <c r="E279" s="84"/>
      <c r="F279" s="43"/>
      <c r="H279" s="44"/>
      <c r="J279" s="78"/>
    </row>
    <row r="280" spans="1:11" outlineLevel="1" x14ac:dyDescent="0.2">
      <c r="A280" s="26"/>
      <c r="B280" s="21"/>
      <c r="C280" s="108"/>
      <c r="D280" s="27"/>
      <c r="E280" s="84"/>
      <c r="F280" s="43"/>
      <c r="H280" s="44"/>
      <c r="J280" s="78"/>
    </row>
    <row r="281" spans="1:11" outlineLevel="1" x14ac:dyDescent="0.2">
      <c r="A281" s="26"/>
      <c r="B281" s="21"/>
      <c r="C281" s="108"/>
      <c r="D281" s="27"/>
      <c r="E281" s="84"/>
      <c r="F281" s="43" t="s">
        <v>19</v>
      </c>
      <c r="H281" s="44"/>
      <c r="J281" s="68">
        <f>+J278</f>
        <v>5004.8500000000004</v>
      </c>
    </row>
    <row r="282" spans="1:11" ht="12" outlineLevel="1" thickBot="1" x14ac:dyDescent="0.25">
      <c r="A282" s="26"/>
      <c r="B282" s="21"/>
      <c r="C282" s="108"/>
      <c r="D282" s="27"/>
      <c r="E282" s="84"/>
      <c r="F282" s="43" t="s">
        <v>20</v>
      </c>
      <c r="H282" s="44"/>
      <c r="J282" s="86">
        <v>5004.8500000000004</v>
      </c>
    </row>
    <row r="283" spans="1:11" ht="12" outlineLevel="1" thickTop="1" x14ac:dyDescent="0.2">
      <c r="A283" s="26"/>
      <c r="B283" s="21"/>
      <c r="C283" s="108"/>
      <c r="D283" s="27"/>
      <c r="E283" s="84"/>
      <c r="F283" s="43" t="s">
        <v>21</v>
      </c>
      <c r="H283" s="44"/>
      <c r="J283" s="78">
        <f>+J281-J282</f>
        <v>0</v>
      </c>
    </row>
    <row r="284" spans="1:11" x14ac:dyDescent="0.2">
      <c r="A284" s="26"/>
      <c r="B284" s="21"/>
      <c r="C284" s="108"/>
      <c r="D284" s="27"/>
      <c r="E284" s="84"/>
      <c r="F284" s="43"/>
      <c r="H284" s="44"/>
      <c r="J284" s="78"/>
    </row>
    <row r="285" spans="1:11" x14ac:dyDescent="0.2">
      <c r="A285" s="26"/>
      <c r="B285" s="21"/>
      <c r="C285" s="108"/>
      <c r="D285" s="27"/>
      <c r="E285" s="84"/>
      <c r="F285" s="43"/>
      <c r="H285" s="44"/>
      <c r="J285" s="78"/>
    </row>
    <row r="286" spans="1:11" x14ac:dyDescent="0.2">
      <c r="A286" s="26"/>
      <c r="B286" s="21"/>
      <c r="C286" s="108"/>
      <c r="D286" s="27"/>
      <c r="E286" s="84"/>
      <c r="F286" s="43"/>
      <c r="H286" s="44"/>
      <c r="J286" s="78"/>
    </row>
    <row r="287" spans="1:11" ht="12" x14ac:dyDescent="0.2">
      <c r="A287" s="26"/>
      <c r="B287" s="21"/>
      <c r="C287" s="108"/>
      <c r="D287" s="27"/>
      <c r="E287" s="84"/>
      <c r="F287" s="43"/>
      <c r="H287" s="44"/>
      <c r="I287" s="89" t="s">
        <v>160</v>
      </c>
      <c r="J287" s="90">
        <f>+J281+J271+J259+J249+J238+J228+J217+J203+J191+J168+J156+J146+J136+J92+J70+J15</f>
        <v>2706451.0799999996</v>
      </c>
    </row>
    <row r="288" spans="1:11" ht="12.75" thickBot="1" x14ac:dyDescent="0.25">
      <c r="I288" s="89" t="s">
        <v>161</v>
      </c>
      <c r="J288" s="91">
        <v>2706451.92</v>
      </c>
    </row>
    <row r="289" spans="9:10" ht="12.75" thickTop="1" x14ac:dyDescent="0.2">
      <c r="I289" s="89" t="s">
        <v>24</v>
      </c>
      <c r="J289" s="93">
        <f>+J287-J288</f>
        <v>-0.84000000031664968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41"/>
  <sheetViews>
    <sheetView workbookViewId="0">
      <selection activeCell="F46" sqref="F46"/>
    </sheetView>
  </sheetViews>
  <sheetFormatPr baseColWidth="10" defaultRowHeight="12" x14ac:dyDescent="0.2"/>
  <cols>
    <col min="1" max="1" width="11.42578125" style="175"/>
    <col min="2" max="5" width="11.42578125" style="90"/>
    <col min="6" max="16384" width="11.42578125" style="175"/>
  </cols>
  <sheetData>
    <row r="4" spans="2:5" x14ac:dyDescent="0.2">
      <c r="B4" s="90">
        <v>18404.5</v>
      </c>
      <c r="D4" s="90">
        <f>+B4*0.16</f>
        <v>2944.7200000000003</v>
      </c>
      <c r="E4" s="176">
        <f>+B4+D4</f>
        <v>21349.22</v>
      </c>
    </row>
    <row r="5" spans="2:5" x14ac:dyDescent="0.2">
      <c r="B5" s="90">
        <v>5311.09</v>
      </c>
      <c r="D5" s="90">
        <f t="shared" ref="D5:D38" si="0">+B5*0.16</f>
        <v>849.77440000000001</v>
      </c>
      <c r="E5" s="176">
        <f t="shared" ref="E5:E38" si="1">+B5+D5</f>
        <v>6160.8644000000004</v>
      </c>
    </row>
    <row r="6" spans="2:5" x14ac:dyDescent="0.2">
      <c r="B6" s="90">
        <v>4695.6899999999996</v>
      </c>
      <c r="D6" s="90">
        <f t="shared" si="0"/>
        <v>751.31039999999996</v>
      </c>
      <c r="E6" s="176">
        <f t="shared" si="1"/>
        <v>5447.0003999999999</v>
      </c>
    </row>
    <row r="7" spans="2:5" x14ac:dyDescent="0.2">
      <c r="B7" s="90">
        <v>2010.65</v>
      </c>
      <c r="D7" s="90">
        <f t="shared" si="0"/>
        <v>321.70400000000001</v>
      </c>
      <c r="E7" s="176">
        <f t="shared" si="1"/>
        <v>2332.3540000000003</v>
      </c>
    </row>
    <row r="8" spans="2:5" x14ac:dyDescent="0.2">
      <c r="B8" s="90">
        <v>2010.65</v>
      </c>
      <c r="D8" s="90">
        <f t="shared" si="0"/>
        <v>321.70400000000001</v>
      </c>
      <c r="E8" s="176">
        <f t="shared" si="1"/>
        <v>2332.3540000000003</v>
      </c>
    </row>
    <row r="9" spans="2:5" x14ac:dyDescent="0.2">
      <c r="B9" s="90">
        <v>198</v>
      </c>
      <c r="D9" s="90">
        <f t="shared" si="0"/>
        <v>31.68</v>
      </c>
      <c r="E9" s="176">
        <f t="shared" si="1"/>
        <v>229.68</v>
      </c>
    </row>
    <row r="10" spans="2:5" x14ac:dyDescent="0.2">
      <c r="B10" s="90">
        <v>99</v>
      </c>
      <c r="D10" s="90">
        <f t="shared" si="0"/>
        <v>15.84</v>
      </c>
      <c r="E10" s="176">
        <f t="shared" si="1"/>
        <v>114.84</v>
      </c>
    </row>
    <row r="11" spans="2:5" x14ac:dyDescent="0.2">
      <c r="B11" s="90">
        <v>5532.14</v>
      </c>
      <c r="D11" s="90">
        <f t="shared" si="0"/>
        <v>885.14240000000007</v>
      </c>
      <c r="E11" s="176">
        <f t="shared" si="1"/>
        <v>6417.2824000000001</v>
      </c>
    </row>
    <row r="12" spans="2:5" x14ac:dyDescent="0.2">
      <c r="B12" s="90">
        <v>1728.95</v>
      </c>
      <c r="D12" s="90">
        <f t="shared" si="0"/>
        <v>276.63200000000001</v>
      </c>
      <c r="E12" s="176">
        <f t="shared" si="1"/>
        <v>2005.5820000000001</v>
      </c>
    </row>
    <row r="13" spans="2:5" x14ac:dyDescent="0.2">
      <c r="B13" s="90">
        <v>1872.56</v>
      </c>
      <c r="D13" s="90">
        <f t="shared" si="0"/>
        <v>299.6096</v>
      </c>
      <c r="E13" s="176">
        <f t="shared" si="1"/>
        <v>2172.1696000000002</v>
      </c>
    </row>
    <row r="14" spans="2:5" x14ac:dyDescent="0.2">
      <c r="B14" s="90">
        <v>3512.95</v>
      </c>
      <c r="D14" s="90">
        <f t="shared" si="0"/>
        <v>562.072</v>
      </c>
      <c r="E14" s="176">
        <f t="shared" si="1"/>
        <v>4075.0219999999999</v>
      </c>
    </row>
    <row r="15" spans="2:5" x14ac:dyDescent="0.2">
      <c r="B15" s="90">
        <v>9486.08</v>
      </c>
      <c r="D15" s="90">
        <f t="shared" si="0"/>
        <v>1517.7728</v>
      </c>
      <c r="E15" s="176">
        <f t="shared" si="1"/>
        <v>11003.852800000001</v>
      </c>
    </row>
    <row r="16" spans="2:5" x14ac:dyDescent="0.2">
      <c r="B16" s="90">
        <v>2379.64</v>
      </c>
      <c r="D16" s="90">
        <f t="shared" si="0"/>
        <v>380.74239999999998</v>
      </c>
      <c r="E16" s="176">
        <f t="shared" si="1"/>
        <v>2760.3824</v>
      </c>
    </row>
    <row r="17" spans="2:5" x14ac:dyDescent="0.2">
      <c r="B17" s="90">
        <v>2338.31</v>
      </c>
      <c r="D17" s="90">
        <f t="shared" si="0"/>
        <v>374.12959999999998</v>
      </c>
      <c r="E17" s="176">
        <f t="shared" si="1"/>
        <v>2712.4395999999997</v>
      </c>
    </row>
    <row r="18" spans="2:5" x14ac:dyDescent="0.2">
      <c r="B18" s="90">
        <v>297.93</v>
      </c>
      <c r="D18" s="90">
        <f t="shared" si="0"/>
        <v>47.668800000000005</v>
      </c>
      <c r="E18" s="176">
        <f t="shared" si="1"/>
        <v>345.59879999999998</v>
      </c>
    </row>
    <row r="19" spans="2:5" x14ac:dyDescent="0.2">
      <c r="B19" s="90">
        <v>198</v>
      </c>
      <c r="D19" s="90">
        <f t="shared" si="0"/>
        <v>31.68</v>
      </c>
      <c r="E19" s="176">
        <f t="shared" si="1"/>
        <v>229.68</v>
      </c>
    </row>
    <row r="20" spans="2:5" x14ac:dyDescent="0.2">
      <c r="B20" s="90">
        <v>346.7</v>
      </c>
      <c r="D20" s="90">
        <f t="shared" si="0"/>
        <v>55.472000000000001</v>
      </c>
      <c r="E20" s="176">
        <f t="shared" si="1"/>
        <v>402.17199999999997</v>
      </c>
    </row>
    <row r="21" spans="2:5" x14ac:dyDescent="0.2">
      <c r="B21" s="90">
        <v>1784.31</v>
      </c>
      <c r="D21" s="90">
        <f t="shared" si="0"/>
        <v>285.4896</v>
      </c>
      <c r="E21" s="176">
        <f t="shared" si="1"/>
        <v>2069.7995999999998</v>
      </c>
    </row>
    <row r="22" spans="2:5" x14ac:dyDescent="0.2">
      <c r="B22" s="90">
        <v>9486.08</v>
      </c>
      <c r="D22" s="90">
        <f t="shared" si="0"/>
        <v>1517.7728</v>
      </c>
      <c r="E22" s="176">
        <f t="shared" si="1"/>
        <v>11003.852800000001</v>
      </c>
    </row>
    <row r="23" spans="2:5" x14ac:dyDescent="0.2">
      <c r="B23" s="90">
        <v>9486.08</v>
      </c>
      <c r="D23" s="90">
        <f t="shared" si="0"/>
        <v>1517.7728</v>
      </c>
      <c r="E23" s="176">
        <f t="shared" si="1"/>
        <v>11003.852800000001</v>
      </c>
    </row>
    <row r="24" spans="2:5" x14ac:dyDescent="0.2">
      <c r="B24" s="90">
        <v>4978.05</v>
      </c>
      <c r="D24" s="90">
        <f t="shared" si="0"/>
        <v>796.48800000000006</v>
      </c>
      <c r="E24" s="176">
        <f t="shared" si="1"/>
        <v>5774.5380000000005</v>
      </c>
    </row>
    <row r="25" spans="2:5" x14ac:dyDescent="0.2">
      <c r="B25" s="90">
        <v>1872.56</v>
      </c>
      <c r="D25" s="90">
        <f t="shared" si="0"/>
        <v>299.6096</v>
      </c>
      <c r="E25" s="176">
        <f t="shared" si="1"/>
        <v>2172.1696000000002</v>
      </c>
    </row>
    <row r="26" spans="2:5" x14ac:dyDescent="0.2">
      <c r="B26" s="90">
        <v>1586.31</v>
      </c>
      <c r="D26" s="90">
        <f t="shared" si="0"/>
        <v>253.80959999999999</v>
      </c>
      <c r="E26" s="90">
        <f t="shared" si="1"/>
        <v>1840.1196</v>
      </c>
    </row>
    <row r="27" spans="2:5" x14ac:dyDescent="0.2">
      <c r="B27" s="90">
        <v>1937.71</v>
      </c>
      <c r="D27" s="90">
        <f t="shared" si="0"/>
        <v>310.03360000000004</v>
      </c>
      <c r="E27" s="90">
        <f t="shared" si="1"/>
        <v>2247.7436000000002</v>
      </c>
    </row>
    <row r="28" spans="2:5" x14ac:dyDescent="0.2">
      <c r="B28" s="90">
        <v>9486.08</v>
      </c>
      <c r="D28" s="90">
        <f t="shared" si="0"/>
        <v>1517.7728</v>
      </c>
      <c r="E28" s="90">
        <f t="shared" si="1"/>
        <v>11003.852800000001</v>
      </c>
    </row>
    <row r="29" spans="2:5" x14ac:dyDescent="0.2">
      <c r="B29" s="90">
        <v>99</v>
      </c>
      <c r="D29" s="90">
        <f t="shared" si="0"/>
        <v>15.84</v>
      </c>
      <c r="E29" s="90">
        <f t="shared" si="1"/>
        <v>114.84</v>
      </c>
    </row>
    <row r="30" spans="2:5" x14ac:dyDescent="0.2">
      <c r="B30" s="90">
        <v>2338.31</v>
      </c>
      <c r="D30" s="90">
        <f t="shared" si="0"/>
        <v>374.12959999999998</v>
      </c>
      <c r="E30" s="90">
        <f t="shared" si="1"/>
        <v>2712.4395999999997</v>
      </c>
    </row>
    <row r="31" spans="2:5" x14ac:dyDescent="0.2">
      <c r="B31" s="90">
        <v>4025.9</v>
      </c>
      <c r="D31" s="90">
        <f t="shared" si="0"/>
        <v>644.14400000000001</v>
      </c>
      <c r="E31" s="90">
        <f t="shared" si="1"/>
        <v>4670.0439999999999</v>
      </c>
    </row>
    <row r="32" spans="2:5" x14ac:dyDescent="0.2">
      <c r="B32" s="90">
        <v>4907.91</v>
      </c>
      <c r="D32" s="90">
        <f t="shared" si="0"/>
        <v>785.26559999999995</v>
      </c>
      <c r="E32" s="90">
        <f t="shared" si="1"/>
        <v>5693.1755999999996</v>
      </c>
    </row>
    <row r="33" spans="2:5" x14ac:dyDescent="0.2">
      <c r="B33" s="90">
        <v>795.38</v>
      </c>
      <c r="D33" s="90">
        <f t="shared" si="0"/>
        <v>127.2608</v>
      </c>
      <c r="E33" s="90">
        <f t="shared" si="1"/>
        <v>922.64080000000001</v>
      </c>
    </row>
    <row r="34" spans="2:5" x14ac:dyDescent="0.2">
      <c r="B34" s="90">
        <v>3512.95</v>
      </c>
      <c r="D34" s="90">
        <f t="shared" si="0"/>
        <v>562.072</v>
      </c>
      <c r="E34" s="90">
        <f t="shared" si="1"/>
        <v>4075.0219999999999</v>
      </c>
    </row>
    <row r="35" spans="2:5" x14ac:dyDescent="0.2">
      <c r="B35" s="90">
        <v>4978.05</v>
      </c>
      <c r="D35" s="90">
        <f t="shared" si="0"/>
        <v>796.48800000000006</v>
      </c>
      <c r="E35" s="90">
        <f t="shared" si="1"/>
        <v>5774.5380000000005</v>
      </c>
    </row>
    <row r="36" spans="2:5" x14ac:dyDescent="0.2">
      <c r="B36" s="90">
        <v>4907.91</v>
      </c>
      <c r="D36" s="90">
        <f t="shared" si="0"/>
        <v>785.26559999999995</v>
      </c>
      <c r="E36" s="90">
        <f t="shared" si="1"/>
        <v>5693.1755999999996</v>
      </c>
    </row>
    <row r="37" spans="2:5" x14ac:dyDescent="0.2">
      <c r="B37" s="90">
        <v>1937.71</v>
      </c>
      <c r="D37" s="90">
        <f t="shared" si="0"/>
        <v>310.03360000000004</v>
      </c>
      <c r="E37" s="90">
        <f t="shared" si="1"/>
        <v>2247.7436000000002</v>
      </c>
    </row>
    <row r="38" spans="2:5" x14ac:dyDescent="0.2">
      <c r="B38" s="90">
        <v>2338.31</v>
      </c>
      <c r="D38" s="90">
        <f t="shared" si="0"/>
        <v>374.12959999999998</v>
      </c>
      <c r="E38" s="90">
        <f t="shared" si="1"/>
        <v>2712.4395999999997</v>
      </c>
    </row>
    <row r="41" spans="2:5" x14ac:dyDescent="0.2">
      <c r="B41" s="90">
        <f>SUM(B4:B40)</f>
        <v>130881.45</v>
      </c>
      <c r="D41" s="90">
        <f>SUM(D4:D40)</f>
        <v>20941.031999999999</v>
      </c>
      <c r="E41" s="90">
        <f>SUM(E4:E40)</f>
        <v>151822.48199999996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workbookViewId="0">
      <selection activeCell="J86" sqref="A1:J86"/>
    </sheetView>
  </sheetViews>
  <sheetFormatPr baseColWidth="10" defaultRowHeight="11.25" outlineLevelRow="1" x14ac:dyDescent="0.2"/>
  <cols>
    <col min="1" max="1" width="11.42578125" style="9"/>
    <col min="2" max="2" width="14.7109375" style="9" customWidth="1"/>
    <col min="3" max="3" width="11.5703125" style="9" customWidth="1"/>
    <col min="4" max="4" width="8" style="9" bestFit="1" customWidth="1"/>
    <col min="5" max="5" width="25" style="9" bestFit="1" customWidth="1"/>
    <col min="6" max="6" width="10.7109375" style="48" bestFit="1" customWidth="1"/>
    <col min="7" max="7" width="7.85546875" style="9" bestFit="1" customWidth="1"/>
    <col min="8" max="8" width="8.7109375" style="9" bestFit="1" customWidth="1"/>
    <col min="9" max="9" width="11.140625" style="9" bestFit="1" customWidth="1"/>
    <col min="10" max="10" width="12.42578125" style="9" bestFit="1" customWidth="1"/>
    <col min="11" max="11" width="6.85546875" style="9" customWidth="1"/>
    <col min="12" max="12" width="16.85546875" style="9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236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x14ac:dyDescent="0.2">
      <c r="A6" s="12" t="s">
        <v>22</v>
      </c>
      <c r="B6" s="13" t="s">
        <v>23</v>
      </c>
      <c r="C6" s="14"/>
      <c r="D6" s="15"/>
      <c r="E6" s="16"/>
      <c r="G6" s="49"/>
      <c r="H6" s="19"/>
      <c r="I6" s="20"/>
      <c r="J6" s="20"/>
    </row>
    <row r="7" spans="1:12" outlineLevel="1" x14ac:dyDescent="0.2">
      <c r="A7" s="21" t="s">
        <v>6</v>
      </c>
      <c r="B7" s="21" t="s">
        <v>7</v>
      </c>
      <c r="C7" s="21" t="s">
        <v>8</v>
      </c>
      <c r="D7" s="50" t="s">
        <v>9</v>
      </c>
      <c r="E7" s="23"/>
      <c r="F7" s="24" t="s">
        <v>10</v>
      </c>
      <c r="G7" s="25" t="s">
        <v>6</v>
      </c>
      <c r="H7" s="25" t="s">
        <v>7</v>
      </c>
      <c r="I7" s="24" t="s">
        <v>11</v>
      </c>
      <c r="J7" s="24" t="s">
        <v>24</v>
      </c>
    </row>
    <row r="8" spans="1:12" outlineLevel="1" x14ac:dyDescent="0.2">
      <c r="A8" s="17"/>
      <c r="B8" s="51"/>
      <c r="C8" s="17"/>
      <c r="D8" s="17"/>
      <c r="E8" s="23"/>
      <c r="F8" s="17"/>
      <c r="G8" s="17"/>
      <c r="H8" s="19"/>
      <c r="I8" s="20"/>
      <c r="J8" s="52"/>
    </row>
    <row r="9" spans="1:12" outlineLevel="1" x14ac:dyDescent="0.2">
      <c r="A9" s="53" t="s">
        <v>30</v>
      </c>
      <c r="B9" s="54">
        <v>42700</v>
      </c>
      <c r="C9" s="53" t="s">
        <v>31</v>
      </c>
      <c r="D9" s="55" t="s">
        <v>32</v>
      </c>
      <c r="E9" s="53" t="s">
        <v>28</v>
      </c>
      <c r="F9" s="49">
        <v>13824.97</v>
      </c>
      <c r="G9" s="17"/>
      <c r="H9" s="19"/>
      <c r="I9" s="20"/>
      <c r="J9" s="52">
        <f t="shared" ref="J9:J19" si="0">+F9-I9</f>
        <v>13824.97</v>
      </c>
    </row>
    <row r="10" spans="1:12" outlineLevel="1" x14ac:dyDescent="0.2">
      <c r="A10" s="53" t="s">
        <v>36</v>
      </c>
      <c r="B10" s="54">
        <v>42703</v>
      </c>
      <c r="C10" s="53" t="s">
        <v>37</v>
      </c>
      <c r="D10" s="55" t="s">
        <v>38</v>
      </c>
      <c r="E10" s="53" t="s">
        <v>28</v>
      </c>
      <c r="F10" s="49">
        <v>7828.78</v>
      </c>
      <c r="G10" s="53"/>
      <c r="H10" s="58"/>
      <c r="I10" s="59"/>
      <c r="J10" s="52">
        <f t="shared" si="0"/>
        <v>7828.78</v>
      </c>
    </row>
    <row r="11" spans="1:12" outlineLevel="1" x14ac:dyDescent="0.2">
      <c r="A11" s="53" t="s">
        <v>162</v>
      </c>
      <c r="B11" s="54">
        <v>42737</v>
      </c>
      <c r="C11" s="55" t="s">
        <v>47</v>
      </c>
      <c r="D11" s="55" t="s">
        <v>47</v>
      </c>
      <c r="E11" s="53" t="s">
        <v>28</v>
      </c>
      <c r="F11" s="49">
        <v>13350.25</v>
      </c>
      <c r="G11" s="53"/>
      <c r="H11" s="58"/>
      <c r="I11" s="59"/>
      <c r="J11" s="52">
        <f t="shared" si="0"/>
        <v>13350.25</v>
      </c>
    </row>
    <row r="12" spans="1:12" outlineLevel="1" x14ac:dyDescent="0.2">
      <c r="A12" s="53" t="s">
        <v>163</v>
      </c>
      <c r="B12" s="54">
        <v>42737</v>
      </c>
      <c r="C12" s="55" t="s">
        <v>50</v>
      </c>
      <c r="D12" s="55" t="s">
        <v>50</v>
      </c>
      <c r="E12" s="53" t="s">
        <v>28</v>
      </c>
      <c r="F12" s="49">
        <v>12414.78</v>
      </c>
      <c r="G12" s="53"/>
      <c r="H12" s="58"/>
      <c r="I12" s="59"/>
      <c r="J12" s="52">
        <f t="shared" si="0"/>
        <v>12414.78</v>
      </c>
    </row>
    <row r="13" spans="1:12" outlineLevel="1" x14ac:dyDescent="0.2">
      <c r="A13" s="53" t="s">
        <v>164</v>
      </c>
      <c r="B13" s="54">
        <v>42737</v>
      </c>
      <c r="C13" s="55" t="s">
        <v>44</v>
      </c>
      <c r="D13" s="55" t="s">
        <v>44</v>
      </c>
      <c r="E13" s="53" t="s">
        <v>28</v>
      </c>
      <c r="F13" s="49">
        <v>13597.1</v>
      </c>
      <c r="G13" s="53"/>
      <c r="H13" s="58"/>
      <c r="I13" s="59"/>
      <c r="J13" s="52">
        <f t="shared" si="0"/>
        <v>13597.1</v>
      </c>
    </row>
    <row r="14" spans="1:12" outlineLevel="1" x14ac:dyDescent="0.2">
      <c r="A14" s="53" t="s">
        <v>165</v>
      </c>
      <c r="B14" s="54">
        <v>42737</v>
      </c>
      <c r="C14" s="55" t="s">
        <v>41</v>
      </c>
      <c r="D14" s="55" t="s">
        <v>41</v>
      </c>
      <c r="E14" s="53" t="s">
        <v>28</v>
      </c>
      <c r="F14" s="49">
        <v>13813.77</v>
      </c>
      <c r="G14" s="53"/>
      <c r="H14" s="58"/>
      <c r="I14" s="59"/>
      <c r="J14" s="52">
        <f t="shared" si="0"/>
        <v>13813.77</v>
      </c>
    </row>
    <row r="15" spans="1:12" s="98" customFormat="1" outlineLevel="1" x14ac:dyDescent="0.2">
      <c r="A15" s="98" t="s">
        <v>168</v>
      </c>
      <c r="B15" s="95">
        <v>42758</v>
      </c>
      <c r="C15" s="98" t="s">
        <v>169</v>
      </c>
      <c r="D15" s="98" t="s">
        <v>170</v>
      </c>
      <c r="E15" s="98" t="s">
        <v>28</v>
      </c>
      <c r="F15" s="79">
        <v>51493.760000000002</v>
      </c>
      <c r="G15" s="53"/>
      <c r="H15" s="58"/>
      <c r="I15" s="59"/>
      <c r="J15" s="52">
        <f t="shared" si="0"/>
        <v>51493.760000000002</v>
      </c>
    </row>
    <row r="16" spans="1:12" s="98" customFormat="1" outlineLevel="1" x14ac:dyDescent="0.2">
      <c r="A16" s="98" t="s">
        <v>171</v>
      </c>
      <c r="B16" s="95">
        <v>42759</v>
      </c>
      <c r="C16" s="98" t="s">
        <v>172</v>
      </c>
      <c r="D16" s="98" t="s">
        <v>173</v>
      </c>
      <c r="E16" s="98" t="s">
        <v>28</v>
      </c>
      <c r="F16" s="79">
        <v>12127.61</v>
      </c>
      <c r="G16" s="53"/>
      <c r="H16" s="58"/>
      <c r="I16" s="59"/>
      <c r="J16" s="52">
        <f t="shared" si="0"/>
        <v>12127.61</v>
      </c>
    </row>
    <row r="17" spans="1:11" s="98" customFormat="1" outlineLevel="1" x14ac:dyDescent="0.2">
      <c r="A17" s="98" t="s">
        <v>174</v>
      </c>
      <c r="B17" s="95">
        <v>42759</v>
      </c>
      <c r="C17" s="98" t="s">
        <v>175</v>
      </c>
      <c r="D17" s="98" t="s">
        <v>176</v>
      </c>
      <c r="E17" s="98" t="s">
        <v>28</v>
      </c>
      <c r="F17" s="79">
        <v>13695.31</v>
      </c>
      <c r="G17" s="53"/>
      <c r="H17" s="58"/>
      <c r="I17" s="59"/>
      <c r="J17" s="52">
        <f t="shared" si="0"/>
        <v>13695.31</v>
      </c>
    </row>
    <row r="18" spans="1:11" s="98" customFormat="1" outlineLevel="1" x14ac:dyDescent="0.2">
      <c r="A18" s="98" t="s">
        <v>206</v>
      </c>
      <c r="B18" s="95">
        <v>42765</v>
      </c>
      <c r="C18" s="98" t="s">
        <v>207</v>
      </c>
      <c r="D18" s="98" t="s">
        <v>208</v>
      </c>
      <c r="E18" s="98" t="s">
        <v>28</v>
      </c>
      <c r="F18" s="79">
        <v>36255.230000000003</v>
      </c>
      <c r="G18" s="53"/>
      <c r="H18" s="58"/>
      <c r="I18" s="59"/>
      <c r="J18" s="52">
        <f t="shared" si="0"/>
        <v>36255.230000000003</v>
      </c>
    </row>
    <row r="19" spans="1:11" s="98" customFormat="1" outlineLevel="1" x14ac:dyDescent="0.2">
      <c r="A19" s="98" t="s">
        <v>209</v>
      </c>
      <c r="B19" s="95">
        <v>42765</v>
      </c>
      <c r="C19" s="98" t="s">
        <v>210</v>
      </c>
      <c r="D19" s="98" t="s">
        <v>211</v>
      </c>
      <c r="E19" s="98" t="s">
        <v>28</v>
      </c>
      <c r="F19" s="79">
        <v>34908.46</v>
      </c>
      <c r="G19" s="53"/>
      <c r="H19" s="58"/>
      <c r="I19" s="59"/>
      <c r="J19" s="52">
        <f t="shared" si="0"/>
        <v>34908.46</v>
      </c>
    </row>
    <row r="20" spans="1:11" outlineLevel="1" x14ac:dyDescent="0.2">
      <c r="A20" s="53"/>
      <c r="B20" s="54"/>
      <c r="C20" s="53"/>
      <c r="D20" s="55"/>
      <c r="E20" s="98"/>
      <c r="F20" s="49"/>
      <c r="G20" s="53"/>
      <c r="H20" s="58"/>
      <c r="I20" s="59"/>
      <c r="J20" s="52"/>
    </row>
    <row r="21" spans="1:11" outlineLevel="1" x14ac:dyDescent="0.2">
      <c r="A21" s="53"/>
      <c r="B21" s="53"/>
      <c r="C21" s="53"/>
      <c r="D21" s="17"/>
      <c r="E21" s="16"/>
      <c r="F21" s="60" t="s">
        <v>19</v>
      </c>
      <c r="G21" s="53"/>
      <c r="H21" s="44"/>
      <c r="I21" s="49"/>
      <c r="J21" s="45">
        <f>+SUM(J8:J19)</f>
        <v>223310.02000000002</v>
      </c>
    </row>
    <row r="22" spans="1:11" ht="12" outlineLevel="1" thickBot="1" x14ac:dyDescent="0.25">
      <c r="A22" s="53"/>
      <c r="B22" s="53"/>
      <c r="C22" s="53"/>
      <c r="D22" s="17"/>
      <c r="E22" s="16"/>
      <c r="F22" s="60" t="s">
        <v>20</v>
      </c>
      <c r="G22" s="53"/>
      <c r="H22" s="44"/>
      <c r="I22" s="49"/>
      <c r="J22" s="61">
        <v>223310.02</v>
      </c>
    </row>
    <row r="23" spans="1:11" ht="12" outlineLevel="1" thickTop="1" x14ac:dyDescent="0.2">
      <c r="A23" s="53"/>
      <c r="B23" s="53"/>
      <c r="C23" s="53"/>
      <c r="D23" s="17"/>
      <c r="E23" s="16"/>
      <c r="F23" s="60" t="s">
        <v>21</v>
      </c>
      <c r="G23" s="53"/>
      <c r="H23" s="44"/>
      <c r="I23" s="49"/>
      <c r="J23" s="47">
        <f>+J21-J22</f>
        <v>0</v>
      </c>
    </row>
    <row r="24" spans="1:11" outlineLevel="1" x14ac:dyDescent="0.2"/>
    <row r="25" spans="1:11" x14ac:dyDescent="0.2">
      <c r="A25" s="12" t="s">
        <v>51</v>
      </c>
      <c r="B25" s="13" t="s">
        <v>52</v>
      </c>
      <c r="C25" s="14"/>
      <c r="D25" s="15"/>
      <c r="E25" s="62"/>
      <c r="F25" s="63"/>
      <c r="G25" s="49"/>
      <c r="H25" s="19"/>
      <c r="I25" s="20"/>
      <c r="J25" s="20"/>
    </row>
    <row r="26" spans="1:11" outlineLevel="1" x14ac:dyDescent="0.2">
      <c r="A26" s="21" t="s">
        <v>6</v>
      </c>
      <c r="B26" s="21" t="s">
        <v>7</v>
      </c>
      <c r="C26" s="21" t="s">
        <v>8</v>
      </c>
      <c r="D26" s="50" t="s">
        <v>9</v>
      </c>
      <c r="E26" s="23"/>
      <c r="F26" s="24" t="s">
        <v>10</v>
      </c>
      <c r="G26" s="25" t="s">
        <v>6</v>
      </c>
      <c r="H26" s="25" t="s">
        <v>7</v>
      </c>
      <c r="I26" s="24" t="s">
        <v>11</v>
      </c>
      <c r="J26" s="24" t="s">
        <v>24</v>
      </c>
      <c r="K26" s="53"/>
    </row>
    <row r="27" spans="1:11" outlineLevel="1" x14ac:dyDescent="0.2">
      <c r="A27" s="94" t="s">
        <v>166</v>
      </c>
      <c r="B27" s="95">
        <v>42737</v>
      </c>
      <c r="C27" s="96" t="s">
        <v>91</v>
      </c>
      <c r="D27" s="55"/>
      <c r="E27" s="97" t="s">
        <v>28</v>
      </c>
      <c r="F27" s="79">
        <v>5666.51</v>
      </c>
      <c r="G27" s="17"/>
      <c r="H27" s="51"/>
      <c r="I27" s="64"/>
      <c r="J27" s="65">
        <f t="shared" ref="J27:J42" si="1">+F27-I27</f>
        <v>5666.51</v>
      </c>
      <c r="K27" s="53"/>
    </row>
    <row r="28" spans="1:11" s="98" customFormat="1" outlineLevel="1" x14ac:dyDescent="0.2">
      <c r="A28" s="98" t="s">
        <v>177</v>
      </c>
      <c r="B28" s="95">
        <v>42756</v>
      </c>
      <c r="C28" s="98" t="s">
        <v>178</v>
      </c>
      <c r="D28" s="98" t="s">
        <v>191</v>
      </c>
      <c r="E28" s="98" t="s">
        <v>28</v>
      </c>
      <c r="F28" s="49">
        <v>50734.12</v>
      </c>
      <c r="G28" s="17"/>
      <c r="H28" s="51"/>
      <c r="I28" s="64"/>
      <c r="J28" s="52">
        <f t="shared" si="1"/>
        <v>50734.12</v>
      </c>
      <c r="K28" s="53"/>
    </row>
    <row r="29" spans="1:11" s="98" customFormat="1" outlineLevel="1" x14ac:dyDescent="0.2">
      <c r="A29" s="98" t="s">
        <v>179</v>
      </c>
      <c r="B29" s="95">
        <v>42760</v>
      </c>
      <c r="C29" s="98" t="s">
        <v>180</v>
      </c>
      <c r="D29" s="98" t="s">
        <v>192</v>
      </c>
      <c r="E29" s="98" t="s">
        <v>28</v>
      </c>
      <c r="F29" s="49">
        <v>9392.24</v>
      </c>
      <c r="G29" s="17"/>
      <c r="H29" s="51"/>
      <c r="I29" s="64"/>
      <c r="J29" s="52">
        <f t="shared" si="1"/>
        <v>9392.24</v>
      </c>
      <c r="K29" s="53"/>
    </row>
    <row r="30" spans="1:11" s="98" customFormat="1" outlineLevel="1" x14ac:dyDescent="0.2">
      <c r="A30" s="98" t="s">
        <v>181</v>
      </c>
      <c r="B30" s="95">
        <v>42760</v>
      </c>
      <c r="C30" s="98" t="s">
        <v>182</v>
      </c>
      <c r="D30" s="98" t="s">
        <v>193</v>
      </c>
      <c r="E30" s="98" t="s">
        <v>28</v>
      </c>
      <c r="F30" s="49">
        <v>44264.09</v>
      </c>
      <c r="G30" s="17"/>
      <c r="H30" s="51"/>
      <c r="I30" s="64"/>
      <c r="J30" s="52">
        <f t="shared" si="1"/>
        <v>44264.09</v>
      </c>
      <c r="K30" s="53"/>
    </row>
    <row r="31" spans="1:11" s="98" customFormat="1" outlineLevel="1" x14ac:dyDescent="0.2">
      <c r="A31" s="98" t="s">
        <v>183</v>
      </c>
      <c r="B31" s="95">
        <v>42761</v>
      </c>
      <c r="C31" s="98" t="s">
        <v>184</v>
      </c>
      <c r="D31" s="98" t="s">
        <v>194</v>
      </c>
      <c r="E31" s="98" t="s">
        <v>28</v>
      </c>
      <c r="F31" s="49">
        <v>14243</v>
      </c>
      <c r="G31" s="17"/>
      <c r="H31" s="51"/>
      <c r="I31" s="64"/>
      <c r="J31" s="52">
        <f t="shared" si="1"/>
        <v>14243</v>
      </c>
      <c r="K31" s="53"/>
    </row>
    <row r="32" spans="1:11" s="98" customFormat="1" outlineLevel="1" x14ac:dyDescent="0.2">
      <c r="A32" s="98" t="s">
        <v>185</v>
      </c>
      <c r="B32" s="95">
        <v>42761</v>
      </c>
      <c r="C32" s="98" t="s">
        <v>186</v>
      </c>
      <c r="D32" s="98" t="s">
        <v>195</v>
      </c>
      <c r="E32" s="98" t="s">
        <v>28</v>
      </c>
      <c r="F32" s="49">
        <v>22689.81</v>
      </c>
      <c r="G32" s="17"/>
      <c r="H32" s="51"/>
      <c r="I32" s="64"/>
      <c r="J32" s="52">
        <f t="shared" si="1"/>
        <v>22689.81</v>
      </c>
      <c r="K32" s="53"/>
    </row>
    <row r="33" spans="1:11" s="98" customFormat="1" outlineLevel="1" x14ac:dyDescent="0.2">
      <c r="A33" s="98" t="s">
        <v>187</v>
      </c>
      <c r="B33" s="95">
        <v>42762</v>
      </c>
      <c r="C33" s="98" t="s">
        <v>188</v>
      </c>
      <c r="D33" s="98" t="s">
        <v>196</v>
      </c>
      <c r="E33" s="98" t="s">
        <v>28</v>
      </c>
      <c r="F33" s="49">
        <v>14588.03</v>
      </c>
      <c r="G33" s="17"/>
      <c r="H33" s="51"/>
      <c r="I33" s="64"/>
      <c r="J33" s="52">
        <f t="shared" si="1"/>
        <v>14588.03</v>
      </c>
      <c r="K33" s="53"/>
    </row>
    <row r="34" spans="1:11" outlineLevel="1" x14ac:dyDescent="0.2">
      <c r="A34" s="98" t="s">
        <v>189</v>
      </c>
      <c r="B34" s="95">
        <v>42763</v>
      </c>
      <c r="C34" s="98" t="s">
        <v>190</v>
      </c>
      <c r="D34" s="98" t="s">
        <v>197</v>
      </c>
      <c r="E34" s="98" t="s">
        <v>28</v>
      </c>
      <c r="F34" s="49">
        <v>64832.23</v>
      </c>
      <c r="G34" s="17"/>
      <c r="H34" s="51"/>
      <c r="I34" s="64"/>
      <c r="J34" s="52">
        <f t="shared" si="1"/>
        <v>64832.23</v>
      </c>
      <c r="K34" s="53"/>
    </row>
    <row r="35" spans="1:11" s="98" customFormat="1" outlineLevel="1" x14ac:dyDescent="0.2">
      <c r="A35" s="98" t="s">
        <v>212</v>
      </c>
      <c r="B35" s="95">
        <v>42765</v>
      </c>
      <c r="C35" s="98" t="s">
        <v>213</v>
      </c>
      <c r="D35" s="98" t="s">
        <v>225</v>
      </c>
      <c r="E35" s="98" t="s">
        <v>28</v>
      </c>
      <c r="F35" s="49">
        <v>11593.43</v>
      </c>
      <c r="G35" s="17"/>
      <c r="H35" s="51"/>
      <c r="I35" s="64"/>
      <c r="J35" s="52">
        <f t="shared" si="1"/>
        <v>11593.43</v>
      </c>
      <c r="K35" s="53"/>
    </row>
    <row r="36" spans="1:11" s="98" customFormat="1" outlineLevel="1" x14ac:dyDescent="0.2">
      <c r="A36" s="98" t="s">
        <v>214</v>
      </c>
      <c r="B36" s="95">
        <v>42765</v>
      </c>
      <c r="C36" s="98" t="s">
        <v>215</v>
      </c>
      <c r="D36" s="98" t="s">
        <v>226</v>
      </c>
      <c r="E36" s="98" t="s">
        <v>28</v>
      </c>
      <c r="F36" s="49">
        <v>47613.31</v>
      </c>
      <c r="G36" s="17"/>
      <c r="H36" s="51"/>
      <c r="I36" s="64"/>
      <c r="J36" s="52">
        <f t="shared" si="1"/>
        <v>47613.31</v>
      </c>
      <c r="K36" s="53"/>
    </row>
    <row r="37" spans="1:11" s="98" customFormat="1" outlineLevel="1" x14ac:dyDescent="0.2">
      <c r="A37" s="98" t="s">
        <v>73</v>
      </c>
      <c r="B37" s="95">
        <v>42766</v>
      </c>
      <c r="C37" s="98" t="s">
        <v>216</v>
      </c>
      <c r="D37" s="98" t="s">
        <v>227</v>
      </c>
      <c r="E37" s="98" t="s">
        <v>28</v>
      </c>
      <c r="F37" s="49">
        <v>3301.46</v>
      </c>
      <c r="G37" s="17"/>
      <c r="H37" s="51"/>
      <c r="I37" s="64"/>
      <c r="J37" s="52">
        <f t="shared" si="1"/>
        <v>3301.46</v>
      </c>
      <c r="K37" s="53"/>
    </row>
    <row r="38" spans="1:11" s="98" customFormat="1" outlineLevel="1" x14ac:dyDescent="0.2">
      <c r="A38" s="98" t="s">
        <v>79</v>
      </c>
      <c r="B38" s="95">
        <v>42766</v>
      </c>
      <c r="C38" s="98" t="s">
        <v>217</v>
      </c>
      <c r="D38" s="98" t="s">
        <v>228</v>
      </c>
      <c r="E38" s="98" t="s">
        <v>28</v>
      </c>
      <c r="F38" s="49">
        <v>9732.35</v>
      </c>
      <c r="G38" s="17"/>
      <c r="H38" s="51"/>
      <c r="I38" s="64"/>
      <c r="J38" s="52">
        <f t="shared" si="1"/>
        <v>9732.35</v>
      </c>
      <c r="K38" s="53"/>
    </row>
    <row r="39" spans="1:11" s="98" customFormat="1" outlineLevel="1" x14ac:dyDescent="0.2">
      <c r="A39" s="98" t="s">
        <v>82</v>
      </c>
      <c r="B39" s="95">
        <v>42766</v>
      </c>
      <c r="C39" s="98" t="s">
        <v>218</v>
      </c>
      <c r="D39" s="98" t="s">
        <v>229</v>
      </c>
      <c r="E39" s="98" t="s">
        <v>28</v>
      </c>
      <c r="F39" s="49">
        <v>11436.61</v>
      </c>
      <c r="G39" s="17"/>
      <c r="H39" s="51"/>
      <c r="I39" s="64"/>
      <c r="J39" s="52">
        <f t="shared" si="1"/>
        <v>11436.61</v>
      </c>
      <c r="K39" s="53"/>
    </row>
    <row r="40" spans="1:11" s="98" customFormat="1" outlineLevel="1" x14ac:dyDescent="0.2">
      <c r="A40" s="98" t="s">
        <v>219</v>
      </c>
      <c r="B40" s="95">
        <v>42766</v>
      </c>
      <c r="C40" s="98" t="s">
        <v>220</v>
      </c>
      <c r="D40" s="98" t="s">
        <v>230</v>
      </c>
      <c r="E40" s="98" t="s">
        <v>28</v>
      </c>
      <c r="F40" s="49">
        <v>62020.97</v>
      </c>
      <c r="G40" s="17"/>
      <c r="H40" s="51"/>
      <c r="I40" s="64"/>
      <c r="J40" s="52">
        <f t="shared" si="1"/>
        <v>62020.97</v>
      </c>
      <c r="K40" s="53"/>
    </row>
    <row r="41" spans="1:11" s="98" customFormat="1" outlineLevel="1" x14ac:dyDescent="0.2">
      <c r="A41" s="98" t="s">
        <v>221</v>
      </c>
      <c r="B41" s="95">
        <v>42766</v>
      </c>
      <c r="C41" s="98" t="s">
        <v>222</v>
      </c>
      <c r="D41" s="98" t="s">
        <v>231</v>
      </c>
      <c r="E41" s="98" t="s">
        <v>28</v>
      </c>
      <c r="F41" s="49">
        <v>58741.599999999999</v>
      </c>
      <c r="G41" s="17"/>
      <c r="H41" s="51"/>
      <c r="I41" s="64"/>
      <c r="J41" s="52">
        <f t="shared" si="1"/>
        <v>58741.599999999999</v>
      </c>
      <c r="K41" s="53"/>
    </row>
    <row r="42" spans="1:11" s="98" customFormat="1" outlineLevel="1" x14ac:dyDescent="0.2">
      <c r="A42" s="98" t="s">
        <v>223</v>
      </c>
      <c r="B42" s="95">
        <v>42766</v>
      </c>
      <c r="C42" s="98" t="s">
        <v>224</v>
      </c>
      <c r="D42" s="98" t="s">
        <v>232</v>
      </c>
      <c r="E42" s="98" t="s">
        <v>28</v>
      </c>
      <c r="F42" s="49">
        <v>72972.240000000005</v>
      </c>
      <c r="G42" s="17"/>
      <c r="H42" s="51"/>
      <c r="I42" s="64"/>
      <c r="J42" s="52">
        <f t="shared" si="1"/>
        <v>72972.240000000005</v>
      </c>
      <c r="K42" s="53"/>
    </row>
    <row r="43" spans="1:11" s="98" customFormat="1" outlineLevel="1" x14ac:dyDescent="0.2">
      <c r="B43" s="95"/>
      <c r="F43" s="49"/>
      <c r="G43" s="17"/>
      <c r="H43" s="51"/>
      <c r="I43" s="64"/>
      <c r="J43" s="52"/>
      <c r="K43" s="53"/>
    </row>
    <row r="44" spans="1:11" s="98" customFormat="1" outlineLevel="1" x14ac:dyDescent="0.2">
      <c r="B44" s="95"/>
      <c r="D44" s="55"/>
      <c r="E44" s="53"/>
      <c r="F44" s="49"/>
      <c r="G44" s="17"/>
      <c r="H44" s="51"/>
      <c r="I44" s="64"/>
      <c r="J44" s="52"/>
      <c r="K44" s="53"/>
    </row>
    <row r="45" spans="1:11" outlineLevel="1" x14ac:dyDescent="0.2">
      <c r="A45" s="53"/>
      <c r="B45" s="54"/>
      <c r="C45" s="53"/>
      <c r="D45" s="55"/>
      <c r="E45" s="53"/>
      <c r="F45" s="60" t="s">
        <v>19</v>
      </c>
      <c r="G45" s="53"/>
      <c r="H45" s="44"/>
      <c r="I45" s="49"/>
      <c r="J45" s="45">
        <f>+SUM(J27:J42)</f>
        <v>503822</v>
      </c>
    </row>
    <row r="46" spans="1:11" ht="12" outlineLevel="1" thickBot="1" x14ac:dyDescent="0.25">
      <c r="A46" s="53"/>
      <c r="B46" s="54"/>
      <c r="C46" s="53"/>
      <c r="D46" s="55"/>
      <c r="E46" s="53"/>
      <c r="F46" s="60" t="s">
        <v>20</v>
      </c>
      <c r="G46" s="53"/>
      <c r="H46" s="44"/>
      <c r="I46" s="49"/>
      <c r="J46" s="67">
        <v>503821.95</v>
      </c>
    </row>
    <row r="47" spans="1:11" outlineLevel="1" x14ac:dyDescent="0.2">
      <c r="A47" s="53"/>
      <c r="B47" s="54"/>
      <c r="C47" s="53"/>
      <c r="D47" s="55"/>
      <c r="E47" s="53"/>
      <c r="F47" s="60" t="s">
        <v>21</v>
      </c>
      <c r="G47" s="53"/>
      <c r="H47" s="44"/>
      <c r="I47" s="49"/>
      <c r="J47" s="47">
        <f>+J45-J46</f>
        <v>4.9999999988358468E-2</v>
      </c>
    </row>
    <row r="48" spans="1:11" outlineLevel="1" x14ac:dyDescent="0.2">
      <c r="E48" s="16"/>
      <c r="F48" s="43"/>
      <c r="H48" s="44"/>
      <c r="J48" s="68"/>
    </row>
    <row r="49" spans="1:10" x14ac:dyDescent="0.2">
      <c r="A49" s="12" t="s">
        <v>102</v>
      </c>
      <c r="B49" s="13" t="s">
        <v>103</v>
      </c>
      <c r="C49" s="14"/>
      <c r="D49" s="69"/>
      <c r="E49" s="49"/>
      <c r="F49" s="20"/>
      <c r="G49" s="18"/>
      <c r="H49" s="19"/>
      <c r="I49" s="20"/>
      <c r="J49" s="20"/>
    </row>
    <row r="50" spans="1:10" outlineLevel="1" x14ac:dyDescent="0.2">
      <c r="A50" s="21" t="s">
        <v>6</v>
      </c>
      <c r="B50" s="21" t="s">
        <v>7</v>
      </c>
      <c r="C50" s="22" t="s">
        <v>8</v>
      </c>
      <c r="D50" s="22" t="s">
        <v>9</v>
      </c>
      <c r="E50" s="70"/>
      <c r="F50" s="24" t="s">
        <v>10</v>
      </c>
      <c r="G50" s="25" t="s">
        <v>6</v>
      </c>
      <c r="H50" s="25" t="s">
        <v>7</v>
      </c>
      <c r="I50" s="24" t="s">
        <v>11</v>
      </c>
      <c r="J50" s="24" t="s">
        <v>24</v>
      </c>
    </row>
    <row r="51" spans="1:10" s="74" customFormat="1" outlineLevel="1" x14ac:dyDescent="0.2">
      <c r="A51" s="17" t="s">
        <v>128</v>
      </c>
      <c r="B51" s="100">
        <v>42703</v>
      </c>
      <c r="C51" s="99" t="s">
        <v>129</v>
      </c>
      <c r="D51" s="72" t="s">
        <v>130</v>
      </c>
      <c r="E51" s="17" t="s">
        <v>28</v>
      </c>
      <c r="F51" s="20">
        <v>4727.8599999999997</v>
      </c>
      <c r="G51" s="17" t="s">
        <v>131</v>
      </c>
      <c r="H51" s="51">
        <v>42734</v>
      </c>
      <c r="I51" s="76">
        <v>3912.72</v>
      </c>
      <c r="J51" s="34">
        <f t="shared" ref="J51:J56" si="2">+F51-I51</f>
        <v>815.13999999999987</v>
      </c>
    </row>
    <row r="52" spans="1:10" s="74" customFormat="1" outlineLevel="1" x14ac:dyDescent="0.2">
      <c r="A52" s="17" t="s">
        <v>132</v>
      </c>
      <c r="B52" s="100">
        <v>42733</v>
      </c>
      <c r="C52" s="99" t="s">
        <v>133</v>
      </c>
      <c r="D52" s="72" t="s">
        <v>134</v>
      </c>
      <c r="E52" s="17" t="s">
        <v>28</v>
      </c>
      <c r="F52" s="20">
        <v>12237.88</v>
      </c>
      <c r="G52" s="17"/>
      <c r="H52" s="51"/>
      <c r="I52" s="76"/>
      <c r="J52" s="34">
        <f t="shared" si="2"/>
        <v>12237.88</v>
      </c>
    </row>
    <row r="53" spans="1:10" s="74" customFormat="1" outlineLevel="1" x14ac:dyDescent="0.2">
      <c r="A53" s="17" t="s">
        <v>141</v>
      </c>
      <c r="B53" s="100">
        <v>42734</v>
      </c>
      <c r="C53" s="99" t="s">
        <v>142</v>
      </c>
      <c r="D53" s="72">
        <v>69898</v>
      </c>
      <c r="E53" s="17" t="s">
        <v>143</v>
      </c>
      <c r="F53" s="20">
        <v>5298.39</v>
      </c>
      <c r="G53" s="17"/>
      <c r="H53" s="51"/>
      <c r="I53" s="76"/>
      <c r="J53" s="34">
        <f t="shared" si="2"/>
        <v>5298.39</v>
      </c>
    </row>
    <row r="54" spans="1:10" s="74" customFormat="1" outlineLevel="1" x14ac:dyDescent="0.2">
      <c r="A54" s="17" t="s">
        <v>150</v>
      </c>
      <c r="B54" s="100">
        <v>42734</v>
      </c>
      <c r="C54" s="99" t="s">
        <v>151</v>
      </c>
      <c r="D54" s="72" t="s">
        <v>152</v>
      </c>
      <c r="E54" s="17" t="s">
        <v>28</v>
      </c>
      <c r="F54" s="20">
        <v>74830.8</v>
      </c>
      <c r="G54" s="17"/>
      <c r="H54" s="51"/>
      <c r="I54" s="76"/>
      <c r="J54" s="34">
        <f t="shared" si="2"/>
        <v>74830.8</v>
      </c>
    </row>
    <row r="55" spans="1:10" s="74" customFormat="1" outlineLevel="1" x14ac:dyDescent="0.2">
      <c r="A55" s="17" t="s">
        <v>198</v>
      </c>
      <c r="B55" s="100">
        <v>42759</v>
      </c>
      <c r="C55" s="99" t="s">
        <v>199</v>
      </c>
      <c r="D55" s="72" t="s">
        <v>200</v>
      </c>
      <c r="E55" s="17" t="s">
        <v>28</v>
      </c>
      <c r="F55" s="20">
        <v>8427.09</v>
      </c>
      <c r="G55" s="17"/>
      <c r="H55" s="51"/>
      <c r="I55" s="76"/>
      <c r="J55" s="34">
        <f t="shared" si="2"/>
        <v>8427.09</v>
      </c>
    </row>
    <row r="56" spans="1:10" s="74" customFormat="1" outlineLevel="1" x14ac:dyDescent="0.2">
      <c r="A56" s="98" t="s">
        <v>233</v>
      </c>
      <c r="B56" s="102">
        <v>42765</v>
      </c>
      <c r="C56" s="103" t="s">
        <v>234</v>
      </c>
      <c r="D56" s="98" t="s">
        <v>235</v>
      </c>
      <c r="E56" s="98" t="s">
        <v>28</v>
      </c>
      <c r="F56" s="79">
        <v>53443.51</v>
      </c>
      <c r="G56" s="17"/>
      <c r="H56" s="51"/>
      <c r="I56" s="76"/>
      <c r="J56" s="34">
        <f t="shared" si="2"/>
        <v>53443.51</v>
      </c>
    </row>
    <row r="57" spans="1:10" s="74" customFormat="1" outlineLevel="1" x14ac:dyDescent="0.2">
      <c r="A57" s="17"/>
      <c r="B57" s="51"/>
      <c r="C57" s="17"/>
      <c r="D57" s="19"/>
      <c r="E57" s="17"/>
      <c r="F57" s="20"/>
      <c r="G57" s="17"/>
      <c r="H57" s="51"/>
      <c r="I57" s="76"/>
      <c r="J57" s="34"/>
    </row>
    <row r="58" spans="1:10" s="74" customFormat="1" outlineLevel="1" x14ac:dyDescent="0.2">
      <c r="A58" s="9"/>
      <c r="B58" s="9"/>
      <c r="C58" s="9"/>
      <c r="D58" s="9"/>
      <c r="E58" s="16"/>
      <c r="F58" s="43" t="s">
        <v>19</v>
      </c>
      <c r="G58" s="9"/>
      <c r="H58" s="44"/>
      <c r="I58" s="36"/>
      <c r="J58" s="68">
        <f>+SUM(J51:J56)</f>
        <v>155052.81</v>
      </c>
    </row>
    <row r="59" spans="1:10" s="74" customFormat="1" ht="12" outlineLevel="1" thickBot="1" x14ac:dyDescent="0.25">
      <c r="A59" s="9"/>
      <c r="B59" s="9"/>
      <c r="C59" s="9"/>
      <c r="D59" s="9"/>
      <c r="E59" s="16"/>
      <c r="F59" s="43" t="s">
        <v>20</v>
      </c>
      <c r="G59" s="9"/>
      <c r="H59" s="44"/>
      <c r="I59" s="36"/>
      <c r="J59" s="77">
        <v>155053.72</v>
      </c>
    </row>
    <row r="60" spans="1:10" s="74" customFormat="1" ht="12" outlineLevel="1" thickTop="1" x14ac:dyDescent="0.2">
      <c r="A60" s="9"/>
      <c r="B60" s="9"/>
      <c r="C60" s="9"/>
      <c r="D60" s="9"/>
      <c r="E60" s="16"/>
      <c r="F60" s="43" t="s">
        <v>21</v>
      </c>
      <c r="G60" s="9"/>
      <c r="H60" s="44"/>
      <c r="I60" s="36"/>
      <c r="J60" s="78">
        <f>+J58-J59</f>
        <v>-0.91000000000349246</v>
      </c>
    </row>
    <row r="61" spans="1:10" outlineLevel="1" x14ac:dyDescent="0.2">
      <c r="E61" s="79"/>
      <c r="F61" s="42"/>
    </row>
    <row r="62" spans="1:10" x14ac:dyDescent="0.2">
      <c r="A62" s="12" t="s">
        <v>153</v>
      </c>
      <c r="B62" s="13" t="s">
        <v>154</v>
      </c>
      <c r="C62" s="14"/>
      <c r="D62" s="15" t="s">
        <v>167</v>
      </c>
      <c r="E62" s="16"/>
      <c r="F62" s="17"/>
      <c r="G62" s="18"/>
      <c r="H62" s="19"/>
      <c r="I62" s="20"/>
      <c r="J62" s="20"/>
    </row>
    <row r="63" spans="1:10" outlineLevel="1" x14ac:dyDescent="0.2">
      <c r="A63" s="21" t="s">
        <v>6</v>
      </c>
      <c r="B63" s="21" t="s">
        <v>7</v>
      </c>
      <c r="C63" s="22" t="s">
        <v>8</v>
      </c>
      <c r="D63" s="22" t="s">
        <v>9</v>
      </c>
      <c r="E63" s="23"/>
      <c r="F63" s="24" t="s">
        <v>10</v>
      </c>
      <c r="G63" s="25" t="s">
        <v>6</v>
      </c>
      <c r="H63" s="25" t="s">
        <v>7</v>
      </c>
      <c r="I63" s="24" t="s">
        <v>11</v>
      </c>
      <c r="J63" s="24" t="s">
        <v>24</v>
      </c>
    </row>
    <row r="64" spans="1:10" outlineLevel="1" x14ac:dyDescent="0.2">
      <c r="A64" s="26"/>
      <c r="B64" s="26"/>
      <c r="C64" s="27"/>
      <c r="D64" s="27"/>
      <c r="E64" s="23"/>
      <c r="F64" s="28"/>
      <c r="G64" s="29"/>
      <c r="H64" s="30"/>
      <c r="I64" s="28"/>
      <c r="J64" s="80"/>
    </row>
    <row r="65" spans="1:10" outlineLevel="1" x14ac:dyDescent="0.2">
      <c r="A65" s="53" t="s">
        <v>155</v>
      </c>
      <c r="B65" s="54">
        <v>42704</v>
      </c>
      <c r="C65" s="40" t="s">
        <v>156</v>
      </c>
      <c r="D65" s="40">
        <v>69673</v>
      </c>
      <c r="E65" s="40" t="s">
        <v>28</v>
      </c>
      <c r="F65" s="34">
        <v>7458.78</v>
      </c>
      <c r="G65" s="81"/>
      <c r="H65" s="82"/>
      <c r="I65" s="83"/>
      <c r="J65" s="34">
        <f>+F65-I65</f>
        <v>7458.78</v>
      </c>
    </row>
    <row r="66" spans="1:10" outlineLevel="1" x14ac:dyDescent="0.2">
      <c r="A66" s="53" t="s">
        <v>157</v>
      </c>
      <c r="B66" s="54">
        <v>42726</v>
      </c>
      <c r="C66" s="53" t="s">
        <v>158</v>
      </c>
      <c r="D66" s="53" t="s">
        <v>159</v>
      </c>
      <c r="E66" s="40" t="s">
        <v>28</v>
      </c>
      <c r="F66" s="49">
        <v>29874.36</v>
      </c>
      <c r="G66" s="81"/>
      <c r="H66" s="82"/>
      <c r="I66" s="83"/>
      <c r="J66" s="34">
        <f>+F66-I66</f>
        <v>29874.36</v>
      </c>
    </row>
    <row r="67" spans="1:10" outlineLevel="1" x14ac:dyDescent="0.2">
      <c r="A67" s="53"/>
      <c r="B67" s="54"/>
      <c r="C67" s="40"/>
      <c r="D67" s="40"/>
      <c r="E67" s="40"/>
      <c r="F67" s="34"/>
      <c r="G67" s="81"/>
      <c r="H67" s="82"/>
      <c r="I67" s="83"/>
      <c r="J67" s="34"/>
    </row>
    <row r="68" spans="1:10" outlineLevel="1" x14ac:dyDescent="0.2">
      <c r="B68" s="54"/>
      <c r="D68" s="27"/>
      <c r="E68" s="84"/>
      <c r="F68" s="28"/>
      <c r="G68" s="29"/>
      <c r="H68" s="30"/>
      <c r="I68" s="28"/>
      <c r="J68" s="85"/>
    </row>
    <row r="69" spans="1:10" outlineLevel="1" x14ac:dyDescent="0.2">
      <c r="A69" s="26"/>
      <c r="B69" s="26"/>
      <c r="C69" s="27"/>
      <c r="D69" s="27"/>
      <c r="E69" s="84"/>
      <c r="F69" s="43" t="s">
        <v>19</v>
      </c>
      <c r="H69" s="44"/>
      <c r="J69" s="68">
        <f>+SUM(J65:J66)</f>
        <v>37333.14</v>
      </c>
    </row>
    <row r="70" spans="1:10" ht="12" outlineLevel="1" thickBot="1" x14ac:dyDescent="0.25">
      <c r="A70" s="26"/>
      <c r="B70" s="26"/>
      <c r="C70" s="27"/>
      <c r="D70" s="27"/>
      <c r="E70" s="84"/>
      <c r="F70" s="43" t="s">
        <v>20</v>
      </c>
      <c r="H70" s="44"/>
      <c r="J70" s="86">
        <v>37333.11</v>
      </c>
    </row>
    <row r="71" spans="1:10" ht="12" outlineLevel="1" thickTop="1" x14ac:dyDescent="0.2">
      <c r="A71" s="26"/>
      <c r="B71" s="26"/>
      <c r="C71" s="27"/>
      <c r="D71" s="27"/>
      <c r="E71" s="84"/>
      <c r="F71" s="43" t="s">
        <v>21</v>
      </c>
      <c r="H71" s="44"/>
      <c r="J71" s="78">
        <f>+J69-J70</f>
        <v>2.9999999998835847E-2</v>
      </c>
    </row>
    <row r="72" spans="1:10" outlineLevel="1" x14ac:dyDescent="0.2">
      <c r="A72" s="26"/>
      <c r="B72" s="26"/>
      <c r="C72" s="27"/>
      <c r="D72" s="27"/>
      <c r="E72" s="84"/>
      <c r="F72" s="43"/>
      <c r="H72" s="44"/>
      <c r="J72" s="78"/>
    </row>
    <row r="73" spans="1:10" s="98" customFormat="1" x14ac:dyDescent="0.2">
      <c r="A73" s="12" t="s">
        <v>201</v>
      </c>
      <c r="B73" s="13" t="s">
        <v>202</v>
      </c>
      <c r="C73" s="14"/>
      <c r="D73" s="15" t="s">
        <v>167</v>
      </c>
      <c r="E73" s="16"/>
      <c r="F73" s="17"/>
      <c r="G73" s="18"/>
      <c r="H73" s="19"/>
      <c r="I73" s="20"/>
      <c r="J73" s="20"/>
    </row>
    <row r="74" spans="1:10" s="98" customFormat="1" outlineLevel="1" x14ac:dyDescent="0.2">
      <c r="A74" s="21" t="s">
        <v>6</v>
      </c>
      <c r="B74" s="21" t="s">
        <v>7</v>
      </c>
      <c r="C74" s="22" t="s">
        <v>8</v>
      </c>
      <c r="D74" s="22" t="s">
        <v>9</v>
      </c>
      <c r="E74" s="23"/>
      <c r="F74" s="24" t="s">
        <v>10</v>
      </c>
      <c r="G74" s="25" t="s">
        <v>6</v>
      </c>
      <c r="H74" s="25" t="s">
        <v>7</v>
      </c>
      <c r="I74" s="24" t="s">
        <v>11</v>
      </c>
      <c r="J74" s="24" t="s">
        <v>24</v>
      </c>
    </row>
    <row r="75" spans="1:10" s="98" customFormat="1" outlineLevel="1" x14ac:dyDescent="0.2">
      <c r="A75" s="26"/>
      <c r="B75" s="26"/>
      <c r="C75" s="27"/>
      <c r="D75" s="27"/>
      <c r="E75" s="23"/>
      <c r="F75" s="28"/>
      <c r="G75" s="29"/>
      <c r="H75" s="30"/>
      <c r="I75" s="28"/>
      <c r="J75" s="80"/>
    </row>
    <row r="76" spans="1:10" s="98" customFormat="1" outlineLevel="1" x14ac:dyDescent="0.2">
      <c r="A76" s="53" t="s">
        <v>203</v>
      </c>
      <c r="B76" s="54">
        <v>42759</v>
      </c>
      <c r="C76" s="53" t="s">
        <v>204</v>
      </c>
      <c r="D76" s="53" t="s">
        <v>205</v>
      </c>
      <c r="E76" s="40" t="s">
        <v>28</v>
      </c>
      <c r="F76" s="49">
        <v>9774.25</v>
      </c>
      <c r="G76" s="81"/>
      <c r="H76" s="82"/>
      <c r="I76" s="83"/>
      <c r="J76" s="34">
        <f>+F76-I76</f>
        <v>9774.25</v>
      </c>
    </row>
    <row r="77" spans="1:10" s="98" customFormat="1" outlineLevel="1" x14ac:dyDescent="0.2">
      <c r="A77" s="53"/>
      <c r="B77" s="54"/>
      <c r="C77" s="40"/>
      <c r="D77" s="40"/>
      <c r="E77" s="40"/>
      <c r="F77" s="34"/>
      <c r="G77" s="81"/>
      <c r="H77" s="82"/>
      <c r="I77" s="83"/>
      <c r="J77" s="34"/>
    </row>
    <row r="78" spans="1:10" s="98" customFormat="1" outlineLevel="1" x14ac:dyDescent="0.2">
      <c r="A78" s="26"/>
      <c r="B78" s="26"/>
      <c r="C78" s="27"/>
      <c r="D78" s="27"/>
      <c r="E78" s="84"/>
      <c r="F78" s="43" t="s">
        <v>19</v>
      </c>
      <c r="H78" s="44"/>
      <c r="J78" s="68">
        <f>+SUM(J76:J76)</f>
        <v>9774.25</v>
      </c>
    </row>
    <row r="79" spans="1:10" s="98" customFormat="1" ht="12" outlineLevel="1" thickBot="1" x14ac:dyDescent="0.25">
      <c r="A79" s="26"/>
      <c r="B79" s="26"/>
      <c r="C79" s="27"/>
      <c r="D79" s="27"/>
      <c r="E79" s="84"/>
      <c r="F79" s="43" t="s">
        <v>20</v>
      </c>
      <c r="H79" s="44"/>
      <c r="J79" s="86">
        <v>9774.25</v>
      </c>
    </row>
    <row r="80" spans="1:10" s="98" customFormat="1" ht="12" outlineLevel="1" thickTop="1" x14ac:dyDescent="0.2">
      <c r="A80" s="26"/>
      <c r="B80" s="26"/>
      <c r="C80" s="27"/>
      <c r="D80" s="27"/>
      <c r="E80" s="84"/>
      <c r="F80" s="43" t="s">
        <v>21</v>
      </c>
      <c r="H80" s="44"/>
      <c r="J80" s="78">
        <f>+J78-J79</f>
        <v>0</v>
      </c>
    </row>
    <row r="81" spans="1:12" s="98" customFormat="1" x14ac:dyDescent="0.2">
      <c r="A81" s="26"/>
      <c r="B81" s="26"/>
      <c r="C81" s="27"/>
      <c r="D81" s="27"/>
      <c r="E81" s="84"/>
      <c r="F81" s="43"/>
      <c r="H81" s="44"/>
      <c r="J81" s="78"/>
    </row>
    <row r="84" spans="1:12" ht="12" x14ac:dyDescent="0.2">
      <c r="I84" s="89" t="s">
        <v>160</v>
      </c>
      <c r="J84" s="90">
        <f>+J78+J69+J58+J45+J21</f>
        <v>929292.22</v>
      </c>
    </row>
    <row r="85" spans="1:12" ht="12.75" thickBot="1" x14ac:dyDescent="0.25">
      <c r="I85" s="89" t="s">
        <v>161</v>
      </c>
      <c r="J85" s="91">
        <v>929293.05</v>
      </c>
      <c r="K85" s="92"/>
      <c r="L85" s="92"/>
    </row>
    <row r="86" spans="1:12" ht="12.75" thickTop="1" x14ac:dyDescent="0.2">
      <c r="I86" s="89" t="s">
        <v>24</v>
      </c>
      <c r="J86" s="93">
        <f>+J84-J85</f>
        <v>-0.83000000007450581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opLeftCell="A82" workbookViewId="0">
      <selection activeCell="J88" sqref="J88"/>
    </sheetView>
  </sheetViews>
  <sheetFormatPr baseColWidth="10" defaultRowHeight="11.25" outlineLevelRow="1" x14ac:dyDescent="0.2"/>
  <cols>
    <col min="1" max="1" width="11.42578125" style="98"/>
    <col min="2" max="2" width="31.85546875" style="98" customWidth="1"/>
    <col min="3" max="3" width="11.5703125" style="98" customWidth="1"/>
    <col min="4" max="4" width="8" style="98" bestFit="1" customWidth="1"/>
    <col min="5" max="5" width="2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2.42578125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287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2" x14ac:dyDescent="0.2">
      <c r="A6" s="12" t="s">
        <v>22</v>
      </c>
      <c r="B6" s="110" t="s">
        <v>23</v>
      </c>
      <c r="C6" s="14"/>
      <c r="D6" s="15"/>
      <c r="E6" s="16"/>
      <c r="G6" s="49"/>
      <c r="H6" s="19"/>
      <c r="I6" s="20"/>
      <c r="J6" s="20"/>
    </row>
    <row r="7" spans="1:12" outlineLevel="1" x14ac:dyDescent="0.2">
      <c r="A7" s="21" t="s">
        <v>6</v>
      </c>
      <c r="B7" s="21" t="s">
        <v>7</v>
      </c>
      <c r="C7" s="21" t="s">
        <v>8</v>
      </c>
      <c r="D7" s="50" t="s">
        <v>9</v>
      </c>
      <c r="E7" s="23"/>
      <c r="F7" s="24" t="s">
        <v>10</v>
      </c>
      <c r="G7" s="25" t="s">
        <v>6</v>
      </c>
      <c r="H7" s="25" t="s">
        <v>7</v>
      </c>
      <c r="I7" s="24" t="s">
        <v>11</v>
      </c>
      <c r="J7" s="24" t="s">
        <v>24</v>
      </c>
    </row>
    <row r="8" spans="1:12" outlineLevel="1" x14ac:dyDescent="0.2">
      <c r="A8" s="17"/>
      <c r="B8" s="51"/>
      <c r="C8" s="17"/>
      <c r="D8" s="17"/>
      <c r="E8" s="23"/>
      <c r="F8" s="17"/>
      <c r="G8" s="17"/>
      <c r="H8" s="19"/>
      <c r="I8" s="20"/>
      <c r="J8" s="52"/>
    </row>
    <row r="9" spans="1:12" outlineLevel="1" x14ac:dyDescent="0.2">
      <c r="A9" s="53" t="s">
        <v>36</v>
      </c>
      <c r="B9" s="39">
        <v>42703</v>
      </c>
      <c r="C9" s="44" t="s">
        <v>37</v>
      </c>
      <c r="D9" s="55" t="s">
        <v>38</v>
      </c>
      <c r="E9" s="53" t="s">
        <v>28</v>
      </c>
      <c r="F9" s="49">
        <v>7828.78</v>
      </c>
      <c r="G9" s="53"/>
      <c r="H9" s="58"/>
      <c r="I9" s="59"/>
      <c r="J9" s="52">
        <f t="shared" ref="J9:J19" si="0">+F9-I9</f>
        <v>7828.78</v>
      </c>
    </row>
    <row r="10" spans="1:12" outlineLevel="1" x14ac:dyDescent="0.2">
      <c r="A10" s="53" t="s">
        <v>162</v>
      </c>
      <c r="B10" s="39">
        <v>42737</v>
      </c>
      <c r="C10" s="55" t="s">
        <v>47</v>
      </c>
      <c r="D10" s="55" t="s">
        <v>47</v>
      </c>
      <c r="E10" s="53" t="s">
        <v>28</v>
      </c>
      <c r="F10" s="49">
        <v>13350.25</v>
      </c>
      <c r="G10" s="53"/>
      <c r="H10" s="58"/>
      <c r="I10" s="59"/>
      <c r="J10" s="52">
        <f t="shared" si="0"/>
        <v>13350.25</v>
      </c>
    </row>
    <row r="11" spans="1:12" outlineLevel="1" x14ac:dyDescent="0.2">
      <c r="A11" s="53" t="s">
        <v>163</v>
      </c>
      <c r="B11" s="39">
        <v>42737</v>
      </c>
      <c r="C11" s="55" t="s">
        <v>50</v>
      </c>
      <c r="D11" s="55" t="s">
        <v>50</v>
      </c>
      <c r="E11" s="53" t="s">
        <v>28</v>
      </c>
      <c r="F11" s="49">
        <v>12414.78</v>
      </c>
      <c r="G11" s="53"/>
      <c r="H11" s="58"/>
      <c r="I11" s="59"/>
      <c r="J11" s="52">
        <f t="shared" si="0"/>
        <v>12414.78</v>
      </c>
    </row>
    <row r="12" spans="1:12" outlineLevel="1" x14ac:dyDescent="0.2">
      <c r="A12" s="53" t="s">
        <v>165</v>
      </c>
      <c r="B12" s="39">
        <v>42737</v>
      </c>
      <c r="C12" s="55" t="s">
        <v>41</v>
      </c>
      <c r="D12" s="55" t="s">
        <v>41</v>
      </c>
      <c r="E12" s="53" t="s">
        <v>28</v>
      </c>
      <c r="F12" s="49">
        <v>13813.77</v>
      </c>
      <c r="G12" s="53"/>
      <c r="H12" s="58"/>
      <c r="I12" s="59"/>
      <c r="J12" s="52">
        <f t="shared" si="0"/>
        <v>13813.77</v>
      </c>
    </row>
    <row r="13" spans="1:12" outlineLevel="1" x14ac:dyDescent="0.2">
      <c r="A13" s="98" t="s">
        <v>168</v>
      </c>
      <c r="B13" s="102">
        <v>42758</v>
      </c>
      <c r="C13" s="106" t="s">
        <v>169</v>
      </c>
      <c r="D13" s="98" t="s">
        <v>170</v>
      </c>
      <c r="E13" s="98" t="s">
        <v>28</v>
      </c>
      <c r="F13" s="79">
        <v>51493.760000000002</v>
      </c>
      <c r="G13" s="53"/>
      <c r="H13" s="58"/>
      <c r="I13" s="59"/>
      <c r="J13" s="52">
        <f t="shared" si="0"/>
        <v>51493.760000000002</v>
      </c>
    </row>
    <row r="14" spans="1:12" outlineLevel="1" x14ac:dyDescent="0.2">
      <c r="A14" s="98" t="s">
        <v>171</v>
      </c>
      <c r="B14" s="102">
        <v>42759</v>
      </c>
      <c r="C14" s="106" t="s">
        <v>172</v>
      </c>
      <c r="D14" s="98" t="s">
        <v>173</v>
      </c>
      <c r="E14" s="98" t="s">
        <v>28</v>
      </c>
      <c r="F14" s="79">
        <v>12127.61</v>
      </c>
      <c r="G14" s="53"/>
      <c r="H14" s="58"/>
      <c r="I14" s="59"/>
      <c r="J14" s="52">
        <f t="shared" si="0"/>
        <v>12127.61</v>
      </c>
    </row>
    <row r="15" spans="1:12" outlineLevel="1" x14ac:dyDescent="0.2">
      <c r="A15" s="98" t="s">
        <v>174</v>
      </c>
      <c r="B15" s="102">
        <v>42759</v>
      </c>
      <c r="C15" s="106" t="s">
        <v>175</v>
      </c>
      <c r="D15" s="98" t="s">
        <v>176</v>
      </c>
      <c r="E15" s="98" t="s">
        <v>28</v>
      </c>
      <c r="F15" s="79">
        <v>13695.31</v>
      </c>
      <c r="G15" s="53"/>
      <c r="H15" s="58"/>
      <c r="I15" s="59"/>
      <c r="J15" s="52">
        <f t="shared" si="0"/>
        <v>13695.31</v>
      </c>
    </row>
    <row r="16" spans="1:12" outlineLevel="1" x14ac:dyDescent="0.2">
      <c r="A16" s="98" t="s">
        <v>206</v>
      </c>
      <c r="B16" s="102">
        <v>42765</v>
      </c>
      <c r="C16" s="106" t="s">
        <v>207</v>
      </c>
      <c r="D16" s="98" t="s">
        <v>208</v>
      </c>
      <c r="E16" s="98" t="s">
        <v>28</v>
      </c>
      <c r="F16" s="79">
        <v>36255.230000000003</v>
      </c>
      <c r="G16" s="53"/>
      <c r="H16" s="58"/>
      <c r="I16" s="59"/>
      <c r="J16" s="52">
        <f t="shared" si="0"/>
        <v>36255.230000000003</v>
      </c>
    </row>
    <row r="17" spans="1:11" outlineLevel="1" x14ac:dyDescent="0.2">
      <c r="A17" s="98" t="s">
        <v>209</v>
      </c>
      <c r="B17" s="102">
        <v>42765</v>
      </c>
      <c r="C17" s="106" t="s">
        <v>210</v>
      </c>
      <c r="D17" s="98" t="s">
        <v>211</v>
      </c>
      <c r="E17" s="98" t="s">
        <v>28</v>
      </c>
      <c r="F17" s="79">
        <v>34908.46</v>
      </c>
      <c r="G17" s="53"/>
      <c r="H17" s="58"/>
      <c r="I17" s="59"/>
      <c r="J17" s="52">
        <f t="shared" si="0"/>
        <v>34908.46</v>
      </c>
    </row>
    <row r="18" spans="1:11" outlineLevel="1" x14ac:dyDescent="0.2">
      <c r="A18" s="98" t="s">
        <v>247</v>
      </c>
      <c r="B18" s="102">
        <v>42793</v>
      </c>
      <c r="C18" s="106" t="s">
        <v>248</v>
      </c>
      <c r="D18" s="98" t="s">
        <v>249</v>
      </c>
      <c r="E18" s="98" t="s">
        <v>28</v>
      </c>
      <c r="F18" s="79">
        <v>80637.19</v>
      </c>
      <c r="G18" s="53"/>
      <c r="H18" s="58"/>
      <c r="I18" s="59"/>
      <c r="J18" s="52">
        <f t="shared" si="0"/>
        <v>80637.19</v>
      </c>
    </row>
    <row r="19" spans="1:11" outlineLevel="1" x14ac:dyDescent="0.2">
      <c r="A19" s="98" t="s">
        <v>252</v>
      </c>
      <c r="B19" s="102">
        <v>42794</v>
      </c>
      <c r="C19" s="106" t="s">
        <v>251</v>
      </c>
      <c r="D19" s="98" t="s">
        <v>250</v>
      </c>
      <c r="E19" s="98" t="s">
        <v>28</v>
      </c>
      <c r="F19" s="79">
        <v>10730.86</v>
      </c>
      <c r="G19" s="53"/>
      <c r="H19" s="58"/>
      <c r="I19" s="59"/>
      <c r="J19" s="52">
        <f t="shared" si="0"/>
        <v>10730.86</v>
      </c>
    </row>
    <row r="20" spans="1:11" outlineLevel="1" x14ac:dyDescent="0.2">
      <c r="B20" s="102"/>
      <c r="C20" s="106"/>
      <c r="F20" s="79"/>
      <c r="G20" s="53"/>
      <c r="H20" s="58"/>
      <c r="I20" s="59"/>
      <c r="J20" s="52"/>
    </row>
    <row r="21" spans="1:11" outlineLevel="1" x14ac:dyDescent="0.2">
      <c r="A21" s="53"/>
      <c r="B21" s="105"/>
      <c r="C21" s="44"/>
      <c r="D21" s="17"/>
      <c r="E21" s="16"/>
      <c r="F21" s="60" t="s">
        <v>19</v>
      </c>
      <c r="G21" s="53"/>
      <c r="H21" s="44"/>
      <c r="I21" s="49"/>
      <c r="J21" s="45">
        <f>+SUM(J8:J19)</f>
        <v>287256</v>
      </c>
    </row>
    <row r="22" spans="1:11" ht="12" outlineLevel="1" thickBot="1" x14ac:dyDescent="0.25">
      <c r="A22" s="53"/>
      <c r="B22" s="105"/>
      <c r="C22" s="44"/>
      <c r="D22" s="17"/>
      <c r="E22" s="16"/>
      <c r="F22" s="60" t="s">
        <v>20</v>
      </c>
      <c r="G22" s="53"/>
      <c r="H22" s="44"/>
      <c r="I22" s="49"/>
      <c r="J22" s="61">
        <v>287256</v>
      </c>
    </row>
    <row r="23" spans="1:11" ht="12" outlineLevel="1" thickTop="1" x14ac:dyDescent="0.2">
      <c r="A23" s="53"/>
      <c r="B23" s="105"/>
      <c r="C23" s="44"/>
      <c r="D23" s="17"/>
      <c r="E23" s="16"/>
      <c r="F23" s="60" t="s">
        <v>21</v>
      </c>
      <c r="G23" s="53"/>
      <c r="H23" s="44"/>
      <c r="I23" s="49"/>
      <c r="J23" s="47">
        <f>+J21-J22</f>
        <v>0</v>
      </c>
    </row>
    <row r="24" spans="1:11" outlineLevel="1" x14ac:dyDescent="0.2">
      <c r="B24" s="103"/>
      <c r="C24" s="106"/>
    </row>
    <row r="25" spans="1:11" x14ac:dyDescent="0.2">
      <c r="A25" s="12" t="s">
        <v>51</v>
      </c>
      <c r="B25" s="110" t="s">
        <v>52</v>
      </c>
      <c r="C25" s="107"/>
      <c r="D25" s="15"/>
      <c r="E25" s="62"/>
      <c r="F25" s="63"/>
      <c r="G25" s="49"/>
      <c r="H25" s="19"/>
      <c r="I25" s="20"/>
      <c r="J25" s="20"/>
    </row>
    <row r="26" spans="1:11" outlineLevel="1" x14ac:dyDescent="0.2">
      <c r="A26" s="21" t="s">
        <v>6</v>
      </c>
      <c r="B26" s="21" t="s">
        <v>7</v>
      </c>
      <c r="C26" s="21" t="s">
        <v>8</v>
      </c>
      <c r="D26" s="50" t="s">
        <v>9</v>
      </c>
      <c r="E26" s="23"/>
      <c r="F26" s="24" t="s">
        <v>10</v>
      </c>
      <c r="G26" s="25" t="s">
        <v>6</v>
      </c>
      <c r="H26" s="25" t="s">
        <v>7</v>
      </c>
      <c r="I26" s="24" t="s">
        <v>11</v>
      </c>
      <c r="J26" s="24" t="s">
        <v>24</v>
      </c>
      <c r="K26" s="53"/>
    </row>
    <row r="27" spans="1:11" outlineLevel="1" x14ac:dyDescent="0.2">
      <c r="A27" s="98" t="s">
        <v>212</v>
      </c>
      <c r="B27" s="102">
        <v>42765</v>
      </c>
      <c r="C27" s="106" t="s">
        <v>213</v>
      </c>
      <c r="D27" s="98" t="s">
        <v>225</v>
      </c>
      <c r="E27" s="98" t="s">
        <v>28</v>
      </c>
      <c r="F27" s="49">
        <v>11593.43</v>
      </c>
      <c r="G27" s="17"/>
      <c r="H27" s="51"/>
      <c r="I27" s="64"/>
      <c r="J27" s="52">
        <f t="shared" ref="J27:J42" si="1">+F27-I27</f>
        <v>11593.43</v>
      </c>
      <c r="K27" s="53"/>
    </row>
    <row r="28" spans="1:11" outlineLevel="1" x14ac:dyDescent="0.2">
      <c r="A28" s="98" t="s">
        <v>214</v>
      </c>
      <c r="B28" s="102">
        <v>42765</v>
      </c>
      <c r="C28" s="106" t="s">
        <v>215</v>
      </c>
      <c r="D28" s="98" t="s">
        <v>226</v>
      </c>
      <c r="E28" s="98" t="s">
        <v>28</v>
      </c>
      <c r="F28" s="49">
        <v>47613.31</v>
      </c>
      <c r="G28" s="17"/>
      <c r="H28" s="51"/>
      <c r="I28" s="64"/>
      <c r="J28" s="52">
        <f t="shared" si="1"/>
        <v>47613.31</v>
      </c>
      <c r="K28" s="53"/>
    </row>
    <row r="29" spans="1:11" outlineLevel="1" x14ac:dyDescent="0.2">
      <c r="A29" s="98" t="s">
        <v>79</v>
      </c>
      <c r="B29" s="102">
        <v>42766</v>
      </c>
      <c r="C29" s="106" t="s">
        <v>217</v>
      </c>
      <c r="D29" s="98" t="s">
        <v>228</v>
      </c>
      <c r="E29" s="98" t="s">
        <v>28</v>
      </c>
      <c r="F29" s="49">
        <v>9732.35</v>
      </c>
      <c r="G29" s="17"/>
      <c r="H29" s="51"/>
      <c r="I29" s="64"/>
      <c r="J29" s="52">
        <f t="shared" si="1"/>
        <v>9732.35</v>
      </c>
      <c r="K29" s="53"/>
    </row>
    <row r="30" spans="1:11" outlineLevel="1" x14ac:dyDescent="0.2">
      <c r="A30" s="98" t="s">
        <v>82</v>
      </c>
      <c r="B30" s="102">
        <v>42766</v>
      </c>
      <c r="C30" s="106" t="s">
        <v>218</v>
      </c>
      <c r="D30" s="98" t="s">
        <v>229</v>
      </c>
      <c r="E30" s="98" t="s">
        <v>28</v>
      </c>
      <c r="F30" s="49">
        <v>11436.61</v>
      </c>
      <c r="G30" s="17"/>
      <c r="H30" s="51"/>
      <c r="I30" s="64"/>
      <c r="J30" s="52">
        <f t="shared" si="1"/>
        <v>11436.61</v>
      </c>
      <c r="K30" s="53"/>
    </row>
    <row r="31" spans="1:11" outlineLevel="1" x14ac:dyDescent="0.2">
      <c r="A31" s="98" t="s">
        <v>223</v>
      </c>
      <c r="B31" s="102">
        <v>42766</v>
      </c>
      <c r="C31" s="106" t="s">
        <v>224</v>
      </c>
      <c r="D31" s="98" t="s">
        <v>232</v>
      </c>
      <c r="E31" s="98" t="s">
        <v>28</v>
      </c>
      <c r="F31" s="49">
        <v>72972.240000000005</v>
      </c>
      <c r="G31" s="17"/>
      <c r="H31" s="51"/>
      <c r="I31" s="64"/>
      <c r="J31" s="52">
        <f t="shared" si="1"/>
        <v>72972.240000000005</v>
      </c>
      <c r="K31" s="53"/>
    </row>
    <row r="32" spans="1:11" outlineLevel="1" x14ac:dyDescent="0.2">
      <c r="A32" s="98" t="s">
        <v>237</v>
      </c>
      <c r="B32" s="102">
        <v>42776</v>
      </c>
      <c r="C32" s="106" t="s">
        <v>238</v>
      </c>
      <c r="D32" s="98" t="s">
        <v>241</v>
      </c>
      <c r="E32" s="98" t="s">
        <v>28</v>
      </c>
      <c r="F32" s="49">
        <v>12806.11</v>
      </c>
      <c r="G32" s="17"/>
      <c r="H32" s="51"/>
      <c r="I32" s="64"/>
      <c r="J32" s="52">
        <f t="shared" si="1"/>
        <v>12806.11</v>
      </c>
      <c r="K32" s="53"/>
    </row>
    <row r="33" spans="1:11" outlineLevel="1" x14ac:dyDescent="0.2">
      <c r="A33" s="98" t="s">
        <v>239</v>
      </c>
      <c r="B33" s="102">
        <v>42784</v>
      </c>
      <c r="C33" s="106" t="s">
        <v>240</v>
      </c>
      <c r="D33" s="98" t="s">
        <v>242</v>
      </c>
      <c r="E33" s="98" t="s">
        <v>28</v>
      </c>
      <c r="F33" s="49">
        <v>22411.7</v>
      </c>
      <c r="G33" s="17"/>
      <c r="H33" s="51"/>
      <c r="I33" s="64"/>
      <c r="J33" s="52">
        <f t="shared" si="1"/>
        <v>22411.7</v>
      </c>
      <c r="K33" s="53"/>
    </row>
    <row r="34" spans="1:11" outlineLevel="1" x14ac:dyDescent="0.2">
      <c r="A34" s="98" t="s">
        <v>253</v>
      </c>
      <c r="B34" s="102">
        <v>42786</v>
      </c>
      <c r="C34" s="106" t="s">
        <v>261</v>
      </c>
      <c r="D34" s="98" t="s">
        <v>257</v>
      </c>
      <c r="E34" s="98" t="s">
        <v>28</v>
      </c>
      <c r="F34" s="49">
        <v>29705.99</v>
      </c>
      <c r="G34" s="17"/>
      <c r="H34" s="51"/>
      <c r="I34" s="64"/>
      <c r="J34" s="52">
        <f t="shared" si="1"/>
        <v>29705.99</v>
      </c>
      <c r="K34" s="53"/>
    </row>
    <row r="35" spans="1:11" outlineLevel="1" x14ac:dyDescent="0.2">
      <c r="A35" s="98" t="s">
        <v>254</v>
      </c>
      <c r="B35" s="102">
        <v>42787</v>
      </c>
      <c r="C35" s="106" t="s">
        <v>262</v>
      </c>
      <c r="D35" s="98" t="s">
        <v>258</v>
      </c>
      <c r="E35" s="98" t="s">
        <v>28</v>
      </c>
      <c r="F35" s="49">
        <v>58841.97</v>
      </c>
      <c r="G35" s="17"/>
      <c r="H35" s="51"/>
      <c r="I35" s="64"/>
      <c r="J35" s="52">
        <f t="shared" si="1"/>
        <v>58841.97</v>
      </c>
      <c r="K35" s="53"/>
    </row>
    <row r="36" spans="1:11" outlineLevel="1" x14ac:dyDescent="0.2">
      <c r="A36" s="98" t="s">
        <v>255</v>
      </c>
      <c r="B36" s="102">
        <v>42787</v>
      </c>
      <c r="C36" s="106" t="s">
        <v>263</v>
      </c>
      <c r="D36" s="98" t="s">
        <v>259</v>
      </c>
      <c r="E36" s="98" t="s">
        <v>28</v>
      </c>
      <c r="F36" s="49">
        <v>91823.41</v>
      </c>
      <c r="G36" s="17"/>
      <c r="H36" s="51"/>
      <c r="I36" s="64"/>
      <c r="J36" s="52">
        <f t="shared" si="1"/>
        <v>91823.41</v>
      </c>
      <c r="K36" s="53"/>
    </row>
    <row r="37" spans="1:11" outlineLevel="1" x14ac:dyDescent="0.2">
      <c r="A37" s="98" t="s">
        <v>256</v>
      </c>
      <c r="B37" s="102">
        <v>42789</v>
      </c>
      <c r="C37" s="106" t="s">
        <v>264</v>
      </c>
      <c r="D37" s="98" t="s">
        <v>260</v>
      </c>
      <c r="E37" s="98" t="s">
        <v>28</v>
      </c>
      <c r="F37" s="49">
        <v>165146.73000000001</v>
      </c>
      <c r="G37" s="17"/>
      <c r="H37" s="51"/>
      <c r="I37" s="64"/>
      <c r="J37" s="52">
        <f t="shared" si="1"/>
        <v>165146.73000000001</v>
      </c>
      <c r="K37" s="53"/>
    </row>
    <row r="38" spans="1:11" outlineLevel="1" x14ac:dyDescent="0.2">
      <c r="A38" s="98" t="s">
        <v>25</v>
      </c>
      <c r="B38" s="102">
        <v>42791</v>
      </c>
      <c r="C38" s="106" t="s">
        <v>265</v>
      </c>
      <c r="D38" s="98" t="s">
        <v>274</v>
      </c>
      <c r="E38" s="98" t="s">
        <v>28</v>
      </c>
      <c r="F38" s="49">
        <v>72715.78</v>
      </c>
      <c r="G38" s="17"/>
      <c r="H38" s="51"/>
      <c r="I38" s="64"/>
      <c r="J38" s="52">
        <f t="shared" si="1"/>
        <v>72715.78</v>
      </c>
      <c r="K38" s="53"/>
    </row>
    <row r="39" spans="1:11" outlineLevel="1" x14ac:dyDescent="0.2">
      <c r="A39" s="98" t="s">
        <v>266</v>
      </c>
      <c r="B39" s="102">
        <v>42794</v>
      </c>
      <c r="C39" s="106" t="s">
        <v>267</v>
      </c>
      <c r="D39" s="98" t="s">
        <v>275</v>
      </c>
      <c r="E39" s="98" t="s">
        <v>28</v>
      </c>
      <c r="F39" s="49">
        <v>8069.02</v>
      </c>
      <c r="G39" s="17"/>
      <c r="H39" s="51"/>
      <c r="I39" s="64"/>
      <c r="J39" s="52">
        <f t="shared" si="1"/>
        <v>8069.02</v>
      </c>
      <c r="K39" s="53"/>
    </row>
    <row r="40" spans="1:11" outlineLevel="1" x14ac:dyDescent="0.2">
      <c r="A40" s="98" t="s">
        <v>268</v>
      </c>
      <c r="B40" s="102">
        <v>42794</v>
      </c>
      <c r="C40" s="106" t="s">
        <v>269</v>
      </c>
      <c r="D40" s="98" t="s">
        <v>276</v>
      </c>
      <c r="E40" s="98" t="s">
        <v>28</v>
      </c>
      <c r="F40" s="49">
        <v>56636.7</v>
      </c>
      <c r="G40" s="17"/>
      <c r="H40" s="51"/>
      <c r="I40" s="64"/>
      <c r="J40" s="52">
        <f t="shared" si="1"/>
        <v>56636.7</v>
      </c>
      <c r="K40" s="53"/>
    </row>
    <row r="41" spans="1:11" outlineLevel="1" x14ac:dyDescent="0.2">
      <c r="A41" s="98" t="s">
        <v>270</v>
      </c>
      <c r="B41" s="102">
        <v>42794</v>
      </c>
      <c r="C41" s="106" t="s">
        <v>271</v>
      </c>
      <c r="D41" s="98" t="s">
        <v>277</v>
      </c>
      <c r="E41" s="98" t="s">
        <v>28</v>
      </c>
      <c r="F41" s="49">
        <v>21346.18</v>
      </c>
      <c r="G41" s="17"/>
      <c r="H41" s="51"/>
      <c r="I41" s="64"/>
      <c r="J41" s="52">
        <f t="shared" si="1"/>
        <v>21346.18</v>
      </c>
      <c r="K41" s="53"/>
    </row>
    <row r="42" spans="1:11" outlineLevel="1" x14ac:dyDescent="0.2">
      <c r="A42" s="98" t="s">
        <v>272</v>
      </c>
      <c r="B42" s="102">
        <v>42794</v>
      </c>
      <c r="C42" s="106" t="s">
        <v>273</v>
      </c>
      <c r="D42" s="98" t="s">
        <v>278</v>
      </c>
      <c r="E42" s="98" t="s">
        <v>28</v>
      </c>
      <c r="F42" s="49">
        <v>15041.93</v>
      </c>
      <c r="G42" s="17"/>
      <c r="H42" s="51"/>
      <c r="I42" s="64"/>
      <c r="J42" s="52">
        <f t="shared" si="1"/>
        <v>15041.93</v>
      </c>
      <c r="K42" s="53"/>
    </row>
    <row r="43" spans="1:11" outlineLevel="1" x14ac:dyDescent="0.2">
      <c r="B43" s="102"/>
      <c r="C43" s="106"/>
      <c r="F43" s="49"/>
      <c r="G43" s="17"/>
      <c r="H43" s="51"/>
      <c r="I43" s="64"/>
      <c r="J43" s="52"/>
      <c r="K43" s="53"/>
    </row>
    <row r="44" spans="1:11" outlineLevel="1" x14ac:dyDescent="0.2">
      <c r="B44" s="102"/>
      <c r="C44" s="106"/>
      <c r="F44" s="49"/>
      <c r="G44" s="17"/>
      <c r="H44" s="51"/>
      <c r="I44" s="64"/>
      <c r="J44" s="52"/>
      <c r="K44" s="53"/>
    </row>
    <row r="45" spans="1:11" outlineLevel="1" x14ac:dyDescent="0.2">
      <c r="B45" s="102"/>
      <c r="C45" s="106"/>
      <c r="D45" s="55"/>
      <c r="E45" s="53"/>
      <c r="F45" s="49"/>
      <c r="G45" s="17"/>
      <c r="H45" s="51"/>
      <c r="I45" s="64"/>
      <c r="J45" s="52"/>
      <c r="K45" s="53"/>
    </row>
    <row r="46" spans="1:11" outlineLevel="1" x14ac:dyDescent="0.2">
      <c r="A46" s="53"/>
      <c r="B46" s="39"/>
      <c r="C46" s="44"/>
      <c r="D46" s="55"/>
      <c r="E46" s="53"/>
      <c r="F46" s="60" t="s">
        <v>19</v>
      </c>
      <c r="G46" s="53"/>
      <c r="H46" s="44"/>
      <c r="I46" s="49"/>
      <c r="J46" s="45">
        <f>+SUM(J27:J42)</f>
        <v>707893.46000000008</v>
      </c>
    </row>
    <row r="47" spans="1:11" ht="12" outlineLevel="1" thickBot="1" x14ac:dyDescent="0.25">
      <c r="A47" s="53"/>
      <c r="B47" s="39"/>
      <c r="C47" s="44"/>
      <c r="D47" s="55"/>
      <c r="E47" s="53"/>
      <c r="F47" s="60" t="s">
        <v>20</v>
      </c>
      <c r="G47" s="53"/>
      <c r="H47" s="44"/>
      <c r="I47" s="49"/>
      <c r="J47" s="67">
        <v>707893.4</v>
      </c>
    </row>
    <row r="48" spans="1:11" outlineLevel="1" x14ac:dyDescent="0.2">
      <c r="A48" s="53"/>
      <c r="B48" s="39"/>
      <c r="C48" s="44"/>
      <c r="D48" s="55"/>
      <c r="E48" s="53"/>
      <c r="F48" s="60" t="s">
        <v>21</v>
      </c>
      <c r="G48" s="53"/>
      <c r="H48" s="44"/>
      <c r="I48" s="49"/>
      <c r="J48" s="47">
        <f>+J46-J47</f>
        <v>6.0000000055879354E-2</v>
      </c>
    </row>
    <row r="49" spans="1:10" outlineLevel="1" x14ac:dyDescent="0.2">
      <c r="B49" s="103"/>
      <c r="C49" s="106"/>
      <c r="E49" s="16"/>
      <c r="F49" s="43"/>
      <c r="H49" s="44"/>
      <c r="J49" s="68"/>
    </row>
    <row r="50" spans="1:10" x14ac:dyDescent="0.2">
      <c r="A50" s="12" t="s">
        <v>102</v>
      </c>
      <c r="B50" s="110" t="s">
        <v>103</v>
      </c>
      <c r="C50" s="107"/>
      <c r="D50" s="69"/>
      <c r="E50" s="49"/>
      <c r="F50" s="20"/>
      <c r="G50" s="18"/>
      <c r="H50" s="19"/>
      <c r="I50" s="20"/>
      <c r="J50" s="20"/>
    </row>
    <row r="51" spans="1:10" outlineLevel="1" x14ac:dyDescent="0.2">
      <c r="A51" s="21" t="s">
        <v>6</v>
      </c>
      <c r="B51" s="21" t="s">
        <v>7</v>
      </c>
      <c r="C51" s="22" t="s">
        <v>8</v>
      </c>
      <c r="D51" s="22" t="s">
        <v>9</v>
      </c>
      <c r="E51" s="70"/>
      <c r="F51" s="24" t="s">
        <v>10</v>
      </c>
      <c r="G51" s="25" t="s">
        <v>6</v>
      </c>
      <c r="H51" s="25" t="s">
        <v>7</v>
      </c>
      <c r="I51" s="24" t="s">
        <v>11</v>
      </c>
      <c r="J51" s="24" t="s">
        <v>24</v>
      </c>
    </row>
    <row r="52" spans="1:10" s="74" customFormat="1" outlineLevel="1" x14ac:dyDescent="0.2">
      <c r="A52" s="17" t="s">
        <v>150</v>
      </c>
      <c r="B52" s="100">
        <v>42734</v>
      </c>
      <c r="C52" s="19" t="s">
        <v>151</v>
      </c>
      <c r="D52" s="72" t="s">
        <v>152</v>
      </c>
      <c r="E52" s="17" t="s">
        <v>28</v>
      </c>
      <c r="F52" s="20">
        <v>74830.8</v>
      </c>
      <c r="G52" s="17"/>
      <c r="H52" s="51"/>
      <c r="I52" s="76"/>
      <c r="J52" s="34">
        <f t="shared" ref="J52:J56" si="2">+F52-I52</f>
        <v>74830.8</v>
      </c>
    </row>
    <row r="53" spans="1:10" s="74" customFormat="1" outlineLevel="1" x14ac:dyDescent="0.2">
      <c r="A53" s="98" t="s">
        <v>245</v>
      </c>
      <c r="B53" s="102">
        <v>42779</v>
      </c>
      <c r="C53" s="106" t="s">
        <v>243</v>
      </c>
      <c r="D53" s="98" t="s">
        <v>235</v>
      </c>
      <c r="E53" s="98" t="s">
        <v>28</v>
      </c>
      <c r="F53" s="79">
        <v>4716.6499999999996</v>
      </c>
      <c r="G53" s="17"/>
      <c r="H53" s="51"/>
      <c r="I53" s="76"/>
      <c r="J53" s="34">
        <f t="shared" si="2"/>
        <v>4716.6499999999996</v>
      </c>
    </row>
    <row r="54" spans="1:10" s="74" customFormat="1" outlineLevel="1" x14ac:dyDescent="0.2">
      <c r="A54" s="98" t="s">
        <v>246</v>
      </c>
      <c r="B54" s="102">
        <v>42781</v>
      </c>
      <c r="C54" s="106" t="s">
        <v>244</v>
      </c>
      <c r="D54" s="98" t="s">
        <v>235</v>
      </c>
      <c r="E54" s="98" t="s">
        <v>28</v>
      </c>
      <c r="F54" s="79">
        <v>25476.65</v>
      </c>
      <c r="G54" s="17"/>
      <c r="H54" s="51"/>
      <c r="I54" s="76"/>
      <c r="J54" s="34">
        <f t="shared" si="2"/>
        <v>25476.65</v>
      </c>
    </row>
    <row r="55" spans="1:10" s="74" customFormat="1" outlineLevel="1" x14ac:dyDescent="0.2">
      <c r="A55" s="98" t="s">
        <v>279</v>
      </c>
      <c r="B55" s="102">
        <v>42788</v>
      </c>
      <c r="C55" s="106" t="s">
        <v>280</v>
      </c>
      <c r="D55" s="98" t="s">
        <v>282</v>
      </c>
      <c r="E55" s="98" t="s">
        <v>28</v>
      </c>
      <c r="F55" s="49">
        <v>15604.37</v>
      </c>
      <c r="G55" s="17"/>
      <c r="H55" s="51"/>
      <c r="I55" s="76"/>
      <c r="J55" s="34">
        <f t="shared" si="2"/>
        <v>15604.37</v>
      </c>
    </row>
    <row r="56" spans="1:10" s="74" customFormat="1" outlineLevel="1" x14ac:dyDescent="0.2">
      <c r="A56" s="98" t="s">
        <v>281</v>
      </c>
      <c r="B56" s="102">
        <v>42789</v>
      </c>
      <c r="C56" s="106" t="s">
        <v>133</v>
      </c>
      <c r="D56" s="98" t="s">
        <v>283</v>
      </c>
      <c r="E56" s="98" t="s">
        <v>28</v>
      </c>
      <c r="F56" s="49">
        <v>12237.88</v>
      </c>
      <c r="G56" s="17"/>
      <c r="H56" s="51"/>
      <c r="I56" s="76"/>
      <c r="J56" s="34">
        <f t="shared" si="2"/>
        <v>12237.88</v>
      </c>
    </row>
    <row r="57" spans="1:10" s="74" customFormat="1" outlineLevel="1" x14ac:dyDescent="0.2">
      <c r="A57" s="98"/>
      <c r="B57" s="102"/>
      <c r="C57" s="106"/>
      <c r="D57" s="19"/>
      <c r="E57" s="17"/>
      <c r="F57" s="20"/>
      <c r="G57" s="17"/>
      <c r="H57" s="51"/>
      <c r="I57" s="76"/>
      <c r="J57" s="34"/>
    </row>
    <row r="58" spans="1:10" s="74" customFormat="1" outlineLevel="1" x14ac:dyDescent="0.2">
      <c r="A58" s="98"/>
      <c r="B58" s="103"/>
      <c r="C58" s="106"/>
      <c r="D58" s="98"/>
      <c r="E58" s="16"/>
      <c r="F58" s="43" t="s">
        <v>19</v>
      </c>
      <c r="G58" s="98"/>
      <c r="H58" s="44"/>
      <c r="I58" s="36"/>
      <c r="J58" s="68">
        <f>+SUM(J52:J56)</f>
        <v>132866.35</v>
      </c>
    </row>
    <row r="59" spans="1:10" s="74" customFormat="1" ht="12" outlineLevel="1" thickBot="1" x14ac:dyDescent="0.25">
      <c r="A59" s="98"/>
      <c r="B59" s="103"/>
      <c r="C59" s="106"/>
      <c r="D59" s="98"/>
      <c r="E59" s="16"/>
      <c r="F59" s="43" t="s">
        <v>20</v>
      </c>
      <c r="G59" s="98"/>
      <c r="H59" s="44"/>
      <c r="I59" s="36"/>
      <c r="J59" s="77">
        <v>132867.26</v>
      </c>
    </row>
    <row r="60" spans="1:10" s="74" customFormat="1" ht="12" outlineLevel="1" thickTop="1" x14ac:dyDescent="0.2">
      <c r="A60" s="98"/>
      <c r="B60" s="103"/>
      <c r="C60" s="106"/>
      <c r="D60" s="98"/>
      <c r="E60" s="16"/>
      <c r="F60" s="43" t="s">
        <v>21</v>
      </c>
      <c r="G60" s="98"/>
      <c r="H60" s="44"/>
      <c r="I60" s="36"/>
      <c r="J60" s="78">
        <f>+J58-J59</f>
        <v>-0.91000000000349246</v>
      </c>
    </row>
    <row r="61" spans="1:10" outlineLevel="1" x14ac:dyDescent="0.2">
      <c r="B61" s="103"/>
      <c r="C61" s="106"/>
      <c r="E61" s="79"/>
      <c r="F61" s="42"/>
    </row>
    <row r="62" spans="1:10" x14ac:dyDescent="0.2">
      <c r="A62" s="12" t="s">
        <v>153</v>
      </c>
      <c r="B62" s="110" t="s">
        <v>154</v>
      </c>
      <c r="C62" s="107"/>
      <c r="D62" s="15" t="s">
        <v>167</v>
      </c>
      <c r="E62" s="16"/>
      <c r="F62" s="17"/>
      <c r="G62" s="18"/>
      <c r="H62" s="19"/>
      <c r="I62" s="20"/>
      <c r="J62" s="20"/>
    </row>
    <row r="63" spans="1:10" outlineLevel="1" x14ac:dyDescent="0.2">
      <c r="A63" s="21" t="s">
        <v>6</v>
      </c>
      <c r="B63" s="21" t="s">
        <v>7</v>
      </c>
      <c r="C63" s="22" t="s">
        <v>8</v>
      </c>
      <c r="D63" s="22" t="s">
        <v>9</v>
      </c>
      <c r="E63" s="23"/>
      <c r="F63" s="24" t="s">
        <v>10</v>
      </c>
      <c r="G63" s="25" t="s">
        <v>6</v>
      </c>
      <c r="H63" s="25" t="s">
        <v>7</v>
      </c>
      <c r="I63" s="24" t="s">
        <v>11</v>
      </c>
      <c r="J63" s="24" t="s">
        <v>24</v>
      </c>
    </row>
    <row r="64" spans="1:10" outlineLevel="1" x14ac:dyDescent="0.2">
      <c r="A64" s="26"/>
      <c r="B64" s="21"/>
      <c r="C64" s="108"/>
      <c r="D64" s="27"/>
      <c r="E64" s="23"/>
      <c r="F64" s="28"/>
      <c r="G64" s="29"/>
      <c r="H64" s="30"/>
      <c r="I64" s="28"/>
      <c r="J64" s="80"/>
    </row>
    <row r="65" spans="1:10" outlineLevel="1" x14ac:dyDescent="0.2">
      <c r="A65" s="53" t="s">
        <v>155</v>
      </c>
      <c r="B65" s="39">
        <v>42704</v>
      </c>
      <c r="C65" s="55" t="s">
        <v>156</v>
      </c>
      <c r="D65" s="40">
        <v>69673</v>
      </c>
      <c r="E65" s="40" t="s">
        <v>28</v>
      </c>
      <c r="F65" s="34">
        <v>7458.78</v>
      </c>
      <c r="G65" s="81"/>
      <c r="H65" s="82"/>
      <c r="I65" s="83"/>
      <c r="J65" s="34">
        <f>+F65-I65</f>
        <v>7458.78</v>
      </c>
    </row>
    <row r="66" spans="1:10" outlineLevel="1" x14ac:dyDescent="0.2">
      <c r="A66" s="53" t="s">
        <v>157</v>
      </c>
      <c r="B66" s="39">
        <v>42726</v>
      </c>
      <c r="C66" s="44" t="s">
        <v>158</v>
      </c>
      <c r="D66" s="53" t="s">
        <v>159</v>
      </c>
      <c r="E66" s="40" t="s">
        <v>28</v>
      </c>
      <c r="F66" s="49">
        <v>29874.36</v>
      </c>
      <c r="G66" s="81"/>
      <c r="H66" s="82"/>
      <c r="I66" s="83"/>
      <c r="J66" s="34">
        <f>+F66-I66</f>
        <v>29874.36</v>
      </c>
    </row>
    <row r="67" spans="1:10" outlineLevel="1" x14ac:dyDescent="0.2">
      <c r="A67" s="53"/>
      <c r="B67" s="39"/>
      <c r="C67" s="55"/>
      <c r="D67" s="40"/>
      <c r="E67" s="40"/>
      <c r="F67" s="34"/>
      <c r="G67" s="81"/>
      <c r="H67" s="82"/>
      <c r="I67" s="83"/>
      <c r="J67" s="34"/>
    </row>
    <row r="68" spans="1:10" outlineLevel="1" x14ac:dyDescent="0.2">
      <c r="B68" s="39"/>
      <c r="C68" s="106"/>
      <c r="D68" s="27"/>
      <c r="E68" s="84"/>
      <c r="F68" s="28"/>
      <c r="G68" s="29"/>
      <c r="H68" s="30"/>
      <c r="I68" s="28"/>
      <c r="J68" s="85"/>
    </row>
    <row r="69" spans="1:10" outlineLevel="1" x14ac:dyDescent="0.2">
      <c r="A69" s="26"/>
      <c r="B69" s="21"/>
      <c r="C69" s="108"/>
      <c r="D69" s="27"/>
      <c r="E69" s="84"/>
      <c r="F69" s="43" t="s">
        <v>19</v>
      </c>
      <c r="H69" s="44"/>
      <c r="J69" s="68">
        <f>+SUM(J65:J66)</f>
        <v>37333.14</v>
      </c>
    </row>
    <row r="70" spans="1:10" ht="12" outlineLevel="1" thickBot="1" x14ac:dyDescent="0.25">
      <c r="A70" s="26"/>
      <c r="B70" s="21"/>
      <c r="C70" s="108"/>
      <c r="D70" s="27"/>
      <c r="E70" s="84"/>
      <c r="F70" s="43" t="s">
        <v>20</v>
      </c>
      <c r="H70" s="44"/>
      <c r="J70" s="86">
        <v>37333.11</v>
      </c>
    </row>
    <row r="71" spans="1:10" ht="12" outlineLevel="1" thickTop="1" x14ac:dyDescent="0.2">
      <c r="A71" s="26"/>
      <c r="B71" s="21"/>
      <c r="C71" s="108"/>
      <c r="D71" s="27"/>
      <c r="E71" s="84"/>
      <c r="F71" s="43" t="s">
        <v>21</v>
      </c>
      <c r="H71" s="44"/>
      <c r="J71" s="78">
        <f>+J69-J70</f>
        <v>2.9999999998835847E-2</v>
      </c>
    </row>
    <row r="72" spans="1:10" outlineLevel="1" x14ac:dyDescent="0.2">
      <c r="A72" s="26"/>
      <c r="B72" s="21"/>
      <c r="C72" s="108"/>
      <c r="D72" s="27"/>
      <c r="E72" s="84"/>
      <c r="F72" s="43"/>
      <c r="H72" s="44"/>
      <c r="J72" s="78"/>
    </row>
    <row r="73" spans="1:10" x14ac:dyDescent="0.2">
      <c r="A73" s="12" t="s">
        <v>201</v>
      </c>
      <c r="B73" s="110" t="s">
        <v>202</v>
      </c>
      <c r="C73" s="107"/>
      <c r="D73" s="15" t="s">
        <v>167</v>
      </c>
      <c r="E73" s="16"/>
      <c r="F73" s="17"/>
      <c r="G73" s="18"/>
      <c r="H73" s="19"/>
      <c r="I73" s="20"/>
      <c r="J73" s="20"/>
    </row>
    <row r="74" spans="1:10" outlineLevel="1" x14ac:dyDescent="0.2">
      <c r="A74" s="21" t="s">
        <v>6</v>
      </c>
      <c r="B74" s="21" t="s">
        <v>7</v>
      </c>
      <c r="C74" s="22" t="s">
        <v>8</v>
      </c>
      <c r="D74" s="22" t="s">
        <v>9</v>
      </c>
      <c r="E74" s="23"/>
      <c r="F74" s="24" t="s">
        <v>10</v>
      </c>
      <c r="G74" s="25" t="s">
        <v>6</v>
      </c>
      <c r="H74" s="25" t="s">
        <v>7</v>
      </c>
      <c r="I74" s="24" t="s">
        <v>11</v>
      </c>
      <c r="J74" s="24" t="s">
        <v>24</v>
      </c>
    </row>
    <row r="75" spans="1:10" outlineLevel="1" x14ac:dyDescent="0.2">
      <c r="A75" s="26"/>
      <c r="B75" s="21"/>
      <c r="C75" s="108"/>
      <c r="D75" s="27"/>
      <c r="E75" s="23"/>
      <c r="F75" s="28"/>
      <c r="G75" s="29"/>
      <c r="H75" s="30"/>
      <c r="I75" s="28"/>
      <c r="J75" s="80"/>
    </row>
    <row r="76" spans="1:10" outlineLevel="1" x14ac:dyDescent="0.2">
      <c r="A76" s="53" t="s">
        <v>203</v>
      </c>
      <c r="B76" s="39">
        <v>42759</v>
      </c>
      <c r="C76" s="44" t="s">
        <v>204</v>
      </c>
      <c r="D76" s="53" t="s">
        <v>205</v>
      </c>
      <c r="E76" s="40" t="s">
        <v>28</v>
      </c>
      <c r="F76" s="49">
        <v>9774.25</v>
      </c>
      <c r="G76" s="81"/>
      <c r="H76" s="82"/>
      <c r="I76" s="83"/>
      <c r="J76" s="34">
        <f>+F76-I76</f>
        <v>9774.25</v>
      </c>
    </row>
    <row r="77" spans="1:10" outlineLevel="1" x14ac:dyDescent="0.2">
      <c r="A77" s="53" t="s">
        <v>286</v>
      </c>
      <c r="B77" s="39">
        <v>42789</v>
      </c>
      <c r="C77" s="44" t="s">
        <v>285</v>
      </c>
      <c r="D77" s="53" t="s">
        <v>284</v>
      </c>
      <c r="E77" s="40" t="s">
        <v>28</v>
      </c>
      <c r="F77" s="49">
        <v>70511.199999999997</v>
      </c>
      <c r="G77" s="81"/>
      <c r="H77" s="82"/>
      <c r="I77" s="83"/>
      <c r="J77" s="34">
        <v>70511.199999999997</v>
      </c>
    </row>
    <row r="78" spans="1:10" outlineLevel="1" x14ac:dyDescent="0.2">
      <c r="A78" s="53"/>
      <c r="B78" s="54"/>
      <c r="C78" s="53"/>
      <c r="D78" s="53"/>
      <c r="E78" s="40"/>
      <c r="F78" s="49"/>
      <c r="G78" s="81"/>
      <c r="H78" s="82"/>
      <c r="I78" s="83"/>
      <c r="J78" s="34"/>
    </row>
    <row r="79" spans="1:10" outlineLevel="1" x14ac:dyDescent="0.2">
      <c r="A79" s="53"/>
      <c r="B79" s="54"/>
      <c r="C79" s="40"/>
      <c r="D79" s="40"/>
      <c r="E79" s="40"/>
      <c r="F79" s="34"/>
      <c r="G79" s="81"/>
      <c r="H79" s="82"/>
      <c r="I79" s="83"/>
      <c r="J79" s="34"/>
    </row>
    <row r="80" spans="1:10" outlineLevel="1" x14ac:dyDescent="0.2">
      <c r="A80" s="26"/>
      <c r="B80" s="26"/>
      <c r="C80" s="27"/>
      <c r="D80" s="27"/>
      <c r="E80" s="84"/>
      <c r="F80" s="43" t="s">
        <v>19</v>
      </c>
      <c r="H80" s="44"/>
      <c r="J80" s="68">
        <f>+SUM(J76:J77)</f>
        <v>80285.45</v>
      </c>
    </row>
    <row r="81" spans="1:12" ht="12" outlineLevel="1" thickBot="1" x14ac:dyDescent="0.25">
      <c r="A81" s="26"/>
      <c r="B81" s="26"/>
      <c r="C81" s="27"/>
      <c r="D81" s="27"/>
      <c r="E81" s="84"/>
      <c r="F81" s="43" t="s">
        <v>20</v>
      </c>
      <c r="H81" s="44"/>
      <c r="J81" s="86">
        <v>80285.45</v>
      </c>
    </row>
    <row r="82" spans="1:12" ht="12" outlineLevel="1" thickTop="1" x14ac:dyDescent="0.2">
      <c r="A82" s="26"/>
      <c r="B82" s="26"/>
      <c r="C82" s="27"/>
      <c r="D82" s="27"/>
      <c r="E82" s="84"/>
      <c r="F82" s="43" t="s">
        <v>21</v>
      </c>
      <c r="H82" s="44"/>
      <c r="J82" s="78">
        <f>+J80-J81</f>
        <v>0</v>
      </c>
    </row>
    <row r="83" spans="1:12" outlineLevel="1" x14ac:dyDescent="0.2">
      <c r="A83" s="26"/>
      <c r="B83" s="26"/>
      <c r="C83" s="27"/>
      <c r="D83" s="27"/>
      <c r="E83" s="84"/>
      <c r="F83" s="43"/>
      <c r="H83" s="44"/>
      <c r="J83" s="78"/>
    </row>
    <row r="86" spans="1:12" ht="12" x14ac:dyDescent="0.2">
      <c r="I86" s="89" t="s">
        <v>160</v>
      </c>
      <c r="J86" s="90">
        <f>+J80+J69+J58+J46+J21</f>
        <v>1245634.4000000001</v>
      </c>
    </row>
    <row r="87" spans="1:12" ht="12.75" thickBot="1" x14ac:dyDescent="0.25">
      <c r="I87" s="89" t="s">
        <v>161</v>
      </c>
      <c r="J87" s="91">
        <v>1245635.22</v>
      </c>
      <c r="K87" s="92"/>
      <c r="L87" s="92"/>
    </row>
    <row r="88" spans="1:12" ht="12.75" thickTop="1" x14ac:dyDescent="0.2">
      <c r="I88" s="89" t="s">
        <v>24</v>
      </c>
      <c r="J88" s="93">
        <f>+J86-J87</f>
        <v>-0.81999999983236194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A61" workbookViewId="0">
      <selection activeCell="N77" sqref="N77"/>
    </sheetView>
  </sheetViews>
  <sheetFormatPr baseColWidth="10" defaultRowHeight="11.25" outlineLevelRow="1" x14ac:dyDescent="0.2"/>
  <cols>
    <col min="1" max="1" width="11.42578125" style="98"/>
    <col min="2" max="2" width="27.42578125" style="98" customWidth="1"/>
    <col min="3" max="3" width="11.5703125" style="98" customWidth="1"/>
    <col min="4" max="4" width="8" style="98" bestFit="1" customWidth="1"/>
    <col min="5" max="5" width="2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2.42578125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288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</row>
    <row r="6" spans="1:12" ht="12" customHeight="1" x14ac:dyDescent="0.2">
      <c r="A6" s="12" t="s">
        <v>4</v>
      </c>
      <c r="B6" s="110" t="s">
        <v>5</v>
      </c>
      <c r="C6" s="14"/>
      <c r="D6" s="15"/>
      <c r="E6" s="16"/>
      <c r="G6" s="49"/>
      <c r="H6" s="19"/>
      <c r="I6" s="20"/>
      <c r="J6" s="20"/>
    </row>
    <row r="7" spans="1:12" ht="12" customHeight="1" outlineLevel="1" x14ac:dyDescent="0.2">
      <c r="A7" s="21" t="s">
        <v>6</v>
      </c>
      <c r="B7" s="21" t="s">
        <v>7</v>
      </c>
      <c r="C7" s="21" t="s">
        <v>8</v>
      </c>
      <c r="D7" s="50" t="s">
        <v>9</v>
      </c>
      <c r="E7" s="23"/>
      <c r="F7" s="24" t="s">
        <v>10</v>
      </c>
      <c r="G7" s="25" t="s">
        <v>6</v>
      </c>
      <c r="H7" s="25" t="s">
        <v>7</v>
      </c>
      <c r="I7" s="24" t="s">
        <v>11</v>
      </c>
      <c r="J7" s="24" t="s">
        <v>24</v>
      </c>
    </row>
    <row r="8" spans="1:12" ht="12" customHeight="1" outlineLevel="1" x14ac:dyDescent="0.2">
      <c r="A8" s="98" t="s">
        <v>298</v>
      </c>
      <c r="B8" s="112">
        <v>42811</v>
      </c>
      <c r="C8" s="111" t="s">
        <v>14</v>
      </c>
      <c r="D8" s="111" t="s">
        <v>299</v>
      </c>
      <c r="E8" s="113" t="s">
        <v>300</v>
      </c>
      <c r="F8" s="114">
        <v>5804.49</v>
      </c>
      <c r="G8" s="111"/>
      <c r="H8" s="111"/>
      <c r="I8" s="111"/>
      <c r="J8" s="114">
        <f>+F8-I8</f>
        <v>5804.49</v>
      </c>
    </row>
    <row r="9" spans="1:12" ht="12" customHeight="1" outlineLevel="1" x14ac:dyDescent="0.2">
      <c r="A9" s="98" t="s">
        <v>304</v>
      </c>
      <c r="B9" s="112">
        <v>42816</v>
      </c>
      <c r="C9" s="111" t="s">
        <v>305</v>
      </c>
      <c r="D9" s="111" t="s">
        <v>306</v>
      </c>
      <c r="E9" s="113" t="s">
        <v>300</v>
      </c>
      <c r="F9" s="114">
        <v>2521.1</v>
      </c>
      <c r="G9" s="109"/>
      <c r="H9" s="109"/>
      <c r="I9" s="109"/>
      <c r="J9" s="114">
        <f>+F9-I9</f>
        <v>2521.1</v>
      </c>
    </row>
    <row r="10" spans="1:12" ht="12" customHeight="1" outlineLevel="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15"/>
    </row>
    <row r="11" spans="1:12" ht="12" customHeight="1" outlineLevel="1" x14ac:dyDescent="0.2">
      <c r="A11" s="109"/>
      <c r="B11" s="109"/>
      <c r="C11" s="109"/>
      <c r="D11" s="109"/>
      <c r="E11" s="109"/>
      <c r="F11" s="60" t="s">
        <v>19</v>
      </c>
      <c r="G11" s="109"/>
      <c r="H11" s="109"/>
      <c r="I11" s="109"/>
      <c r="J11" s="45">
        <f>+J8+J9</f>
        <v>8325.59</v>
      </c>
    </row>
    <row r="12" spans="1:12" ht="12" customHeight="1" outlineLevel="1" thickBot="1" x14ac:dyDescent="0.25">
      <c r="A12" s="109"/>
      <c r="B12" s="109"/>
      <c r="C12" s="109"/>
      <c r="D12" s="109"/>
      <c r="E12" s="109"/>
      <c r="F12" s="60" t="s">
        <v>20</v>
      </c>
      <c r="G12" s="109"/>
      <c r="H12" s="109"/>
      <c r="I12" s="109"/>
      <c r="J12" s="61">
        <v>8325.59</v>
      </c>
    </row>
    <row r="13" spans="1:12" ht="12" customHeight="1" outlineLevel="1" thickTop="1" x14ac:dyDescent="0.2">
      <c r="A13" s="109"/>
      <c r="B13" s="109"/>
      <c r="C13" s="109"/>
      <c r="D13" s="109"/>
      <c r="E13" s="109"/>
      <c r="F13" s="60" t="s">
        <v>21</v>
      </c>
      <c r="G13" s="109"/>
      <c r="H13" s="109"/>
      <c r="I13" s="109"/>
      <c r="J13" s="47">
        <f>+J11-J12</f>
        <v>0</v>
      </c>
    </row>
    <row r="14" spans="1:12" ht="12" customHeight="1" outlineLevel="1" x14ac:dyDescent="0.2">
      <c r="A14" s="109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2" x14ac:dyDescent="0.2">
      <c r="A15" s="12" t="s">
        <v>22</v>
      </c>
      <c r="B15" s="110" t="s">
        <v>23</v>
      </c>
      <c r="C15" s="14"/>
      <c r="D15" s="15"/>
      <c r="E15" s="16"/>
      <c r="G15" s="49"/>
      <c r="H15" s="19"/>
      <c r="I15" s="20"/>
      <c r="J15" s="20"/>
    </row>
    <row r="16" spans="1:12" outlineLevel="1" x14ac:dyDescent="0.2">
      <c r="A16" s="21" t="s">
        <v>6</v>
      </c>
      <c r="B16" s="21" t="s">
        <v>7</v>
      </c>
      <c r="C16" s="21" t="s">
        <v>8</v>
      </c>
      <c r="D16" s="50" t="s">
        <v>9</v>
      </c>
      <c r="E16" s="23"/>
      <c r="F16" s="24" t="s">
        <v>10</v>
      </c>
      <c r="G16" s="25" t="s">
        <v>6</v>
      </c>
      <c r="H16" s="25" t="s">
        <v>7</v>
      </c>
      <c r="I16" s="24" t="s">
        <v>11</v>
      </c>
      <c r="J16" s="24" t="s">
        <v>24</v>
      </c>
    </row>
    <row r="17" spans="1:10" outlineLevel="1" x14ac:dyDescent="0.2">
      <c r="A17" s="17"/>
      <c r="B17" s="51"/>
      <c r="C17" s="17"/>
      <c r="D17" s="17"/>
      <c r="E17" s="23"/>
      <c r="F17" s="17"/>
      <c r="G17" s="17"/>
      <c r="H17" s="19"/>
      <c r="I17" s="20"/>
      <c r="J17" s="52"/>
    </row>
    <row r="18" spans="1:10" outlineLevel="1" x14ac:dyDescent="0.2">
      <c r="A18" s="53" t="s">
        <v>36</v>
      </c>
      <c r="B18" s="39">
        <v>42703</v>
      </c>
      <c r="C18" s="44" t="s">
        <v>37</v>
      </c>
      <c r="D18" s="55" t="s">
        <v>38</v>
      </c>
      <c r="E18" s="53" t="s">
        <v>28</v>
      </c>
      <c r="F18" s="49">
        <v>7828.78</v>
      </c>
      <c r="G18" s="53"/>
      <c r="H18" s="58"/>
      <c r="I18" s="59"/>
      <c r="J18" s="52">
        <f t="shared" ref="J18:J27" si="0">+F18-I18</f>
        <v>7828.78</v>
      </c>
    </row>
    <row r="19" spans="1:10" outlineLevel="1" x14ac:dyDescent="0.2">
      <c r="A19" s="53" t="s">
        <v>163</v>
      </c>
      <c r="B19" s="39">
        <v>42737</v>
      </c>
      <c r="C19" s="55" t="s">
        <v>50</v>
      </c>
      <c r="D19" s="55" t="s">
        <v>50</v>
      </c>
      <c r="E19" s="53" t="s">
        <v>28</v>
      </c>
      <c r="F19" s="49">
        <v>12414.78</v>
      </c>
      <c r="G19" s="53"/>
      <c r="H19" s="58"/>
      <c r="I19" s="59"/>
      <c r="J19" s="52">
        <f t="shared" si="0"/>
        <v>12414.78</v>
      </c>
    </row>
    <row r="20" spans="1:10" outlineLevel="1" x14ac:dyDescent="0.2">
      <c r="A20" s="53" t="s">
        <v>165</v>
      </c>
      <c r="B20" s="39">
        <v>42737</v>
      </c>
      <c r="C20" s="55" t="s">
        <v>41</v>
      </c>
      <c r="D20" s="55" t="s">
        <v>41</v>
      </c>
      <c r="E20" s="53" t="s">
        <v>28</v>
      </c>
      <c r="F20" s="49">
        <v>13813.77</v>
      </c>
      <c r="G20" s="53"/>
      <c r="H20" s="58"/>
      <c r="I20" s="59"/>
      <c r="J20" s="52">
        <f t="shared" si="0"/>
        <v>13813.77</v>
      </c>
    </row>
    <row r="21" spans="1:10" outlineLevel="1" x14ac:dyDescent="0.2">
      <c r="A21" s="98" t="s">
        <v>174</v>
      </c>
      <c r="B21" s="102">
        <v>42759</v>
      </c>
      <c r="C21" s="106" t="s">
        <v>175</v>
      </c>
      <c r="D21" s="98" t="s">
        <v>176</v>
      </c>
      <c r="E21" s="98" t="s">
        <v>28</v>
      </c>
      <c r="F21" s="79">
        <v>13695.31</v>
      </c>
      <c r="G21" s="53"/>
      <c r="H21" s="58"/>
      <c r="I21" s="59"/>
      <c r="J21" s="52">
        <f t="shared" si="0"/>
        <v>13695.31</v>
      </c>
    </row>
    <row r="22" spans="1:10" outlineLevel="1" x14ac:dyDescent="0.2">
      <c r="A22" s="98" t="s">
        <v>206</v>
      </c>
      <c r="B22" s="102">
        <v>42765</v>
      </c>
      <c r="C22" s="106" t="s">
        <v>207</v>
      </c>
      <c r="D22" s="98" t="s">
        <v>208</v>
      </c>
      <c r="E22" s="98" t="s">
        <v>28</v>
      </c>
      <c r="F22" s="79">
        <v>36255.230000000003</v>
      </c>
      <c r="G22" s="53"/>
      <c r="H22" s="58"/>
      <c r="I22" s="59"/>
      <c r="J22" s="52">
        <f t="shared" si="0"/>
        <v>36255.230000000003</v>
      </c>
    </row>
    <row r="23" spans="1:10" outlineLevel="1" x14ac:dyDescent="0.2">
      <c r="A23" s="98" t="s">
        <v>209</v>
      </c>
      <c r="B23" s="102">
        <v>42765</v>
      </c>
      <c r="C23" s="106" t="s">
        <v>210</v>
      </c>
      <c r="D23" s="98" t="s">
        <v>211</v>
      </c>
      <c r="E23" s="98" t="s">
        <v>28</v>
      </c>
      <c r="F23" s="79">
        <v>34908.46</v>
      </c>
      <c r="G23" s="53"/>
      <c r="H23" s="58"/>
      <c r="I23" s="59"/>
      <c r="J23" s="52">
        <f t="shared" si="0"/>
        <v>34908.46</v>
      </c>
    </row>
    <row r="24" spans="1:10" outlineLevel="1" x14ac:dyDescent="0.2">
      <c r="A24" s="98" t="s">
        <v>247</v>
      </c>
      <c r="B24" s="102">
        <v>42793</v>
      </c>
      <c r="C24" s="106" t="s">
        <v>248</v>
      </c>
      <c r="D24" s="98" t="s">
        <v>249</v>
      </c>
      <c r="E24" s="98" t="s">
        <v>28</v>
      </c>
      <c r="F24" s="79">
        <v>80637.19</v>
      </c>
      <c r="G24" s="53"/>
      <c r="H24" s="58"/>
      <c r="I24" s="59"/>
      <c r="J24" s="52">
        <f t="shared" si="0"/>
        <v>80637.19</v>
      </c>
    </row>
    <row r="25" spans="1:10" outlineLevel="1" x14ac:dyDescent="0.2">
      <c r="A25" s="98" t="s">
        <v>252</v>
      </c>
      <c r="B25" s="102">
        <v>42794</v>
      </c>
      <c r="C25" s="106" t="s">
        <v>251</v>
      </c>
      <c r="D25" s="98" t="s">
        <v>250</v>
      </c>
      <c r="E25" s="98" t="s">
        <v>28</v>
      </c>
      <c r="F25" s="79">
        <v>10730.86</v>
      </c>
      <c r="G25" s="53"/>
      <c r="H25" s="58"/>
      <c r="I25" s="59"/>
      <c r="J25" s="52">
        <f t="shared" si="0"/>
        <v>10730.86</v>
      </c>
    </row>
    <row r="26" spans="1:10" outlineLevel="1" x14ac:dyDescent="0.2">
      <c r="A26" s="98" t="s">
        <v>311</v>
      </c>
      <c r="B26" s="102">
        <v>42821</v>
      </c>
      <c r="C26" s="106" t="s">
        <v>309</v>
      </c>
      <c r="D26" s="98" t="s">
        <v>307</v>
      </c>
      <c r="E26" s="98" t="s">
        <v>28</v>
      </c>
      <c r="F26" s="79">
        <v>22794.37</v>
      </c>
      <c r="G26" s="53"/>
      <c r="H26" s="58"/>
      <c r="I26" s="59"/>
      <c r="J26" s="52">
        <f t="shared" si="0"/>
        <v>22794.37</v>
      </c>
    </row>
    <row r="27" spans="1:10" outlineLevel="1" x14ac:dyDescent="0.2">
      <c r="A27" s="98" t="s">
        <v>312</v>
      </c>
      <c r="B27" s="102">
        <v>42822</v>
      </c>
      <c r="C27" s="106" t="s">
        <v>310</v>
      </c>
      <c r="D27" s="98" t="s">
        <v>308</v>
      </c>
      <c r="E27" s="98" t="s">
        <v>28</v>
      </c>
      <c r="F27" s="79">
        <v>21342.2</v>
      </c>
      <c r="G27" s="53"/>
      <c r="H27" s="58"/>
      <c r="I27" s="59"/>
      <c r="J27" s="52">
        <f t="shared" si="0"/>
        <v>21342.2</v>
      </c>
    </row>
    <row r="28" spans="1:10" outlineLevel="1" x14ac:dyDescent="0.2">
      <c r="B28" s="102"/>
      <c r="C28" s="106"/>
      <c r="F28" s="79"/>
      <c r="G28" s="53"/>
      <c r="H28" s="58"/>
      <c r="I28" s="59"/>
      <c r="J28" s="52"/>
    </row>
    <row r="29" spans="1:10" outlineLevel="1" x14ac:dyDescent="0.2">
      <c r="A29" s="53"/>
      <c r="B29" s="105"/>
      <c r="C29" s="44"/>
      <c r="D29" s="17"/>
      <c r="E29" s="16"/>
      <c r="F29" s="60" t="s">
        <v>19</v>
      </c>
      <c r="G29" s="53"/>
      <c r="H29" s="44"/>
      <c r="I29" s="49"/>
      <c r="J29" s="45">
        <f>+SUM(J17:J27)</f>
        <v>254420.95</v>
      </c>
    </row>
    <row r="30" spans="1:10" ht="12" outlineLevel="1" thickBot="1" x14ac:dyDescent="0.25">
      <c r="A30" s="53"/>
      <c r="B30" s="105"/>
      <c r="C30" s="44"/>
      <c r="D30" s="17"/>
      <c r="E30" s="16"/>
      <c r="F30" s="60" t="s">
        <v>20</v>
      </c>
      <c r="G30" s="53"/>
      <c r="H30" s="44"/>
      <c r="I30" s="49"/>
      <c r="J30" s="61">
        <v>254420.95</v>
      </c>
    </row>
    <row r="31" spans="1:10" ht="12" outlineLevel="1" thickTop="1" x14ac:dyDescent="0.2">
      <c r="A31" s="53"/>
      <c r="B31" s="105"/>
      <c r="C31" s="44"/>
      <c r="D31" s="17"/>
      <c r="E31" s="16"/>
      <c r="F31" s="60" t="s">
        <v>21</v>
      </c>
      <c r="G31" s="53"/>
      <c r="H31" s="44"/>
      <c r="I31" s="49"/>
      <c r="J31" s="47">
        <f>+J29-J30</f>
        <v>0</v>
      </c>
    </row>
    <row r="32" spans="1:10" outlineLevel="1" x14ac:dyDescent="0.2">
      <c r="B32" s="103"/>
      <c r="C32" s="106"/>
    </row>
    <row r="33" spans="1:11" x14ac:dyDescent="0.2">
      <c r="A33" s="12" t="s">
        <v>51</v>
      </c>
      <c r="B33" s="110" t="s">
        <v>52</v>
      </c>
      <c r="C33" s="107"/>
      <c r="D33" s="15"/>
      <c r="E33" s="62"/>
      <c r="F33" s="63"/>
      <c r="G33" s="49"/>
      <c r="H33" s="19"/>
      <c r="I33" s="20"/>
      <c r="J33" s="20"/>
    </row>
    <row r="34" spans="1:11" outlineLevel="1" x14ac:dyDescent="0.2">
      <c r="A34" s="21" t="s">
        <v>6</v>
      </c>
      <c r="B34" s="21" t="s">
        <v>7</v>
      </c>
      <c r="C34" s="21" t="s">
        <v>8</v>
      </c>
      <c r="D34" s="50" t="s">
        <v>9</v>
      </c>
      <c r="E34" s="23"/>
      <c r="F34" s="24" t="s">
        <v>10</v>
      </c>
      <c r="G34" s="25" t="s">
        <v>6</v>
      </c>
      <c r="H34" s="25" t="s">
        <v>7</v>
      </c>
      <c r="I34" s="24" t="s">
        <v>11</v>
      </c>
      <c r="J34" s="24" t="s">
        <v>24</v>
      </c>
      <c r="K34" s="53"/>
    </row>
    <row r="35" spans="1:11" outlineLevel="1" x14ac:dyDescent="0.2">
      <c r="A35" s="98" t="s">
        <v>272</v>
      </c>
      <c r="B35" s="102">
        <v>42794</v>
      </c>
      <c r="C35" s="106" t="s">
        <v>273</v>
      </c>
      <c r="D35" s="98" t="s">
        <v>278</v>
      </c>
      <c r="E35" s="98" t="s">
        <v>28</v>
      </c>
      <c r="F35" s="49">
        <v>15041.93</v>
      </c>
      <c r="G35" s="17"/>
      <c r="H35" s="51"/>
      <c r="I35" s="64"/>
      <c r="J35" s="52">
        <f t="shared" ref="J35:J45" si="1">+F35-I35</f>
        <v>15041.93</v>
      </c>
      <c r="K35" s="53"/>
    </row>
    <row r="36" spans="1:11" outlineLevel="1" x14ac:dyDescent="0.2">
      <c r="A36" s="98" t="s">
        <v>301</v>
      </c>
      <c r="B36" s="102">
        <v>42812</v>
      </c>
      <c r="C36" s="98" t="s">
        <v>302</v>
      </c>
      <c r="D36" s="98" t="s">
        <v>303</v>
      </c>
      <c r="E36" s="98" t="s">
        <v>28</v>
      </c>
      <c r="F36" s="49">
        <v>26071.87</v>
      </c>
      <c r="G36" s="17"/>
      <c r="H36" s="51"/>
      <c r="I36" s="64"/>
      <c r="J36" s="52">
        <f t="shared" si="1"/>
        <v>26071.87</v>
      </c>
      <c r="K36" s="53"/>
    </row>
    <row r="37" spans="1:11" outlineLevel="1" x14ac:dyDescent="0.2">
      <c r="A37" s="98" t="s">
        <v>313</v>
      </c>
      <c r="B37" s="102">
        <v>42817</v>
      </c>
      <c r="C37" s="98" t="s">
        <v>314</v>
      </c>
      <c r="D37" s="98" t="s">
        <v>315</v>
      </c>
      <c r="E37" s="98" t="s">
        <v>28</v>
      </c>
      <c r="F37" s="49">
        <v>170492.93</v>
      </c>
      <c r="G37" s="17"/>
      <c r="H37" s="51"/>
      <c r="I37" s="64"/>
      <c r="J37" s="52">
        <f t="shared" si="1"/>
        <v>170492.93</v>
      </c>
      <c r="K37" s="53"/>
    </row>
    <row r="38" spans="1:11" outlineLevel="1" x14ac:dyDescent="0.2">
      <c r="A38" s="98" t="s">
        <v>316</v>
      </c>
      <c r="B38" s="102">
        <v>42822</v>
      </c>
      <c r="C38" s="98" t="s">
        <v>317</v>
      </c>
      <c r="D38" s="98" t="s">
        <v>318</v>
      </c>
      <c r="E38" s="98" t="s">
        <v>28</v>
      </c>
      <c r="F38" s="49">
        <v>7399.45</v>
      </c>
      <c r="G38" s="17"/>
      <c r="H38" s="51"/>
      <c r="I38" s="64"/>
      <c r="J38" s="52">
        <f t="shared" si="1"/>
        <v>7399.45</v>
      </c>
      <c r="K38" s="53"/>
    </row>
    <row r="39" spans="1:11" outlineLevel="1" x14ac:dyDescent="0.2">
      <c r="A39" s="98" t="s">
        <v>319</v>
      </c>
      <c r="B39" s="102">
        <v>42823</v>
      </c>
      <c r="C39" s="98" t="s">
        <v>320</v>
      </c>
      <c r="D39" s="98" t="s">
        <v>325</v>
      </c>
      <c r="E39" s="98" t="s">
        <v>28</v>
      </c>
      <c r="F39" s="49">
        <v>10615.79</v>
      </c>
      <c r="G39" s="17"/>
      <c r="H39" s="51"/>
      <c r="I39" s="64"/>
      <c r="J39" s="52">
        <f t="shared" si="1"/>
        <v>10615.79</v>
      </c>
      <c r="K39" s="53"/>
    </row>
    <row r="40" spans="1:11" outlineLevel="1" x14ac:dyDescent="0.2">
      <c r="A40" s="98" t="s">
        <v>321</v>
      </c>
      <c r="B40" s="102">
        <v>42823</v>
      </c>
      <c r="C40" s="98" t="s">
        <v>322</v>
      </c>
      <c r="D40" s="98" t="s">
        <v>326</v>
      </c>
      <c r="E40" s="98" t="s">
        <v>28</v>
      </c>
      <c r="F40" s="49">
        <v>9898.2199999999993</v>
      </c>
      <c r="G40" s="17"/>
      <c r="H40" s="51"/>
      <c r="I40" s="64"/>
      <c r="J40" s="52">
        <f t="shared" si="1"/>
        <v>9898.2199999999993</v>
      </c>
      <c r="K40" s="53"/>
    </row>
    <row r="41" spans="1:11" outlineLevel="1" x14ac:dyDescent="0.2">
      <c r="A41" s="98" t="s">
        <v>323</v>
      </c>
      <c r="B41" s="102">
        <v>42823</v>
      </c>
      <c r="C41" s="98" t="s">
        <v>324</v>
      </c>
      <c r="D41" s="98" t="s">
        <v>327</v>
      </c>
      <c r="E41" s="98" t="s">
        <v>28</v>
      </c>
      <c r="F41" s="49">
        <v>47033.5</v>
      </c>
      <c r="G41" s="17"/>
      <c r="H41" s="51"/>
      <c r="I41" s="64"/>
      <c r="J41" s="52">
        <f t="shared" si="1"/>
        <v>47033.5</v>
      </c>
      <c r="K41" s="53"/>
    </row>
    <row r="42" spans="1:11" outlineLevel="1" x14ac:dyDescent="0.2">
      <c r="A42" s="98" t="s">
        <v>341</v>
      </c>
      <c r="B42" s="102">
        <v>42825</v>
      </c>
      <c r="C42" s="98" t="s">
        <v>342</v>
      </c>
      <c r="D42" s="98" t="s">
        <v>349</v>
      </c>
      <c r="E42" s="98" t="s">
        <v>28</v>
      </c>
      <c r="F42" s="49">
        <v>11925.03</v>
      </c>
      <c r="G42" s="17"/>
      <c r="H42" s="51"/>
      <c r="I42" s="64"/>
      <c r="J42" s="52">
        <f t="shared" si="1"/>
        <v>11925.03</v>
      </c>
      <c r="K42" s="53"/>
    </row>
    <row r="43" spans="1:11" outlineLevel="1" x14ac:dyDescent="0.2">
      <c r="A43" s="98" t="s">
        <v>343</v>
      </c>
      <c r="B43" s="102">
        <v>42825</v>
      </c>
      <c r="C43" s="98" t="s">
        <v>344</v>
      </c>
      <c r="D43" s="98" t="s">
        <v>350</v>
      </c>
      <c r="E43" s="98" t="s">
        <v>28</v>
      </c>
      <c r="F43" s="49">
        <v>43065.81</v>
      </c>
      <c r="G43" s="17"/>
      <c r="H43" s="51"/>
      <c r="I43" s="64"/>
      <c r="J43" s="52">
        <f t="shared" si="1"/>
        <v>43065.81</v>
      </c>
      <c r="K43" s="53"/>
    </row>
    <row r="44" spans="1:11" outlineLevel="1" x14ac:dyDescent="0.2">
      <c r="A44" s="98" t="s">
        <v>345</v>
      </c>
      <c r="B44" s="102">
        <v>42825</v>
      </c>
      <c r="C44" s="98" t="s">
        <v>346</v>
      </c>
      <c r="D44" s="98" t="s">
        <v>351</v>
      </c>
      <c r="E44" s="98" t="s">
        <v>28</v>
      </c>
      <c r="F44" s="49">
        <v>12634.8</v>
      </c>
      <c r="G44" s="17"/>
      <c r="H44" s="51"/>
      <c r="I44" s="64"/>
      <c r="J44" s="52">
        <f t="shared" si="1"/>
        <v>12634.8</v>
      </c>
      <c r="K44" s="53"/>
    </row>
    <row r="45" spans="1:11" outlineLevel="1" x14ac:dyDescent="0.2">
      <c r="A45" s="98" t="s">
        <v>347</v>
      </c>
      <c r="B45" s="102">
        <v>42825</v>
      </c>
      <c r="C45" s="98" t="s">
        <v>348</v>
      </c>
      <c r="D45" s="98" t="s">
        <v>352</v>
      </c>
      <c r="E45" s="98" t="s">
        <v>28</v>
      </c>
      <c r="F45" s="49">
        <v>9938.35</v>
      </c>
      <c r="G45" s="17"/>
      <c r="H45" s="51"/>
      <c r="I45" s="64"/>
      <c r="J45" s="52">
        <f t="shared" si="1"/>
        <v>9938.35</v>
      </c>
      <c r="K45" s="53"/>
    </row>
    <row r="46" spans="1:11" outlineLevel="1" x14ac:dyDescent="0.2">
      <c r="B46" s="102"/>
      <c r="F46" s="49"/>
      <c r="G46" s="17"/>
      <c r="H46" s="51"/>
      <c r="I46" s="64"/>
      <c r="J46" s="52"/>
      <c r="K46" s="53"/>
    </row>
    <row r="47" spans="1:11" outlineLevel="1" x14ac:dyDescent="0.2">
      <c r="A47" s="53"/>
      <c r="B47" s="39"/>
      <c r="C47" s="44"/>
      <c r="D47" s="55"/>
      <c r="E47" s="53"/>
      <c r="F47" s="60" t="s">
        <v>19</v>
      </c>
      <c r="G47" s="53"/>
      <c r="H47" s="44"/>
      <c r="I47" s="49"/>
      <c r="J47" s="45">
        <f>+SUM(J35:J45)</f>
        <v>364117.68</v>
      </c>
    </row>
    <row r="48" spans="1:11" ht="12" outlineLevel="1" thickBot="1" x14ac:dyDescent="0.25">
      <c r="A48" s="53"/>
      <c r="B48" s="39"/>
      <c r="C48" s="44"/>
      <c r="D48" s="55"/>
      <c r="E48" s="53"/>
      <c r="F48" s="60" t="s">
        <v>20</v>
      </c>
      <c r="G48" s="53"/>
      <c r="H48" s="44"/>
      <c r="I48" s="49"/>
      <c r="J48" s="67">
        <v>364117.62</v>
      </c>
    </row>
    <row r="49" spans="1:10" outlineLevel="1" x14ac:dyDescent="0.2">
      <c r="A49" s="53"/>
      <c r="B49" s="39"/>
      <c r="C49" s="44"/>
      <c r="D49" s="55"/>
      <c r="E49" s="53"/>
      <c r="F49" s="60" t="s">
        <v>21</v>
      </c>
      <c r="G49" s="53"/>
      <c r="H49" s="44"/>
      <c r="I49" s="49"/>
      <c r="J49" s="47">
        <f>+J47-J48</f>
        <v>5.9999999997671694E-2</v>
      </c>
    </row>
    <row r="50" spans="1:10" outlineLevel="1" x14ac:dyDescent="0.2">
      <c r="B50" s="103"/>
      <c r="C50" s="106"/>
      <c r="E50" s="16"/>
      <c r="F50" s="43"/>
      <c r="H50" s="44"/>
      <c r="J50" s="68"/>
    </row>
    <row r="51" spans="1:10" x14ac:dyDescent="0.2">
      <c r="A51" s="12" t="s">
        <v>102</v>
      </c>
      <c r="B51" s="13" t="s">
        <v>328</v>
      </c>
      <c r="C51" s="107"/>
      <c r="D51" s="15" t="s">
        <v>167</v>
      </c>
      <c r="E51" s="16"/>
      <c r="F51" s="17"/>
      <c r="G51" s="18"/>
      <c r="H51" s="19"/>
      <c r="I51" s="20"/>
      <c r="J51" s="20"/>
    </row>
    <row r="52" spans="1:10" outlineLevel="1" x14ac:dyDescent="0.2">
      <c r="A52" s="21" t="s">
        <v>6</v>
      </c>
      <c r="B52" s="21" t="s">
        <v>7</v>
      </c>
      <c r="C52" s="22" t="s">
        <v>8</v>
      </c>
      <c r="D52" s="22" t="s">
        <v>9</v>
      </c>
      <c r="E52" s="23"/>
      <c r="F52" s="24" t="s">
        <v>10</v>
      </c>
      <c r="G52" s="25" t="s">
        <v>6</v>
      </c>
      <c r="H52" s="25" t="s">
        <v>7</v>
      </c>
      <c r="I52" s="24" t="s">
        <v>11</v>
      </c>
      <c r="J52" s="24" t="s">
        <v>24</v>
      </c>
    </row>
    <row r="53" spans="1:10" outlineLevel="1" x14ac:dyDescent="0.2">
      <c r="A53" s="26"/>
      <c r="B53" s="21"/>
      <c r="C53" s="108"/>
      <c r="D53" s="27"/>
      <c r="E53" s="23"/>
      <c r="F53" s="28"/>
      <c r="G53" s="29"/>
      <c r="H53" s="30"/>
      <c r="I53" s="28"/>
      <c r="J53" s="80"/>
    </row>
    <row r="54" spans="1:10" outlineLevel="1" x14ac:dyDescent="0.2">
      <c r="A54" s="53" t="s">
        <v>329</v>
      </c>
      <c r="B54" s="39">
        <v>42822</v>
      </c>
      <c r="C54" s="55" t="s">
        <v>333</v>
      </c>
      <c r="D54" s="55" t="s">
        <v>337</v>
      </c>
      <c r="E54" s="40" t="s">
        <v>28</v>
      </c>
      <c r="F54" s="20">
        <v>14901.07</v>
      </c>
      <c r="G54" s="116"/>
      <c r="H54" s="117"/>
      <c r="I54" s="83"/>
      <c r="J54" s="34">
        <f>+F54-I54</f>
        <v>14901.07</v>
      </c>
    </row>
    <row r="55" spans="1:10" outlineLevel="1" x14ac:dyDescent="0.2">
      <c r="A55" s="53" t="s">
        <v>330</v>
      </c>
      <c r="B55" s="39">
        <v>42822</v>
      </c>
      <c r="C55" s="44" t="s">
        <v>334</v>
      </c>
      <c r="D55" s="44" t="s">
        <v>338</v>
      </c>
      <c r="E55" s="40" t="s">
        <v>28</v>
      </c>
      <c r="F55" s="49">
        <v>50024.9</v>
      </c>
      <c r="G55" s="116"/>
      <c r="H55" s="117"/>
      <c r="I55" s="83"/>
      <c r="J55" s="34">
        <f t="shared" ref="J55:J57" si="2">+F55-I55</f>
        <v>50024.9</v>
      </c>
    </row>
    <row r="56" spans="1:10" outlineLevel="1" x14ac:dyDescent="0.2">
      <c r="A56" s="53" t="s">
        <v>331</v>
      </c>
      <c r="B56" s="39">
        <v>42823</v>
      </c>
      <c r="C56" s="44" t="s">
        <v>335</v>
      </c>
      <c r="D56" s="44" t="s">
        <v>339</v>
      </c>
      <c r="E56" s="40" t="s">
        <v>28</v>
      </c>
      <c r="F56" s="20">
        <v>99745.79</v>
      </c>
      <c r="G56" s="116"/>
      <c r="H56" s="117"/>
      <c r="I56" s="83"/>
      <c r="J56" s="34">
        <f t="shared" si="2"/>
        <v>99745.79</v>
      </c>
    </row>
    <row r="57" spans="1:10" outlineLevel="1" x14ac:dyDescent="0.2">
      <c r="A57" s="53" t="s">
        <v>332</v>
      </c>
      <c r="B57" s="39">
        <v>42823</v>
      </c>
      <c r="C57" s="44" t="s">
        <v>336</v>
      </c>
      <c r="D57" s="44" t="s">
        <v>340</v>
      </c>
      <c r="E57" s="40" t="s">
        <v>28</v>
      </c>
      <c r="F57" s="118">
        <v>39611.300000000003</v>
      </c>
      <c r="G57" s="119"/>
      <c r="H57" s="120"/>
      <c r="I57" s="118"/>
      <c r="J57" s="34">
        <f t="shared" si="2"/>
        <v>39611.300000000003</v>
      </c>
    </row>
    <row r="58" spans="1:10" outlineLevel="1" x14ac:dyDescent="0.2">
      <c r="A58" s="53"/>
      <c r="B58" s="39"/>
      <c r="C58" s="106"/>
      <c r="D58" s="27"/>
      <c r="E58" s="84"/>
      <c r="F58" s="28"/>
      <c r="G58" s="29"/>
      <c r="H58" s="30"/>
      <c r="I58" s="28"/>
      <c r="J58" s="85"/>
    </row>
    <row r="59" spans="1:10" outlineLevel="1" x14ac:dyDescent="0.2">
      <c r="A59" s="26"/>
      <c r="B59" s="21"/>
      <c r="C59" s="108"/>
      <c r="D59" s="27"/>
      <c r="E59" s="84"/>
      <c r="F59" s="43" t="s">
        <v>19</v>
      </c>
      <c r="H59" s="44"/>
      <c r="J59" s="68">
        <f>+SUM(J54:J57)</f>
        <v>204283.06</v>
      </c>
    </row>
    <row r="60" spans="1:10" ht="12" outlineLevel="1" thickBot="1" x14ac:dyDescent="0.25">
      <c r="A60" s="26"/>
      <c r="B60" s="21"/>
      <c r="C60" s="108"/>
      <c r="D60" s="27"/>
      <c r="E60" s="84"/>
      <c r="F60" s="43" t="s">
        <v>20</v>
      </c>
      <c r="H60" s="44"/>
      <c r="J60" s="86">
        <v>204283.97</v>
      </c>
    </row>
    <row r="61" spans="1:10" ht="12" outlineLevel="1" thickTop="1" x14ac:dyDescent="0.2">
      <c r="A61" s="26"/>
      <c r="B61" s="21"/>
      <c r="C61" s="108"/>
      <c r="D61" s="27"/>
      <c r="E61" s="84"/>
      <c r="F61" s="43" t="s">
        <v>21</v>
      </c>
      <c r="H61" s="44"/>
      <c r="J61" s="78">
        <f>+J59-J60</f>
        <v>-0.91000000000349246</v>
      </c>
    </row>
    <row r="62" spans="1:10" outlineLevel="1" x14ac:dyDescent="0.2">
      <c r="A62" s="26"/>
      <c r="B62" s="21"/>
      <c r="C62" s="108"/>
      <c r="D62" s="27"/>
      <c r="E62" s="84"/>
      <c r="F62" s="43"/>
      <c r="H62" s="44"/>
      <c r="J62" s="78"/>
    </row>
    <row r="63" spans="1:10" x14ac:dyDescent="0.2">
      <c r="A63" s="12" t="s">
        <v>289</v>
      </c>
      <c r="B63" s="110" t="s">
        <v>290</v>
      </c>
      <c r="C63" s="107"/>
      <c r="D63" s="15" t="s">
        <v>167</v>
      </c>
      <c r="E63" s="16"/>
      <c r="F63" s="17"/>
      <c r="G63" s="18"/>
      <c r="H63" s="19"/>
      <c r="I63" s="20"/>
      <c r="J63" s="20"/>
    </row>
    <row r="64" spans="1:10" outlineLevel="1" x14ac:dyDescent="0.2">
      <c r="A64" s="21" t="s">
        <v>6</v>
      </c>
      <c r="B64" s="21" t="s">
        <v>7</v>
      </c>
      <c r="C64" s="22" t="s">
        <v>8</v>
      </c>
      <c r="D64" s="22" t="s">
        <v>9</v>
      </c>
      <c r="E64" s="23"/>
      <c r="F64" s="24" t="s">
        <v>10</v>
      </c>
      <c r="G64" s="25" t="s">
        <v>6</v>
      </c>
      <c r="H64" s="25" t="s">
        <v>7</v>
      </c>
      <c r="I64" s="24" t="s">
        <v>11</v>
      </c>
      <c r="J64" s="24" t="s">
        <v>24</v>
      </c>
    </row>
    <row r="65" spans="1:12" outlineLevel="1" x14ac:dyDescent="0.2">
      <c r="A65" s="26"/>
      <c r="B65" s="26"/>
      <c r="C65" s="27"/>
      <c r="D65" s="27"/>
      <c r="E65" s="84"/>
      <c r="F65" s="43"/>
      <c r="H65" s="44"/>
      <c r="J65" s="78"/>
    </row>
    <row r="66" spans="1:12" outlineLevel="1" x14ac:dyDescent="0.2">
      <c r="A66" s="98" t="s">
        <v>291</v>
      </c>
      <c r="B66" s="102">
        <v>42801</v>
      </c>
      <c r="C66" s="98" t="s">
        <v>296</v>
      </c>
      <c r="D66" s="98" t="s">
        <v>293</v>
      </c>
      <c r="E66" s="98" t="s">
        <v>294</v>
      </c>
      <c r="F66" s="49">
        <v>7088.95</v>
      </c>
      <c r="H66" s="44"/>
      <c r="J66" s="34">
        <f t="shared" ref="J66:J67" si="3">+F66-I66</f>
        <v>7088.95</v>
      </c>
    </row>
    <row r="67" spans="1:12" outlineLevel="1" x14ac:dyDescent="0.2">
      <c r="A67" s="98" t="s">
        <v>292</v>
      </c>
      <c r="B67" s="102">
        <v>42801</v>
      </c>
      <c r="C67" s="98" t="s">
        <v>297</v>
      </c>
      <c r="D67" s="98" t="s">
        <v>295</v>
      </c>
      <c r="E67" s="98" t="s">
        <v>294</v>
      </c>
      <c r="F67" s="49">
        <v>2863.01</v>
      </c>
      <c r="H67" s="44"/>
      <c r="J67" s="34">
        <f t="shared" si="3"/>
        <v>2863.01</v>
      </c>
    </row>
    <row r="68" spans="1:12" outlineLevel="1" x14ac:dyDescent="0.2">
      <c r="A68" s="26"/>
      <c r="B68" s="26"/>
      <c r="C68" s="27"/>
      <c r="D68" s="27"/>
      <c r="E68" s="84"/>
      <c r="F68" s="43"/>
      <c r="H68" s="44"/>
      <c r="J68" s="78"/>
    </row>
    <row r="69" spans="1:12" outlineLevel="1" x14ac:dyDescent="0.2">
      <c r="A69" s="26"/>
      <c r="B69" s="26"/>
      <c r="C69" s="27"/>
      <c r="D69" s="27"/>
      <c r="E69" s="84"/>
      <c r="F69" s="43" t="s">
        <v>19</v>
      </c>
      <c r="H69" s="44"/>
      <c r="J69" s="68">
        <f>+SUM(J66:J67)</f>
        <v>9951.9599999999991</v>
      </c>
    </row>
    <row r="70" spans="1:12" ht="12" outlineLevel="1" thickBot="1" x14ac:dyDescent="0.25">
      <c r="A70" s="26"/>
      <c r="B70" s="26"/>
      <c r="C70" s="27"/>
      <c r="D70" s="27"/>
      <c r="E70" s="84"/>
      <c r="F70" s="43" t="s">
        <v>20</v>
      </c>
      <c r="H70" s="44"/>
      <c r="J70" s="86">
        <v>9951.9599999999991</v>
      </c>
    </row>
    <row r="71" spans="1:12" ht="12" outlineLevel="1" thickTop="1" x14ac:dyDescent="0.2">
      <c r="A71" s="26"/>
      <c r="B71" s="26"/>
      <c r="C71" s="27"/>
      <c r="D71" s="27"/>
      <c r="E71" s="84"/>
      <c r="F71" s="43" t="s">
        <v>21</v>
      </c>
      <c r="H71" s="44"/>
      <c r="J71" s="78">
        <f>+J69-J70</f>
        <v>0</v>
      </c>
    </row>
    <row r="72" spans="1:12" x14ac:dyDescent="0.2">
      <c r="A72" s="26"/>
      <c r="B72" s="26"/>
      <c r="C72" s="27"/>
      <c r="D72" s="27"/>
      <c r="E72" s="84"/>
      <c r="F72" s="43"/>
      <c r="H72" s="44"/>
      <c r="J72" s="78"/>
    </row>
    <row r="73" spans="1:12" x14ac:dyDescent="0.2">
      <c r="A73" s="26"/>
      <c r="B73" s="26"/>
      <c r="C73" s="27"/>
      <c r="D73" s="27"/>
      <c r="E73" s="84"/>
      <c r="F73" s="43"/>
      <c r="H73" s="44"/>
      <c r="J73" s="78"/>
    </row>
    <row r="74" spans="1:12" x14ac:dyDescent="0.2">
      <c r="A74" s="26"/>
      <c r="B74" s="26"/>
      <c r="C74" s="27"/>
      <c r="D74" s="27"/>
      <c r="E74" s="84"/>
      <c r="F74" s="43"/>
      <c r="H74" s="44"/>
      <c r="J74" s="78"/>
    </row>
    <row r="75" spans="1:12" x14ac:dyDescent="0.2">
      <c r="A75" s="26"/>
      <c r="B75" s="26"/>
      <c r="C75" s="27"/>
      <c r="D75" s="27"/>
      <c r="E75" s="84"/>
      <c r="F75" s="43"/>
      <c r="H75" s="44"/>
      <c r="J75" s="78"/>
    </row>
    <row r="78" spans="1:12" ht="12" x14ac:dyDescent="0.2">
      <c r="I78" s="89" t="s">
        <v>160</v>
      </c>
      <c r="J78" s="90">
        <f>+J69+J59+J47+J29+J11</f>
        <v>841099.23999999987</v>
      </c>
    </row>
    <row r="79" spans="1:12" ht="12.75" thickBot="1" x14ac:dyDescent="0.25">
      <c r="I79" s="89" t="s">
        <v>161</v>
      </c>
      <c r="J79" s="91">
        <v>837598.18</v>
      </c>
      <c r="K79" s="92"/>
      <c r="L79" s="92"/>
    </row>
    <row r="80" spans="1:12" ht="12.75" thickTop="1" x14ac:dyDescent="0.2">
      <c r="I80" s="89" t="s">
        <v>24</v>
      </c>
      <c r="J80" s="93">
        <f>+J78-J79</f>
        <v>3501.059999999823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opLeftCell="A76" workbookViewId="0">
      <selection activeCell="A81" sqref="A81:J92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1.5703125" style="98" customWidth="1"/>
    <col min="4" max="4" width="8" style="98" bestFit="1" customWidth="1"/>
    <col min="5" max="5" width="21.710937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1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356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</row>
    <row r="6" spans="1:12" ht="12" customHeight="1" x14ac:dyDescent="0.2">
      <c r="A6" s="12" t="s">
        <v>4</v>
      </c>
      <c r="B6" s="110" t="s">
        <v>5</v>
      </c>
      <c r="C6" s="14"/>
      <c r="D6" s="15"/>
      <c r="E6" s="16"/>
      <c r="G6" s="49"/>
      <c r="H6" s="19"/>
      <c r="I6" s="20"/>
      <c r="J6" s="20"/>
    </row>
    <row r="7" spans="1:12" ht="12" customHeight="1" outlineLevel="1" x14ac:dyDescent="0.2">
      <c r="A7" s="21" t="s">
        <v>6</v>
      </c>
      <c r="B7" s="21" t="s">
        <v>7</v>
      </c>
      <c r="C7" s="21" t="s">
        <v>8</v>
      </c>
      <c r="D7" s="50" t="s">
        <v>9</v>
      </c>
      <c r="E7" s="23"/>
      <c r="F7" s="24" t="s">
        <v>10</v>
      </c>
      <c r="G7" s="25" t="s">
        <v>6</v>
      </c>
      <c r="H7" s="25" t="s">
        <v>7</v>
      </c>
      <c r="I7" s="24" t="s">
        <v>11</v>
      </c>
      <c r="J7" s="24" t="s">
        <v>24</v>
      </c>
    </row>
    <row r="8" spans="1:12" ht="12" customHeight="1" outlineLevel="1" x14ac:dyDescent="0.2">
      <c r="A8" s="98" t="s">
        <v>298</v>
      </c>
      <c r="B8" s="112">
        <v>42811</v>
      </c>
      <c r="C8" s="111" t="s">
        <v>14</v>
      </c>
      <c r="D8" s="111" t="s">
        <v>299</v>
      </c>
      <c r="E8" s="113" t="s">
        <v>300</v>
      </c>
      <c r="F8" s="114">
        <v>5804.49</v>
      </c>
      <c r="G8" s="111"/>
      <c r="H8" s="111"/>
      <c r="I8" s="111"/>
      <c r="J8" s="114">
        <f>+F8-I8</f>
        <v>5804.49</v>
      </c>
    </row>
    <row r="9" spans="1:12" ht="12" customHeight="1" outlineLevel="1" x14ac:dyDescent="0.2">
      <c r="A9" s="98" t="s">
        <v>304</v>
      </c>
      <c r="B9" s="112">
        <v>42816</v>
      </c>
      <c r="C9" s="111" t="s">
        <v>305</v>
      </c>
      <c r="D9" s="111" t="s">
        <v>306</v>
      </c>
      <c r="E9" s="113" t="s">
        <v>300</v>
      </c>
      <c r="F9" s="114">
        <v>2521.1</v>
      </c>
      <c r="G9" s="121"/>
      <c r="H9" s="121"/>
      <c r="I9" s="121"/>
      <c r="J9" s="114">
        <f>+F9-I9</f>
        <v>2521.1</v>
      </c>
    </row>
    <row r="10" spans="1:12" ht="12" customHeight="1" outlineLevel="1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15"/>
    </row>
    <row r="11" spans="1:12" ht="12" customHeight="1" outlineLevel="1" x14ac:dyDescent="0.2">
      <c r="A11" s="121"/>
      <c r="B11" s="121"/>
      <c r="C11" s="121"/>
      <c r="D11" s="121"/>
      <c r="E11" s="121"/>
      <c r="F11" s="60" t="s">
        <v>19</v>
      </c>
      <c r="G11" s="121"/>
      <c r="H11" s="121"/>
      <c r="I11" s="121"/>
      <c r="J11" s="45">
        <f>+J8+J9</f>
        <v>8325.59</v>
      </c>
    </row>
    <row r="12" spans="1:12" ht="12" customHeight="1" outlineLevel="1" thickBot="1" x14ac:dyDescent="0.25">
      <c r="A12" s="121"/>
      <c r="B12" s="121"/>
      <c r="C12" s="121"/>
      <c r="D12" s="121"/>
      <c r="E12" s="121"/>
      <c r="F12" s="60" t="s">
        <v>20</v>
      </c>
      <c r="G12" s="121"/>
      <c r="H12" s="121"/>
      <c r="I12" s="121"/>
      <c r="J12" s="61">
        <v>8325.59</v>
      </c>
    </row>
    <row r="13" spans="1:12" ht="12" customHeight="1" outlineLevel="1" thickTop="1" x14ac:dyDescent="0.2">
      <c r="A13" s="121"/>
      <c r="B13" s="121"/>
      <c r="C13" s="121"/>
      <c r="D13" s="121"/>
      <c r="E13" s="121"/>
      <c r="F13" s="60" t="s">
        <v>21</v>
      </c>
      <c r="G13" s="121"/>
      <c r="H13" s="121"/>
      <c r="I13" s="121"/>
      <c r="J13" s="47">
        <f>+J11-J12</f>
        <v>0</v>
      </c>
    </row>
    <row r="14" spans="1:12" ht="12" customHeight="1" outlineLevel="1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</row>
    <row r="15" spans="1:12" x14ac:dyDescent="0.2">
      <c r="A15" s="12" t="s">
        <v>22</v>
      </c>
      <c r="B15" s="110" t="s">
        <v>23</v>
      </c>
      <c r="C15" s="14"/>
      <c r="D15" s="15"/>
      <c r="E15" s="16"/>
      <c r="G15" s="49"/>
      <c r="H15" s="19"/>
      <c r="I15" s="20"/>
      <c r="J15" s="20"/>
    </row>
    <row r="16" spans="1:12" outlineLevel="1" x14ac:dyDescent="0.2">
      <c r="A16" s="21" t="s">
        <v>6</v>
      </c>
      <c r="B16" s="21" t="s">
        <v>7</v>
      </c>
      <c r="C16" s="21" t="s">
        <v>8</v>
      </c>
      <c r="D16" s="50" t="s">
        <v>9</v>
      </c>
      <c r="E16" s="23"/>
      <c r="F16" s="24" t="s">
        <v>10</v>
      </c>
      <c r="G16" s="25" t="s">
        <v>6</v>
      </c>
      <c r="H16" s="25" t="s">
        <v>7</v>
      </c>
      <c r="I16" s="24" t="s">
        <v>11</v>
      </c>
      <c r="J16" s="24" t="s">
        <v>24</v>
      </c>
    </row>
    <row r="17" spans="1:10" outlineLevel="1" x14ac:dyDescent="0.2">
      <c r="A17" s="17"/>
      <c r="B17" s="51"/>
      <c r="C17" s="17"/>
      <c r="D17" s="17"/>
      <c r="E17" s="23"/>
      <c r="F17" s="17"/>
      <c r="G17" s="17"/>
      <c r="H17" s="19"/>
      <c r="I17" s="20"/>
      <c r="J17" s="52"/>
    </row>
    <row r="18" spans="1:10" outlineLevel="1" x14ac:dyDescent="0.2">
      <c r="A18" s="98" t="s">
        <v>209</v>
      </c>
      <c r="B18" s="102">
        <v>42765</v>
      </c>
      <c r="C18" s="106" t="s">
        <v>210</v>
      </c>
      <c r="D18" s="98" t="s">
        <v>211</v>
      </c>
      <c r="E18" s="98" t="s">
        <v>28</v>
      </c>
      <c r="F18" s="79">
        <v>34908.46</v>
      </c>
      <c r="G18" s="53"/>
      <c r="H18" s="58"/>
      <c r="I18" s="59"/>
      <c r="J18" s="52">
        <f t="shared" ref="J18:J27" si="0">+F18-I18</f>
        <v>34908.46</v>
      </c>
    </row>
    <row r="19" spans="1:10" outlineLevel="1" x14ac:dyDescent="0.2">
      <c r="A19" s="98" t="s">
        <v>252</v>
      </c>
      <c r="B19" s="102">
        <v>42794</v>
      </c>
      <c r="C19" s="106" t="s">
        <v>251</v>
      </c>
      <c r="D19" s="98" t="s">
        <v>250</v>
      </c>
      <c r="E19" s="98" t="s">
        <v>28</v>
      </c>
      <c r="F19" s="79">
        <v>10730.86</v>
      </c>
      <c r="G19" s="53"/>
      <c r="H19" s="58"/>
      <c r="I19" s="59"/>
      <c r="J19" s="52">
        <f t="shared" si="0"/>
        <v>10730.86</v>
      </c>
    </row>
    <row r="20" spans="1:10" outlineLevel="1" x14ac:dyDescent="0.2">
      <c r="A20" s="98" t="s">
        <v>311</v>
      </c>
      <c r="B20" s="102">
        <v>42821</v>
      </c>
      <c r="C20" s="106" t="s">
        <v>309</v>
      </c>
      <c r="D20" s="98" t="s">
        <v>307</v>
      </c>
      <c r="E20" s="98" t="s">
        <v>28</v>
      </c>
      <c r="F20" s="79">
        <v>22794.37</v>
      </c>
      <c r="G20" s="53"/>
      <c r="H20" s="58"/>
      <c r="I20" s="59"/>
      <c r="J20" s="52">
        <f t="shared" si="0"/>
        <v>22794.37</v>
      </c>
    </row>
    <row r="21" spans="1:10" outlineLevel="1" x14ac:dyDescent="0.2">
      <c r="A21" s="98" t="s">
        <v>312</v>
      </c>
      <c r="B21" s="102">
        <v>42822</v>
      </c>
      <c r="C21" s="106" t="s">
        <v>310</v>
      </c>
      <c r="D21" s="98" t="s">
        <v>308</v>
      </c>
      <c r="E21" s="98" t="s">
        <v>28</v>
      </c>
      <c r="F21" s="79">
        <v>21342.2</v>
      </c>
      <c r="G21" s="53"/>
      <c r="H21" s="58"/>
      <c r="I21" s="59"/>
      <c r="J21" s="52">
        <f t="shared" si="0"/>
        <v>21342.2</v>
      </c>
    </row>
    <row r="22" spans="1:10" outlineLevel="1" x14ac:dyDescent="0.2">
      <c r="A22" s="98" t="s">
        <v>357</v>
      </c>
      <c r="B22" s="102">
        <v>42849</v>
      </c>
      <c r="C22" s="98" t="s">
        <v>40</v>
      </c>
      <c r="D22" s="98" t="s">
        <v>366</v>
      </c>
      <c r="E22" s="98" t="s">
        <v>28</v>
      </c>
      <c r="F22" s="79">
        <v>13042.67</v>
      </c>
      <c r="G22" s="53"/>
      <c r="H22" s="58"/>
      <c r="I22" s="59"/>
      <c r="J22" s="52">
        <f t="shared" si="0"/>
        <v>13042.67</v>
      </c>
    </row>
    <row r="23" spans="1:10" outlineLevel="1" x14ac:dyDescent="0.2">
      <c r="A23" s="98" t="s">
        <v>358</v>
      </c>
      <c r="B23" s="102">
        <v>42849</v>
      </c>
      <c r="C23" s="98" t="s">
        <v>248</v>
      </c>
      <c r="D23" s="98" t="s">
        <v>367</v>
      </c>
      <c r="E23" s="98" t="s">
        <v>28</v>
      </c>
      <c r="F23" s="79">
        <v>80524.38</v>
      </c>
      <c r="G23" s="53"/>
      <c r="H23" s="58"/>
      <c r="I23" s="59"/>
      <c r="J23" s="52">
        <f t="shared" si="0"/>
        <v>80524.38</v>
      </c>
    </row>
    <row r="24" spans="1:10" outlineLevel="1" x14ac:dyDescent="0.2">
      <c r="A24" s="98" t="s">
        <v>359</v>
      </c>
      <c r="B24" s="102">
        <v>42851</v>
      </c>
      <c r="C24" s="98" t="s">
        <v>360</v>
      </c>
      <c r="D24" s="98" t="s">
        <v>368</v>
      </c>
      <c r="E24" s="98" t="s">
        <v>28</v>
      </c>
      <c r="F24" s="79">
        <v>9619.65</v>
      </c>
      <c r="G24" s="53"/>
      <c r="H24" s="58"/>
      <c r="I24" s="59"/>
      <c r="J24" s="52">
        <f t="shared" si="0"/>
        <v>9619.65</v>
      </c>
    </row>
    <row r="25" spans="1:10" outlineLevel="1" x14ac:dyDescent="0.2">
      <c r="A25" s="98" t="s">
        <v>361</v>
      </c>
      <c r="B25" s="102">
        <v>42852</v>
      </c>
      <c r="C25" s="98" t="s">
        <v>49</v>
      </c>
      <c r="D25" s="98" t="s">
        <v>369</v>
      </c>
      <c r="E25" s="98" t="s">
        <v>28</v>
      </c>
      <c r="F25" s="79">
        <v>12463.27</v>
      </c>
      <c r="G25" s="53"/>
      <c r="H25" s="58"/>
      <c r="I25" s="59"/>
      <c r="J25" s="52">
        <f t="shared" si="0"/>
        <v>12463.27</v>
      </c>
    </row>
    <row r="26" spans="1:10" outlineLevel="1" x14ac:dyDescent="0.2">
      <c r="A26" s="98" t="s">
        <v>362</v>
      </c>
      <c r="B26" s="102">
        <v>42852</v>
      </c>
      <c r="C26" s="98" t="s">
        <v>363</v>
      </c>
      <c r="D26" s="98" t="s">
        <v>370</v>
      </c>
      <c r="E26" s="98" t="s">
        <v>28</v>
      </c>
      <c r="F26" s="79">
        <v>10229.68</v>
      </c>
      <c r="G26" s="53"/>
      <c r="H26" s="58"/>
      <c r="I26" s="59"/>
      <c r="J26" s="52">
        <f t="shared" si="0"/>
        <v>10229.68</v>
      </c>
    </row>
    <row r="27" spans="1:10" outlineLevel="1" x14ac:dyDescent="0.2">
      <c r="A27" s="98" t="s">
        <v>364</v>
      </c>
      <c r="B27" s="102">
        <v>42853</v>
      </c>
      <c r="C27" s="98" t="s">
        <v>365</v>
      </c>
      <c r="D27" s="98" t="s">
        <v>371</v>
      </c>
      <c r="E27" s="98" t="s">
        <v>28</v>
      </c>
      <c r="F27" s="79">
        <v>54335.18</v>
      </c>
      <c r="G27" s="53"/>
      <c r="H27" s="58"/>
      <c r="I27" s="59"/>
      <c r="J27" s="52">
        <f t="shared" si="0"/>
        <v>54335.18</v>
      </c>
    </row>
    <row r="28" spans="1:10" outlineLevel="1" x14ac:dyDescent="0.2">
      <c r="B28" s="102"/>
      <c r="C28" s="106"/>
      <c r="F28" s="79"/>
      <c r="G28" s="53"/>
      <c r="H28" s="58"/>
      <c r="I28" s="59"/>
      <c r="J28" s="52"/>
    </row>
    <row r="29" spans="1:10" outlineLevel="1" x14ac:dyDescent="0.2">
      <c r="B29" s="102"/>
      <c r="C29" s="106"/>
      <c r="F29" s="79"/>
      <c r="G29" s="53"/>
      <c r="H29" s="58"/>
      <c r="I29" s="59"/>
      <c r="J29" s="52"/>
    </row>
    <row r="30" spans="1:10" outlineLevel="1" x14ac:dyDescent="0.2">
      <c r="B30" s="102"/>
      <c r="C30" s="106"/>
      <c r="F30" s="79"/>
      <c r="G30" s="53"/>
      <c r="H30" s="58"/>
      <c r="I30" s="59"/>
      <c r="J30" s="52"/>
    </row>
    <row r="31" spans="1:10" outlineLevel="1" x14ac:dyDescent="0.2">
      <c r="A31" s="53"/>
      <c r="B31" s="105"/>
      <c r="C31" s="44"/>
      <c r="D31" s="17"/>
      <c r="E31" s="16"/>
      <c r="F31" s="60" t="s">
        <v>19</v>
      </c>
      <c r="G31" s="53"/>
      <c r="H31" s="44"/>
      <c r="I31" s="49"/>
      <c r="J31" s="45">
        <f>+SUM(J17:J29)</f>
        <v>269990.71999999997</v>
      </c>
    </row>
    <row r="32" spans="1:10" ht="12" outlineLevel="1" thickBot="1" x14ac:dyDescent="0.25">
      <c r="A32" s="53"/>
      <c r="B32" s="105"/>
      <c r="C32" s="44"/>
      <c r="D32" s="17"/>
      <c r="E32" s="16"/>
      <c r="F32" s="60" t="s">
        <v>20</v>
      </c>
      <c r="G32" s="53"/>
      <c r="H32" s="44"/>
      <c r="I32" s="49"/>
      <c r="J32" s="61">
        <v>269990.71999999997</v>
      </c>
    </row>
    <row r="33" spans="1:11" ht="12" outlineLevel="1" thickTop="1" x14ac:dyDescent="0.2">
      <c r="A33" s="53"/>
      <c r="B33" s="105"/>
      <c r="C33" s="44"/>
      <c r="D33" s="17"/>
      <c r="E33" s="16"/>
      <c r="F33" s="60" t="s">
        <v>21</v>
      </c>
      <c r="G33" s="53"/>
      <c r="H33" s="44"/>
      <c r="I33" s="49"/>
      <c r="J33" s="47">
        <f>+J31-J32</f>
        <v>0</v>
      </c>
    </row>
    <row r="34" spans="1:11" outlineLevel="1" x14ac:dyDescent="0.2">
      <c r="B34" s="103"/>
      <c r="C34" s="106"/>
    </row>
    <row r="35" spans="1:11" x14ac:dyDescent="0.2">
      <c r="A35" s="12" t="s">
        <v>51</v>
      </c>
      <c r="B35" s="110" t="s">
        <v>52</v>
      </c>
      <c r="C35" s="107"/>
      <c r="D35" s="15"/>
      <c r="E35" s="62"/>
      <c r="F35" s="63"/>
      <c r="G35" s="49"/>
      <c r="H35" s="19"/>
      <c r="I35" s="20"/>
      <c r="J35" s="20"/>
    </row>
    <row r="36" spans="1:11" outlineLevel="1" x14ac:dyDescent="0.2">
      <c r="A36" s="21" t="s">
        <v>6</v>
      </c>
      <c r="B36" s="21" t="s">
        <v>7</v>
      </c>
      <c r="C36" s="21" t="s">
        <v>8</v>
      </c>
      <c r="D36" s="50" t="s">
        <v>9</v>
      </c>
      <c r="E36" s="23"/>
      <c r="F36" s="24" t="s">
        <v>10</v>
      </c>
      <c r="G36" s="25" t="s">
        <v>6</v>
      </c>
      <c r="H36" s="25" t="s">
        <v>7</v>
      </c>
      <c r="I36" s="24" t="s">
        <v>11</v>
      </c>
      <c r="J36" s="24" t="s">
        <v>24</v>
      </c>
      <c r="K36" s="53"/>
    </row>
    <row r="37" spans="1:11" outlineLevel="1" x14ac:dyDescent="0.2">
      <c r="A37" s="98" t="s">
        <v>316</v>
      </c>
      <c r="B37" s="102">
        <v>42822</v>
      </c>
      <c r="C37" s="98" t="s">
        <v>317</v>
      </c>
      <c r="D37" s="98" t="s">
        <v>318</v>
      </c>
      <c r="E37" s="98" t="s">
        <v>28</v>
      </c>
      <c r="F37" s="49">
        <v>7399.45</v>
      </c>
      <c r="G37" s="17"/>
      <c r="H37" s="51"/>
      <c r="I37" s="64"/>
      <c r="J37" s="52">
        <f t="shared" ref="J37:J46" si="1">+F37-I37</f>
        <v>7399.45</v>
      </c>
      <c r="K37" s="53"/>
    </row>
    <row r="38" spans="1:11" outlineLevel="1" x14ac:dyDescent="0.2">
      <c r="A38" s="98" t="s">
        <v>319</v>
      </c>
      <c r="B38" s="102">
        <v>42823</v>
      </c>
      <c r="C38" s="98" t="s">
        <v>320</v>
      </c>
      <c r="D38" s="98" t="s">
        <v>325</v>
      </c>
      <c r="E38" s="98" t="s">
        <v>28</v>
      </c>
      <c r="F38" s="49">
        <v>10615.79</v>
      </c>
      <c r="G38" s="17"/>
      <c r="H38" s="51"/>
      <c r="I38" s="64"/>
      <c r="J38" s="52">
        <f t="shared" si="1"/>
        <v>10615.79</v>
      </c>
      <c r="K38" s="53"/>
    </row>
    <row r="39" spans="1:11" outlineLevel="1" x14ac:dyDescent="0.2">
      <c r="A39" s="98" t="s">
        <v>321</v>
      </c>
      <c r="B39" s="102">
        <v>42823</v>
      </c>
      <c r="C39" s="98" t="s">
        <v>322</v>
      </c>
      <c r="D39" s="98" t="s">
        <v>326</v>
      </c>
      <c r="E39" s="98" t="s">
        <v>28</v>
      </c>
      <c r="F39" s="49">
        <v>9898.2199999999993</v>
      </c>
      <c r="G39" s="17"/>
      <c r="H39" s="51"/>
      <c r="I39" s="64"/>
      <c r="J39" s="52">
        <f t="shared" si="1"/>
        <v>9898.2199999999993</v>
      </c>
      <c r="K39" s="53"/>
    </row>
    <row r="40" spans="1:11" outlineLevel="1" x14ac:dyDescent="0.2">
      <c r="A40" s="98" t="s">
        <v>347</v>
      </c>
      <c r="B40" s="102">
        <v>42825</v>
      </c>
      <c r="C40" s="98" t="s">
        <v>348</v>
      </c>
      <c r="D40" s="98" t="s">
        <v>352</v>
      </c>
      <c r="E40" s="98" t="s">
        <v>28</v>
      </c>
      <c r="F40" s="49">
        <v>9938.35</v>
      </c>
      <c r="G40" s="17"/>
      <c r="H40" s="51"/>
      <c r="I40" s="64"/>
      <c r="J40" s="52">
        <f t="shared" si="1"/>
        <v>9938.35</v>
      </c>
      <c r="K40" s="53"/>
    </row>
    <row r="41" spans="1:11" outlineLevel="1" x14ac:dyDescent="0.2">
      <c r="A41" s="98" t="s">
        <v>353</v>
      </c>
      <c r="B41" s="102">
        <v>42835</v>
      </c>
      <c r="C41" s="98" t="s">
        <v>354</v>
      </c>
      <c r="D41" s="98" t="s">
        <v>355</v>
      </c>
      <c r="E41" s="98" t="s">
        <v>28</v>
      </c>
      <c r="F41" s="49">
        <v>10344.82</v>
      </c>
      <c r="G41" s="17"/>
      <c r="H41" s="51"/>
      <c r="I41" s="64"/>
      <c r="J41" s="52">
        <f t="shared" si="1"/>
        <v>10344.82</v>
      </c>
      <c r="K41" s="53"/>
    </row>
    <row r="42" spans="1:11" outlineLevel="1" x14ac:dyDescent="0.2">
      <c r="A42" s="98" t="s">
        <v>372</v>
      </c>
      <c r="B42" s="102">
        <v>42853</v>
      </c>
      <c r="C42" s="98" t="s">
        <v>373</v>
      </c>
      <c r="D42" s="98" t="s">
        <v>376</v>
      </c>
      <c r="E42" s="98" t="s">
        <v>28</v>
      </c>
      <c r="F42" s="49">
        <v>159678.98000000001</v>
      </c>
      <c r="G42" s="17"/>
      <c r="H42" s="51"/>
      <c r="I42" s="64"/>
      <c r="J42" s="52">
        <f t="shared" si="1"/>
        <v>159678.98000000001</v>
      </c>
      <c r="K42" s="53"/>
    </row>
    <row r="43" spans="1:11" outlineLevel="1" x14ac:dyDescent="0.2">
      <c r="A43" s="98" t="s">
        <v>374</v>
      </c>
      <c r="B43" s="102">
        <v>42853</v>
      </c>
      <c r="C43" s="98" t="s">
        <v>375</v>
      </c>
      <c r="D43" s="98" t="s">
        <v>377</v>
      </c>
      <c r="E43" s="98" t="s">
        <v>28</v>
      </c>
      <c r="F43" s="49">
        <v>27899.1</v>
      </c>
      <c r="G43" s="17"/>
      <c r="H43" s="51"/>
      <c r="I43" s="64"/>
      <c r="J43" s="52">
        <f t="shared" si="1"/>
        <v>27899.1</v>
      </c>
      <c r="K43" s="53"/>
    </row>
    <row r="44" spans="1:11" outlineLevel="1" x14ac:dyDescent="0.2">
      <c r="A44" s="98" t="s">
        <v>378</v>
      </c>
      <c r="B44" s="102">
        <v>42852</v>
      </c>
      <c r="C44" s="98" t="s">
        <v>379</v>
      </c>
      <c r="D44" s="98" t="s">
        <v>380</v>
      </c>
      <c r="E44" s="98" t="s">
        <v>28</v>
      </c>
      <c r="F44" s="49">
        <v>19515.84</v>
      </c>
      <c r="G44" s="17"/>
      <c r="H44" s="51"/>
      <c r="I44" s="64"/>
      <c r="J44" s="52">
        <f t="shared" si="1"/>
        <v>19515.84</v>
      </c>
      <c r="K44" s="53"/>
    </row>
    <row r="45" spans="1:11" outlineLevel="1" x14ac:dyDescent="0.2">
      <c r="A45" s="98" t="s">
        <v>381</v>
      </c>
      <c r="B45" s="102">
        <v>42850</v>
      </c>
      <c r="C45" s="98" t="s">
        <v>382</v>
      </c>
      <c r="D45" s="98" t="s">
        <v>383</v>
      </c>
      <c r="E45" s="98" t="s">
        <v>28</v>
      </c>
      <c r="F45" s="49">
        <v>31145.47</v>
      </c>
      <c r="G45" s="17"/>
      <c r="H45" s="51"/>
      <c r="I45" s="64"/>
      <c r="J45" s="52">
        <f t="shared" si="1"/>
        <v>31145.47</v>
      </c>
      <c r="K45" s="53"/>
    </row>
    <row r="46" spans="1:11" outlineLevel="1" x14ac:dyDescent="0.2">
      <c r="A46" s="98" t="s">
        <v>384</v>
      </c>
      <c r="B46" s="102">
        <v>42851</v>
      </c>
      <c r="C46" s="98" t="s">
        <v>385</v>
      </c>
      <c r="D46" s="98" t="s">
        <v>386</v>
      </c>
      <c r="E46" s="98" t="s">
        <v>28</v>
      </c>
      <c r="F46" s="49">
        <v>9511.65</v>
      </c>
      <c r="G46" s="17"/>
      <c r="H46" s="51"/>
      <c r="I46" s="64"/>
      <c r="J46" s="52">
        <f t="shared" si="1"/>
        <v>9511.65</v>
      </c>
      <c r="K46" s="53"/>
    </row>
    <row r="47" spans="1:11" outlineLevel="1" x14ac:dyDescent="0.2">
      <c r="B47" s="102"/>
      <c r="F47" s="49"/>
      <c r="G47" s="17"/>
      <c r="H47" s="51"/>
      <c r="I47" s="64"/>
      <c r="J47" s="52"/>
      <c r="K47" s="53"/>
    </row>
    <row r="48" spans="1:11" outlineLevel="1" x14ac:dyDescent="0.2">
      <c r="B48" s="102"/>
      <c r="F48" s="49"/>
      <c r="G48" s="17"/>
      <c r="H48" s="51"/>
      <c r="I48" s="64"/>
      <c r="J48" s="52"/>
      <c r="K48" s="53"/>
    </row>
    <row r="49" spans="1:10" outlineLevel="1" x14ac:dyDescent="0.2">
      <c r="A49" s="53"/>
      <c r="B49" s="39"/>
      <c r="C49" s="44"/>
      <c r="D49" s="55"/>
      <c r="E49" s="53"/>
      <c r="F49" s="60" t="s">
        <v>19</v>
      </c>
      <c r="G49" s="53"/>
      <c r="H49" s="44"/>
      <c r="I49" s="49"/>
      <c r="J49" s="45">
        <f>+SUM(J37:J47)</f>
        <v>295947.67000000004</v>
      </c>
    </row>
    <row r="50" spans="1:10" ht="12" outlineLevel="1" thickBot="1" x14ac:dyDescent="0.25">
      <c r="A50" s="53"/>
      <c r="B50" s="39"/>
      <c r="C50" s="44"/>
      <c r="D50" s="55"/>
      <c r="E50" s="53"/>
      <c r="F50" s="60" t="s">
        <v>20</v>
      </c>
      <c r="G50" s="53"/>
      <c r="H50" s="44"/>
      <c r="I50" s="49"/>
      <c r="J50" s="67">
        <v>295947.61</v>
      </c>
    </row>
    <row r="51" spans="1:10" outlineLevel="1" x14ac:dyDescent="0.2">
      <c r="A51" s="53"/>
      <c r="B51" s="39"/>
      <c r="C51" s="44"/>
      <c r="D51" s="55"/>
      <c r="E51" s="53"/>
      <c r="F51" s="60" t="s">
        <v>21</v>
      </c>
      <c r="G51" s="53"/>
      <c r="H51" s="44"/>
      <c r="I51" s="49"/>
      <c r="J51" s="47">
        <f>+J49-J50</f>
        <v>6.0000000055879354E-2</v>
      </c>
    </row>
    <row r="52" spans="1:10" outlineLevel="1" x14ac:dyDescent="0.2">
      <c r="B52" s="103"/>
      <c r="C52" s="106"/>
      <c r="E52" s="16"/>
      <c r="F52" s="43"/>
      <c r="H52" s="44"/>
      <c r="J52" s="68"/>
    </row>
    <row r="53" spans="1:10" x14ac:dyDescent="0.2">
      <c r="A53" s="12" t="s">
        <v>102</v>
      </c>
      <c r="B53" s="13" t="s">
        <v>328</v>
      </c>
      <c r="C53" s="107"/>
      <c r="D53" s="15" t="s">
        <v>167</v>
      </c>
      <c r="E53" s="16"/>
      <c r="F53" s="17"/>
      <c r="G53" s="18"/>
      <c r="H53" s="19"/>
      <c r="I53" s="20"/>
      <c r="J53" s="20"/>
    </row>
    <row r="54" spans="1:10" outlineLevel="1" x14ac:dyDescent="0.2">
      <c r="A54" s="21" t="s">
        <v>6</v>
      </c>
      <c r="B54" s="21" t="s">
        <v>7</v>
      </c>
      <c r="C54" s="22" t="s">
        <v>8</v>
      </c>
      <c r="D54" s="22" t="s">
        <v>9</v>
      </c>
      <c r="E54" s="23"/>
      <c r="F54" s="24" t="s">
        <v>10</v>
      </c>
      <c r="G54" s="25" t="s">
        <v>6</v>
      </c>
      <c r="H54" s="25" t="s">
        <v>7</v>
      </c>
      <c r="I54" s="24" t="s">
        <v>11</v>
      </c>
      <c r="J54" s="24" t="s">
        <v>24</v>
      </c>
    </row>
    <row r="55" spans="1:10" outlineLevel="1" x14ac:dyDescent="0.2">
      <c r="A55" s="26"/>
      <c r="B55" s="21"/>
      <c r="C55" s="108"/>
      <c r="D55" s="27"/>
      <c r="E55" s="23"/>
      <c r="F55" s="28"/>
      <c r="G55" s="29"/>
      <c r="H55" s="30"/>
      <c r="I55" s="28"/>
      <c r="J55" s="80"/>
    </row>
    <row r="56" spans="1:10" outlineLevel="1" x14ac:dyDescent="0.2">
      <c r="A56" s="53" t="s">
        <v>330</v>
      </c>
      <c r="B56" s="39">
        <v>42822</v>
      </c>
      <c r="C56" s="44" t="s">
        <v>334</v>
      </c>
      <c r="D56" s="44" t="s">
        <v>338</v>
      </c>
      <c r="E56" s="40" t="s">
        <v>28</v>
      </c>
      <c r="F56" s="49">
        <v>50024.9</v>
      </c>
      <c r="G56" s="116"/>
      <c r="H56" s="117"/>
      <c r="I56" s="83"/>
      <c r="J56" s="20">
        <f t="shared" ref="J56:J63" si="2">+F56-I56</f>
        <v>50024.9</v>
      </c>
    </row>
    <row r="57" spans="1:10" outlineLevel="1" x14ac:dyDescent="0.2">
      <c r="A57" s="53" t="s">
        <v>331</v>
      </c>
      <c r="B57" s="39">
        <v>42823</v>
      </c>
      <c r="C57" s="44" t="s">
        <v>335</v>
      </c>
      <c r="D57" s="44" t="s">
        <v>339</v>
      </c>
      <c r="E57" s="40" t="s">
        <v>28</v>
      </c>
      <c r="F57" s="20">
        <v>99745.79</v>
      </c>
      <c r="G57" s="116"/>
      <c r="H57" s="117"/>
      <c r="I57" s="83"/>
      <c r="J57" s="20">
        <f t="shared" si="2"/>
        <v>99745.79</v>
      </c>
    </row>
    <row r="58" spans="1:10" outlineLevel="1" x14ac:dyDescent="0.2">
      <c r="A58" s="53" t="s">
        <v>332</v>
      </c>
      <c r="B58" s="39">
        <v>42823</v>
      </c>
      <c r="C58" s="44" t="s">
        <v>336</v>
      </c>
      <c r="D58" s="44" t="s">
        <v>340</v>
      </c>
      <c r="E58" s="40" t="s">
        <v>28</v>
      </c>
      <c r="F58" s="118">
        <v>39611.300000000003</v>
      </c>
      <c r="G58" s="119"/>
      <c r="H58" s="120"/>
      <c r="I58" s="118"/>
      <c r="J58" s="20">
        <f t="shared" si="2"/>
        <v>39611.300000000003</v>
      </c>
    </row>
    <row r="59" spans="1:10" outlineLevel="1" x14ac:dyDescent="0.2">
      <c r="A59" s="98" t="s">
        <v>387</v>
      </c>
      <c r="B59" s="102">
        <v>42846</v>
      </c>
      <c r="C59" s="98" t="s">
        <v>388</v>
      </c>
      <c r="D59" s="98" t="s">
        <v>395</v>
      </c>
      <c r="E59" s="98" t="s">
        <v>28</v>
      </c>
      <c r="F59" s="49">
        <v>18035.009999999998</v>
      </c>
      <c r="G59" s="119"/>
      <c r="H59" s="120"/>
      <c r="I59" s="118"/>
      <c r="J59" s="20">
        <f t="shared" si="2"/>
        <v>18035.009999999998</v>
      </c>
    </row>
    <row r="60" spans="1:10" outlineLevel="1" x14ac:dyDescent="0.2">
      <c r="A60" s="98" t="s">
        <v>389</v>
      </c>
      <c r="B60" s="102">
        <v>42847</v>
      </c>
      <c r="C60" s="98" t="s">
        <v>390</v>
      </c>
      <c r="D60" s="98" t="s">
        <v>396</v>
      </c>
      <c r="E60" s="98" t="s">
        <v>28</v>
      </c>
      <c r="F60" s="49">
        <v>25369.439999999999</v>
      </c>
      <c r="G60" s="119"/>
      <c r="H60" s="120"/>
      <c r="I60" s="118"/>
      <c r="J60" s="20">
        <f t="shared" si="2"/>
        <v>25369.439999999999</v>
      </c>
    </row>
    <row r="61" spans="1:10" outlineLevel="1" x14ac:dyDescent="0.2">
      <c r="A61" s="98" t="s">
        <v>391</v>
      </c>
      <c r="B61" s="102">
        <v>42850</v>
      </c>
      <c r="C61" s="98" t="s">
        <v>392</v>
      </c>
      <c r="D61" s="98" t="s">
        <v>397</v>
      </c>
      <c r="E61" s="98" t="s">
        <v>28</v>
      </c>
      <c r="F61" s="49">
        <v>28216.560000000001</v>
      </c>
      <c r="G61" s="119"/>
      <c r="H61" s="120"/>
      <c r="I61" s="118"/>
      <c r="J61" s="20">
        <f t="shared" si="2"/>
        <v>28216.560000000001</v>
      </c>
    </row>
    <row r="62" spans="1:10" outlineLevel="1" x14ac:dyDescent="0.2">
      <c r="A62" s="98" t="s">
        <v>393</v>
      </c>
      <c r="B62" s="102">
        <v>42851</v>
      </c>
      <c r="C62" s="98" t="s">
        <v>394</v>
      </c>
      <c r="D62" s="98" t="s">
        <v>398</v>
      </c>
      <c r="E62" s="98" t="s">
        <v>28</v>
      </c>
      <c r="F62" s="49">
        <v>13288.48</v>
      </c>
      <c r="G62" s="119"/>
      <c r="H62" s="120"/>
      <c r="I62" s="118"/>
      <c r="J62" s="20">
        <f t="shared" si="2"/>
        <v>13288.48</v>
      </c>
    </row>
    <row r="63" spans="1:10" outlineLevel="1" x14ac:dyDescent="0.2">
      <c r="A63" s="98" t="s">
        <v>399</v>
      </c>
      <c r="B63" s="102">
        <v>42853</v>
      </c>
      <c r="C63" s="98" t="s">
        <v>333</v>
      </c>
      <c r="D63" s="98" t="s">
        <v>400</v>
      </c>
      <c r="E63" s="98" t="s">
        <v>28</v>
      </c>
      <c r="F63" s="49">
        <v>15260.93</v>
      </c>
      <c r="G63" s="119"/>
      <c r="H63" s="120"/>
      <c r="I63" s="118"/>
      <c r="J63" s="20">
        <f t="shared" si="2"/>
        <v>15260.93</v>
      </c>
    </row>
    <row r="64" spans="1:10" outlineLevel="1" x14ac:dyDescent="0.2">
      <c r="A64" s="53"/>
      <c r="B64" s="39"/>
      <c r="C64" s="106"/>
      <c r="D64" s="27"/>
      <c r="E64" s="84"/>
      <c r="F64" s="28"/>
      <c r="G64" s="29"/>
      <c r="H64" s="30"/>
      <c r="I64" s="28"/>
      <c r="J64" s="85"/>
    </row>
    <row r="65" spans="1:10" outlineLevel="1" x14ac:dyDescent="0.2">
      <c r="A65" s="26"/>
      <c r="B65" s="21"/>
      <c r="C65" s="108"/>
      <c r="D65" s="27"/>
      <c r="E65" s="84"/>
      <c r="F65" s="43" t="s">
        <v>19</v>
      </c>
      <c r="H65" s="44"/>
      <c r="J65" s="68">
        <f>+SUM(J56:J63)</f>
        <v>289552.40999999997</v>
      </c>
    </row>
    <row r="66" spans="1:10" ht="12" outlineLevel="1" thickBot="1" x14ac:dyDescent="0.25">
      <c r="A66" s="26"/>
      <c r="B66" s="21"/>
      <c r="C66" s="108"/>
      <c r="D66" s="27"/>
      <c r="E66" s="84"/>
      <c r="F66" s="43" t="s">
        <v>20</v>
      </c>
      <c r="H66" s="44"/>
      <c r="J66" s="86">
        <v>289553.32</v>
      </c>
    </row>
    <row r="67" spans="1:10" ht="12" outlineLevel="1" thickTop="1" x14ac:dyDescent="0.2">
      <c r="A67" s="26"/>
      <c r="B67" s="21"/>
      <c r="C67" s="108"/>
      <c r="D67" s="27"/>
      <c r="E67" s="84"/>
      <c r="F67" s="43" t="s">
        <v>21</v>
      </c>
      <c r="H67" s="44"/>
      <c r="J67" s="78">
        <f>+J65-J66</f>
        <v>-0.91000000003259629</v>
      </c>
    </row>
    <row r="68" spans="1:10" outlineLevel="1" x14ac:dyDescent="0.2">
      <c r="A68" s="26"/>
      <c r="B68" s="21"/>
      <c r="C68" s="108"/>
      <c r="D68" s="27"/>
      <c r="E68" s="84"/>
      <c r="F68" s="43"/>
      <c r="H68" s="44"/>
      <c r="J68" s="78"/>
    </row>
    <row r="69" spans="1:10" x14ac:dyDescent="0.2">
      <c r="A69" s="12" t="s">
        <v>289</v>
      </c>
      <c r="B69" s="110" t="s">
        <v>290</v>
      </c>
      <c r="C69" s="107"/>
      <c r="D69" s="15" t="s">
        <v>167</v>
      </c>
      <c r="E69" s="16"/>
      <c r="F69" s="17"/>
      <c r="G69" s="18"/>
      <c r="H69" s="19"/>
      <c r="I69" s="20"/>
      <c r="J69" s="20"/>
    </row>
    <row r="70" spans="1:10" outlineLevel="1" x14ac:dyDescent="0.2">
      <c r="A70" s="21" t="s">
        <v>6</v>
      </c>
      <c r="B70" s="21" t="s">
        <v>7</v>
      </c>
      <c r="C70" s="22" t="s">
        <v>8</v>
      </c>
      <c r="D70" s="22" t="s">
        <v>9</v>
      </c>
      <c r="E70" s="23"/>
      <c r="F70" s="24" t="s">
        <v>10</v>
      </c>
      <c r="G70" s="25" t="s">
        <v>6</v>
      </c>
      <c r="H70" s="25" t="s">
        <v>7</v>
      </c>
      <c r="I70" s="24" t="s">
        <v>11</v>
      </c>
      <c r="J70" s="24" t="s">
        <v>24</v>
      </c>
    </row>
    <row r="71" spans="1:10" outlineLevel="1" x14ac:dyDescent="0.2">
      <c r="A71" s="26"/>
      <c r="B71" s="26"/>
      <c r="C71" s="27"/>
      <c r="D71" s="27"/>
      <c r="E71" s="84"/>
      <c r="F71" s="43"/>
      <c r="H71" s="44"/>
      <c r="J71" s="78"/>
    </row>
    <row r="72" spans="1:10" outlineLevel="1" x14ac:dyDescent="0.2">
      <c r="A72" s="98" t="s">
        <v>401</v>
      </c>
      <c r="B72" s="102">
        <v>42850</v>
      </c>
      <c r="C72" s="98" t="s">
        <v>404</v>
      </c>
      <c r="D72" s="98" t="s">
        <v>407</v>
      </c>
      <c r="E72" s="98" t="s">
        <v>294</v>
      </c>
      <c r="F72" s="49">
        <v>4216</v>
      </c>
      <c r="H72" s="44"/>
      <c r="J72" s="34">
        <f t="shared" ref="J72:J74" si="3">+F72-I72</f>
        <v>4216</v>
      </c>
    </row>
    <row r="73" spans="1:10" outlineLevel="1" x14ac:dyDescent="0.2">
      <c r="A73" s="98" t="s">
        <v>402</v>
      </c>
      <c r="B73" s="102">
        <v>42850</v>
      </c>
      <c r="C73" s="98" t="s">
        <v>405</v>
      </c>
      <c r="D73" s="98" t="s">
        <v>408</v>
      </c>
      <c r="E73" s="98" t="s">
        <v>294</v>
      </c>
      <c r="F73" s="49">
        <v>4465</v>
      </c>
      <c r="H73" s="44"/>
      <c r="J73" s="34">
        <f t="shared" si="3"/>
        <v>4465</v>
      </c>
    </row>
    <row r="74" spans="1:10" outlineLevel="1" x14ac:dyDescent="0.2">
      <c r="A74" s="98" t="s">
        <v>403</v>
      </c>
      <c r="B74" s="102">
        <v>42853</v>
      </c>
      <c r="C74" s="98" t="s">
        <v>406</v>
      </c>
      <c r="D74" s="98" t="s">
        <v>409</v>
      </c>
      <c r="E74" s="98" t="s">
        <v>294</v>
      </c>
      <c r="F74" s="49">
        <v>1657</v>
      </c>
      <c r="H74" s="44"/>
      <c r="J74" s="34">
        <f t="shared" si="3"/>
        <v>1657</v>
      </c>
    </row>
    <row r="75" spans="1:10" outlineLevel="1" x14ac:dyDescent="0.2">
      <c r="B75" s="102"/>
      <c r="F75" s="49"/>
      <c r="H75" s="44"/>
      <c r="J75" s="34"/>
    </row>
    <row r="76" spans="1:10" outlineLevel="1" x14ac:dyDescent="0.2">
      <c r="B76" s="102"/>
      <c r="F76" s="49"/>
      <c r="H76" s="44"/>
      <c r="J76" s="34"/>
    </row>
    <row r="77" spans="1:10" outlineLevel="1" x14ac:dyDescent="0.2">
      <c r="A77" s="26"/>
      <c r="B77" s="26"/>
      <c r="C77" s="27"/>
      <c r="D77" s="27"/>
      <c r="E77" s="84"/>
      <c r="F77" s="43"/>
      <c r="H77" s="44"/>
      <c r="J77" s="78"/>
    </row>
    <row r="78" spans="1:10" outlineLevel="1" x14ac:dyDescent="0.2">
      <c r="A78" s="26"/>
      <c r="B78" s="26"/>
      <c r="C78" s="27"/>
      <c r="D78" s="27"/>
      <c r="E78" s="84"/>
      <c r="F78" s="43" t="s">
        <v>19</v>
      </c>
      <c r="H78" s="44"/>
      <c r="J78" s="68">
        <f>+SUM(J72:J74)</f>
        <v>10338</v>
      </c>
    </row>
    <row r="79" spans="1:10" ht="12" outlineLevel="1" thickBot="1" x14ac:dyDescent="0.25">
      <c r="A79" s="26"/>
      <c r="B79" s="26"/>
      <c r="C79" s="27"/>
      <c r="D79" s="27"/>
      <c r="E79" s="84"/>
      <c r="F79" s="43" t="s">
        <v>20</v>
      </c>
      <c r="H79" s="44"/>
      <c r="J79" s="86">
        <v>10338</v>
      </c>
    </row>
    <row r="80" spans="1:10" ht="12" outlineLevel="1" thickTop="1" x14ac:dyDescent="0.2">
      <c r="A80" s="26"/>
      <c r="B80" s="26"/>
      <c r="C80" s="27"/>
      <c r="D80" s="27"/>
      <c r="E80" s="84"/>
      <c r="F80" s="43" t="s">
        <v>21</v>
      </c>
      <c r="H80" s="44"/>
      <c r="J80" s="78">
        <f>+J78-J79</f>
        <v>0</v>
      </c>
    </row>
    <row r="81" spans="1:10" x14ac:dyDescent="0.2">
      <c r="A81" s="12" t="s">
        <v>739</v>
      </c>
      <c r="B81" s="110" t="s">
        <v>738</v>
      </c>
      <c r="C81" s="107"/>
      <c r="D81" s="15" t="s">
        <v>167</v>
      </c>
      <c r="E81" s="16"/>
      <c r="F81" s="17"/>
      <c r="G81" s="18"/>
      <c r="H81" s="19"/>
      <c r="I81" s="20"/>
      <c r="J81" s="20"/>
    </row>
    <row r="82" spans="1:10" outlineLevel="1" x14ac:dyDescent="0.2">
      <c r="A82" s="21" t="s">
        <v>6</v>
      </c>
      <c r="B82" s="21" t="s">
        <v>7</v>
      </c>
      <c r="C82" s="22" t="s">
        <v>8</v>
      </c>
      <c r="D82" s="22" t="s">
        <v>9</v>
      </c>
      <c r="E82" s="23"/>
      <c r="F82" s="24" t="s">
        <v>10</v>
      </c>
      <c r="G82" s="25" t="s">
        <v>6</v>
      </c>
      <c r="H82" s="25" t="s">
        <v>7</v>
      </c>
      <c r="I82" s="24" t="s">
        <v>11</v>
      </c>
      <c r="J82" s="24" t="s">
        <v>24</v>
      </c>
    </row>
    <row r="83" spans="1:10" outlineLevel="1" x14ac:dyDescent="0.2">
      <c r="A83" s="26"/>
      <c r="B83" s="26"/>
      <c r="C83" s="27"/>
      <c r="D83" s="27"/>
      <c r="E83" s="84"/>
      <c r="F83" s="43"/>
      <c r="H83" s="44"/>
      <c r="J83" s="78"/>
    </row>
    <row r="84" spans="1:10" outlineLevel="1" x14ac:dyDescent="0.2">
      <c r="A84" s="98" t="s">
        <v>401</v>
      </c>
      <c r="B84" s="102">
        <v>42850</v>
      </c>
      <c r="C84" s="98" t="s">
        <v>404</v>
      </c>
      <c r="D84" s="98" t="s">
        <v>407</v>
      </c>
      <c r="E84" s="98" t="s">
        <v>294</v>
      </c>
      <c r="F84" s="49"/>
      <c r="H84" s="44"/>
      <c r="I84" s="98">
        <v>5169.8500000000004</v>
      </c>
      <c r="J84" s="34">
        <f t="shared" ref="J84" si="4">+F84-I84</f>
        <v>-5169.8500000000004</v>
      </c>
    </row>
    <row r="85" spans="1:10" outlineLevel="1" x14ac:dyDescent="0.2">
      <c r="B85" s="102"/>
      <c r="F85" s="49"/>
      <c r="H85" s="44"/>
      <c r="J85" s="34"/>
    </row>
    <row r="86" spans="1:10" outlineLevel="1" x14ac:dyDescent="0.2">
      <c r="B86" s="102"/>
      <c r="F86" s="49"/>
      <c r="H86" s="44"/>
      <c r="J86" s="34"/>
    </row>
    <row r="87" spans="1:10" outlineLevel="1" x14ac:dyDescent="0.2">
      <c r="B87" s="102"/>
      <c r="F87" s="49"/>
      <c r="H87" s="44"/>
      <c r="J87" s="34"/>
    </row>
    <row r="88" spans="1:10" outlineLevel="1" x14ac:dyDescent="0.2">
      <c r="B88" s="102"/>
      <c r="F88" s="49"/>
      <c r="H88" s="44"/>
      <c r="J88" s="34"/>
    </row>
    <row r="89" spans="1:10" outlineLevel="1" x14ac:dyDescent="0.2">
      <c r="A89" s="26"/>
      <c r="B89" s="26"/>
      <c r="C89" s="27"/>
      <c r="D89" s="27"/>
      <c r="E89" s="84"/>
      <c r="F89" s="43"/>
      <c r="H89" s="44"/>
      <c r="J89" s="78"/>
    </row>
    <row r="90" spans="1:10" outlineLevel="1" x14ac:dyDescent="0.2">
      <c r="A90" s="26"/>
      <c r="B90" s="26"/>
      <c r="C90" s="27"/>
      <c r="D90" s="27"/>
      <c r="E90" s="84"/>
      <c r="F90" s="43" t="s">
        <v>19</v>
      </c>
      <c r="H90" s="44"/>
      <c r="J90" s="68">
        <f>+SUM(J84:J86)</f>
        <v>-5169.8500000000004</v>
      </c>
    </row>
    <row r="91" spans="1:10" ht="12" outlineLevel="1" thickBot="1" x14ac:dyDescent="0.25">
      <c r="A91" s="26"/>
      <c r="B91" s="26"/>
      <c r="C91" s="27"/>
      <c r="D91" s="27"/>
      <c r="E91" s="84"/>
      <c r="F91" s="43" t="s">
        <v>20</v>
      </c>
      <c r="H91" s="44"/>
      <c r="J91" s="86">
        <v>-5169.8500000000004</v>
      </c>
    </row>
    <row r="92" spans="1:10" ht="12" outlineLevel="1" thickTop="1" x14ac:dyDescent="0.2">
      <c r="A92" s="26"/>
      <c r="B92" s="26"/>
      <c r="C92" s="27"/>
      <c r="D92" s="27"/>
      <c r="E92" s="84"/>
      <c r="F92" s="43" t="s">
        <v>21</v>
      </c>
      <c r="H92" s="44"/>
      <c r="J92" s="78">
        <f>+J90-J91</f>
        <v>0</v>
      </c>
    </row>
    <row r="93" spans="1:10" x14ac:dyDescent="0.2">
      <c r="A93" s="26"/>
      <c r="B93" s="26"/>
      <c r="C93" s="27"/>
      <c r="D93" s="27"/>
      <c r="E93" s="84"/>
      <c r="F93" s="43"/>
      <c r="H93" s="44"/>
      <c r="J93" s="78"/>
    </row>
    <row r="94" spans="1:10" x14ac:dyDescent="0.2">
      <c r="A94" s="26"/>
      <c r="B94" s="26"/>
      <c r="C94" s="27"/>
      <c r="D94" s="27"/>
      <c r="E94" s="84"/>
      <c r="F94" s="43"/>
      <c r="H94" s="44"/>
      <c r="J94" s="78"/>
    </row>
    <row r="95" spans="1:10" x14ac:dyDescent="0.2">
      <c r="A95" s="26"/>
      <c r="B95" s="26"/>
      <c r="C95" s="27"/>
      <c r="D95" s="27"/>
      <c r="E95" s="84"/>
      <c r="F95" s="43"/>
      <c r="H95" s="44"/>
      <c r="J95" s="78"/>
    </row>
    <row r="97" spans="9:12" ht="12" x14ac:dyDescent="0.2">
      <c r="I97" s="89" t="s">
        <v>160</v>
      </c>
      <c r="J97" s="90">
        <f>+J78+J65+J49+J31+J11+J90</f>
        <v>868984.54</v>
      </c>
    </row>
    <row r="98" spans="9:12" ht="12.75" thickBot="1" x14ac:dyDescent="0.25">
      <c r="I98" s="89" t="s">
        <v>161</v>
      </c>
      <c r="J98" s="91">
        <v>868985.39</v>
      </c>
      <c r="K98" s="92"/>
      <c r="L98" s="92"/>
    </row>
    <row r="99" spans="9:12" ht="12.75" thickTop="1" x14ac:dyDescent="0.2">
      <c r="I99" s="89" t="s">
        <v>24</v>
      </c>
      <c r="J99" s="93">
        <f>+J97-J98</f>
        <v>-0.84999999997671694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opLeftCell="A94" workbookViewId="0">
      <selection activeCell="A106" sqref="A106:J114"/>
    </sheetView>
  </sheetViews>
  <sheetFormatPr baseColWidth="10" defaultRowHeight="11.25" outlineLevelRow="2" x14ac:dyDescent="0.2"/>
  <cols>
    <col min="1" max="1" width="11.42578125" style="98"/>
    <col min="2" max="2" width="17" style="98" customWidth="1"/>
    <col min="3" max="3" width="11.5703125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2.42578125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410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2" ht="12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</row>
    <row r="7" spans="1:12" ht="12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12" ht="12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2" ht="12" customHeight="1" x14ac:dyDescent="0.2">
      <c r="A9" s="12" t="s">
        <v>4</v>
      </c>
      <c r="B9" s="110" t="s">
        <v>5</v>
      </c>
      <c r="C9" s="14"/>
      <c r="D9" s="15"/>
      <c r="E9" s="16"/>
      <c r="G9" s="49"/>
      <c r="H9" s="19"/>
      <c r="I9" s="20"/>
      <c r="J9" s="20"/>
    </row>
    <row r="10" spans="1:12" ht="12" customHeight="1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ht="12" customHeight="1" outlineLevel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2" ht="12" customHeight="1" outlineLevel="1" x14ac:dyDescent="0.2">
      <c r="A12" s="98" t="s">
        <v>436</v>
      </c>
      <c r="B12" s="102">
        <v>42885</v>
      </c>
      <c r="C12" s="111" t="s">
        <v>438</v>
      </c>
      <c r="D12" s="111" t="s">
        <v>440</v>
      </c>
      <c r="E12" s="111" t="s">
        <v>442</v>
      </c>
      <c r="F12" s="114">
        <v>2502.9299999999998</v>
      </c>
      <c r="G12" s="111"/>
      <c r="H12" s="111"/>
      <c r="I12" s="111"/>
      <c r="J12" s="114">
        <f>+F12-I12</f>
        <v>2502.9299999999998</v>
      </c>
    </row>
    <row r="13" spans="1:12" ht="12" customHeight="1" outlineLevel="1" x14ac:dyDescent="0.2">
      <c r="A13" s="98" t="s">
        <v>437</v>
      </c>
      <c r="B13" s="102">
        <v>42885</v>
      </c>
      <c r="C13" s="111" t="s">
        <v>439</v>
      </c>
      <c r="D13" s="111" t="s">
        <v>441</v>
      </c>
      <c r="E13" s="111" t="s">
        <v>442</v>
      </c>
      <c r="F13" s="114">
        <v>1419</v>
      </c>
      <c r="G13" s="111"/>
      <c r="H13" s="111"/>
      <c r="I13" s="111"/>
      <c r="J13" s="114">
        <f>+F13-I13</f>
        <v>1419</v>
      </c>
    </row>
    <row r="14" spans="1:12" ht="12" customHeight="1" outlineLevel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</row>
    <row r="15" spans="1:12" ht="12" customHeight="1" outlineLevel="1" x14ac:dyDescent="0.2">
      <c r="A15" s="123"/>
      <c r="B15" s="123"/>
      <c r="C15" s="123"/>
      <c r="D15" s="123"/>
      <c r="E15" s="123"/>
      <c r="F15" s="60" t="s">
        <v>19</v>
      </c>
      <c r="G15" s="53"/>
      <c r="H15" s="44"/>
      <c r="I15" s="49"/>
      <c r="J15" s="45">
        <f>+J12+J13</f>
        <v>3921.93</v>
      </c>
    </row>
    <row r="16" spans="1:12" ht="12" customHeight="1" outlineLevel="1" thickBot="1" x14ac:dyDescent="0.25">
      <c r="A16" s="123"/>
      <c r="B16" s="123"/>
      <c r="C16" s="123"/>
      <c r="D16" s="123"/>
      <c r="E16" s="123"/>
      <c r="F16" s="60" t="s">
        <v>20</v>
      </c>
      <c r="G16" s="53"/>
      <c r="H16" s="44"/>
      <c r="I16" s="49"/>
      <c r="J16" s="61">
        <v>3921.93</v>
      </c>
    </row>
    <row r="17" spans="1:10" ht="12" customHeight="1" outlineLevel="1" thickTop="1" x14ac:dyDescent="0.2">
      <c r="A17" s="123"/>
      <c r="B17" s="123"/>
      <c r="C17" s="123"/>
      <c r="D17" s="123"/>
      <c r="E17" s="123"/>
      <c r="F17" s="60" t="s">
        <v>21</v>
      </c>
      <c r="G17" s="53"/>
      <c r="H17" s="44"/>
      <c r="I17" s="49"/>
      <c r="J17" s="47">
        <f>+J15-J16</f>
        <v>0</v>
      </c>
    </row>
    <row r="18" spans="1:10" ht="12" customHeight="1" outlineLevel="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</row>
    <row r="19" spans="1:10" x14ac:dyDescent="0.2">
      <c r="A19" s="12" t="s">
        <v>22</v>
      </c>
      <c r="B19" s="110" t="s">
        <v>23</v>
      </c>
      <c r="C19" s="14"/>
      <c r="D19" s="15"/>
      <c r="E19" s="16"/>
      <c r="G19" s="49"/>
      <c r="H19" s="19"/>
      <c r="I19" s="20"/>
      <c r="J19" s="20"/>
    </row>
    <row r="20" spans="1:10" outlineLevel="1" x14ac:dyDescent="0.2">
      <c r="A20" s="21" t="s">
        <v>6</v>
      </c>
      <c r="B20" s="21" t="s">
        <v>7</v>
      </c>
      <c r="C20" s="21" t="s">
        <v>8</v>
      </c>
      <c r="D20" s="50" t="s">
        <v>9</v>
      </c>
      <c r="E20" s="23"/>
      <c r="F20" s="24" t="s">
        <v>10</v>
      </c>
      <c r="G20" s="25" t="s">
        <v>6</v>
      </c>
      <c r="H20" s="25" t="s">
        <v>7</v>
      </c>
      <c r="I20" s="24" t="s">
        <v>11</v>
      </c>
      <c r="J20" s="24" t="s">
        <v>24</v>
      </c>
    </row>
    <row r="21" spans="1:10" outlineLevel="1" x14ac:dyDescent="0.2">
      <c r="A21" s="17"/>
      <c r="B21" s="51"/>
      <c r="C21" s="17"/>
      <c r="D21" s="17"/>
      <c r="E21" s="23"/>
      <c r="F21" s="17"/>
      <c r="G21" s="17"/>
      <c r="H21" s="19"/>
      <c r="I21" s="20"/>
      <c r="J21" s="52"/>
    </row>
    <row r="22" spans="1:10" outlineLevel="1" x14ac:dyDescent="0.2">
      <c r="A22" s="48" t="s">
        <v>209</v>
      </c>
      <c r="B22" s="132">
        <v>42765</v>
      </c>
      <c r="C22" s="133" t="s">
        <v>210</v>
      </c>
      <c r="D22" s="48" t="s">
        <v>211</v>
      </c>
      <c r="E22" s="48" t="s">
        <v>28</v>
      </c>
      <c r="F22" s="42">
        <v>34908.46</v>
      </c>
      <c r="G22" s="17"/>
      <c r="H22" s="134"/>
      <c r="I22" s="114"/>
      <c r="J22" s="52">
        <f t="shared" ref="J22:J34" si="0">+F22-I22</f>
        <v>34908.46</v>
      </c>
    </row>
    <row r="23" spans="1:10" outlineLevel="1" x14ac:dyDescent="0.2">
      <c r="A23" s="48" t="s">
        <v>311</v>
      </c>
      <c r="B23" s="132">
        <v>42821</v>
      </c>
      <c r="C23" s="133" t="s">
        <v>309</v>
      </c>
      <c r="D23" s="48" t="s">
        <v>307</v>
      </c>
      <c r="E23" s="48" t="s">
        <v>28</v>
      </c>
      <c r="F23" s="42">
        <v>22794.37</v>
      </c>
      <c r="G23" s="17"/>
      <c r="H23" s="134"/>
      <c r="I23" s="114"/>
      <c r="J23" s="52">
        <f t="shared" si="0"/>
        <v>22794.37</v>
      </c>
    </row>
    <row r="24" spans="1:10" outlineLevel="1" x14ac:dyDescent="0.2">
      <c r="A24" s="48" t="s">
        <v>312</v>
      </c>
      <c r="B24" s="132">
        <v>42822</v>
      </c>
      <c r="C24" s="133" t="s">
        <v>310</v>
      </c>
      <c r="D24" s="48" t="s">
        <v>308</v>
      </c>
      <c r="E24" s="48" t="s">
        <v>28</v>
      </c>
      <c r="F24" s="42">
        <v>21342.2</v>
      </c>
      <c r="G24" s="17"/>
      <c r="H24" s="134"/>
      <c r="I24" s="114"/>
      <c r="J24" s="52">
        <f t="shared" si="0"/>
        <v>21342.2</v>
      </c>
    </row>
    <row r="25" spans="1:10" outlineLevel="1" x14ac:dyDescent="0.2">
      <c r="A25" s="98" t="s">
        <v>357</v>
      </c>
      <c r="B25" s="102">
        <v>42849</v>
      </c>
      <c r="C25" s="98" t="s">
        <v>40</v>
      </c>
      <c r="D25" s="98" t="s">
        <v>366</v>
      </c>
      <c r="E25" s="98" t="s">
        <v>28</v>
      </c>
      <c r="F25" s="79">
        <v>13042.67</v>
      </c>
      <c r="G25" s="53"/>
      <c r="H25" s="58"/>
      <c r="I25" s="59"/>
      <c r="J25" s="52">
        <f t="shared" si="0"/>
        <v>13042.67</v>
      </c>
    </row>
    <row r="26" spans="1:10" outlineLevel="1" x14ac:dyDescent="0.2">
      <c r="A26" s="98" t="s">
        <v>358</v>
      </c>
      <c r="B26" s="102">
        <v>42849</v>
      </c>
      <c r="C26" s="98" t="s">
        <v>248</v>
      </c>
      <c r="D26" s="98" t="s">
        <v>367</v>
      </c>
      <c r="E26" s="98" t="s">
        <v>28</v>
      </c>
      <c r="F26" s="79">
        <v>80524.38</v>
      </c>
      <c r="G26" s="53"/>
      <c r="H26" s="58"/>
      <c r="I26" s="59"/>
      <c r="J26" s="52">
        <f t="shared" si="0"/>
        <v>80524.38</v>
      </c>
    </row>
    <row r="27" spans="1:10" outlineLevel="1" x14ac:dyDescent="0.2">
      <c r="A27" s="98" t="s">
        <v>359</v>
      </c>
      <c r="B27" s="102">
        <v>42851</v>
      </c>
      <c r="C27" s="98" t="s">
        <v>360</v>
      </c>
      <c r="D27" s="98" t="s">
        <v>368</v>
      </c>
      <c r="E27" s="98" t="s">
        <v>28</v>
      </c>
      <c r="F27" s="79">
        <v>9619.65</v>
      </c>
      <c r="G27" s="53"/>
      <c r="H27" s="58"/>
      <c r="I27" s="59"/>
      <c r="J27" s="52">
        <f t="shared" si="0"/>
        <v>9619.65</v>
      </c>
    </row>
    <row r="28" spans="1:10" outlineLevel="1" x14ac:dyDescent="0.2">
      <c r="A28" s="98" t="s">
        <v>361</v>
      </c>
      <c r="B28" s="102">
        <v>42852</v>
      </c>
      <c r="C28" s="98" t="s">
        <v>49</v>
      </c>
      <c r="D28" s="98" t="s">
        <v>369</v>
      </c>
      <c r="E28" s="98" t="s">
        <v>28</v>
      </c>
      <c r="F28" s="79">
        <v>12463.27</v>
      </c>
      <c r="G28" s="53"/>
      <c r="H28" s="58"/>
      <c r="I28" s="59"/>
      <c r="J28" s="52">
        <f t="shared" si="0"/>
        <v>12463.27</v>
      </c>
    </row>
    <row r="29" spans="1:10" outlineLevel="1" x14ac:dyDescent="0.2">
      <c r="A29" s="98" t="s">
        <v>362</v>
      </c>
      <c r="B29" s="102">
        <v>42852</v>
      </c>
      <c r="C29" s="98" t="s">
        <v>363</v>
      </c>
      <c r="D29" s="98" t="s">
        <v>370</v>
      </c>
      <c r="E29" s="98" t="s">
        <v>28</v>
      </c>
      <c r="F29" s="79">
        <v>10229.68</v>
      </c>
      <c r="G29" s="53"/>
      <c r="H29" s="58"/>
      <c r="I29" s="59"/>
      <c r="J29" s="52">
        <f t="shared" si="0"/>
        <v>10229.68</v>
      </c>
    </row>
    <row r="30" spans="1:10" outlineLevel="1" x14ac:dyDescent="0.2">
      <c r="A30" s="98" t="s">
        <v>364</v>
      </c>
      <c r="B30" s="102">
        <v>42853</v>
      </c>
      <c r="C30" s="98" t="s">
        <v>365</v>
      </c>
      <c r="D30" s="98" t="s">
        <v>371</v>
      </c>
      <c r="E30" s="98" t="s">
        <v>28</v>
      </c>
      <c r="F30" s="79">
        <v>54335.18</v>
      </c>
      <c r="G30" s="53"/>
      <c r="H30" s="58"/>
      <c r="I30" s="59"/>
      <c r="J30" s="52">
        <f t="shared" si="0"/>
        <v>54335.18</v>
      </c>
    </row>
    <row r="31" spans="1:10" outlineLevel="1" x14ac:dyDescent="0.2">
      <c r="A31" s="98" t="s">
        <v>443</v>
      </c>
      <c r="B31" s="102">
        <v>42885</v>
      </c>
      <c r="C31" s="55" t="s">
        <v>444</v>
      </c>
      <c r="D31" s="135" t="s">
        <v>451</v>
      </c>
      <c r="E31" s="135" t="s">
        <v>28</v>
      </c>
      <c r="F31" s="49">
        <v>9513.67</v>
      </c>
      <c r="G31" s="53"/>
      <c r="H31" s="58"/>
      <c r="I31" s="59"/>
      <c r="J31" s="52">
        <f t="shared" si="0"/>
        <v>9513.67</v>
      </c>
    </row>
    <row r="32" spans="1:10" outlineLevel="1" x14ac:dyDescent="0.2">
      <c r="A32" s="98" t="s">
        <v>445</v>
      </c>
      <c r="B32" s="102">
        <v>42886</v>
      </c>
      <c r="C32" s="55" t="s">
        <v>446</v>
      </c>
      <c r="D32" s="135" t="s">
        <v>452</v>
      </c>
      <c r="E32" s="135" t="s">
        <v>28</v>
      </c>
      <c r="F32" s="49">
        <v>10337.709999999999</v>
      </c>
      <c r="G32" s="53"/>
      <c r="H32" s="58"/>
      <c r="I32" s="59"/>
      <c r="J32" s="52">
        <f t="shared" si="0"/>
        <v>10337.709999999999</v>
      </c>
    </row>
    <row r="33" spans="1:11" outlineLevel="1" x14ac:dyDescent="0.2">
      <c r="A33" s="98" t="s">
        <v>447</v>
      </c>
      <c r="B33" s="102">
        <v>42886</v>
      </c>
      <c r="C33" s="55" t="s">
        <v>448</v>
      </c>
      <c r="D33" s="135" t="s">
        <v>453</v>
      </c>
      <c r="E33" s="135" t="s">
        <v>28</v>
      </c>
      <c r="F33" s="49">
        <v>45250.71</v>
      </c>
      <c r="G33" s="53"/>
      <c r="H33" s="58"/>
      <c r="I33" s="59"/>
      <c r="J33" s="52">
        <f t="shared" si="0"/>
        <v>45250.71</v>
      </c>
    </row>
    <row r="34" spans="1:11" outlineLevel="1" x14ac:dyDescent="0.2">
      <c r="A34" s="98" t="s">
        <v>449</v>
      </c>
      <c r="B34" s="102">
        <v>42886</v>
      </c>
      <c r="C34" s="55" t="s">
        <v>450</v>
      </c>
      <c r="D34" s="135" t="s">
        <v>454</v>
      </c>
      <c r="E34" s="135" t="s">
        <v>28</v>
      </c>
      <c r="F34" s="49">
        <v>40996.42</v>
      </c>
      <c r="G34" s="53"/>
      <c r="H34" s="58"/>
      <c r="I34" s="59"/>
      <c r="J34" s="52">
        <f t="shared" si="0"/>
        <v>40996.42</v>
      </c>
    </row>
    <row r="35" spans="1:11" outlineLevel="1" x14ac:dyDescent="0.2">
      <c r="B35" s="95"/>
      <c r="C35" s="55"/>
      <c r="D35" s="135"/>
      <c r="E35" s="135"/>
      <c r="F35" s="79"/>
      <c r="G35" s="53"/>
      <c r="H35" s="58"/>
      <c r="I35" s="59"/>
      <c r="J35" s="52"/>
    </row>
    <row r="36" spans="1:11" outlineLevel="1" x14ac:dyDescent="0.2">
      <c r="A36" s="53"/>
      <c r="B36" s="105"/>
      <c r="C36" s="44"/>
      <c r="D36" s="17"/>
      <c r="E36" s="16"/>
      <c r="F36" s="60" t="s">
        <v>19</v>
      </c>
      <c r="G36" s="53"/>
      <c r="H36" s="44"/>
      <c r="I36" s="49"/>
      <c r="J36" s="45">
        <f>+SUM(J21:J34)</f>
        <v>365358.37</v>
      </c>
    </row>
    <row r="37" spans="1:11" ht="12" outlineLevel="1" thickBot="1" x14ac:dyDescent="0.25">
      <c r="A37" s="53"/>
      <c r="B37" s="105"/>
      <c r="C37" s="44"/>
      <c r="D37" s="17"/>
      <c r="E37" s="16"/>
      <c r="F37" s="60" t="s">
        <v>20</v>
      </c>
      <c r="G37" s="53"/>
      <c r="H37" s="44"/>
      <c r="I37" s="49"/>
      <c r="J37" s="61">
        <v>365358.37</v>
      </c>
    </row>
    <row r="38" spans="1:11" ht="12" outlineLevel="1" thickTop="1" x14ac:dyDescent="0.2">
      <c r="A38" s="53"/>
      <c r="B38" s="105"/>
      <c r="C38" s="44"/>
      <c r="D38" s="17"/>
      <c r="E38" s="16"/>
      <c r="F38" s="60" t="s">
        <v>21</v>
      </c>
      <c r="G38" s="53"/>
      <c r="H38" s="44"/>
      <c r="I38" s="49"/>
      <c r="J38" s="47">
        <f>+J36-J37</f>
        <v>0</v>
      </c>
    </row>
    <row r="39" spans="1:11" outlineLevel="1" x14ac:dyDescent="0.2">
      <c r="B39" s="103"/>
      <c r="C39" s="106"/>
    </row>
    <row r="40" spans="1:11" x14ac:dyDescent="0.2">
      <c r="A40" s="12" t="s">
        <v>51</v>
      </c>
      <c r="B40" s="110" t="s">
        <v>52</v>
      </c>
      <c r="C40" s="107"/>
      <c r="D40" s="15"/>
      <c r="E40" s="62"/>
      <c r="F40" s="63"/>
      <c r="G40" s="49"/>
      <c r="H40" s="19"/>
      <c r="I40" s="20"/>
      <c r="J40" s="20"/>
    </row>
    <row r="41" spans="1:11" outlineLevel="1" x14ac:dyDescent="0.2">
      <c r="A41" s="21" t="s">
        <v>6</v>
      </c>
      <c r="B41" s="21" t="s">
        <v>7</v>
      </c>
      <c r="C41" s="21" t="s">
        <v>8</v>
      </c>
      <c r="D41" s="50" t="s">
        <v>9</v>
      </c>
      <c r="E41" s="23"/>
      <c r="F41" s="24" t="s">
        <v>10</v>
      </c>
      <c r="G41" s="25" t="s">
        <v>6</v>
      </c>
      <c r="H41" s="25" t="s">
        <v>7</v>
      </c>
      <c r="I41" s="24" t="s">
        <v>11</v>
      </c>
      <c r="J41" s="24" t="s">
        <v>24</v>
      </c>
      <c r="K41" s="53"/>
    </row>
    <row r="42" spans="1:11" outlineLevel="1" x14ac:dyDescent="0.2">
      <c r="A42" s="98" t="s">
        <v>411</v>
      </c>
      <c r="B42" s="102">
        <v>42859</v>
      </c>
      <c r="C42" s="55" t="s">
        <v>412</v>
      </c>
      <c r="D42" s="55" t="s">
        <v>413</v>
      </c>
      <c r="E42" s="55" t="s">
        <v>28</v>
      </c>
      <c r="F42" s="49">
        <v>6507.37</v>
      </c>
      <c r="G42" s="17"/>
      <c r="H42" s="51"/>
      <c r="I42" s="64"/>
      <c r="J42" s="52">
        <f t="shared" ref="J42:J63" si="1">+F42-I42</f>
        <v>6507.37</v>
      </c>
      <c r="K42" s="53"/>
    </row>
    <row r="43" spans="1:11" outlineLevel="1" x14ac:dyDescent="0.2">
      <c r="A43" s="98" t="s">
        <v>414</v>
      </c>
      <c r="B43" s="102">
        <v>42864</v>
      </c>
      <c r="C43" s="55" t="s">
        <v>415</v>
      </c>
      <c r="D43" s="55" t="s">
        <v>416</v>
      </c>
      <c r="E43" s="55" t="s">
        <v>28</v>
      </c>
      <c r="F43" s="49">
        <v>19961.07</v>
      </c>
      <c r="G43" s="17"/>
      <c r="H43" s="51"/>
      <c r="I43" s="64"/>
      <c r="J43" s="52">
        <f t="shared" si="1"/>
        <v>19961.07</v>
      </c>
      <c r="K43" s="53"/>
    </row>
    <row r="44" spans="1:11" outlineLevel="1" x14ac:dyDescent="0.2">
      <c r="A44" s="98" t="s">
        <v>417</v>
      </c>
      <c r="B44" s="102">
        <v>42866</v>
      </c>
      <c r="C44" s="55" t="s">
        <v>418</v>
      </c>
      <c r="D44" s="55" t="s">
        <v>419</v>
      </c>
      <c r="E44" s="55" t="s">
        <v>28</v>
      </c>
      <c r="F44" s="49">
        <v>8733.81</v>
      </c>
      <c r="G44" s="17"/>
      <c r="H44" s="51"/>
      <c r="I44" s="64"/>
      <c r="J44" s="52">
        <f t="shared" si="1"/>
        <v>8733.81</v>
      </c>
      <c r="K44" s="53"/>
    </row>
    <row r="45" spans="1:11" outlineLevel="1" x14ac:dyDescent="0.2">
      <c r="A45" s="98" t="s">
        <v>455</v>
      </c>
      <c r="B45" s="102">
        <v>42885</v>
      </c>
      <c r="C45" s="55" t="s">
        <v>456</v>
      </c>
      <c r="D45" s="55" t="s">
        <v>467</v>
      </c>
      <c r="E45" s="55" t="s">
        <v>28</v>
      </c>
      <c r="F45" s="136">
        <v>13958.41</v>
      </c>
      <c r="G45" s="17"/>
      <c r="H45" s="51"/>
      <c r="I45" s="64"/>
      <c r="J45" s="52">
        <f t="shared" si="1"/>
        <v>13958.41</v>
      </c>
      <c r="K45" s="53"/>
    </row>
    <row r="46" spans="1:11" outlineLevel="1" x14ac:dyDescent="0.2">
      <c r="A46" s="98" t="s">
        <v>457</v>
      </c>
      <c r="B46" s="102">
        <v>42885</v>
      </c>
      <c r="C46" s="55" t="s">
        <v>458</v>
      </c>
      <c r="D46" s="55" t="s">
        <v>468</v>
      </c>
      <c r="E46" s="55" t="s">
        <v>28</v>
      </c>
      <c r="F46" s="136">
        <v>20709.89</v>
      </c>
      <c r="G46" s="17"/>
      <c r="H46" s="51"/>
      <c r="I46" s="64"/>
      <c r="J46" s="52">
        <f t="shared" si="1"/>
        <v>20709.89</v>
      </c>
      <c r="K46" s="53"/>
    </row>
    <row r="47" spans="1:11" outlineLevel="1" x14ac:dyDescent="0.2">
      <c r="A47" s="98" t="s">
        <v>459</v>
      </c>
      <c r="B47" s="102">
        <v>42885</v>
      </c>
      <c r="C47" s="55" t="s">
        <v>460</v>
      </c>
      <c r="D47" s="55" t="s">
        <v>469</v>
      </c>
      <c r="E47" s="55" t="s">
        <v>28</v>
      </c>
      <c r="F47" s="136">
        <v>10710.59</v>
      </c>
      <c r="G47" s="17"/>
      <c r="H47" s="51"/>
      <c r="I47" s="64"/>
      <c r="J47" s="52">
        <f t="shared" si="1"/>
        <v>10710.59</v>
      </c>
      <c r="K47" s="53"/>
    </row>
    <row r="48" spans="1:11" outlineLevel="1" x14ac:dyDescent="0.2">
      <c r="A48" s="98" t="s">
        <v>461</v>
      </c>
      <c r="B48" s="102">
        <v>42885</v>
      </c>
      <c r="C48" s="55" t="s">
        <v>462</v>
      </c>
      <c r="D48" s="55" t="s">
        <v>470</v>
      </c>
      <c r="E48" s="55" t="s">
        <v>28</v>
      </c>
      <c r="F48" s="136">
        <v>9321.67</v>
      </c>
      <c r="G48" s="17"/>
      <c r="H48" s="51"/>
      <c r="I48" s="64"/>
      <c r="J48" s="52">
        <f t="shared" si="1"/>
        <v>9321.67</v>
      </c>
      <c r="K48" s="53"/>
    </row>
    <row r="49" spans="1:11" outlineLevel="1" x14ac:dyDescent="0.2">
      <c r="A49" s="98" t="s">
        <v>463</v>
      </c>
      <c r="B49" s="102">
        <v>42885</v>
      </c>
      <c r="C49" s="55" t="s">
        <v>464</v>
      </c>
      <c r="D49" s="55" t="s">
        <v>471</v>
      </c>
      <c r="E49" s="55" t="s">
        <v>28</v>
      </c>
      <c r="F49" s="136">
        <v>9570.0300000000007</v>
      </c>
      <c r="G49" s="17"/>
      <c r="H49" s="51"/>
      <c r="I49" s="64"/>
      <c r="J49" s="52">
        <f t="shared" si="1"/>
        <v>9570.0300000000007</v>
      </c>
      <c r="K49" s="53"/>
    </row>
    <row r="50" spans="1:11" outlineLevel="1" x14ac:dyDescent="0.2">
      <c r="A50" s="98" t="s">
        <v>465</v>
      </c>
      <c r="B50" s="102">
        <v>42885</v>
      </c>
      <c r="C50" s="55" t="s">
        <v>466</v>
      </c>
      <c r="D50" s="55" t="s">
        <v>472</v>
      </c>
      <c r="E50" s="55" t="s">
        <v>28</v>
      </c>
      <c r="F50" s="136">
        <v>9532.35</v>
      </c>
      <c r="G50" s="17"/>
      <c r="H50" s="51"/>
      <c r="I50" s="64"/>
      <c r="J50" s="52">
        <f t="shared" si="1"/>
        <v>9532.35</v>
      </c>
      <c r="K50" s="53"/>
    </row>
    <row r="51" spans="1:11" outlineLevel="1" x14ac:dyDescent="0.2">
      <c r="A51" s="98" t="s">
        <v>473</v>
      </c>
      <c r="B51" s="102">
        <v>42886</v>
      </c>
      <c r="C51" s="55" t="s">
        <v>474</v>
      </c>
      <c r="D51" s="55" t="s">
        <v>499</v>
      </c>
      <c r="E51" s="55" t="s">
        <v>28</v>
      </c>
      <c r="F51" s="136">
        <v>2258.42</v>
      </c>
      <c r="G51" s="17"/>
      <c r="H51" s="51"/>
      <c r="I51" s="64"/>
      <c r="J51" s="52">
        <f t="shared" si="1"/>
        <v>2258.42</v>
      </c>
      <c r="K51" s="53"/>
    </row>
    <row r="52" spans="1:11" outlineLevel="1" x14ac:dyDescent="0.2">
      <c r="A52" s="98" t="s">
        <v>475</v>
      </c>
      <c r="B52" s="102">
        <v>42886</v>
      </c>
      <c r="C52" s="55" t="s">
        <v>476</v>
      </c>
      <c r="D52" s="55" t="s">
        <v>500</v>
      </c>
      <c r="E52" s="55" t="s">
        <v>28</v>
      </c>
      <c r="F52" s="136">
        <v>66244.42</v>
      </c>
      <c r="G52" s="17"/>
      <c r="H52" s="51"/>
      <c r="I52" s="64"/>
      <c r="J52" s="52">
        <f t="shared" si="1"/>
        <v>66244.42</v>
      </c>
      <c r="K52" s="53"/>
    </row>
    <row r="53" spans="1:11" outlineLevel="1" x14ac:dyDescent="0.2">
      <c r="A53" s="98" t="s">
        <v>477</v>
      </c>
      <c r="B53" s="102">
        <v>42886</v>
      </c>
      <c r="C53" s="55" t="s">
        <v>478</v>
      </c>
      <c r="D53" s="55" t="s">
        <v>501</v>
      </c>
      <c r="E53" s="55" t="s">
        <v>28</v>
      </c>
      <c r="F53" s="136">
        <v>9437.85</v>
      </c>
      <c r="G53" s="17"/>
      <c r="H53" s="51"/>
      <c r="I53" s="64"/>
      <c r="J53" s="52">
        <f t="shared" si="1"/>
        <v>9437.85</v>
      </c>
      <c r="K53" s="53"/>
    </row>
    <row r="54" spans="1:11" outlineLevel="1" x14ac:dyDescent="0.2">
      <c r="A54" s="98" t="s">
        <v>479</v>
      </c>
      <c r="B54" s="102">
        <v>42886</v>
      </c>
      <c r="C54" s="55" t="s">
        <v>480</v>
      </c>
      <c r="D54" s="55" t="s">
        <v>502</v>
      </c>
      <c r="E54" s="55" t="s">
        <v>28</v>
      </c>
      <c r="F54" s="136">
        <v>8845.48</v>
      </c>
      <c r="G54" s="17"/>
      <c r="H54" s="51"/>
      <c r="I54" s="64"/>
      <c r="J54" s="52">
        <f t="shared" si="1"/>
        <v>8845.48</v>
      </c>
      <c r="K54" s="53"/>
    </row>
    <row r="55" spans="1:11" outlineLevel="1" x14ac:dyDescent="0.2">
      <c r="A55" s="98" t="s">
        <v>481</v>
      </c>
      <c r="B55" s="102">
        <v>42886</v>
      </c>
      <c r="C55" s="55" t="s">
        <v>482</v>
      </c>
      <c r="D55" s="55" t="s">
        <v>503</v>
      </c>
      <c r="E55" s="55" t="s">
        <v>28</v>
      </c>
      <c r="F55" s="136">
        <v>8432.0300000000007</v>
      </c>
      <c r="G55" s="17"/>
      <c r="H55" s="51"/>
      <c r="I55" s="64"/>
      <c r="J55" s="52">
        <f t="shared" si="1"/>
        <v>8432.0300000000007</v>
      </c>
      <c r="K55" s="53"/>
    </row>
    <row r="56" spans="1:11" outlineLevel="1" x14ac:dyDescent="0.2">
      <c r="A56" s="98" t="s">
        <v>483</v>
      </c>
      <c r="B56" s="102">
        <v>42886</v>
      </c>
      <c r="C56" s="55" t="s">
        <v>484</v>
      </c>
      <c r="D56" s="55" t="s">
        <v>504</v>
      </c>
      <c r="E56" s="55" t="s">
        <v>28</v>
      </c>
      <c r="F56" s="136">
        <v>10304.59</v>
      </c>
      <c r="G56" s="17"/>
      <c r="H56" s="51"/>
      <c r="I56" s="64"/>
      <c r="J56" s="52">
        <f t="shared" si="1"/>
        <v>10304.59</v>
      </c>
      <c r="K56" s="53"/>
    </row>
    <row r="57" spans="1:11" outlineLevel="1" x14ac:dyDescent="0.2">
      <c r="A57" s="98" t="s">
        <v>485</v>
      </c>
      <c r="B57" s="102">
        <v>42886</v>
      </c>
      <c r="C57" s="55" t="s">
        <v>486</v>
      </c>
      <c r="D57" s="55" t="s">
        <v>505</v>
      </c>
      <c r="E57" s="55" t="s">
        <v>28</v>
      </c>
      <c r="F57" s="136">
        <v>2972.04</v>
      </c>
      <c r="G57" s="17"/>
      <c r="H57" s="51"/>
      <c r="I57" s="64"/>
      <c r="J57" s="52">
        <f t="shared" si="1"/>
        <v>2972.04</v>
      </c>
      <c r="K57" s="53"/>
    </row>
    <row r="58" spans="1:11" outlineLevel="1" x14ac:dyDescent="0.2">
      <c r="A58" s="98" t="s">
        <v>487</v>
      </c>
      <c r="B58" s="102">
        <v>42886</v>
      </c>
      <c r="C58" s="55" t="s">
        <v>488</v>
      </c>
      <c r="D58" s="55" t="s">
        <v>506</v>
      </c>
      <c r="E58" s="55" t="s">
        <v>28</v>
      </c>
      <c r="F58" s="136">
        <v>10501.49</v>
      </c>
      <c r="G58" s="17"/>
      <c r="H58" s="51"/>
      <c r="I58" s="64"/>
      <c r="J58" s="52">
        <f t="shared" si="1"/>
        <v>10501.49</v>
      </c>
      <c r="K58" s="53"/>
    </row>
    <row r="59" spans="1:11" outlineLevel="1" x14ac:dyDescent="0.2">
      <c r="A59" s="98" t="s">
        <v>489</v>
      </c>
      <c r="B59" s="102">
        <v>42886</v>
      </c>
      <c r="C59" s="55" t="s">
        <v>490</v>
      </c>
      <c r="D59" s="55" t="s">
        <v>507</v>
      </c>
      <c r="E59" s="55" t="s">
        <v>28</v>
      </c>
      <c r="F59" s="136">
        <v>29866.75</v>
      </c>
      <c r="G59" s="17"/>
      <c r="H59" s="51"/>
      <c r="I59" s="64"/>
      <c r="J59" s="52">
        <f t="shared" si="1"/>
        <v>29866.75</v>
      </c>
      <c r="K59" s="53"/>
    </row>
    <row r="60" spans="1:11" outlineLevel="1" x14ac:dyDescent="0.2">
      <c r="A60" s="98" t="s">
        <v>491</v>
      </c>
      <c r="B60" s="102">
        <v>42886</v>
      </c>
      <c r="C60" s="55" t="s">
        <v>492</v>
      </c>
      <c r="D60" s="55" t="s">
        <v>508</v>
      </c>
      <c r="E60" s="55" t="s">
        <v>28</v>
      </c>
      <c r="F60" s="136">
        <v>77750</v>
      </c>
      <c r="G60" s="17"/>
      <c r="H60" s="51"/>
      <c r="I60" s="64"/>
      <c r="J60" s="52">
        <f t="shared" si="1"/>
        <v>77750</v>
      </c>
      <c r="K60" s="53"/>
    </row>
    <row r="61" spans="1:11" outlineLevel="1" x14ac:dyDescent="0.2">
      <c r="A61" s="98" t="s">
        <v>493</v>
      </c>
      <c r="B61" s="102">
        <v>42886</v>
      </c>
      <c r="C61" s="55" t="s">
        <v>494</v>
      </c>
      <c r="D61" s="55" t="s">
        <v>509</v>
      </c>
      <c r="E61" s="55" t="s">
        <v>28</v>
      </c>
      <c r="F61" s="136">
        <v>8221.15</v>
      </c>
      <c r="G61" s="17"/>
      <c r="H61" s="51"/>
      <c r="I61" s="64"/>
      <c r="J61" s="52">
        <f t="shared" si="1"/>
        <v>8221.15</v>
      </c>
      <c r="K61" s="53"/>
    </row>
    <row r="62" spans="1:11" outlineLevel="1" x14ac:dyDescent="0.2">
      <c r="A62" s="98" t="s">
        <v>495</v>
      </c>
      <c r="B62" s="102">
        <v>42886</v>
      </c>
      <c r="C62" s="55" t="s">
        <v>496</v>
      </c>
      <c r="D62" s="55" t="s">
        <v>510</v>
      </c>
      <c r="E62" s="55" t="s">
        <v>28</v>
      </c>
      <c r="F62" s="136">
        <v>14907.37</v>
      </c>
      <c r="G62" s="17"/>
      <c r="H62" s="51"/>
      <c r="I62" s="64"/>
      <c r="J62" s="52">
        <f t="shared" si="1"/>
        <v>14907.37</v>
      </c>
      <c r="K62" s="53"/>
    </row>
    <row r="63" spans="1:11" outlineLevel="1" x14ac:dyDescent="0.2">
      <c r="A63" s="98" t="s">
        <v>497</v>
      </c>
      <c r="B63" s="102">
        <v>42886</v>
      </c>
      <c r="C63" s="55" t="s">
        <v>498</v>
      </c>
      <c r="D63" s="55" t="s">
        <v>511</v>
      </c>
      <c r="E63" s="55" t="s">
        <v>28</v>
      </c>
      <c r="F63" s="136">
        <v>9150.23</v>
      </c>
      <c r="G63" s="17"/>
      <c r="H63" s="51"/>
      <c r="I63" s="64"/>
      <c r="J63" s="52">
        <f t="shared" si="1"/>
        <v>9150.23</v>
      </c>
      <c r="K63" s="53"/>
    </row>
    <row r="64" spans="1:11" outlineLevel="1" x14ac:dyDescent="0.2">
      <c r="B64" s="102"/>
      <c r="C64" s="55"/>
      <c r="D64" s="55"/>
      <c r="E64" s="55"/>
      <c r="F64" s="49"/>
      <c r="G64" s="17"/>
      <c r="H64" s="51"/>
      <c r="I64" s="64"/>
      <c r="J64" s="52"/>
      <c r="K64" s="53"/>
    </row>
    <row r="65" spans="1:11" outlineLevel="1" x14ac:dyDescent="0.2">
      <c r="B65" s="102"/>
      <c r="F65" s="49"/>
      <c r="G65" s="17"/>
      <c r="H65" s="51"/>
      <c r="I65" s="64"/>
      <c r="J65" s="52"/>
      <c r="K65" s="53"/>
    </row>
    <row r="66" spans="1:11" outlineLevel="1" x14ac:dyDescent="0.2">
      <c r="A66" s="53"/>
      <c r="B66" s="39"/>
      <c r="C66" s="44"/>
      <c r="D66" s="55"/>
      <c r="E66" s="53"/>
      <c r="F66" s="60" t="s">
        <v>19</v>
      </c>
      <c r="G66" s="53"/>
      <c r="H66" s="44"/>
      <c r="I66" s="49"/>
      <c r="J66" s="45">
        <f>+SUM(J42:J63)</f>
        <v>367897.01</v>
      </c>
    </row>
    <row r="67" spans="1:11" ht="12" outlineLevel="1" thickBot="1" x14ac:dyDescent="0.25">
      <c r="A67" s="53"/>
      <c r="B67" s="39"/>
      <c r="C67" s="44"/>
      <c r="D67" s="55"/>
      <c r="E67" s="53"/>
      <c r="F67" s="60" t="s">
        <v>20</v>
      </c>
      <c r="G67" s="53"/>
      <c r="H67" s="44"/>
      <c r="I67" s="49"/>
      <c r="J67" s="67">
        <v>367896.94999999995</v>
      </c>
    </row>
    <row r="68" spans="1:11" outlineLevel="1" x14ac:dyDescent="0.2">
      <c r="A68" s="53"/>
      <c r="B68" s="39"/>
      <c r="C68" s="44"/>
      <c r="D68" s="55"/>
      <c r="E68" s="53"/>
      <c r="F68" s="60" t="s">
        <v>21</v>
      </c>
      <c r="G68" s="53"/>
      <c r="H68" s="44"/>
      <c r="I68" s="49"/>
      <c r="J68" s="47">
        <f>+J66-J67</f>
        <v>6.0000000055879354E-2</v>
      </c>
    </row>
    <row r="69" spans="1:11" outlineLevel="1" x14ac:dyDescent="0.2">
      <c r="B69" s="103"/>
      <c r="C69" s="106"/>
      <c r="E69" s="16"/>
      <c r="F69" s="43"/>
      <c r="H69" s="44"/>
      <c r="J69" s="68"/>
    </row>
    <row r="70" spans="1:11" x14ac:dyDescent="0.2">
      <c r="A70" s="12" t="s">
        <v>102</v>
      </c>
      <c r="B70" s="13" t="s">
        <v>328</v>
      </c>
      <c r="C70" s="107"/>
      <c r="D70" s="15" t="s">
        <v>167</v>
      </c>
      <c r="E70" s="16"/>
      <c r="F70" s="17"/>
      <c r="G70" s="18"/>
      <c r="H70" s="19"/>
      <c r="I70" s="20"/>
      <c r="J70" s="20"/>
    </row>
    <row r="71" spans="1:11" outlineLevel="2" x14ac:dyDescent="0.2">
      <c r="A71" s="21" t="s">
        <v>6</v>
      </c>
      <c r="B71" s="21" t="s">
        <v>7</v>
      </c>
      <c r="C71" s="22" t="s">
        <v>8</v>
      </c>
      <c r="D71" s="22" t="s">
        <v>9</v>
      </c>
      <c r="E71" s="23"/>
      <c r="F71" s="24" t="s">
        <v>10</v>
      </c>
      <c r="G71" s="25" t="s">
        <v>6</v>
      </c>
      <c r="H71" s="25" t="s">
        <v>7</v>
      </c>
      <c r="I71" s="24" t="s">
        <v>11</v>
      </c>
      <c r="J71" s="24" t="s">
        <v>24</v>
      </c>
    </row>
    <row r="72" spans="1:11" outlineLevel="2" x14ac:dyDescent="0.2">
      <c r="A72" s="26"/>
      <c r="B72" s="21"/>
      <c r="C72" s="108"/>
      <c r="D72" s="27"/>
      <c r="E72" s="23"/>
      <c r="F72" s="28"/>
      <c r="G72" s="29"/>
      <c r="H72" s="30"/>
      <c r="I72" s="28"/>
      <c r="J72" s="80"/>
    </row>
    <row r="73" spans="1:11" outlineLevel="2" x14ac:dyDescent="0.2">
      <c r="A73" s="124" t="s">
        <v>330</v>
      </c>
      <c r="B73" s="126">
        <v>42822</v>
      </c>
      <c r="C73" s="127" t="s">
        <v>334</v>
      </c>
      <c r="D73" s="127" t="s">
        <v>338</v>
      </c>
      <c r="E73" s="128" t="s">
        <v>28</v>
      </c>
      <c r="F73" s="125">
        <v>50024.9</v>
      </c>
      <c r="G73" s="129"/>
      <c r="H73" s="130"/>
      <c r="I73" s="131"/>
      <c r="J73" s="125">
        <f t="shared" ref="J73:J86" si="2">+F73-I73</f>
        <v>50024.9</v>
      </c>
    </row>
    <row r="74" spans="1:11" outlineLevel="2" x14ac:dyDescent="0.2">
      <c r="A74" s="98" t="s">
        <v>420</v>
      </c>
      <c r="B74" s="102">
        <v>42857</v>
      </c>
      <c r="C74" s="98" t="s">
        <v>421</v>
      </c>
      <c r="D74" s="98" t="s">
        <v>422</v>
      </c>
      <c r="E74" s="98" t="s">
        <v>28</v>
      </c>
      <c r="F74" s="49">
        <v>49569.54</v>
      </c>
      <c r="G74" s="119"/>
      <c r="H74" s="120"/>
      <c r="I74" s="118"/>
      <c r="J74" s="20">
        <f t="shared" si="2"/>
        <v>49569.54</v>
      </c>
    </row>
    <row r="75" spans="1:11" outlineLevel="2" x14ac:dyDescent="0.2">
      <c r="A75" s="98" t="s">
        <v>430</v>
      </c>
      <c r="B75" s="102">
        <v>42859</v>
      </c>
      <c r="C75" s="98" t="s">
        <v>431</v>
      </c>
      <c r="D75" s="98" t="s">
        <v>423</v>
      </c>
      <c r="E75" s="98" t="s">
        <v>28</v>
      </c>
      <c r="F75" s="49">
        <v>37873.120000000003</v>
      </c>
      <c r="G75" s="119"/>
      <c r="H75" s="120"/>
      <c r="I75" s="118"/>
      <c r="J75" s="20">
        <f t="shared" si="2"/>
        <v>37873.120000000003</v>
      </c>
    </row>
    <row r="76" spans="1:11" outlineLevel="2" x14ac:dyDescent="0.2">
      <c r="A76" s="98" t="s">
        <v>426</v>
      </c>
      <c r="B76" s="102">
        <v>42868</v>
      </c>
      <c r="C76" s="98" t="s">
        <v>427</v>
      </c>
      <c r="D76" s="98" t="s">
        <v>424</v>
      </c>
      <c r="E76" s="98" t="s">
        <v>28</v>
      </c>
      <c r="F76" s="49">
        <v>12958.6</v>
      </c>
      <c r="G76" s="119"/>
      <c r="H76" s="120"/>
      <c r="I76" s="118"/>
      <c r="J76" s="20">
        <f t="shared" si="2"/>
        <v>12958.6</v>
      </c>
    </row>
    <row r="77" spans="1:11" outlineLevel="2" x14ac:dyDescent="0.2">
      <c r="A77" s="98" t="s">
        <v>428</v>
      </c>
      <c r="B77" s="102">
        <v>42872</v>
      </c>
      <c r="C77" s="98" t="s">
        <v>429</v>
      </c>
      <c r="D77" s="98" t="s">
        <v>425</v>
      </c>
      <c r="E77" s="98" t="s">
        <v>28</v>
      </c>
      <c r="F77" s="49">
        <v>19986.919999999998</v>
      </c>
      <c r="G77" s="119"/>
      <c r="H77" s="120"/>
      <c r="I77" s="118"/>
      <c r="J77" s="20">
        <f t="shared" si="2"/>
        <v>19986.919999999998</v>
      </c>
    </row>
    <row r="78" spans="1:11" outlineLevel="2" x14ac:dyDescent="0.2">
      <c r="A78" s="98" t="s">
        <v>512</v>
      </c>
      <c r="B78" s="102">
        <v>42885</v>
      </c>
      <c r="C78" s="98" t="s">
        <v>513</v>
      </c>
      <c r="D78" s="98" t="s">
        <v>528</v>
      </c>
      <c r="E78" s="98" t="s">
        <v>28</v>
      </c>
      <c r="F78" s="49">
        <v>46366.64</v>
      </c>
      <c r="G78" s="119"/>
      <c r="H78" s="120"/>
      <c r="I78" s="118"/>
      <c r="J78" s="20">
        <f t="shared" si="2"/>
        <v>46366.64</v>
      </c>
    </row>
    <row r="79" spans="1:11" outlineLevel="2" x14ac:dyDescent="0.2">
      <c r="A79" s="98" t="s">
        <v>270</v>
      </c>
      <c r="B79" s="102">
        <v>42885</v>
      </c>
      <c r="C79" s="98" t="s">
        <v>514</v>
      </c>
      <c r="D79" s="98" t="s">
        <v>529</v>
      </c>
      <c r="E79" s="98" t="s">
        <v>28</v>
      </c>
      <c r="F79" s="49">
        <v>19832.689999999999</v>
      </c>
      <c r="G79" s="119"/>
      <c r="H79" s="120"/>
      <c r="I79" s="118"/>
      <c r="J79" s="20">
        <f t="shared" si="2"/>
        <v>19832.689999999999</v>
      </c>
    </row>
    <row r="80" spans="1:11" outlineLevel="2" x14ac:dyDescent="0.2">
      <c r="A80" s="98" t="s">
        <v>272</v>
      </c>
      <c r="B80" s="102">
        <v>42885</v>
      </c>
      <c r="C80" s="98" t="s">
        <v>515</v>
      </c>
      <c r="D80" s="98" t="s">
        <v>530</v>
      </c>
      <c r="E80" s="98" t="s">
        <v>28</v>
      </c>
      <c r="F80" s="49">
        <v>54820.82</v>
      </c>
      <c r="G80" s="119"/>
      <c r="H80" s="120"/>
      <c r="I80" s="118"/>
      <c r="J80" s="20">
        <f t="shared" si="2"/>
        <v>54820.82</v>
      </c>
    </row>
    <row r="81" spans="1:10" outlineLevel="2" x14ac:dyDescent="0.2">
      <c r="A81" s="98" t="s">
        <v>516</v>
      </c>
      <c r="B81" s="102">
        <v>42885</v>
      </c>
      <c r="C81" s="98" t="s">
        <v>517</v>
      </c>
      <c r="D81" s="98" t="s">
        <v>531</v>
      </c>
      <c r="E81" s="98" t="s">
        <v>28</v>
      </c>
      <c r="F81" s="49">
        <v>9686.2800000000007</v>
      </c>
      <c r="G81" s="119"/>
      <c r="H81" s="120"/>
      <c r="I81" s="118"/>
      <c r="J81" s="20">
        <f t="shared" si="2"/>
        <v>9686.2800000000007</v>
      </c>
    </row>
    <row r="82" spans="1:10" outlineLevel="2" x14ac:dyDescent="0.2">
      <c r="A82" s="98" t="s">
        <v>518</v>
      </c>
      <c r="B82" s="102">
        <v>42886</v>
      </c>
      <c r="C82" s="98" t="s">
        <v>519</v>
      </c>
      <c r="D82" s="98" t="s">
        <v>532</v>
      </c>
      <c r="E82" s="98" t="s">
        <v>28</v>
      </c>
      <c r="F82" s="49">
        <v>2619.73</v>
      </c>
      <c r="G82" s="119"/>
      <c r="H82" s="120"/>
      <c r="I82" s="118"/>
      <c r="J82" s="20">
        <f t="shared" si="2"/>
        <v>2619.73</v>
      </c>
    </row>
    <row r="83" spans="1:10" outlineLevel="2" x14ac:dyDescent="0.2">
      <c r="A83" s="98" t="s">
        <v>520</v>
      </c>
      <c r="B83" s="102">
        <v>42886</v>
      </c>
      <c r="C83" s="98" t="s">
        <v>521</v>
      </c>
      <c r="D83" s="98" t="s">
        <v>533</v>
      </c>
      <c r="E83" s="98" t="s">
        <v>28</v>
      </c>
      <c r="F83" s="49">
        <v>13716.04</v>
      </c>
      <c r="G83" s="119"/>
      <c r="H83" s="120"/>
      <c r="I83" s="118"/>
      <c r="J83" s="20">
        <f t="shared" si="2"/>
        <v>13716.04</v>
      </c>
    </row>
    <row r="84" spans="1:10" outlineLevel="2" x14ac:dyDescent="0.2">
      <c r="A84" s="98" t="s">
        <v>522</v>
      </c>
      <c r="B84" s="102">
        <v>42886</v>
      </c>
      <c r="C84" s="98" t="s">
        <v>523</v>
      </c>
      <c r="D84" s="98" t="s">
        <v>534</v>
      </c>
      <c r="E84" s="98" t="s">
        <v>28</v>
      </c>
      <c r="F84" s="49">
        <v>11303.88</v>
      </c>
      <c r="G84" s="119"/>
      <c r="H84" s="120"/>
      <c r="I84" s="118"/>
      <c r="J84" s="20">
        <f t="shared" si="2"/>
        <v>11303.88</v>
      </c>
    </row>
    <row r="85" spans="1:10" outlineLevel="2" x14ac:dyDescent="0.2">
      <c r="A85" s="98" t="s">
        <v>524</v>
      </c>
      <c r="B85" s="102">
        <v>42886</v>
      </c>
      <c r="C85" s="98" t="s">
        <v>525</v>
      </c>
      <c r="D85" s="98" t="s">
        <v>535</v>
      </c>
      <c r="E85" s="98" t="s">
        <v>28</v>
      </c>
      <c r="F85" s="49">
        <v>42278.44</v>
      </c>
      <c r="G85" s="119"/>
      <c r="H85" s="120"/>
      <c r="I85" s="118"/>
      <c r="J85" s="20">
        <f t="shared" si="2"/>
        <v>42278.44</v>
      </c>
    </row>
    <row r="86" spans="1:10" outlineLevel="2" x14ac:dyDescent="0.2">
      <c r="A86" s="98" t="s">
        <v>526</v>
      </c>
      <c r="B86" s="102">
        <v>42886</v>
      </c>
      <c r="C86" s="98" t="s">
        <v>527</v>
      </c>
      <c r="D86" s="98" t="s">
        <v>536</v>
      </c>
      <c r="E86" s="98" t="s">
        <v>28</v>
      </c>
      <c r="F86" s="49">
        <v>20311.29</v>
      </c>
      <c r="G86" s="119"/>
      <c r="H86" s="120"/>
      <c r="I86" s="118"/>
      <c r="J86" s="20">
        <f t="shared" si="2"/>
        <v>20311.29</v>
      </c>
    </row>
    <row r="87" spans="1:10" outlineLevel="2" x14ac:dyDescent="0.2">
      <c r="B87" s="102"/>
      <c r="F87" s="49"/>
      <c r="G87" s="119"/>
      <c r="H87" s="120"/>
      <c r="I87" s="118"/>
      <c r="J87" s="20"/>
    </row>
    <row r="88" spans="1:10" outlineLevel="2" x14ac:dyDescent="0.2">
      <c r="B88" s="102"/>
      <c r="F88" s="49"/>
      <c r="G88" s="119"/>
      <c r="H88" s="120"/>
      <c r="I88" s="118"/>
      <c r="J88" s="20"/>
    </row>
    <row r="89" spans="1:10" outlineLevel="2" x14ac:dyDescent="0.2">
      <c r="A89" s="53"/>
      <c r="B89" s="39"/>
      <c r="C89" s="106"/>
      <c r="D89" s="27"/>
      <c r="E89" s="84"/>
      <c r="F89" s="28"/>
      <c r="G89" s="29"/>
      <c r="H89" s="30"/>
      <c r="I89" s="28"/>
      <c r="J89" s="85"/>
    </row>
    <row r="90" spans="1:10" outlineLevel="2" x14ac:dyDescent="0.2">
      <c r="A90" s="26"/>
      <c r="B90" s="21"/>
      <c r="C90" s="108"/>
      <c r="D90" s="27"/>
      <c r="E90" s="84"/>
      <c r="F90" s="43" t="s">
        <v>19</v>
      </c>
      <c r="H90" s="44"/>
      <c r="J90" s="68">
        <f>+SUM(J73:J86)</f>
        <v>391348.89</v>
      </c>
    </row>
    <row r="91" spans="1:10" ht="12" outlineLevel="2" thickBot="1" x14ac:dyDescent="0.25">
      <c r="A91" s="26"/>
      <c r="B91" s="21"/>
      <c r="C91" s="108"/>
      <c r="D91" s="27"/>
      <c r="E91" s="84"/>
      <c r="F91" s="43" t="s">
        <v>20</v>
      </c>
      <c r="H91" s="44"/>
      <c r="J91" s="86">
        <v>391349.8</v>
      </c>
    </row>
    <row r="92" spans="1:10" ht="12" outlineLevel="2" thickTop="1" x14ac:dyDescent="0.2">
      <c r="A92" s="26"/>
      <c r="B92" s="21"/>
      <c r="C92" s="108"/>
      <c r="D92" s="27"/>
      <c r="E92" s="84"/>
      <c r="F92" s="43" t="s">
        <v>21</v>
      </c>
      <c r="H92" s="44"/>
      <c r="J92" s="78">
        <f>+J90-J91</f>
        <v>-0.90999999997438863</v>
      </c>
    </row>
    <row r="93" spans="1:10" outlineLevel="2" x14ac:dyDescent="0.2">
      <c r="A93" s="26"/>
      <c r="B93" s="21"/>
      <c r="C93" s="108"/>
      <c r="D93" s="27"/>
      <c r="E93" s="84"/>
      <c r="F93" s="43"/>
      <c r="H93" s="44"/>
      <c r="J93" s="78"/>
    </row>
    <row r="94" spans="1:10" x14ac:dyDescent="0.2">
      <c r="A94" s="12" t="s">
        <v>201</v>
      </c>
      <c r="B94" s="110" t="s">
        <v>432</v>
      </c>
      <c r="C94" s="107"/>
      <c r="D94" s="15" t="s">
        <v>167</v>
      </c>
      <c r="E94" s="16"/>
      <c r="F94" s="17"/>
      <c r="G94" s="18"/>
      <c r="H94" s="19"/>
      <c r="I94" s="20"/>
      <c r="J94" s="20"/>
    </row>
    <row r="95" spans="1:10" outlineLevel="1" x14ac:dyDescent="0.2">
      <c r="A95" s="21" t="s">
        <v>6</v>
      </c>
      <c r="B95" s="21" t="s">
        <v>7</v>
      </c>
      <c r="C95" s="22" t="s">
        <v>8</v>
      </c>
      <c r="D95" s="22" t="s">
        <v>9</v>
      </c>
      <c r="E95" s="23"/>
      <c r="F95" s="24" t="s">
        <v>10</v>
      </c>
      <c r="G95" s="25" t="s">
        <v>6</v>
      </c>
      <c r="H95" s="25" t="s">
        <v>7</v>
      </c>
      <c r="I95" s="24" t="s">
        <v>11</v>
      </c>
      <c r="J95" s="24" t="s">
        <v>24</v>
      </c>
    </row>
    <row r="96" spans="1:10" outlineLevel="1" x14ac:dyDescent="0.2">
      <c r="A96" s="26"/>
      <c r="B96" s="26"/>
      <c r="C96" s="27"/>
      <c r="D96" s="27"/>
      <c r="E96" s="84"/>
      <c r="F96" s="43"/>
      <c r="H96" s="44"/>
      <c r="J96" s="78"/>
    </row>
    <row r="97" spans="1:10" outlineLevel="1" x14ac:dyDescent="0.2">
      <c r="A97" s="98" t="s">
        <v>433</v>
      </c>
      <c r="B97" s="102">
        <v>42861</v>
      </c>
      <c r="C97" s="98" t="s">
        <v>434</v>
      </c>
      <c r="D97" s="98" t="s">
        <v>435</v>
      </c>
      <c r="E97" s="98" t="s">
        <v>28</v>
      </c>
      <c r="F97" s="49">
        <v>10330.16</v>
      </c>
      <c r="H97" s="44"/>
      <c r="J97" s="34">
        <f t="shared" ref="J97:J98" si="3">+F97-I97</f>
        <v>10330.16</v>
      </c>
    </row>
    <row r="98" spans="1:10" outlineLevel="1" x14ac:dyDescent="0.2">
      <c r="A98" s="98" t="s">
        <v>537</v>
      </c>
      <c r="B98" s="102" t="s">
        <v>538</v>
      </c>
      <c r="C98" s="98" t="s">
        <v>539</v>
      </c>
      <c r="D98" s="98" t="s">
        <v>540</v>
      </c>
      <c r="E98" s="98" t="s">
        <v>28</v>
      </c>
      <c r="F98" s="49">
        <v>8886.91</v>
      </c>
      <c r="H98" s="44"/>
      <c r="J98" s="34">
        <f t="shared" si="3"/>
        <v>8886.91</v>
      </c>
    </row>
    <row r="99" spans="1:10" outlineLevel="1" x14ac:dyDescent="0.2">
      <c r="A99" s="26"/>
      <c r="B99" s="21"/>
      <c r="C99" s="108"/>
      <c r="D99" s="27"/>
      <c r="E99" s="84"/>
      <c r="F99" s="43"/>
      <c r="H99" s="44"/>
      <c r="J99" s="78"/>
    </row>
    <row r="100" spans="1:10" outlineLevel="1" x14ac:dyDescent="0.2">
      <c r="A100" s="26"/>
      <c r="B100" s="21"/>
      <c r="C100" s="108"/>
      <c r="D100" s="27"/>
      <c r="E100" s="84"/>
      <c r="F100" s="43"/>
      <c r="H100" s="44"/>
      <c r="J100" s="78"/>
    </row>
    <row r="101" spans="1:10" outlineLevel="1" x14ac:dyDescent="0.2">
      <c r="A101" s="26"/>
      <c r="B101" s="21"/>
      <c r="C101" s="108"/>
      <c r="D101" s="27"/>
      <c r="E101" s="84"/>
      <c r="F101" s="43" t="s">
        <v>19</v>
      </c>
      <c r="H101" s="44"/>
      <c r="J101" s="68">
        <f>+J97+J98</f>
        <v>19217.07</v>
      </c>
    </row>
    <row r="102" spans="1:10" ht="12" outlineLevel="1" thickBot="1" x14ac:dyDescent="0.25">
      <c r="A102" s="26"/>
      <c r="B102" s="21"/>
      <c r="C102" s="108"/>
      <c r="D102" s="27"/>
      <c r="E102" s="84"/>
      <c r="F102" s="43" t="s">
        <v>20</v>
      </c>
      <c r="H102" s="44"/>
      <c r="J102" s="86">
        <v>19217.07</v>
      </c>
    </row>
    <row r="103" spans="1:10" ht="12" outlineLevel="1" thickTop="1" x14ac:dyDescent="0.2">
      <c r="A103" s="26"/>
      <c r="B103" s="21"/>
      <c r="C103" s="108"/>
      <c r="D103" s="27"/>
      <c r="E103" s="84"/>
      <c r="F103" s="43" t="s">
        <v>21</v>
      </c>
      <c r="H103" s="44"/>
      <c r="J103" s="78">
        <f>+J101-J102</f>
        <v>0</v>
      </c>
    </row>
    <row r="104" spans="1:10" outlineLevel="1" x14ac:dyDescent="0.2">
      <c r="A104" s="26"/>
      <c r="B104" s="21"/>
      <c r="C104" s="108"/>
      <c r="D104" s="27"/>
      <c r="E104" s="84"/>
      <c r="F104" s="43"/>
      <c r="H104" s="44"/>
      <c r="J104" s="78"/>
    </row>
    <row r="105" spans="1:10" outlineLevel="1" x14ac:dyDescent="0.2">
      <c r="A105" s="26"/>
      <c r="B105" s="21"/>
      <c r="C105" s="108"/>
      <c r="D105" s="27"/>
      <c r="E105" s="84"/>
      <c r="F105" s="43"/>
      <c r="H105" s="44"/>
      <c r="J105" s="78"/>
    </row>
    <row r="106" spans="1:10" x14ac:dyDescent="0.2">
      <c r="A106" s="12" t="s">
        <v>739</v>
      </c>
      <c r="B106" s="110" t="s">
        <v>738</v>
      </c>
      <c r="C106" s="107"/>
      <c r="D106" s="15" t="s">
        <v>167</v>
      </c>
      <c r="E106" s="16"/>
      <c r="F106" s="17"/>
      <c r="G106" s="18"/>
      <c r="H106" s="19"/>
      <c r="I106" s="20"/>
      <c r="J106" s="20"/>
    </row>
    <row r="107" spans="1:10" outlineLevel="1" x14ac:dyDescent="0.2">
      <c r="A107" s="21" t="s">
        <v>6</v>
      </c>
      <c r="B107" s="21" t="s">
        <v>7</v>
      </c>
      <c r="C107" s="22" t="s">
        <v>8</v>
      </c>
      <c r="D107" s="22" t="s">
        <v>9</v>
      </c>
      <c r="E107" s="23"/>
      <c r="F107" s="24" t="s">
        <v>10</v>
      </c>
      <c r="G107" s="25" t="s">
        <v>6</v>
      </c>
      <c r="H107" s="25" t="s">
        <v>7</v>
      </c>
      <c r="I107" s="24" t="s">
        <v>11</v>
      </c>
      <c r="J107" s="24" t="s">
        <v>24</v>
      </c>
    </row>
    <row r="108" spans="1:10" outlineLevel="1" x14ac:dyDescent="0.2">
      <c r="A108" s="26"/>
      <c r="B108" s="26"/>
      <c r="C108" s="27"/>
      <c r="D108" s="27"/>
      <c r="E108" s="84"/>
      <c r="F108" s="43"/>
      <c r="H108" s="44"/>
      <c r="J108" s="78"/>
    </row>
    <row r="109" spans="1:10" outlineLevel="1" x14ac:dyDescent="0.2">
      <c r="B109" s="102"/>
      <c r="E109" s="98" t="s">
        <v>294</v>
      </c>
      <c r="F109" s="49"/>
      <c r="G109" s="79"/>
      <c r="H109" s="62"/>
      <c r="I109" s="79">
        <v>5169.8500000000004</v>
      </c>
      <c r="J109" s="20">
        <f t="shared" ref="J109" si="4">+F109-I109</f>
        <v>-5169.8500000000004</v>
      </c>
    </row>
    <row r="110" spans="1:10" outlineLevel="1" x14ac:dyDescent="0.2">
      <c r="B110" s="102"/>
      <c r="F110" s="49"/>
      <c r="H110" s="44"/>
      <c r="J110" s="34"/>
    </row>
    <row r="111" spans="1:10" outlineLevel="1" x14ac:dyDescent="0.2">
      <c r="A111" s="26"/>
      <c r="B111" s="26"/>
      <c r="C111" s="27"/>
      <c r="D111" s="27"/>
      <c r="E111" s="84"/>
      <c r="F111" s="43"/>
      <c r="H111" s="44"/>
      <c r="J111" s="78"/>
    </row>
    <row r="112" spans="1:10" outlineLevel="1" x14ac:dyDescent="0.2">
      <c r="A112" s="26"/>
      <c r="B112" s="26"/>
      <c r="C112" s="27"/>
      <c r="D112" s="27"/>
      <c r="E112" s="84"/>
      <c r="F112" s="43" t="s">
        <v>19</v>
      </c>
      <c r="H112" s="44"/>
      <c r="J112" s="68">
        <f>+SUM(J109:J110)</f>
        <v>-5169.8500000000004</v>
      </c>
    </row>
    <row r="113" spans="1:10" ht="12" outlineLevel="1" thickBot="1" x14ac:dyDescent="0.25">
      <c r="A113" s="26"/>
      <c r="B113" s="26"/>
      <c r="C113" s="27"/>
      <c r="D113" s="27"/>
      <c r="E113" s="84"/>
      <c r="F113" s="43" t="s">
        <v>20</v>
      </c>
      <c r="H113" s="44"/>
      <c r="J113" s="86">
        <v>-5169.8500000000004</v>
      </c>
    </row>
    <row r="114" spans="1:10" ht="12" outlineLevel="1" thickTop="1" x14ac:dyDescent="0.2">
      <c r="A114" s="26"/>
      <c r="B114" s="26"/>
      <c r="C114" s="27"/>
      <c r="D114" s="27"/>
      <c r="E114" s="84"/>
      <c r="F114" s="43" t="s">
        <v>21</v>
      </c>
      <c r="H114" s="44"/>
      <c r="J114" s="78">
        <f>+J112-J113</f>
        <v>0</v>
      </c>
    </row>
    <row r="115" spans="1:10" x14ac:dyDescent="0.2">
      <c r="A115" s="26"/>
      <c r="B115" s="21"/>
      <c r="C115" s="108"/>
      <c r="D115" s="27"/>
      <c r="E115" s="84"/>
      <c r="F115" s="43"/>
      <c r="H115" s="44"/>
      <c r="J115" s="78"/>
    </row>
    <row r="116" spans="1:10" x14ac:dyDescent="0.2">
      <c r="A116" s="26"/>
      <c r="B116" s="21"/>
      <c r="C116" s="108"/>
      <c r="D116" s="27"/>
      <c r="E116" s="84"/>
      <c r="F116" s="43"/>
      <c r="H116" s="44"/>
      <c r="J116" s="78"/>
    </row>
    <row r="117" spans="1:10" x14ac:dyDescent="0.2">
      <c r="A117" s="26"/>
      <c r="B117" s="21"/>
      <c r="C117" s="108"/>
      <c r="D117" s="27"/>
      <c r="E117" s="84"/>
      <c r="F117" s="43"/>
      <c r="H117" s="44"/>
      <c r="J117" s="78"/>
    </row>
    <row r="118" spans="1:10" x14ac:dyDescent="0.2">
      <c r="A118" s="26"/>
      <c r="B118" s="21"/>
      <c r="C118" s="108"/>
      <c r="D118" s="27"/>
      <c r="E118" s="84"/>
      <c r="F118" s="43"/>
      <c r="H118" s="44"/>
      <c r="J118" s="78"/>
    </row>
    <row r="119" spans="1:10" x14ac:dyDescent="0.2">
      <c r="A119" s="26"/>
      <c r="B119" s="21"/>
      <c r="C119" s="108"/>
      <c r="D119" s="27"/>
      <c r="E119" s="84"/>
      <c r="F119" s="43"/>
      <c r="H119" s="44"/>
      <c r="J119" s="78"/>
    </row>
    <row r="120" spans="1:10" x14ac:dyDescent="0.2">
      <c r="A120" s="26"/>
      <c r="B120" s="21"/>
      <c r="C120" s="108"/>
      <c r="D120" s="27"/>
      <c r="E120" s="84"/>
      <c r="F120" s="43"/>
      <c r="H120" s="44"/>
      <c r="J120" s="78"/>
    </row>
    <row r="121" spans="1:10" x14ac:dyDescent="0.2">
      <c r="A121" s="26"/>
      <c r="B121" s="21"/>
      <c r="C121" s="108"/>
      <c r="D121" s="27"/>
      <c r="E121" s="84"/>
      <c r="F121" s="43"/>
      <c r="H121" s="44"/>
      <c r="J121" s="78"/>
    </row>
    <row r="122" spans="1:10" x14ac:dyDescent="0.2">
      <c r="A122" s="26"/>
      <c r="B122" s="21"/>
      <c r="C122" s="108"/>
      <c r="D122" s="27"/>
      <c r="E122" s="84"/>
      <c r="F122" s="43"/>
      <c r="H122" s="44"/>
      <c r="J122" s="78"/>
    </row>
    <row r="123" spans="1:10" x14ac:dyDescent="0.2">
      <c r="A123" s="26"/>
      <c r="B123" s="21"/>
      <c r="C123" s="108"/>
      <c r="D123" s="27"/>
      <c r="E123" s="84"/>
      <c r="F123" s="43"/>
      <c r="H123" s="44"/>
      <c r="J123" s="78"/>
    </row>
    <row r="124" spans="1:10" x14ac:dyDescent="0.2">
      <c r="A124" s="26"/>
      <c r="B124" s="21"/>
      <c r="C124" s="108"/>
      <c r="D124" s="27"/>
      <c r="E124" s="84"/>
      <c r="F124" s="43"/>
      <c r="H124" s="44"/>
      <c r="J124" s="78"/>
    </row>
    <row r="125" spans="1:10" x14ac:dyDescent="0.2">
      <c r="A125" s="26"/>
      <c r="B125" s="21"/>
      <c r="C125" s="108"/>
      <c r="D125" s="27"/>
      <c r="E125" s="84"/>
      <c r="F125" s="43"/>
      <c r="H125" s="44"/>
      <c r="J125" s="78"/>
    </row>
    <row r="126" spans="1:10" x14ac:dyDescent="0.2">
      <c r="A126" s="26"/>
      <c r="B126" s="21"/>
      <c r="C126" s="108"/>
      <c r="D126" s="27"/>
      <c r="E126" s="84"/>
      <c r="F126" s="43"/>
      <c r="H126" s="44"/>
      <c r="J126" s="78"/>
    </row>
    <row r="127" spans="1:10" x14ac:dyDescent="0.2">
      <c r="A127" s="26"/>
      <c r="B127" s="21"/>
      <c r="C127" s="108"/>
      <c r="D127" s="27"/>
      <c r="E127" s="84"/>
      <c r="F127" s="43"/>
      <c r="H127" s="44"/>
      <c r="J127" s="78"/>
    </row>
    <row r="129" spans="9:12" ht="12" x14ac:dyDescent="0.2">
      <c r="I129" s="89" t="s">
        <v>160</v>
      </c>
      <c r="J129" s="90">
        <f>+J101+J90+J66+J36+J15+J112</f>
        <v>1142573.4199999997</v>
      </c>
    </row>
    <row r="130" spans="9:12" ht="12.75" thickBot="1" x14ac:dyDescent="0.25">
      <c r="I130" s="89" t="s">
        <v>161</v>
      </c>
      <c r="J130" s="91">
        <v>1142574.27</v>
      </c>
      <c r="K130" s="92"/>
      <c r="L130" s="92"/>
    </row>
    <row r="131" spans="9:12" ht="12.75" thickTop="1" x14ac:dyDescent="0.2">
      <c r="I131" s="89" t="s">
        <v>24</v>
      </c>
      <c r="J131" s="93">
        <f>+J129-J130</f>
        <v>-0.8500000003259629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opLeftCell="A19" workbookViewId="0">
      <selection activeCell="I138" sqref="I138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1.5703125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2.42578125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558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2" ht="12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2" ht="12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</row>
    <row r="8" spans="1:12" ht="12" customHeight="1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2" ht="12" customHeight="1" x14ac:dyDescent="0.2">
      <c r="A9" s="12" t="s">
        <v>4</v>
      </c>
      <c r="B9" s="110" t="s">
        <v>5</v>
      </c>
      <c r="C9" s="14"/>
      <c r="D9" s="15"/>
      <c r="E9" s="16"/>
      <c r="G9" s="49"/>
      <c r="H9" s="19"/>
      <c r="I9" s="20"/>
      <c r="J9" s="20"/>
    </row>
    <row r="10" spans="1:12" ht="12" hidden="1" customHeight="1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ht="12" hidden="1" customHeight="1" outlineLevel="1" x14ac:dyDescent="0.2">
      <c r="A11" s="137"/>
      <c r="B11" s="137"/>
      <c r="C11" s="137"/>
      <c r="D11" s="137"/>
      <c r="E11" s="137"/>
      <c r="F11" s="137"/>
      <c r="G11" s="137"/>
      <c r="H11" s="137"/>
      <c r="I11" s="137"/>
      <c r="J11" s="137"/>
    </row>
    <row r="12" spans="1:12" ht="12" hidden="1" customHeight="1" outlineLevel="1" x14ac:dyDescent="0.2">
      <c r="A12" s="98" t="s">
        <v>436</v>
      </c>
      <c r="B12" s="102">
        <v>42885</v>
      </c>
      <c r="C12" s="111" t="s">
        <v>438</v>
      </c>
      <c r="D12" s="111" t="s">
        <v>440</v>
      </c>
      <c r="E12" s="111" t="s">
        <v>442</v>
      </c>
      <c r="F12" s="114">
        <v>2502.9299999999998</v>
      </c>
      <c r="G12" s="111"/>
      <c r="H12" s="111"/>
      <c r="I12" s="111"/>
      <c r="J12" s="114">
        <f>+F12-I12</f>
        <v>2502.9299999999998</v>
      </c>
    </row>
    <row r="13" spans="1:12" ht="12" hidden="1" customHeight="1" outlineLevel="1" x14ac:dyDescent="0.2">
      <c r="A13" s="98" t="s">
        <v>437</v>
      </c>
      <c r="B13" s="102">
        <v>42885</v>
      </c>
      <c r="C13" s="111" t="s">
        <v>439</v>
      </c>
      <c r="D13" s="111" t="s">
        <v>441</v>
      </c>
      <c r="E13" s="111" t="s">
        <v>442</v>
      </c>
      <c r="F13" s="114">
        <v>1419</v>
      </c>
      <c r="G13" s="111"/>
      <c r="H13" s="111"/>
      <c r="I13" s="111"/>
      <c r="J13" s="114">
        <f>+F13-I13</f>
        <v>1419</v>
      </c>
    </row>
    <row r="14" spans="1:12" ht="12" hidden="1" customHeight="1" outlineLevel="1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2" ht="12" hidden="1" customHeight="1" outlineLevel="1" x14ac:dyDescent="0.2">
      <c r="A15" s="137"/>
      <c r="B15" s="137"/>
      <c r="C15" s="137"/>
      <c r="D15" s="137"/>
      <c r="E15" s="137"/>
      <c r="F15" s="60" t="s">
        <v>19</v>
      </c>
      <c r="G15" s="53"/>
      <c r="H15" s="44"/>
      <c r="I15" s="49"/>
      <c r="J15" s="45">
        <f>+J12+J13</f>
        <v>3921.93</v>
      </c>
    </row>
    <row r="16" spans="1:12" ht="12" hidden="1" customHeight="1" outlineLevel="1" thickBot="1" x14ac:dyDescent="0.25">
      <c r="A16" s="137"/>
      <c r="B16" s="137"/>
      <c r="C16" s="137"/>
      <c r="D16" s="137"/>
      <c r="E16" s="137"/>
      <c r="F16" s="60" t="s">
        <v>20</v>
      </c>
      <c r="G16" s="53"/>
      <c r="H16" s="44"/>
      <c r="I16" s="49"/>
      <c r="J16" s="61">
        <v>3921.93</v>
      </c>
    </row>
    <row r="17" spans="1:10" ht="12" hidden="1" outlineLevel="1" thickTop="1" x14ac:dyDescent="0.2">
      <c r="A17" s="137"/>
      <c r="B17" s="137"/>
      <c r="C17" s="137"/>
      <c r="D17" s="137"/>
      <c r="E17" s="137"/>
      <c r="F17" s="60" t="s">
        <v>21</v>
      </c>
      <c r="G17" s="53"/>
      <c r="H17" s="44"/>
      <c r="I17" s="49"/>
      <c r="J17" s="47">
        <f>+J15-J16</f>
        <v>0</v>
      </c>
    </row>
    <row r="18" spans="1:10" hidden="1" outlineLevel="1" x14ac:dyDescent="0.2">
      <c r="A18" s="137"/>
      <c r="B18" s="137"/>
      <c r="C18" s="137"/>
      <c r="D18" s="137"/>
      <c r="E18" s="137"/>
      <c r="F18" s="137"/>
      <c r="G18" s="137"/>
      <c r="H18" s="137"/>
      <c r="I18" s="137"/>
      <c r="J18" s="137"/>
    </row>
    <row r="19" spans="1:10" collapsed="1" x14ac:dyDescent="0.2">
      <c r="A19" s="12" t="s">
        <v>22</v>
      </c>
      <c r="B19" s="110" t="s">
        <v>23</v>
      </c>
      <c r="C19" s="14"/>
      <c r="D19" s="15"/>
      <c r="E19" s="16"/>
      <c r="G19" s="49"/>
      <c r="H19" s="19"/>
      <c r="I19" s="20"/>
      <c r="J19" s="20"/>
    </row>
    <row r="20" spans="1:10" hidden="1" outlineLevel="1" x14ac:dyDescent="0.2">
      <c r="A20" s="21" t="s">
        <v>6</v>
      </c>
      <c r="B20" s="21" t="s">
        <v>7</v>
      </c>
      <c r="C20" s="21" t="s">
        <v>8</v>
      </c>
      <c r="D20" s="50" t="s">
        <v>9</v>
      </c>
      <c r="E20" s="23"/>
      <c r="F20" s="24" t="s">
        <v>10</v>
      </c>
      <c r="G20" s="25" t="s">
        <v>6</v>
      </c>
      <c r="H20" s="25" t="s">
        <v>7</v>
      </c>
      <c r="I20" s="24" t="s">
        <v>11</v>
      </c>
      <c r="J20" s="24" t="s">
        <v>24</v>
      </c>
    </row>
    <row r="21" spans="1:10" hidden="1" outlineLevel="1" x14ac:dyDescent="0.2">
      <c r="A21" s="17"/>
      <c r="B21" s="51"/>
      <c r="C21" s="17"/>
      <c r="D21" s="17"/>
      <c r="E21" s="23"/>
      <c r="F21" s="17"/>
      <c r="G21" s="17"/>
      <c r="H21" s="19"/>
      <c r="I21" s="20"/>
      <c r="J21" s="52"/>
    </row>
    <row r="22" spans="1:10" hidden="1" outlineLevel="1" x14ac:dyDescent="0.2">
      <c r="A22" s="17"/>
      <c r="B22" s="51"/>
      <c r="C22" s="17"/>
      <c r="D22" s="17" t="s">
        <v>753</v>
      </c>
      <c r="E22" s="23"/>
      <c r="F22" s="17"/>
      <c r="G22" s="17" t="s">
        <v>752</v>
      </c>
      <c r="H22" s="134">
        <v>42899</v>
      </c>
      <c r="I22" s="20">
        <v>4103.6400000000003</v>
      </c>
      <c r="J22" s="52">
        <f t="shared" ref="J22:J35" si="0">+F22-I22</f>
        <v>-4103.6400000000003</v>
      </c>
    </row>
    <row r="23" spans="1:10" hidden="1" outlineLevel="1" x14ac:dyDescent="0.2">
      <c r="A23" s="98" t="s">
        <v>357</v>
      </c>
      <c r="B23" s="102">
        <v>42849</v>
      </c>
      <c r="C23" s="98" t="s">
        <v>40</v>
      </c>
      <c r="D23" s="98" t="s">
        <v>366</v>
      </c>
      <c r="E23" s="98" t="s">
        <v>28</v>
      </c>
      <c r="F23" s="79">
        <v>13042.67</v>
      </c>
      <c r="G23" s="53"/>
      <c r="H23" s="58"/>
      <c r="I23" s="59"/>
      <c r="J23" s="52">
        <f t="shared" si="0"/>
        <v>13042.67</v>
      </c>
    </row>
    <row r="24" spans="1:10" hidden="1" outlineLevel="1" x14ac:dyDescent="0.2">
      <c r="A24" s="98" t="s">
        <v>359</v>
      </c>
      <c r="B24" s="102">
        <v>42851</v>
      </c>
      <c r="C24" s="98" t="s">
        <v>360</v>
      </c>
      <c r="D24" s="98" t="s">
        <v>368</v>
      </c>
      <c r="E24" s="98" t="s">
        <v>28</v>
      </c>
      <c r="F24" s="79">
        <v>9619.65</v>
      </c>
      <c r="G24" s="53"/>
      <c r="H24" s="58"/>
      <c r="I24" s="59"/>
      <c r="J24" s="52">
        <f t="shared" si="0"/>
        <v>9619.65</v>
      </c>
    </row>
    <row r="25" spans="1:10" hidden="1" outlineLevel="1" x14ac:dyDescent="0.2">
      <c r="A25" s="98" t="s">
        <v>361</v>
      </c>
      <c r="B25" s="102">
        <v>42852</v>
      </c>
      <c r="C25" s="98" t="s">
        <v>49</v>
      </c>
      <c r="D25" s="98" t="s">
        <v>369</v>
      </c>
      <c r="E25" s="98" t="s">
        <v>28</v>
      </c>
      <c r="F25" s="79">
        <v>12463.27</v>
      </c>
      <c r="G25" s="53"/>
      <c r="H25" s="58"/>
      <c r="I25" s="59"/>
      <c r="J25" s="52">
        <f t="shared" si="0"/>
        <v>12463.27</v>
      </c>
    </row>
    <row r="26" spans="1:10" hidden="1" outlineLevel="1" x14ac:dyDescent="0.2">
      <c r="A26" s="98" t="s">
        <v>362</v>
      </c>
      <c r="B26" s="102">
        <v>42852</v>
      </c>
      <c r="C26" s="98" t="s">
        <v>363</v>
      </c>
      <c r="D26" s="98" t="s">
        <v>370</v>
      </c>
      <c r="E26" s="98" t="s">
        <v>28</v>
      </c>
      <c r="F26" s="79">
        <v>10229.68</v>
      </c>
      <c r="G26" s="53"/>
      <c r="H26" s="58"/>
      <c r="I26" s="59"/>
      <c r="J26" s="52">
        <f t="shared" si="0"/>
        <v>10229.68</v>
      </c>
    </row>
    <row r="27" spans="1:10" hidden="1" outlineLevel="1" x14ac:dyDescent="0.2">
      <c r="A27" s="98" t="s">
        <v>364</v>
      </c>
      <c r="B27" s="102">
        <v>42853</v>
      </c>
      <c r="C27" s="98" t="s">
        <v>365</v>
      </c>
      <c r="D27" s="98" t="s">
        <v>371</v>
      </c>
      <c r="E27" s="98" t="s">
        <v>28</v>
      </c>
      <c r="F27" s="79">
        <v>54335.18</v>
      </c>
      <c r="G27" s="53"/>
      <c r="H27" s="58"/>
      <c r="I27" s="59"/>
      <c r="J27" s="52">
        <f t="shared" si="0"/>
        <v>54335.18</v>
      </c>
    </row>
    <row r="28" spans="1:10" hidden="1" outlineLevel="1" x14ac:dyDescent="0.2">
      <c r="A28" s="98" t="s">
        <v>443</v>
      </c>
      <c r="B28" s="102">
        <v>42885</v>
      </c>
      <c r="C28" s="55" t="s">
        <v>444</v>
      </c>
      <c r="D28" s="135" t="s">
        <v>451</v>
      </c>
      <c r="E28" s="135" t="s">
        <v>28</v>
      </c>
      <c r="F28" s="49">
        <v>9513.67</v>
      </c>
      <c r="G28" s="53"/>
      <c r="H28" s="58"/>
      <c r="I28" s="59"/>
      <c r="J28" s="52">
        <f t="shared" si="0"/>
        <v>9513.67</v>
      </c>
    </row>
    <row r="29" spans="1:10" hidden="1" outlineLevel="1" x14ac:dyDescent="0.2">
      <c r="A29" s="98" t="s">
        <v>447</v>
      </c>
      <c r="B29" s="102">
        <v>42886</v>
      </c>
      <c r="C29" s="55" t="s">
        <v>448</v>
      </c>
      <c r="D29" s="135" t="s">
        <v>453</v>
      </c>
      <c r="E29" s="135" t="s">
        <v>28</v>
      </c>
      <c r="F29" s="49">
        <v>45250.71</v>
      </c>
      <c r="G29" s="53"/>
      <c r="H29" s="58"/>
      <c r="I29" s="59"/>
      <c r="J29" s="52">
        <f t="shared" si="0"/>
        <v>45250.71</v>
      </c>
    </row>
    <row r="30" spans="1:10" hidden="1" outlineLevel="1" x14ac:dyDescent="0.2">
      <c r="A30" s="98" t="s">
        <v>449</v>
      </c>
      <c r="B30" s="102">
        <v>42886</v>
      </c>
      <c r="C30" s="55" t="s">
        <v>450</v>
      </c>
      <c r="D30" s="135" t="s">
        <v>454</v>
      </c>
      <c r="E30" s="135" t="s">
        <v>28</v>
      </c>
      <c r="F30" s="49">
        <v>40996.42</v>
      </c>
      <c r="G30" s="53"/>
      <c r="H30" s="58"/>
      <c r="I30" s="59"/>
      <c r="J30" s="52">
        <f t="shared" si="0"/>
        <v>40996.42</v>
      </c>
    </row>
    <row r="31" spans="1:10" hidden="1" outlineLevel="1" x14ac:dyDescent="0.2">
      <c r="A31" s="98" t="s">
        <v>541</v>
      </c>
      <c r="B31" s="102">
        <v>42893</v>
      </c>
      <c r="C31" s="138" t="s">
        <v>542</v>
      </c>
      <c r="D31" s="139" t="s">
        <v>543</v>
      </c>
      <c r="E31" s="135" t="s">
        <v>28</v>
      </c>
      <c r="F31" s="49">
        <v>87548.9</v>
      </c>
      <c r="G31" s="53"/>
      <c r="H31" s="58"/>
      <c r="I31" s="59"/>
      <c r="J31" s="52">
        <f t="shared" si="0"/>
        <v>87548.9</v>
      </c>
    </row>
    <row r="32" spans="1:10" hidden="1" outlineLevel="1" x14ac:dyDescent="0.2">
      <c r="A32" s="98" t="s">
        <v>559</v>
      </c>
      <c r="B32" s="102">
        <v>42912</v>
      </c>
      <c r="C32" s="138" t="s">
        <v>560</v>
      </c>
      <c r="D32" s="139" t="s">
        <v>562</v>
      </c>
      <c r="E32" s="135" t="s">
        <v>28</v>
      </c>
      <c r="F32" s="49">
        <v>20348.46</v>
      </c>
      <c r="G32" s="53"/>
      <c r="H32" s="58"/>
      <c r="I32" s="59"/>
      <c r="J32" s="52">
        <f t="shared" si="0"/>
        <v>20348.46</v>
      </c>
    </row>
    <row r="33" spans="1:11" hidden="1" outlineLevel="1" x14ac:dyDescent="0.2">
      <c r="A33" s="98" t="s">
        <v>171</v>
      </c>
      <c r="B33" s="102">
        <v>42912</v>
      </c>
      <c r="C33" s="138" t="s">
        <v>561</v>
      </c>
      <c r="D33" s="139" t="s">
        <v>563</v>
      </c>
      <c r="E33" s="135" t="s">
        <v>28</v>
      </c>
      <c r="F33" s="49">
        <v>91514.63</v>
      </c>
      <c r="G33" s="53"/>
      <c r="H33" s="58"/>
      <c r="I33" s="59"/>
      <c r="J33" s="52">
        <f t="shared" si="0"/>
        <v>91514.63</v>
      </c>
    </row>
    <row r="34" spans="1:11" hidden="1" outlineLevel="1" x14ac:dyDescent="0.2">
      <c r="A34" s="98" t="s">
        <v>564</v>
      </c>
      <c r="B34" s="102">
        <v>42916</v>
      </c>
      <c r="C34" s="138" t="s">
        <v>565</v>
      </c>
      <c r="D34" s="139" t="s">
        <v>566</v>
      </c>
      <c r="E34" s="135" t="s">
        <v>28</v>
      </c>
      <c r="F34" s="49">
        <v>13581.94</v>
      </c>
      <c r="G34" s="53"/>
      <c r="H34" s="58"/>
      <c r="I34" s="59"/>
      <c r="J34" s="52">
        <f t="shared" si="0"/>
        <v>13581.94</v>
      </c>
    </row>
    <row r="35" spans="1:11" hidden="1" outlineLevel="1" x14ac:dyDescent="0.2">
      <c r="A35" s="98" t="s">
        <v>567</v>
      </c>
      <c r="B35" s="102">
        <v>42916</v>
      </c>
      <c r="C35" s="138" t="s">
        <v>309</v>
      </c>
      <c r="D35" s="139" t="s">
        <v>568</v>
      </c>
      <c r="E35" s="135" t="s">
        <v>28</v>
      </c>
      <c r="F35" s="49">
        <v>22794.37</v>
      </c>
      <c r="G35" s="53"/>
      <c r="H35" s="58"/>
      <c r="I35" s="59"/>
      <c r="J35" s="52">
        <f t="shared" si="0"/>
        <v>22794.37</v>
      </c>
    </row>
    <row r="36" spans="1:11" hidden="1" outlineLevel="1" x14ac:dyDescent="0.2">
      <c r="B36" s="102"/>
      <c r="C36" s="55"/>
      <c r="D36" s="135"/>
      <c r="E36" s="135"/>
      <c r="F36" s="49"/>
      <c r="G36" s="53"/>
      <c r="H36" s="58"/>
      <c r="I36" s="59"/>
      <c r="J36" s="52"/>
    </row>
    <row r="37" spans="1:11" hidden="1" outlineLevel="1" x14ac:dyDescent="0.2">
      <c r="A37" s="53"/>
      <c r="B37" s="105"/>
      <c r="C37" s="44"/>
      <c r="D37" s="17"/>
      <c r="E37" s="16"/>
      <c r="F37" s="60" t="s">
        <v>19</v>
      </c>
      <c r="G37" s="53"/>
      <c r="H37" s="44"/>
      <c r="I37" s="49"/>
      <c r="J37" s="45">
        <f>+SUM(J21:J35)</f>
        <v>427135.91000000003</v>
      </c>
    </row>
    <row r="38" spans="1:11" ht="12" hidden="1" outlineLevel="1" thickBot="1" x14ac:dyDescent="0.25">
      <c r="A38" s="53"/>
      <c r="B38" s="105"/>
      <c r="C38" s="44"/>
      <c r="D38" s="17"/>
      <c r="E38" s="16"/>
      <c r="F38" s="60" t="s">
        <v>20</v>
      </c>
      <c r="G38" s="53"/>
      <c r="H38" s="44"/>
      <c r="I38" s="49"/>
      <c r="J38" s="61">
        <v>431239.55</v>
      </c>
    </row>
    <row r="39" spans="1:11" ht="12" hidden="1" outlineLevel="1" thickTop="1" x14ac:dyDescent="0.2">
      <c r="A39" s="53"/>
      <c r="B39" s="105"/>
      <c r="C39" s="44"/>
      <c r="D39" s="17"/>
      <c r="E39" s="16"/>
      <c r="F39" s="60" t="s">
        <v>21</v>
      </c>
      <c r="G39" s="53"/>
      <c r="H39" s="44"/>
      <c r="I39" s="49"/>
      <c r="J39" s="47">
        <f>+J37-J38</f>
        <v>-4103.6399999999558</v>
      </c>
    </row>
    <row r="40" spans="1:11" hidden="1" outlineLevel="1" x14ac:dyDescent="0.2">
      <c r="B40" s="103"/>
      <c r="C40" s="106"/>
    </row>
    <row r="41" spans="1:11" collapsed="1" x14ac:dyDescent="0.2">
      <c r="A41" s="12" t="s">
        <v>51</v>
      </c>
      <c r="B41" s="110" t="s">
        <v>52</v>
      </c>
      <c r="C41" s="107"/>
      <c r="D41" s="15"/>
      <c r="E41" s="62"/>
      <c r="F41" s="63"/>
      <c r="G41" s="49"/>
      <c r="H41" s="19"/>
      <c r="I41" s="20"/>
      <c r="J41" s="20"/>
    </row>
    <row r="42" spans="1:11" hidden="1" outlineLevel="1" x14ac:dyDescent="0.2">
      <c r="A42" s="21" t="s">
        <v>6</v>
      </c>
      <c r="B42" s="21" t="s">
        <v>7</v>
      </c>
      <c r="C42" s="21" t="s">
        <v>8</v>
      </c>
      <c r="D42" s="50" t="s">
        <v>9</v>
      </c>
      <c r="E42" s="23"/>
      <c r="F42" s="24" t="s">
        <v>10</v>
      </c>
      <c r="G42" s="25" t="s">
        <v>6</v>
      </c>
      <c r="H42" s="25" t="s">
        <v>7</v>
      </c>
      <c r="I42" s="24" t="s">
        <v>11</v>
      </c>
      <c r="J42" s="24" t="s">
        <v>24</v>
      </c>
      <c r="K42" s="53"/>
    </row>
    <row r="43" spans="1:11" hidden="1" outlineLevel="1" x14ac:dyDescent="0.2">
      <c r="A43" s="98" t="s">
        <v>411</v>
      </c>
      <c r="B43" s="102">
        <v>42859</v>
      </c>
      <c r="C43" s="55" t="s">
        <v>412</v>
      </c>
      <c r="D43" s="55" t="s">
        <v>413</v>
      </c>
      <c r="E43" s="55" t="s">
        <v>28</v>
      </c>
      <c r="F43" s="49">
        <v>6507.37</v>
      </c>
      <c r="G43" s="17"/>
      <c r="H43" s="51"/>
      <c r="I43" s="64"/>
      <c r="J43" s="52">
        <f t="shared" ref="J43:J70" si="1">+F43-I43</f>
        <v>6507.37</v>
      </c>
      <c r="K43" s="53"/>
    </row>
    <row r="44" spans="1:11" hidden="1" outlineLevel="1" x14ac:dyDescent="0.2">
      <c r="A44" s="98" t="s">
        <v>481</v>
      </c>
      <c r="B44" s="102">
        <v>42886</v>
      </c>
      <c r="C44" s="55" t="s">
        <v>482</v>
      </c>
      <c r="D44" s="55" t="s">
        <v>503</v>
      </c>
      <c r="E44" s="55" t="s">
        <v>28</v>
      </c>
      <c r="F44" s="136">
        <v>8432.0300000000007</v>
      </c>
      <c r="G44" s="17"/>
      <c r="H44" s="51"/>
      <c r="I44" s="64"/>
      <c r="J44" s="52">
        <f t="shared" si="1"/>
        <v>8432.0300000000007</v>
      </c>
      <c r="K44" s="53"/>
    </row>
    <row r="45" spans="1:11" hidden="1" outlineLevel="1" x14ac:dyDescent="0.2">
      <c r="A45" s="98" t="s">
        <v>483</v>
      </c>
      <c r="B45" s="102">
        <v>42886</v>
      </c>
      <c r="C45" s="55" t="s">
        <v>484</v>
      </c>
      <c r="D45" s="55" t="s">
        <v>504</v>
      </c>
      <c r="E45" s="55" t="s">
        <v>28</v>
      </c>
      <c r="F45" s="136">
        <v>10304.59</v>
      </c>
      <c r="G45" s="17"/>
      <c r="H45" s="51"/>
      <c r="I45" s="64"/>
      <c r="J45" s="52">
        <f t="shared" si="1"/>
        <v>10304.59</v>
      </c>
      <c r="K45" s="53"/>
    </row>
    <row r="46" spans="1:11" hidden="1" outlineLevel="1" x14ac:dyDescent="0.2">
      <c r="A46" s="98" t="s">
        <v>544</v>
      </c>
      <c r="B46" s="102">
        <v>42905</v>
      </c>
      <c r="C46" s="55" t="s">
        <v>545</v>
      </c>
      <c r="D46" s="55" t="s">
        <v>552</v>
      </c>
      <c r="E46" s="55" t="s">
        <v>28</v>
      </c>
      <c r="F46" s="136">
        <v>67762.070000000007</v>
      </c>
      <c r="G46" s="17"/>
      <c r="H46" s="51"/>
      <c r="I46" s="64"/>
      <c r="J46" s="52">
        <f t="shared" si="1"/>
        <v>67762.070000000007</v>
      </c>
      <c r="K46" s="53"/>
    </row>
    <row r="47" spans="1:11" hidden="1" outlineLevel="1" x14ac:dyDescent="0.2">
      <c r="A47" s="98" t="s">
        <v>546</v>
      </c>
      <c r="B47" s="102">
        <v>42906</v>
      </c>
      <c r="C47" s="55" t="s">
        <v>547</v>
      </c>
      <c r="D47" s="55" t="s">
        <v>553</v>
      </c>
      <c r="E47" s="55" t="s">
        <v>28</v>
      </c>
      <c r="F47" s="136">
        <v>4040.47</v>
      </c>
      <c r="G47" s="17"/>
      <c r="H47" s="51"/>
      <c r="I47" s="64"/>
      <c r="J47" s="52">
        <f t="shared" si="1"/>
        <v>4040.47</v>
      </c>
      <c r="K47" s="53"/>
    </row>
    <row r="48" spans="1:11" hidden="1" outlineLevel="1" x14ac:dyDescent="0.2">
      <c r="A48" s="98" t="s">
        <v>548</v>
      </c>
      <c r="B48" s="102">
        <v>42906</v>
      </c>
      <c r="C48" s="55" t="s">
        <v>549</v>
      </c>
      <c r="D48" s="55" t="s">
        <v>554</v>
      </c>
      <c r="E48" s="55" t="s">
        <v>28</v>
      </c>
      <c r="F48" s="136">
        <v>44097.5</v>
      </c>
      <c r="G48" s="17"/>
      <c r="H48" s="51"/>
      <c r="I48" s="64"/>
      <c r="J48" s="52">
        <f t="shared" si="1"/>
        <v>44097.5</v>
      </c>
      <c r="K48" s="53"/>
    </row>
    <row r="49" spans="1:11" hidden="1" outlineLevel="1" x14ac:dyDescent="0.2">
      <c r="A49" s="98" t="s">
        <v>550</v>
      </c>
      <c r="B49" s="102">
        <v>42906</v>
      </c>
      <c r="C49" s="55" t="s">
        <v>551</v>
      </c>
      <c r="D49" s="55" t="s">
        <v>555</v>
      </c>
      <c r="E49" s="55" t="s">
        <v>28</v>
      </c>
      <c r="F49" s="136">
        <v>2766.1</v>
      </c>
      <c r="G49" s="17"/>
      <c r="H49" s="51"/>
      <c r="I49" s="64"/>
      <c r="J49" s="52">
        <f t="shared" si="1"/>
        <v>2766.1</v>
      </c>
      <c r="K49" s="53"/>
    </row>
    <row r="50" spans="1:11" hidden="1" outlineLevel="1" x14ac:dyDescent="0.2">
      <c r="A50" s="98" t="s">
        <v>569</v>
      </c>
      <c r="B50" s="102">
        <v>42907</v>
      </c>
      <c r="C50" s="55" t="s">
        <v>570</v>
      </c>
      <c r="D50" s="55" t="s">
        <v>571</v>
      </c>
      <c r="E50" s="55" t="s">
        <v>28</v>
      </c>
      <c r="F50" s="136">
        <v>6515.02</v>
      </c>
      <c r="G50" s="17"/>
      <c r="H50" s="51"/>
      <c r="I50" s="64"/>
      <c r="J50" s="52">
        <f t="shared" si="1"/>
        <v>6515.02</v>
      </c>
      <c r="K50" s="53"/>
    </row>
    <row r="51" spans="1:11" hidden="1" outlineLevel="1" x14ac:dyDescent="0.2">
      <c r="A51" s="98" t="s">
        <v>572</v>
      </c>
      <c r="B51" s="102">
        <v>42907</v>
      </c>
      <c r="C51" s="55" t="s">
        <v>573</v>
      </c>
      <c r="D51" s="55" t="s">
        <v>574</v>
      </c>
      <c r="E51" s="55" t="s">
        <v>28</v>
      </c>
      <c r="F51" s="136">
        <v>19273.96</v>
      </c>
      <c r="G51" s="17"/>
      <c r="H51" s="51"/>
      <c r="I51" s="64"/>
      <c r="J51" s="52">
        <f t="shared" si="1"/>
        <v>19273.96</v>
      </c>
      <c r="K51" s="53"/>
    </row>
    <row r="52" spans="1:11" hidden="1" outlineLevel="1" x14ac:dyDescent="0.2">
      <c r="A52" s="98" t="s">
        <v>575</v>
      </c>
      <c r="B52" s="102">
        <v>42907</v>
      </c>
      <c r="C52" s="55" t="s">
        <v>576</v>
      </c>
      <c r="D52" s="55" t="s">
        <v>577</v>
      </c>
      <c r="E52" s="55" t="s">
        <v>28</v>
      </c>
      <c r="F52" s="136">
        <v>3071.52</v>
      </c>
      <c r="G52" s="17"/>
      <c r="H52" s="51"/>
      <c r="I52" s="64"/>
      <c r="J52" s="52">
        <f t="shared" si="1"/>
        <v>3071.52</v>
      </c>
      <c r="K52" s="53"/>
    </row>
    <row r="53" spans="1:11" hidden="1" outlineLevel="1" x14ac:dyDescent="0.2">
      <c r="A53" s="98" t="s">
        <v>578</v>
      </c>
      <c r="B53" s="102">
        <v>42907</v>
      </c>
      <c r="C53" s="55" t="s">
        <v>579</v>
      </c>
      <c r="D53" s="55" t="s">
        <v>580</v>
      </c>
      <c r="E53" s="55" t="s">
        <v>28</v>
      </c>
      <c r="F53" s="136">
        <v>8833.23</v>
      </c>
      <c r="G53" s="17"/>
      <c r="H53" s="51"/>
      <c r="I53" s="64"/>
      <c r="J53" s="52">
        <f t="shared" si="1"/>
        <v>8833.23</v>
      </c>
      <c r="K53" s="53"/>
    </row>
    <row r="54" spans="1:11" hidden="1" outlineLevel="1" x14ac:dyDescent="0.2">
      <c r="A54" s="98" t="s">
        <v>581</v>
      </c>
      <c r="B54" s="102">
        <v>42908</v>
      </c>
      <c r="C54" s="55" t="s">
        <v>582</v>
      </c>
      <c r="D54" s="55" t="s">
        <v>583</v>
      </c>
      <c r="E54" s="55" t="s">
        <v>28</v>
      </c>
      <c r="F54" s="136">
        <v>10476.780000000001</v>
      </c>
      <c r="G54" s="17"/>
      <c r="H54" s="51"/>
      <c r="I54" s="64"/>
      <c r="J54" s="52">
        <f t="shared" si="1"/>
        <v>10476.780000000001</v>
      </c>
      <c r="K54" s="53"/>
    </row>
    <row r="55" spans="1:11" hidden="1" outlineLevel="1" x14ac:dyDescent="0.2">
      <c r="A55" s="98" t="s">
        <v>584</v>
      </c>
      <c r="B55" s="102">
        <v>42912</v>
      </c>
      <c r="C55" s="55" t="s">
        <v>498</v>
      </c>
      <c r="D55" s="55" t="s">
        <v>585</v>
      </c>
      <c r="E55" s="55" t="s">
        <v>28</v>
      </c>
      <c r="F55" s="136">
        <v>8845.48</v>
      </c>
      <c r="G55" s="17"/>
      <c r="H55" s="51"/>
      <c r="I55" s="64"/>
      <c r="J55" s="52">
        <f t="shared" si="1"/>
        <v>8845.48</v>
      </c>
      <c r="K55" s="53"/>
    </row>
    <row r="56" spans="1:11" hidden="1" outlineLevel="1" x14ac:dyDescent="0.2">
      <c r="A56" s="98" t="s">
        <v>586</v>
      </c>
      <c r="B56" s="102">
        <v>42912</v>
      </c>
      <c r="C56" s="55" t="s">
        <v>587</v>
      </c>
      <c r="D56" s="55" t="s">
        <v>588</v>
      </c>
      <c r="E56" s="55" t="s">
        <v>28</v>
      </c>
      <c r="F56" s="136">
        <v>2981.34</v>
      </c>
      <c r="G56" s="17"/>
      <c r="H56" s="51"/>
      <c r="I56" s="64"/>
      <c r="J56" s="52">
        <f t="shared" si="1"/>
        <v>2981.34</v>
      </c>
      <c r="K56" s="53"/>
    </row>
    <row r="57" spans="1:11" hidden="1" outlineLevel="1" x14ac:dyDescent="0.2">
      <c r="A57" s="98" t="s">
        <v>589</v>
      </c>
      <c r="B57" s="102">
        <v>42912</v>
      </c>
      <c r="C57" s="55" t="s">
        <v>590</v>
      </c>
      <c r="D57" s="55" t="s">
        <v>591</v>
      </c>
      <c r="E57" s="55" t="s">
        <v>28</v>
      </c>
      <c r="F57" s="136">
        <v>20143.79</v>
      </c>
      <c r="G57" s="17"/>
      <c r="H57" s="51"/>
      <c r="I57" s="64"/>
      <c r="J57" s="52">
        <f t="shared" si="1"/>
        <v>20143.79</v>
      </c>
      <c r="K57" s="53"/>
    </row>
    <row r="58" spans="1:11" hidden="1" outlineLevel="1" x14ac:dyDescent="0.2">
      <c r="A58" s="98" t="s">
        <v>592</v>
      </c>
      <c r="B58" s="102">
        <v>42912</v>
      </c>
      <c r="C58" s="55" t="s">
        <v>593</v>
      </c>
      <c r="D58" s="55" t="s">
        <v>594</v>
      </c>
      <c r="E58" s="55" t="s">
        <v>28</v>
      </c>
      <c r="F58" s="136">
        <v>15835.18</v>
      </c>
      <c r="G58" s="17"/>
      <c r="H58" s="51"/>
      <c r="I58" s="64"/>
      <c r="J58" s="52">
        <f t="shared" si="1"/>
        <v>15835.18</v>
      </c>
      <c r="K58" s="53"/>
    </row>
    <row r="59" spans="1:11" hidden="1" outlineLevel="1" x14ac:dyDescent="0.2">
      <c r="A59" s="98" t="s">
        <v>595</v>
      </c>
      <c r="B59" s="102">
        <v>42912</v>
      </c>
      <c r="C59" s="55" t="s">
        <v>596</v>
      </c>
      <c r="D59" s="55" t="s">
        <v>597</v>
      </c>
      <c r="E59" s="55" t="s">
        <v>28</v>
      </c>
      <c r="F59" s="136">
        <v>3374.68</v>
      </c>
      <c r="G59" s="17"/>
      <c r="H59" s="51"/>
      <c r="I59" s="64"/>
      <c r="J59" s="52">
        <f t="shared" si="1"/>
        <v>3374.68</v>
      </c>
      <c r="K59" s="53"/>
    </row>
    <row r="60" spans="1:11" hidden="1" outlineLevel="1" x14ac:dyDescent="0.2">
      <c r="A60" s="98" t="s">
        <v>598</v>
      </c>
      <c r="B60" s="102">
        <v>42912</v>
      </c>
      <c r="C60" s="55" t="s">
        <v>599</v>
      </c>
      <c r="D60" s="55" t="s">
        <v>600</v>
      </c>
      <c r="E60" s="55" t="s">
        <v>28</v>
      </c>
      <c r="F60" s="136">
        <v>14448.9</v>
      </c>
      <c r="G60" s="17"/>
      <c r="H60" s="51"/>
      <c r="I60" s="64"/>
      <c r="J60" s="52">
        <f t="shared" si="1"/>
        <v>14448.9</v>
      </c>
      <c r="K60" s="53"/>
    </row>
    <row r="61" spans="1:11" hidden="1" outlineLevel="1" x14ac:dyDescent="0.2">
      <c r="A61" s="98" t="s">
        <v>601</v>
      </c>
      <c r="B61" s="102">
        <v>42913</v>
      </c>
      <c r="C61" s="55" t="s">
        <v>602</v>
      </c>
      <c r="D61" s="55" t="s">
        <v>603</v>
      </c>
      <c r="E61" s="55" t="s">
        <v>28</v>
      </c>
      <c r="F61" s="136">
        <v>8647.16</v>
      </c>
      <c r="G61" s="17"/>
      <c r="H61" s="51"/>
      <c r="I61" s="64"/>
      <c r="J61" s="52">
        <f t="shared" si="1"/>
        <v>8647.16</v>
      </c>
      <c r="K61" s="53"/>
    </row>
    <row r="62" spans="1:11" hidden="1" outlineLevel="1" x14ac:dyDescent="0.2">
      <c r="A62" s="98" t="s">
        <v>604</v>
      </c>
      <c r="B62" s="102">
        <v>42913</v>
      </c>
      <c r="C62" s="55" t="s">
        <v>605</v>
      </c>
      <c r="D62" s="55" t="s">
        <v>606</v>
      </c>
      <c r="E62" s="55" t="s">
        <v>28</v>
      </c>
      <c r="F62" s="136">
        <v>74542.63</v>
      </c>
      <c r="G62" s="17"/>
      <c r="H62" s="51"/>
      <c r="I62" s="64"/>
      <c r="J62" s="52">
        <f t="shared" si="1"/>
        <v>74542.63</v>
      </c>
      <c r="K62" s="53"/>
    </row>
    <row r="63" spans="1:11" hidden="1" outlineLevel="1" x14ac:dyDescent="0.2">
      <c r="A63" s="98" t="s">
        <v>607</v>
      </c>
      <c r="B63" s="102">
        <v>42913</v>
      </c>
      <c r="C63" s="55" t="s">
        <v>608</v>
      </c>
      <c r="D63" s="55" t="s">
        <v>609</v>
      </c>
      <c r="E63" s="55" t="s">
        <v>28</v>
      </c>
      <c r="F63" s="136">
        <v>37380.97</v>
      </c>
      <c r="G63" s="17"/>
      <c r="H63" s="51"/>
      <c r="I63" s="64"/>
      <c r="J63" s="52">
        <f t="shared" si="1"/>
        <v>37380.97</v>
      </c>
      <c r="K63" s="53"/>
    </row>
    <row r="64" spans="1:11" hidden="1" outlineLevel="1" x14ac:dyDescent="0.2">
      <c r="A64" s="98" t="s">
        <v>610</v>
      </c>
      <c r="B64" s="102">
        <v>42913</v>
      </c>
      <c r="C64" s="55" t="s">
        <v>611</v>
      </c>
      <c r="D64" s="55" t="s">
        <v>612</v>
      </c>
      <c r="E64" s="55" t="s">
        <v>28</v>
      </c>
      <c r="F64" s="136">
        <v>18310.830000000002</v>
      </c>
      <c r="G64" s="17"/>
      <c r="H64" s="51"/>
      <c r="I64" s="64"/>
      <c r="J64" s="52">
        <f t="shared" si="1"/>
        <v>18310.830000000002</v>
      </c>
      <c r="K64" s="53"/>
    </row>
    <row r="65" spans="1:11" hidden="1" outlineLevel="1" x14ac:dyDescent="0.2">
      <c r="A65" s="98" t="s">
        <v>613</v>
      </c>
      <c r="B65" s="102">
        <v>42914</v>
      </c>
      <c r="C65" s="55" t="s">
        <v>614</v>
      </c>
      <c r="D65" s="55" t="s">
        <v>615</v>
      </c>
      <c r="E65" s="55" t="s">
        <v>28</v>
      </c>
      <c r="F65" s="136">
        <v>91809.93</v>
      </c>
      <c r="G65" s="17"/>
      <c r="H65" s="51"/>
      <c r="I65" s="64"/>
      <c r="J65" s="52">
        <f t="shared" si="1"/>
        <v>91809.93</v>
      </c>
      <c r="K65" s="53"/>
    </row>
    <row r="66" spans="1:11" hidden="1" outlineLevel="1" x14ac:dyDescent="0.2">
      <c r="A66" s="98" t="s">
        <v>616</v>
      </c>
      <c r="B66" s="102">
        <v>42915</v>
      </c>
      <c r="C66" s="55" t="s">
        <v>617</v>
      </c>
      <c r="D66" s="55" t="s">
        <v>618</v>
      </c>
      <c r="E66" s="55" t="s">
        <v>28</v>
      </c>
      <c r="F66" s="136">
        <v>3187.22</v>
      </c>
      <c r="G66" s="17"/>
      <c r="H66" s="51"/>
      <c r="I66" s="64"/>
      <c r="J66" s="52">
        <f t="shared" si="1"/>
        <v>3187.22</v>
      </c>
      <c r="K66" s="53"/>
    </row>
    <row r="67" spans="1:11" hidden="1" outlineLevel="1" x14ac:dyDescent="0.2">
      <c r="A67" s="98" t="s">
        <v>619</v>
      </c>
      <c r="B67" s="102">
        <v>42915</v>
      </c>
      <c r="C67" s="55" t="s">
        <v>620</v>
      </c>
      <c r="D67" s="55" t="s">
        <v>621</v>
      </c>
      <c r="E67" s="55" t="s">
        <v>28</v>
      </c>
      <c r="F67" s="136">
        <v>2401.9299999999998</v>
      </c>
      <c r="G67" s="17"/>
      <c r="H67" s="51"/>
      <c r="I67" s="64"/>
      <c r="J67" s="52">
        <f t="shared" si="1"/>
        <v>2401.9299999999998</v>
      </c>
      <c r="K67" s="53"/>
    </row>
    <row r="68" spans="1:11" hidden="1" outlineLevel="1" x14ac:dyDescent="0.2">
      <c r="A68" s="98" t="s">
        <v>622</v>
      </c>
      <c r="B68" s="102">
        <v>42915</v>
      </c>
      <c r="C68" s="55" t="s">
        <v>623</v>
      </c>
      <c r="D68" s="55" t="s">
        <v>624</v>
      </c>
      <c r="E68" s="55" t="s">
        <v>28</v>
      </c>
      <c r="F68" s="136">
        <v>4155.62</v>
      </c>
      <c r="G68" s="17"/>
      <c r="H68" s="51"/>
      <c r="I68" s="64"/>
      <c r="J68" s="52">
        <f t="shared" si="1"/>
        <v>4155.62</v>
      </c>
      <c r="K68" s="53"/>
    </row>
    <row r="69" spans="1:11" hidden="1" outlineLevel="1" x14ac:dyDescent="0.2">
      <c r="A69" s="98" t="s">
        <v>625</v>
      </c>
      <c r="B69" s="102">
        <v>42915</v>
      </c>
      <c r="C69" s="55" t="s">
        <v>626</v>
      </c>
      <c r="D69" s="55" t="s">
        <v>627</v>
      </c>
      <c r="E69" s="55" t="s">
        <v>28</v>
      </c>
      <c r="F69" s="136">
        <v>8218.1200000000008</v>
      </c>
      <c r="G69" s="17"/>
      <c r="H69" s="51"/>
      <c r="I69" s="64"/>
      <c r="J69" s="52">
        <f t="shared" si="1"/>
        <v>8218.1200000000008</v>
      </c>
      <c r="K69" s="53"/>
    </row>
    <row r="70" spans="1:11" hidden="1" outlineLevel="1" x14ac:dyDescent="0.2">
      <c r="A70" s="98" t="s">
        <v>628</v>
      </c>
      <c r="B70" s="102">
        <v>42916</v>
      </c>
      <c r="C70" s="55" t="s">
        <v>629</v>
      </c>
      <c r="D70" s="55" t="s">
        <v>630</v>
      </c>
      <c r="E70" s="55" t="s">
        <v>28</v>
      </c>
      <c r="F70" s="136">
        <v>20314.53</v>
      </c>
      <c r="G70" s="17"/>
      <c r="H70" s="51"/>
      <c r="I70" s="64"/>
      <c r="J70" s="52">
        <f t="shared" si="1"/>
        <v>20314.53</v>
      </c>
      <c r="K70" s="53"/>
    </row>
    <row r="71" spans="1:11" hidden="1" outlineLevel="1" x14ac:dyDescent="0.2">
      <c r="B71" s="102"/>
      <c r="C71" s="55"/>
      <c r="D71" s="55"/>
      <c r="E71" s="55"/>
      <c r="F71" s="136"/>
      <c r="G71" s="17"/>
      <c r="H71" s="51"/>
      <c r="I71" s="64"/>
      <c r="J71" s="52"/>
      <c r="K71" s="53"/>
    </row>
    <row r="72" spans="1:11" hidden="1" outlineLevel="1" x14ac:dyDescent="0.2">
      <c r="B72" s="102"/>
      <c r="F72" s="49"/>
      <c r="G72" s="17"/>
      <c r="H72" s="51"/>
      <c r="I72" s="64"/>
      <c r="J72" s="52"/>
      <c r="K72" s="53"/>
    </row>
    <row r="73" spans="1:11" hidden="1" outlineLevel="1" x14ac:dyDescent="0.2">
      <c r="A73" s="53"/>
      <c r="B73" s="39"/>
      <c r="C73" s="44"/>
      <c r="D73" s="55"/>
      <c r="E73" s="53"/>
      <c r="F73" s="60" t="s">
        <v>19</v>
      </c>
      <c r="G73" s="53"/>
      <c r="H73" s="44"/>
      <c r="I73" s="49"/>
      <c r="J73" s="45">
        <f>+SUM(J43:J70)</f>
        <v>526678.94999999995</v>
      </c>
    </row>
    <row r="74" spans="1:11" ht="12" hidden="1" outlineLevel="1" thickBot="1" x14ac:dyDescent="0.25">
      <c r="A74" s="53"/>
      <c r="B74" s="39"/>
      <c r="C74" s="44"/>
      <c r="D74" s="55"/>
      <c r="E74" s="53"/>
      <c r="F74" s="60" t="s">
        <v>20</v>
      </c>
      <c r="G74" s="53"/>
      <c r="H74" s="44"/>
      <c r="I74" s="49"/>
      <c r="J74" s="67">
        <v>526678.89</v>
      </c>
    </row>
    <row r="75" spans="1:11" hidden="1" outlineLevel="1" x14ac:dyDescent="0.2">
      <c r="A75" s="53"/>
      <c r="B75" s="39"/>
      <c r="C75" s="44"/>
      <c r="D75" s="55"/>
      <c r="E75" s="53"/>
      <c r="F75" s="60" t="s">
        <v>21</v>
      </c>
      <c r="G75" s="53"/>
      <c r="H75" s="44"/>
      <c r="I75" s="49"/>
      <c r="J75" s="47">
        <f>+J73-J74</f>
        <v>5.9999999939464033E-2</v>
      </c>
    </row>
    <row r="76" spans="1:11" hidden="1" outlineLevel="1" x14ac:dyDescent="0.2">
      <c r="B76" s="103"/>
      <c r="C76" s="106"/>
      <c r="E76" s="16"/>
      <c r="F76" s="43"/>
      <c r="H76" s="44"/>
      <c r="J76" s="68"/>
    </row>
    <row r="77" spans="1:11" collapsed="1" x14ac:dyDescent="0.2">
      <c r="A77" s="12" t="s">
        <v>102</v>
      </c>
      <c r="B77" s="13" t="s">
        <v>328</v>
      </c>
      <c r="C77" s="107"/>
      <c r="D77" s="15" t="s">
        <v>167</v>
      </c>
      <c r="E77" s="16"/>
      <c r="F77" s="17"/>
      <c r="G77" s="18"/>
      <c r="H77" s="19"/>
      <c r="I77" s="20"/>
      <c r="J77" s="20"/>
    </row>
    <row r="78" spans="1:11" hidden="1" outlineLevel="1" x14ac:dyDescent="0.2">
      <c r="A78" s="21" t="s">
        <v>6</v>
      </c>
      <c r="B78" s="21" t="s">
        <v>7</v>
      </c>
      <c r="C78" s="22" t="s">
        <v>8</v>
      </c>
      <c r="D78" s="22" t="s">
        <v>9</v>
      </c>
      <c r="E78" s="23"/>
      <c r="F78" s="24" t="s">
        <v>10</v>
      </c>
      <c r="G78" s="25" t="s">
        <v>6</v>
      </c>
      <c r="H78" s="25" t="s">
        <v>7</v>
      </c>
      <c r="I78" s="24" t="s">
        <v>11</v>
      </c>
      <c r="J78" s="24" t="s">
        <v>24</v>
      </c>
    </row>
    <row r="79" spans="1:11" hidden="1" outlineLevel="1" x14ac:dyDescent="0.2">
      <c r="A79" s="26"/>
      <c r="B79" s="21"/>
      <c r="C79" s="108"/>
      <c r="D79" s="27"/>
      <c r="E79" s="23"/>
      <c r="F79" s="28"/>
      <c r="G79" s="29"/>
      <c r="H79" s="30"/>
      <c r="I79" s="28"/>
      <c r="J79" s="80"/>
    </row>
    <row r="80" spans="1:11" hidden="1" outlineLevel="1" x14ac:dyDescent="0.2">
      <c r="A80" s="98" t="s">
        <v>428</v>
      </c>
      <c r="B80" s="102">
        <v>42872</v>
      </c>
      <c r="C80" s="98" t="s">
        <v>429</v>
      </c>
      <c r="D80" s="98" t="s">
        <v>425</v>
      </c>
      <c r="E80" s="98" t="s">
        <v>28</v>
      </c>
      <c r="F80" s="49">
        <v>19986.919999999998</v>
      </c>
      <c r="G80" s="98" t="s">
        <v>631</v>
      </c>
      <c r="H80" s="95">
        <v>42916</v>
      </c>
      <c r="I80" s="140">
        <v>14369.24</v>
      </c>
      <c r="J80" s="20">
        <f t="shared" ref="J80:J89" si="2">+F80-I80</f>
        <v>5617.6799999999985</v>
      </c>
    </row>
    <row r="81" spans="1:10" hidden="1" outlineLevel="1" x14ac:dyDescent="0.2">
      <c r="A81" s="98" t="s">
        <v>516</v>
      </c>
      <c r="B81" s="102">
        <v>42885</v>
      </c>
      <c r="C81" s="98" t="s">
        <v>517</v>
      </c>
      <c r="D81" s="98" t="s">
        <v>531</v>
      </c>
      <c r="E81" s="98" t="s">
        <v>28</v>
      </c>
      <c r="F81" s="49">
        <v>9686.2800000000007</v>
      </c>
      <c r="G81" s="119"/>
      <c r="H81" s="120"/>
      <c r="I81" s="118"/>
      <c r="J81" s="20">
        <f t="shared" si="2"/>
        <v>9686.2800000000007</v>
      </c>
    </row>
    <row r="82" spans="1:10" hidden="1" outlineLevel="1" x14ac:dyDescent="0.2">
      <c r="A82" s="98" t="s">
        <v>520</v>
      </c>
      <c r="B82" s="102">
        <v>42886</v>
      </c>
      <c r="C82" s="98" t="s">
        <v>521</v>
      </c>
      <c r="D82" s="98" t="s">
        <v>533</v>
      </c>
      <c r="E82" s="98" t="s">
        <v>28</v>
      </c>
      <c r="F82" s="49">
        <v>13716.04</v>
      </c>
      <c r="G82" s="119"/>
      <c r="H82" s="120"/>
      <c r="I82" s="118"/>
      <c r="J82" s="20">
        <f t="shared" si="2"/>
        <v>13716.04</v>
      </c>
    </row>
    <row r="83" spans="1:10" hidden="1" outlineLevel="1" x14ac:dyDescent="0.2">
      <c r="A83" s="98" t="s">
        <v>632</v>
      </c>
      <c r="B83" s="102">
        <v>42912</v>
      </c>
      <c r="C83" s="98" t="s">
        <v>525</v>
      </c>
      <c r="D83" s="98" t="s">
        <v>635</v>
      </c>
      <c r="E83" s="98" t="s">
        <v>28</v>
      </c>
      <c r="F83" s="49">
        <v>42208.44</v>
      </c>
      <c r="G83" s="119"/>
      <c r="H83" s="120"/>
      <c r="I83" s="118"/>
      <c r="J83" s="20">
        <f t="shared" si="2"/>
        <v>42208.44</v>
      </c>
    </row>
    <row r="84" spans="1:10" hidden="1" outlineLevel="1" x14ac:dyDescent="0.2">
      <c r="A84" s="98" t="s">
        <v>633</v>
      </c>
      <c r="B84" s="102">
        <v>42912</v>
      </c>
      <c r="C84" s="98" t="s">
        <v>523</v>
      </c>
      <c r="D84" s="98" t="s">
        <v>636</v>
      </c>
      <c r="E84" s="98" t="s">
        <v>28</v>
      </c>
      <c r="F84" s="49">
        <v>10979.08</v>
      </c>
      <c r="G84" s="119"/>
      <c r="H84" s="120"/>
      <c r="I84" s="118"/>
      <c r="J84" s="20">
        <f t="shared" si="2"/>
        <v>10979.08</v>
      </c>
    </row>
    <row r="85" spans="1:10" hidden="1" outlineLevel="1" x14ac:dyDescent="0.2">
      <c r="A85" s="98" t="s">
        <v>634</v>
      </c>
      <c r="B85" s="102">
        <v>42912</v>
      </c>
      <c r="C85" s="98" t="s">
        <v>513</v>
      </c>
      <c r="D85" s="98" t="s">
        <v>637</v>
      </c>
      <c r="E85" s="98" t="s">
        <v>28</v>
      </c>
      <c r="F85" s="49">
        <v>39024.49</v>
      </c>
      <c r="G85" s="119"/>
      <c r="H85" s="120"/>
      <c r="I85" s="118"/>
      <c r="J85" s="20">
        <f t="shared" si="2"/>
        <v>39024.49</v>
      </c>
    </row>
    <row r="86" spans="1:10" hidden="1" outlineLevel="1" x14ac:dyDescent="0.2">
      <c r="A86" s="98" t="s">
        <v>638</v>
      </c>
      <c r="B86" s="102">
        <v>42912</v>
      </c>
      <c r="C86" s="98" t="s">
        <v>639</v>
      </c>
      <c r="D86" s="98" t="s">
        <v>644</v>
      </c>
      <c r="E86" s="98" t="s">
        <v>28</v>
      </c>
      <c r="F86" s="49">
        <v>15797.33</v>
      </c>
      <c r="G86" s="119"/>
      <c r="H86" s="120"/>
      <c r="I86" s="118"/>
      <c r="J86" s="20">
        <f t="shared" si="2"/>
        <v>15797.33</v>
      </c>
    </row>
    <row r="87" spans="1:10" hidden="1" outlineLevel="1" x14ac:dyDescent="0.2">
      <c r="A87" s="98" t="s">
        <v>640</v>
      </c>
      <c r="B87" s="102">
        <v>42912</v>
      </c>
      <c r="C87" s="98" t="s">
        <v>641</v>
      </c>
      <c r="D87" s="98" t="s">
        <v>645</v>
      </c>
      <c r="E87" s="98" t="s">
        <v>28</v>
      </c>
      <c r="F87" s="49">
        <v>18149.77</v>
      </c>
      <c r="G87" s="119"/>
      <c r="H87" s="120"/>
      <c r="I87" s="118"/>
      <c r="J87" s="20">
        <f t="shared" si="2"/>
        <v>18149.77</v>
      </c>
    </row>
    <row r="88" spans="1:10" hidden="1" outlineLevel="1" x14ac:dyDescent="0.2">
      <c r="A88" s="98" t="s">
        <v>642</v>
      </c>
      <c r="B88" s="102">
        <v>42912</v>
      </c>
      <c r="C88" s="98" t="s">
        <v>643</v>
      </c>
      <c r="D88" s="98" t="s">
        <v>646</v>
      </c>
      <c r="E88" s="98" t="s">
        <v>28</v>
      </c>
      <c r="F88" s="49">
        <v>28680.77</v>
      </c>
      <c r="G88" s="119"/>
      <c r="H88" s="120"/>
      <c r="I88" s="118"/>
      <c r="J88" s="20">
        <f t="shared" si="2"/>
        <v>28680.77</v>
      </c>
    </row>
    <row r="89" spans="1:10" hidden="1" outlineLevel="1" x14ac:dyDescent="0.2">
      <c r="A89" s="98" t="s">
        <v>647</v>
      </c>
      <c r="B89" s="102">
        <v>42914</v>
      </c>
      <c r="C89" s="98" t="s">
        <v>648</v>
      </c>
      <c r="D89" s="98" t="s">
        <v>649</v>
      </c>
      <c r="E89" s="98" t="s">
        <v>28</v>
      </c>
      <c r="F89" s="49">
        <v>41569.25</v>
      </c>
      <c r="G89" s="119"/>
      <c r="H89" s="120"/>
      <c r="I89" s="118"/>
      <c r="J89" s="20">
        <f t="shared" si="2"/>
        <v>41569.25</v>
      </c>
    </row>
    <row r="90" spans="1:10" hidden="1" outlineLevel="1" x14ac:dyDescent="0.2">
      <c r="B90" s="102"/>
      <c r="F90" s="49"/>
      <c r="G90" s="119"/>
      <c r="H90" s="120"/>
      <c r="I90" s="118"/>
      <c r="J90" s="20"/>
    </row>
    <row r="91" spans="1:10" hidden="1" outlineLevel="1" x14ac:dyDescent="0.2">
      <c r="A91" s="26"/>
      <c r="B91" s="21"/>
      <c r="C91" s="108"/>
      <c r="D91" s="27"/>
      <c r="E91" s="84"/>
      <c r="F91" s="43" t="s">
        <v>19</v>
      </c>
      <c r="H91" s="44"/>
      <c r="J91" s="68">
        <f>+SUM(J80:J89)</f>
        <v>225429.12999999998</v>
      </c>
    </row>
    <row r="92" spans="1:10" ht="12" hidden="1" outlineLevel="1" thickBot="1" x14ac:dyDescent="0.25">
      <c r="A92" s="26"/>
      <c r="B92" s="21"/>
      <c r="C92" s="108"/>
      <c r="D92" s="27"/>
      <c r="E92" s="84"/>
      <c r="F92" s="43" t="s">
        <v>20</v>
      </c>
      <c r="H92" s="44"/>
      <c r="J92" s="86">
        <v>225430.04</v>
      </c>
    </row>
    <row r="93" spans="1:10" ht="12" hidden="1" outlineLevel="1" thickTop="1" x14ac:dyDescent="0.2">
      <c r="A93" s="26"/>
      <c r="B93" s="21"/>
      <c r="C93" s="108"/>
      <c r="D93" s="27"/>
      <c r="E93" s="84"/>
      <c r="F93" s="43" t="s">
        <v>21</v>
      </c>
      <c r="H93" s="44"/>
      <c r="J93" s="78">
        <f>+J91-J92</f>
        <v>-0.91000000003259629</v>
      </c>
    </row>
    <row r="94" spans="1:10" collapsed="1" x14ac:dyDescent="0.2">
      <c r="A94" s="12" t="s">
        <v>153</v>
      </c>
      <c r="B94" s="110" t="s">
        <v>556</v>
      </c>
      <c r="C94" s="107"/>
      <c r="D94" s="15" t="s">
        <v>167</v>
      </c>
      <c r="E94" s="16"/>
      <c r="F94" s="17"/>
      <c r="G94" s="18"/>
      <c r="H94" s="19"/>
      <c r="I94" s="20"/>
      <c r="J94" s="20"/>
    </row>
    <row r="95" spans="1:10" hidden="1" outlineLevel="1" x14ac:dyDescent="0.2">
      <c r="A95" s="21" t="s">
        <v>6</v>
      </c>
      <c r="B95" s="21" t="s">
        <v>7</v>
      </c>
      <c r="C95" s="22" t="s">
        <v>8</v>
      </c>
      <c r="D95" s="22" t="s">
        <v>9</v>
      </c>
      <c r="E95" s="23"/>
      <c r="F95" s="24" t="s">
        <v>10</v>
      </c>
      <c r="G95" s="25" t="s">
        <v>6</v>
      </c>
      <c r="H95" s="25" t="s">
        <v>7</v>
      </c>
      <c r="I95" s="24" t="s">
        <v>11</v>
      </c>
      <c r="J95" s="24" t="s">
        <v>24</v>
      </c>
    </row>
    <row r="96" spans="1:10" hidden="1" outlineLevel="1" x14ac:dyDescent="0.2">
      <c r="A96" s="26"/>
      <c r="B96" s="26"/>
      <c r="C96" s="27"/>
      <c r="D96" s="27"/>
      <c r="E96" s="84"/>
      <c r="F96" s="43"/>
      <c r="H96" s="44"/>
      <c r="J96" s="78"/>
    </row>
    <row r="97" spans="1:10" hidden="1" outlineLevel="1" x14ac:dyDescent="0.2">
      <c r="A97" s="98" t="s">
        <v>655</v>
      </c>
      <c r="B97" s="102">
        <v>42899</v>
      </c>
      <c r="C97" s="98" t="s">
        <v>656</v>
      </c>
      <c r="D97" s="98" t="s">
        <v>557</v>
      </c>
      <c r="E97" s="98" t="s">
        <v>28</v>
      </c>
      <c r="F97" s="49">
        <v>6152.73</v>
      </c>
      <c r="H97" s="44"/>
      <c r="J97" s="34">
        <f t="shared" ref="J97" si="3">+F97-I97</f>
        <v>6152.73</v>
      </c>
    </row>
    <row r="98" spans="1:10" hidden="1" outlineLevel="1" x14ac:dyDescent="0.2">
      <c r="A98" s="26"/>
      <c r="B98" s="21"/>
      <c r="C98" s="108"/>
      <c r="D98" s="27"/>
      <c r="E98" s="84"/>
      <c r="F98" s="43"/>
      <c r="H98" s="44"/>
      <c r="J98" s="78"/>
    </row>
    <row r="99" spans="1:10" hidden="1" outlineLevel="1" x14ac:dyDescent="0.2">
      <c r="A99" s="26"/>
      <c r="B99" s="21"/>
      <c r="C99" s="108"/>
      <c r="D99" s="27"/>
      <c r="E99" s="84"/>
      <c r="F99" s="43"/>
      <c r="H99" s="44"/>
      <c r="J99" s="78"/>
    </row>
    <row r="100" spans="1:10" hidden="1" outlineLevel="1" x14ac:dyDescent="0.2">
      <c r="A100" s="26"/>
      <c r="B100" s="21"/>
      <c r="C100" s="108"/>
      <c r="D100" s="27"/>
      <c r="E100" s="84"/>
      <c r="F100" s="43" t="s">
        <v>19</v>
      </c>
      <c r="H100" s="44"/>
      <c r="J100" s="68">
        <f>+J97</f>
        <v>6152.73</v>
      </c>
    </row>
    <row r="101" spans="1:10" ht="12" hidden="1" outlineLevel="1" thickBot="1" x14ac:dyDescent="0.25">
      <c r="A101" s="26"/>
      <c r="B101" s="21"/>
      <c r="C101" s="108"/>
      <c r="D101" s="27"/>
      <c r="E101" s="84"/>
      <c r="F101" s="43" t="s">
        <v>20</v>
      </c>
      <c r="H101" s="44"/>
      <c r="J101" s="86">
        <v>6152.73</v>
      </c>
    </row>
    <row r="102" spans="1:10" ht="12" hidden="1" outlineLevel="1" thickTop="1" x14ac:dyDescent="0.2">
      <c r="A102" s="26"/>
      <c r="B102" s="21"/>
      <c r="C102" s="108"/>
      <c r="D102" s="27"/>
      <c r="E102" s="84"/>
      <c r="F102" s="43" t="s">
        <v>21</v>
      </c>
      <c r="H102" s="44"/>
      <c r="J102" s="78">
        <f>+J100-J101</f>
        <v>0</v>
      </c>
    </row>
    <row r="103" spans="1:10" hidden="1" outlineLevel="1" x14ac:dyDescent="0.2">
      <c r="A103" s="26"/>
      <c r="B103" s="21"/>
      <c r="C103" s="108"/>
      <c r="D103" s="27"/>
      <c r="E103" s="84"/>
      <c r="F103" s="43"/>
      <c r="H103" s="44"/>
      <c r="J103" s="78"/>
    </row>
    <row r="104" spans="1:10" collapsed="1" x14ac:dyDescent="0.2">
      <c r="A104" s="12" t="s">
        <v>650</v>
      </c>
      <c r="B104" s="110" t="s">
        <v>657</v>
      </c>
      <c r="C104" s="107"/>
      <c r="D104" s="15" t="s">
        <v>167</v>
      </c>
      <c r="E104" s="16"/>
      <c r="F104" s="17"/>
      <c r="G104" s="18"/>
      <c r="H104" s="19"/>
      <c r="I104" s="20"/>
      <c r="J104" s="20"/>
    </row>
    <row r="105" spans="1:10" hidden="1" outlineLevel="1" x14ac:dyDescent="0.2">
      <c r="A105" s="21" t="s">
        <v>6</v>
      </c>
      <c r="B105" s="21" t="s">
        <v>7</v>
      </c>
      <c r="C105" s="22" t="s">
        <v>8</v>
      </c>
      <c r="D105" s="22" t="s">
        <v>9</v>
      </c>
      <c r="E105" s="23"/>
      <c r="F105" s="24" t="s">
        <v>10</v>
      </c>
      <c r="G105" s="25" t="s">
        <v>6</v>
      </c>
      <c r="H105" s="25" t="s">
        <v>7</v>
      </c>
      <c r="I105" s="24" t="s">
        <v>11</v>
      </c>
      <c r="J105" s="24" t="s">
        <v>24</v>
      </c>
    </row>
    <row r="106" spans="1:10" hidden="1" outlineLevel="1" x14ac:dyDescent="0.2">
      <c r="A106" s="26"/>
      <c r="B106" s="26"/>
      <c r="C106" s="27"/>
      <c r="D106" s="27"/>
      <c r="E106" s="84"/>
      <c r="F106" s="43"/>
      <c r="H106" s="44"/>
      <c r="J106" s="78"/>
    </row>
    <row r="107" spans="1:10" hidden="1" outlineLevel="1" x14ac:dyDescent="0.2">
      <c r="A107" s="98" t="s">
        <v>651</v>
      </c>
      <c r="B107" s="102">
        <v>42908</v>
      </c>
      <c r="C107" s="98" t="s">
        <v>658</v>
      </c>
      <c r="D107" s="98" t="s">
        <v>652</v>
      </c>
      <c r="E107" s="98" t="s">
        <v>28</v>
      </c>
      <c r="F107" s="49">
        <v>4888.12</v>
      </c>
      <c r="H107" s="44"/>
      <c r="J107" s="34">
        <f t="shared" ref="J107" si="4">+F107-I107</f>
        <v>4888.12</v>
      </c>
    </row>
    <row r="108" spans="1:10" hidden="1" outlineLevel="1" x14ac:dyDescent="0.2">
      <c r="A108" s="26"/>
      <c r="B108" s="21"/>
      <c r="C108" s="108"/>
      <c r="D108" s="27"/>
      <c r="E108" s="84"/>
      <c r="F108" s="43"/>
      <c r="H108" s="44"/>
      <c r="J108" s="78"/>
    </row>
    <row r="109" spans="1:10" hidden="1" outlineLevel="1" x14ac:dyDescent="0.2">
      <c r="A109" s="26"/>
      <c r="B109" s="21"/>
      <c r="C109" s="108"/>
      <c r="D109" s="27"/>
      <c r="E109" s="84"/>
      <c r="F109" s="43"/>
      <c r="H109" s="44"/>
      <c r="J109" s="78"/>
    </row>
    <row r="110" spans="1:10" hidden="1" outlineLevel="1" x14ac:dyDescent="0.2">
      <c r="A110" s="26"/>
      <c r="B110" s="21"/>
      <c r="C110" s="108"/>
      <c r="D110" s="27"/>
      <c r="E110" s="84"/>
      <c r="F110" s="43" t="s">
        <v>19</v>
      </c>
      <c r="H110" s="44"/>
      <c r="J110" s="68">
        <f>+J107</f>
        <v>4888.12</v>
      </c>
    </row>
    <row r="111" spans="1:10" ht="12" hidden="1" outlineLevel="1" thickBot="1" x14ac:dyDescent="0.25">
      <c r="A111" s="26"/>
      <c r="B111" s="21"/>
      <c r="C111" s="108"/>
      <c r="D111" s="27"/>
      <c r="E111" s="84"/>
      <c r="F111" s="43" t="s">
        <v>20</v>
      </c>
      <c r="H111" s="44"/>
      <c r="J111" s="86">
        <v>4888.12</v>
      </c>
    </row>
    <row r="112" spans="1:10" ht="12" hidden="1" outlineLevel="1" thickTop="1" x14ac:dyDescent="0.2">
      <c r="A112" s="26"/>
      <c r="B112" s="21"/>
      <c r="C112" s="108"/>
      <c r="D112" s="27"/>
      <c r="E112" s="84"/>
      <c r="F112" s="43" t="s">
        <v>21</v>
      </c>
      <c r="H112" s="44"/>
      <c r="J112" s="78">
        <f>+J110-J111</f>
        <v>0</v>
      </c>
    </row>
    <row r="113" spans="1:10" hidden="1" outlineLevel="1" x14ac:dyDescent="0.2">
      <c r="A113" s="26"/>
      <c r="B113" s="21"/>
      <c r="C113" s="108"/>
      <c r="D113" s="27"/>
      <c r="E113" s="84"/>
      <c r="F113" s="43"/>
      <c r="H113" s="44"/>
      <c r="J113" s="78"/>
    </row>
    <row r="114" spans="1:10" hidden="1" outlineLevel="1" x14ac:dyDescent="0.2">
      <c r="A114" s="26"/>
      <c r="B114" s="21"/>
      <c r="C114" s="108"/>
      <c r="D114" s="27"/>
      <c r="E114" s="84"/>
      <c r="F114" s="43"/>
      <c r="H114" s="44"/>
      <c r="J114" s="78"/>
    </row>
    <row r="115" spans="1:10" collapsed="1" x14ac:dyDescent="0.2">
      <c r="A115" s="12" t="s">
        <v>201</v>
      </c>
      <c r="B115" s="110" t="s">
        <v>432</v>
      </c>
      <c r="C115" s="107"/>
      <c r="D115" s="15" t="s">
        <v>167</v>
      </c>
      <c r="E115" s="16"/>
      <c r="F115" s="17"/>
      <c r="G115" s="18"/>
      <c r="H115" s="19"/>
      <c r="I115" s="20"/>
      <c r="J115" s="20"/>
    </row>
    <row r="116" spans="1:10" hidden="1" outlineLevel="1" x14ac:dyDescent="0.2">
      <c r="A116" s="21" t="s">
        <v>6</v>
      </c>
      <c r="B116" s="21" t="s">
        <v>7</v>
      </c>
      <c r="C116" s="22" t="s">
        <v>8</v>
      </c>
      <c r="D116" s="22" t="s">
        <v>9</v>
      </c>
      <c r="E116" s="23"/>
      <c r="F116" s="24" t="s">
        <v>10</v>
      </c>
      <c r="G116" s="25" t="s">
        <v>6</v>
      </c>
      <c r="H116" s="25" t="s">
        <v>7</v>
      </c>
      <c r="I116" s="24" t="s">
        <v>11</v>
      </c>
      <c r="J116" s="24" t="s">
        <v>24</v>
      </c>
    </row>
    <row r="117" spans="1:10" hidden="1" outlineLevel="1" x14ac:dyDescent="0.2">
      <c r="A117" s="26"/>
      <c r="B117" s="26"/>
      <c r="C117" s="27"/>
      <c r="D117" s="27"/>
      <c r="E117" s="84"/>
      <c r="F117" s="43"/>
      <c r="H117" s="44"/>
      <c r="J117" s="78"/>
    </row>
    <row r="118" spans="1:10" hidden="1" outlineLevel="1" x14ac:dyDescent="0.2">
      <c r="A118" s="98" t="s">
        <v>433</v>
      </c>
      <c r="B118" s="102">
        <v>42861</v>
      </c>
      <c r="C118" s="98" t="s">
        <v>434</v>
      </c>
      <c r="D118" s="98" t="s">
        <v>435</v>
      </c>
      <c r="E118" s="98" t="s">
        <v>28</v>
      </c>
      <c r="F118" s="49">
        <v>10330.16</v>
      </c>
      <c r="H118" s="44"/>
      <c r="J118" s="34">
        <f t="shared" ref="J118:J119" si="5">+F118-I118</f>
        <v>10330.16</v>
      </c>
    </row>
    <row r="119" spans="1:10" hidden="1" outlineLevel="1" x14ac:dyDescent="0.2">
      <c r="A119" s="98" t="s">
        <v>537</v>
      </c>
      <c r="B119" s="102" t="s">
        <v>538</v>
      </c>
      <c r="C119" s="98" t="s">
        <v>539</v>
      </c>
      <c r="D119" s="98" t="s">
        <v>540</v>
      </c>
      <c r="E119" s="98" t="s">
        <v>28</v>
      </c>
      <c r="F119" s="49">
        <v>8886.91</v>
      </c>
      <c r="H119" s="44"/>
      <c r="J119" s="34">
        <f t="shared" si="5"/>
        <v>8886.91</v>
      </c>
    </row>
    <row r="120" spans="1:10" hidden="1" outlineLevel="1" x14ac:dyDescent="0.2">
      <c r="A120" s="26"/>
      <c r="B120" s="21"/>
      <c r="C120" s="108"/>
      <c r="D120" s="27"/>
      <c r="E120" s="84"/>
      <c r="F120" s="43"/>
      <c r="H120" s="44"/>
      <c r="J120" s="78"/>
    </row>
    <row r="121" spans="1:10" hidden="1" outlineLevel="1" x14ac:dyDescent="0.2">
      <c r="A121" s="26"/>
      <c r="B121" s="21"/>
      <c r="C121" s="108"/>
      <c r="D121" s="27"/>
      <c r="E121" s="84"/>
      <c r="F121" s="43"/>
      <c r="H121" s="44"/>
      <c r="J121" s="78"/>
    </row>
    <row r="122" spans="1:10" hidden="1" outlineLevel="1" x14ac:dyDescent="0.2">
      <c r="A122" s="26"/>
      <c r="B122" s="21"/>
      <c r="C122" s="108"/>
      <c r="D122" s="27"/>
      <c r="E122" s="84"/>
      <c r="F122" s="43" t="s">
        <v>19</v>
      </c>
      <c r="H122" s="44"/>
      <c r="J122" s="68">
        <f>+J118+J119</f>
        <v>19217.07</v>
      </c>
    </row>
    <row r="123" spans="1:10" ht="12" hidden="1" outlineLevel="1" thickBot="1" x14ac:dyDescent="0.25">
      <c r="A123" s="26"/>
      <c r="B123" s="21"/>
      <c r="C123" s="108"/>
      <c r="D123" s="27"/>
      <c r="E123" s="84"/>
      <c r="F123" s="43" t="s">
        <v>20</v>
      </c>
      <c r="H123" s="44"/>
      <c r="J123" s="86">
        <v>19217.07</v>
      </c>
    </row>
    <row r="124" spans="1:10" ht="12" hidden="1" outlineLevel="1" thickTop="1" x14ac:dyDescent="0.2">
      <c r="A124" s="26"/>
      <c r="B124" s="21"/>
      <c r="C124" s="108"/>
      <c r="D124" s="27"/>
      <c r="E124" s="84"/>
      <c r="F124" s="43" t="s">
        <v>21</v>
      </c>
      <c r="H124" s="44"/>
      <c r="J124" s="78">
        <f>+J122-J123</f>
        <v>0</v>
      </c>
    </row>
    <row r="125" spans="1:10" hidden="1" outlineLevel="1" x14ac:dyDescent="0.2">
      <c r="A125" s="26"/>
      <c r="B125" s="21"/>
      <c r="C125" s="108"/>
      <c r="D125" s="27"/>
      <c r="E125" s="84"/>
      <c r="F125" s="43"/>
      <c r="H125" s="44"/>
      <c r="J125" s="78"/>
    </row>
    <row r="126" spans="1:10" collapsed="1" x14ac:dyDescent="0.2">
      <c r="A126" s="12" t="s">
        <v>289</v>
      </c>
      <c r="B126" s="110" t="s">
        <v>290</v>
      </c>
      <c r="C126" s="107"/>
      <c r="D126" s="15" t="s">
        <v>167</v>
      </c>
      <c r="E126" s="16"/>
      <c r="F126" s="17"/>
      <c r="G126" s="18"/>
      <c r="H126" s="19"/>
      <c r="I126" s="20"/>
      <c r="J126" s="20"/>
    </row>
    <row r="127" spans="1:10" hidden="1" outlineLevel="1" x14ac:dyDescent="0.2">
      <c r="A127" s="21" t="s">
        <v>6</v>
      </c>
      <c r="B127" s="21" t="s">
        <v>7</v>
      </c>
      <c r="C127" s="22" t="s">
        <v>8</v>
      </c>
      <c r="D127" s="22" t="s">
        <v>9</v>
      </c>
      <c r="E127" s="23"/>
      <c r="F127" s="24" t="s">
        <v>10</v>
      </c>
      <c r="G127" s="25" t="s">
        <v>6</v>
      </c>
      <c r="H127" s="25" t="s">
        <v>7</v>
      </c>
      <c r="I127" s="24" t="s">
        <v>11</v>
      </c>
      <c r="J127" s="24" t="s">
        <v>24</v>
      </c>
    </row>
    <row r="128" spans="1:10" hidden="1" outlineLevel="1" x14ac:dyDescent="0.2">
      <c r="A128" s="26"/>
      <c r="B128" s="26"/>
      <c r="C128" s="27"/>
      <c r="D128" s="27"/>
      <c r="E128" s="84"/>
      <c r="F128" s="43"/>
      <c r="H128" s="44"/>
      <c r="J128" s="78"/>
    </row>
    <row r="129" spans="1:10" hidden="1" outlineLevel="1" x14ac:dyDescent="0.2">
      <c r="A129" s="98" t="s">
        <v>659</v>
      </c>
      <c r="B129" s="102">
        <v>42909</v>
      </c>
      <c r="C129" s="98" t="s">
        <v>653</v>
      </c>
      <c r="D129" s="98" t="s">
        <v>654</v>
      </c>
      <c r="E129" s="98" t="s">
        <v>442</v>
      </c>
      <c r="F129" s="49">
        <v>28520.35</v>
      </c>
      <c r="H129" s="44"/>
      <c r="J129" s="34">
        <f t="shared" ref="J129" si="6">+F129-I129</f>
        <v>28520.35</v>
      </c>
    </row>
    <row r="130" spans="1:10" hidden="1" outlineLevel="1" x14ac:dyDescent="0.2">
      <c r="A130" s="26"/>
      <c r="B130" s="21"/>
      <c r="C130" s="108"/>
      <c r="D130" s="27"/>
      <c r="E130" s="84"/>
      <c r="F130" s="43"/>
      <c r="H130" s="44"/>
      <c r="J130" s="78"/>
    </row>
    <row r="131" spans="1:10" hidden="1" outlineLevel="1" x14ac:dyDescent="0.2">
      <c r="A131" s="26"/>
      <c r="B131" s="21"/>
      <c r="C131" s="108"/>
      <c r="D131" s="27"/>
      <c r="E131" s="84"/>
      <c r="F131" s="43"/>
      <c r="H131" s="44"/>
      <c r="J131" s="78"/>
    </row>
    <row r="132" spans="1:10" hidden="1" outlineLevel="1" x14ac:dyDescent="0.2">
      <c r="A132" s="26"/>
      <c r="B132" s="21"/>
      <c r="C132" s="108"/>
      <c r="D132" s="27"/>
      <c r="E132" s="84"/>
      <c r="F132" s="43" t="s">
        <v>19</v>
      </c>
      <c r="H132" s="44"/>
      <c r="J132" s="68">
        <f>+J129</f>
        <v>28520.35</v>
      </c>
    </row>
    <row r="133" spans="1:10" ht="12" hidden="1" outlineLevel="1" thickBot="1" x14ac:dyDescent="0.25">
      <c r="A133" s="26"/>
      <c r="B133" s="21"/>
      <c r="C133" s="108"/>
      <c r="D133" s="27"/>
      <c r="E133" s="84"/>
      <c r="F133" s="43" t="s">
        <v>20</v>
      </c>
      <c r="H133" s="44"/>
      <c r="J133" s="86">
        <v>28520.35</v>
      </c>
    </row>
    <row r="134" spans="1:10" ht="12" hidden="1" outlineLevel="1" thickTop="1" x14ac:dyDescent="0.2">
      <c r="A134" s="26"/>
      <c r="B134" s="21"/>
      <c r="C134" s="108"/>
      <c r="D134" s="27"/>
      <c r="E134" s="84"/>
      <c r="F134" s="43" t="s">
        <v>21</v>
      </c>
      <c r="H134" s="44"/>
      <c r="J134" s="78">
        <f>+J132-J133</f>
        <v>0</v>
      </c>
    </row>
    <row r="135" spans="1:10" collapsed="1" x14ac:dyDescent="0.2">
      <c r="A135" s="12" t="s">
        <v>739</v>
      </c>
      <c r="B135" s="110" t="s">
        <v>738</v>
      </c>
      <c r="C135" s="107"/>
      <c r="D135" s="15" t="s">
        <v>167</v>
      </c>
      <c r="E135" s="16"/>
      <c r="F135" s="17"/>
      <c r="G135" s="18"/>
      <c r="H135" s="19"/>
      <c r="I135" s="20"/>
      <c r="J135" s="20"/>
    </row>
    <row r="136" spans="1:10" x14ac:dyDescent="0.2">
      <c r="A136" s="21" t="s">
        <v>6</v>
      </c>
      <c r="B136" s="21" t="s">
        <v>7</v>
      </c>
      <c r="C136" s="22" t="s">
        <v>8</v>
      </c>
      <c r="D136" s="22" t="s">
        <v>9</v>
      </c>
      <c r="E136" s="23"/>
      <c r="F136" s="24" t="s">
        <v>10</v>
      </c>
      <c r="G136" s="25" t="s">
        <v>6</v>
      </c>
      <c r="H136" s="25" t="s">
        <v>7</v>
      </c>
      <c r="I136" s="24" t="s">
        <v>11</v>
      </c>
      <c r="J136" s="24" t="s">
        <v>24</v>
      </c>
    </row>
    <row r="137" spans="1:10" x14ac:dyDescent="0.2">
      <c r="A137" s="26"/>
      <c r="B137" s="26"/>
      <c r="C137" s="27"/>
      <c r="D137" s="27"/>
      <c r="E137" s="84"/>
      <c r="F137" s="43"/>
      <c r="H137" s="44"/>
      <c r="J137" s="78"/>
    </row>
    <row r="138" spans="1:10" x14ac:dyDescent="0.2">
      <c r="B138" s="102"/>
      <c r="E138" s="98" t="s">
        <v>294</v>
      </c>
      <c r="F138" s="49"/>
      <c r="G138" s="79"/>
      <c r="H138" s="62"/>
      <c r="I138" s="79">
        <v>5169.8500000000004</v>
      </c>
      <c r="J138" s="20">
        <f t="shared" ref="J138" si="7">+F138-I138</f>
        <v>-5169.8500000000004</v>
      </c>
    </row>
    <row r="139" spans="1:10" x14ac:dyDescent="0.2">
      <c r="B139" s="102"/>
      <c r="F139" s="49"/>
      <c r="H139" s="44"/>
      <c r="J139" s="34"/>
    </row>
    <row r="140" spans="1:10" x14ac:dyDescent="0.2">
      <c r="A140" s="26"/>
      <c r="B140" s="26"/>
      <c r="C140" s="27"/>
      <c r="D140" s="27"/>
      <c r="E140" s="84"/>
      <c r="F140" s="43"/>
      <c r="H140" s="44"/>
      <c r="J140" s="78"/>
    </row>
    <row r="141" spans="1:10" x14ac:dyDescent="0.2">
      <c r="A141" s="26"/>
      <c r="B141" s="26"/>
      <c r="C141" s="27"/>
      <c r="D141" s="27"/>
      <c r="E141" s="84"/>
      <c r="F141" s="43" t="s">
        <v>19</v>
      </c>
      <c r="H141" s="44"/>
      <c r="J141" s="68">
        <f>+SUM(J138:J139)</f>
        <v>-5169.8500000000004</v>
      </c>
    </row>
    <row r="142" spans="1:10" ht="12" thickBot="1" x14ac:dyDescent="0.25">
      <c r="A142" s="26"/>
      <c r="B142" s="26"/>
      <c r="C142" s="27"/>
      <c r="D142" s="27"/>
      <c r="E142" s="84"/>
      <c r="F142" s="43" t="s">
        <v>20</v>
      </c>
      <c r="H142" s="44"/>
      <c r="J142" s="86">
        <v>-5169.8500000000004</v>
      </c>
    </row>
    <row r="143" spans="1:10" ht="12" thickTop="1" x14ac:dyDescent="0.2">
      <c r="A143" s="26"/>
      <c r="B143" s="26"/>
      <c r="C143" s="27"/>
      <c r="D143" s="27"/>
      <c r="E143" s="84"/>
      <c r="F143" s="43" t="s">
        <v>21</v>
      </c>
      <c r="H143" s="44"/>
      <c r="J143" s="78">
        <f>+J141-J142</f>
        <v>0</v>
      </c>
    </row>
    <row r="144" spans="1:10" x14ac:dyDescent="0.2">
      <c r="A144" s="26"/>
      <c r="B144" s="26"/>
      <c r="C144" s="27"/>
      <c r="D144" s="27"/>
      <c r="E144" s="84"/>
      <c r="F144" s="43"/>
      <c r="H144" s="44"/>
      <c r="J144" s="78"/>
    </row>
    <row r="145" spans="1:12" x14ac:dyDescent="0.2">
      <c r="A145" s="12" t="s">
        <v>739</v>
      </c>
      <c r="B145" s="110" t="s">
        <v>738</v>
      </c>
      <c r="C145" s="107"/>
      <c r="D145" s="15" t="s">
        <v>167</v>
      </c>
      <c r="E145" s="16"/>
      <c r="F145" s="17"/>
      <c r="G145" s="18"/>
      <c r="H145" s="19"/>
      <c r="I145" s="20"/>
      <c r="J145" s="20"/>
    </row>
    <row r="146" spans="1:12" x14ac:dyDescent="0.2">
      <c r="A146" s="21" t="s">
        <v>6</v>
      </c>
      <c r="B146" s="21" t="s">
        <v>7</v>
      </c>
      <c r="C146" s="22" t="s">
        <v>8</v>
      </c>
      <c r="D146" s="22" t="s">
        <v>9</v>
      </c>
      <c r="E146" s="23"/>
      <c r="F146" s="24" t="s">
        <v>10</v>
      </c>
      <c r="G146" s="25" t="s">
        <v>6</v>
      </c>
      <c r="H146" s="25" t="s">
        <v>7</v>
      </c>
      <c r="I146" s="24" t="s">
        <v>11</v>
      </c>
      <c r="J146" s="24" t="s">
        <v>24</v>
      </c>
    </row>
    <row r="147" spans="1:12" x14ac:dyDescent="0.2">
      <c r="A147" s="26"/>
      <c r="B147" s="26"/>
      <c r="C147" s="27"/>
      <c r="D147" s="27"/>
      <c r="E147" s="84"/>
      <c r="F147" s="43"/>
      <c r="H147" s="44"/>
      <c r="J147" s="78"/>
    </row>
    <row r="148" spans="1:12" x14ac:dyDescent="0.2">
      <c r="B148" s="102"/>
      <c r="E148" s="98" t="s">
        <v>294</v>
      </c>
      <c r="F148" s="49"/>
      <c r="G148" s="79"/>
      <c r="H148" s="62"/>
      <c r="I148" s="79">
        <v>767.34</v>
      </c>
      <c r="J148" s="20">
        <f t="shared" ref="J148" si="8">+F148-I148</f>
        <v>-767.34</v>
      </c>
    </row>
    <row r="149" spans="1:12" x14ac:dyDescent="0.2">
      <c r="B149" s="102"/>
      <c r="F149" s="49"/>
      <c r="H149" s="44"/>
      <c r="J149" s="34"/>
    </row>
    <row r="150" spans="1:12" x14ac:dyDescent="0.2">
      <c r="A150" s="26"/>
      <c r="B150" s="26"/>
      <c r="C150" s="27"/>
      <c r="D150" s="27"/>
      <c r="E150" s="84"/>
      <c r="F150" s="43"/>
      <c r="H150" s="44"/>
      <c r="J150" s="78"/>
    </row>
    <row r="151" spans="1:12" x14ac:dyDescent="0.2">
      <c r="A151" s="26"/>
      <c r="B151" s="26"/>
      <c r="C151" s="27"/>
      <c r="D151" s="27"/>
      <c r="E151" s="84"/>
      <c r="F151" s="43" t="s">
        <v>19</v>
      </c>
      <c r="H151" s="44"/>
      <c r="J151" s="68">
        <f>+SUM(J148:J149)</f>
        <v>-767.34</v>
      </c>
    </row>
    <row r="152" spans="1:12" ht="12" thickBot="1" x14ac:dyDescent="0.25">
      <c r="A152" s="26"/>
      <c r="B152" s="26"/>
      <c r="C152" s="27"/>
      <c r="D152" s="27"/>
      <c r="E152" s="84"/>
      <c r="F152" s="43" t="s">
        <v>20</v>
      </c>
      <c r="H152" s="44"/>
      <c r="J152" s="86">
        <v>-767.34</v>
      </c>
    </row>
    <row r="153" spans="1:12" ht="12" thickTop="1" x14ac:dyDescent="0.2">
      <c r="A153" s="26"/>
      <c r="B153" s="26"/>
      <c r="C153" s="27"/>
      <c r="D153" s="27"/>
      <c r="E153" s="84"/>
      <c r="F153" s="43" t="s">
        <v>21</v>
      </c>
      <c r="H153" s="44"/>
      <c r="J153" s="78">
        <f>+J151-J152</f>
        <v>0</v>
      </c>
    </row>
    <row r="154" spans="1:12" x14ac:dyDescent="0.2">
      <c r="A154" s="26"/>
      <c r="B154" s="21"/>
      <c r="C154" s="108"/>
      <c r="D154" s="27"/>
      <c r="E154" s="84"/>
      <c r="F154" s="43"/>
      <c r="H154" s="44"/>
      <c r="J154" s="78"/>
    </row>
    <row r="155" spans="1:12" x14ac:dyDescent="0.2">
      <c r="A155" s="26"/>
      <c r="B155" s="21"/>
      <c r="C155" s="108"/>
      <c r="D155" s="27"/>
      <c r="E155" s="84"/>
      <c r="F155" s="43"/>
      <c r="H155" s="44"/>
      <c r="J155" s="78"/>
    </row>
    <row r="157" spans="1:12" ht="12" x14ac:dyDescent="0.2">
      <c r="I157" s="89" t="s">
        <v>160</v>
      </c>
      <c r="J157" s="90">
        <f>+J132+J122+J110+J100+J91+J73+J37+J15+J141+J151</f>
        <v>1236006.9999999995</v>
      </c>
    </row>
    <row r="158" spans="1:12" ht="12.75" thickBot="1" x14ac:dyDescent="0.25">
      <c r="I158" s="89" t="s">
        <v>161</v>
      </c>
      <c r="J158" s="91">
        <v>1236007.8500000001</v>
      </c>
      <c r="K158" s="92"/>
      <c r="L158" s="92"/>
    </row>
    <row r="159" spans="1:12" ht="12.75" thickTop="1" x14ac:dyDescent="0.2">
      <c r="I159" s="89" t="s">
        <v>24</v>
      </c>
      <c r="J159" s="93">
        <f>+J157-J158</f>
        <v>-0.85000000055879354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159" workbookViewId="0">
      <selection activeCell="A165" sqref="A165:J174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7.85546875" style="98" bestFit="1" customWidth="1"/>
    <col min="8" max="8" width="8.7109375" style="98" bestFit="1" customWidth="1"/>
    <col min="9" max="9" width="11.140625" style="98" bestFit="1" customWidth="1"/>
    <col min="10" max="10" width="12.42578125" style="98" bestFit="1" customWidth="1"/>
    <col min="11" max="11" width="9.5703125" style="98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742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2" ht="12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2" ht="12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</row>
    <row r="8" spans="1:12" ht="12" customHeight="1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2" x14ac:dyDescent="0.2">
      <c r="A9" s="12" t="s">
        <v>22</v>
      </c>
      <c r="B9" s="110" t="s">
        <v>23</v>
      </c>
      <c r="C9" s="14"/>
      <c r="D9" s="15"/>
      <c r="E9" s="16"/>
      <c r="G9" s="49"/>
      <c r="H9" s="19"/>
      <c r="I9" s="20"/>
      <c r="J9" s="20"/>
    </row>
    <row r="10" spans="1:12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outlineLevel="1" x14ac:dyDescent="0.2">
      <c r="A11" s="21"/>
      <c r="B11" s="21"/>
      <c r="C11" s="21"/>
      <c r="D11" s="50"/>
      <c r="E11" s="23"/>
      <c r="F11" s="24"/>
      <c r="G11" s="25"/>
      <c r="H11" s="25"/>
      <c r="I11" s="24"/>
      <c r="J11" s="24"/>
    </row>
    <row r="12" spans="1:12" outlineLevel="1" x14ac:dyDescent="0.2">
      <c r="A12" s="17"/>
      <c r="B12" s="51"/>
      <c r="C12" s="17"/>
      <c r="D12" s="17" t="s">
        <v>753</v>
      </c>
      <c r="E12" s="23"/>
      <c r="F12" s="17"/>
      <c r="G12" s="17" t="s">
        <v>752</v>
      </c>
      <c r="H12" s="134">
        <v>42899</v>
      </c>
      <c r="I12" s="20">
        <v>4103.6400000000003</v>
      </c>
      <c r="J12" s="52">
        <f t="shared" ref="J12:J23" si="0">+F12-I12</f>
        <v>-4103.6400000000003</v>
      </c>
    </row>
    <row r="13" spans="1:12" outlineLevel="1" x14ac:dyDescent="0.2">
      <c r="A13" s="98" t="s">
        <v>359</v>
      </c>
      <c r="B13" s="102">
        <v>42851</v>
      </c>
      <c r="C13" s="98" t="s">
        <v>360</v>
      </c>
      <c r="D13" s="98" t="s">
        <v>368</v>
      </c>
      <c r="E13" s="98" t="s">
        <v>28</v>
      </c>
      <c r="F13" s="79">
        <v>9619.65</v>
      </c>
      <c r="G13" s="53"/>
      <c r="H13" s="58"/>
      <c r="I13" s="59"/>
      <c r="J13" s="52">
        <f t="shared" si="0"/>
        <v>9619.65</v>
      </c>
    </row>
    <row r="14" spans="1:12" outlineLevel="1" x14ac:dyDescent="0.2">
      <c r="A14" s="98" t="s">
        <v>361</v>
      </c>
      <c r="B14" s="102">
        <v>42852</v>
      </c>
      <c r="C14" s="98" t="s">
        <v>49</v>
      </c>
      <c r="D14" s="98" t="s">
        <v>369</v>
      </c>
      <c r="E14" s="98" t="s">
        <v>28</v>
      </c>
      <c r="F14" s="79">
        <v>12463.27</v>
      </c>
      <c r="G14" s="53"/>
      <c r="H14" s="58"/>
      <c r="I14" s="59"/>
      <c r="J14" s="52">
        <f t="shared" si="0"/>
        <v>12463.27</v>
      </c>
    </row>
    <row r="15" spans="1:12" outlineLevel="1" x14ac:dyDescent="0.2">
      <c r="A15" s="98" t="s">
        <v>362</v>
      </c>
      <c r="B15" s="102">
        <v>42852</v>
      </c>
      <c r="C15" s="98" t="s">
        <v>363</v>
      </c>
      <c r="D15" s="98" t="s">
        <v>370</v>
      </c>
      <c r="E15" s="98" t="s">
        <v>28</v>
      </c>
      <c r="F15" s="79">
        <v>10229.68</v>
      </c>
      <c r="G15" s="53"/>
      <c r="H15" s="58"/>
      <c r="I15" s="59"/>
      <c r="J15" s="52">
        <f t="shared" si="0"/>
        <v>10229.68</v>
      </c>
    </row>
    <row r="16" spans="1:12" outlineLevel="1" x14ac:dyDescent="0.2">
      <c r="A16" s="98" t="s">
        <v>364</v>
      </c>
      <c r="B16" s="102">
        <v>42853</v>
      </c>
      <c r="C16" s="98" t="s">
        <v>365</v>
      </c>
      <c r="D16" s="98" t="s">
        <v>371</v>
      </c>
      <c r="E16" s="98" t="s">
        <v>28</v>
      </c>
      <c r="F16" s="79">
        <v>54335.18</v>
      </c>
      <c r="G16" s="53"/>
      <c r="H16" s="58"/>
      <c r="I16" s="59"/>
      <c r="J16" s="52">
        <f t="shared" si="0"/>
        <v>54335.18</v>
      </c>
    </row>
    <row r="17" spans="1:13" outlineLevel="1" x14ac:dyDescent="0.2">
      <c r="A17" s="98" t="s">
        <v>443</v>
      </c>
      <c r="B17" s="102">
        <v>42885</v>
      </c>
      <c r="C17" s="55" t="s">
        <v>444</v>
      </c>
      <c r="D17" s="135" t="s">
        <v>451</v>
      </c>
      <c r="E17" s="135" t="s">
        <v>28</v>
      </c>
      <c r="F17" s="49">
        <v>9513.67</v>
      </c>
      <c r="G17" s="53"/>
      <c r="H17" s="58"/>
      <c r="I17" s="59"/>
      <c r="J17" s="52">
        <f t="shared" si="0"/>
        <v>9513.67</v>
      </c>
    </row>
    <row r="18" spans="1:13" outlineLevel="1" x14ac:dyDescent="0.2">
      <c r="A18" s="98" t="s">
        <v>541</v>
      </c>
      <c r="B18" s="102">
        <v>42893</v>
      </c>
      <c r="C18" s="138" t="s">
        <v>542</v>
      </c>
      <c r="D18" s="139" t="s">
        <v>543</v>
      </c>
      <c r="E18" s="135" t="s">
        <v>28</v>
      </c>
      <c r="F18" s="49">
        <v>87548.9</v>
      </c>
      <c r="G18" s="53"/>
      <c r="H18" s="58"/>
      <c r="I18" s="59"/>
      <c r="J18" s="52">
        <f t="shared" si="0"/>
        <v>87548.9</v>
      </c>
    </row>
    <row r="19" spans="1:13" outlineLevel="1" x14ac:dyDescent="0.2">
      <c r="A19" s="98" t="s">
        <v>559</v>
      </c>
      <c r="B19" s="102">
        <v>42912</v>
      </c>
      <c r="C19" s="138" t="s">
        <v>560</v>
      </c>
      <c r="D19" s="139" t="s">
        <v>562</v>
      </c>
      <c r="E19" s="135" t="s">
        <v>28</v>
      </c>
      <c r="F19" s="49">
        <v>20348.46</v>
      </c>
      <c r="G19" s="53"/>
      <c r="H19" s="58"/>
      <c r="I19" s="59"/>
      <c r="J19" s="52">
        <f t="shared" si="0"/>
        <v>20348.46</v>
      </c>
    </row>
    <row r="20" spans="1:13" outlineLevel="1" x14ac:dyDescent="0.2">
      <c r="A20" s="98" t="s">
        <v>171</v>
      </c>
      <c r="B20" s="102">
        <v>42912</v>
      </c>
      <c r="C20" s="138" t="s">
        <v>561</v>
      </c>
      <c r="D20" s="139" t="s">
        <v>563</v>
      </c>
      <c r="E20" s="135" t="s">
        <v>28</v>
      </c>
      <c r="F20" s="20">
        <v>91514.63</v>
      </c>
      <c r="G20" s="53"/>
      <c r="H20" s="58"/>
      <c r="I20" s="59"/>
      <c r="J20" s="52">
        <f t="shared" si="0"/>
        <v>91514.63</v>
      </c>
    </row>
    <row r="21" spans="1:13" outlineLevel="1" x14ac:dyDescent="0.2">
      <c r="A21" s="98" t="s">
        <v>567</v>
      </c>
      <c r="B21" s="102">
        <v>42916</v>
      </c>
      <c r="C21" s="138" t="s">
        <v>309</v>
      </c>
      <c r="D21" s="139" t="s">
        <v>568</v>
      </c>
      <c r="E21" s="135" t="s">
        <v>28</v>
      </c>
      <c r="F21" s="20">
        <v>22794.37</v>
      </c>
      <c r="G21" s="53"/>
      <c r="H21" s="58"/>
      <c r="I21" s="59"/>
      <c r="J21" s="52">
        <f t="shared" si="0"/>
        <v>22794.37</v>
      </c>
    </row>
    <row r="22" spans="1:13" outlineLevel="1" x14ac:dyDescent="0.2">
      <c r="A22" s="98" t="s">
        <v>660</v>
      </c>
      <c r="B22" s="102">
        <v>42937</v>
      </c>
      <c r="C22" s="138" t="s">
        <v>661</v>
      </c>
      <c r="D22" s="139" t="s">
        <v>662</v>
      </c>
      <c r="E22" s="135" t="s">
        <v>28</v>
      </c>
      <c r="F22" s="20">
        <v>10787.94</v>
      </c>
      <c r="G22" s="53"/>
      <c r="H22" s="58"/>
      <c r="I22" s="59"/>
      <c r="J22" s="52">
        <f t="shared" si="0"/>
        <v>10787.94</v>
      </c>
    </row>
    <row r="23" spans="1:13" outlineLevel="1" x14ac:dyDescent="0.2">
      <c r="A23" s="98" t="s">
        <v>663</v>
      </c>
      <c r="B23" s="102">
        <v>42943</v>
      </c>
      <c r="C23" s="138" t="s">
        <v>664</v>
      </c>
      <c r="D23" s="139" t="s">
        <v>665</v>
      </c>
      <c r="E23" s="135" t="s">
        <v>28</v>
      </c>
      <c r="F23" s="20">
        <v>14917.51</v>
      </c>
      <c r="G23" s="53"/>
      <c r="H23" s="58"/>
      <c r="I23" s="59"/>
      <c r="J23" s="52">
        <f t="shared" si="0"/>
        <v>14917.51</v>
      </c>
    </row>
    <row r="24" spans="1:13" outlineLevel="1" x14ac:dyDescent="0.2">
      <c r="B24" s="102"/>
      <c r="C24" s="55"/>
      <c r="D24" s="135"/>
      <c r="E24" s="135"/>
      <c r="F24" s="49"/>
      <c r="G24" s="53"/>
      <c r="H24" s="58"/>
      <c r="I24" s="59"/>
      <c r="J24" s="52"/>
    </row>
    <row r="25" spans="1:13" outlineLevel="1" x14ac:dyDescent="0.2">
      <c r="A25" s="53"/>
      <c r="B25" s="105"/>
      <c r="C25" s="44"/>
      <c r="D25" s="17"/>
      <c r="E25" s="16"/>
      <c r="F25" s="60" t="s">
        <v>19</v>
      </c>
      <c r="G25" s="53"/>
      <c r="H25" s="44"/>
      <c r="I25" s="49"/>
      <c r="J25" s="45">
        <f>+SUM(J12:J23)</f>
        <v>339969.62</v>
      </c>
    </row>
    <row r="26" spans="1:13" ht="12" outlineLevel="1" thickBot="1" x14ac:dyDescent="0.25">
      <c r="A26" s="53"/>
      <c r="B26" s="105"/>
      <c r="C26" s="44"/>
      <c r="D26" s="17"/>
      <c r="E26" s="16"/>
      <c r="F26" s="60" t="s">
        <v>20</v>
      </c>
      <c r="G26" s="53"/>
      <c r="H26" s="44"/>
      <c r="I26" s="49"/>
      <c r="J26" s="61">
        <v>339969.62</v>
      </c>
      <c r="L26" s="79"/>
      <c r="M26" s="92"/>
    </row>
    <row r="27" spans="1:13" ht="12" outlineLevel="1" thickTop="1" x14ac:dyDescent="0.2">
      <c r="A27" s="53"/>
      <c r="B27" s="105"/>
      <c r="C27" s="44"/>
      <c r="D27" s="17"/>
      <c r="E27" s="16"/>
      <c r="F27" s="60" t="s">
        <v>21</v>
      </c>
      <c r="G27" s="53"/>
      <c r="H27" s="44"/>
      <c r="I27" s="49"/>
      <c r="J27" s="47">
        <f>+J25-J26</f>
        <v>0</v>
      </c>
    </row>
    <row r="28" spans="1:13" outlineLevel="1" x14ac:dyDescent="0.2">
      <c r="A28" s="53"/>
      <c r="B28" s="105"/>
      <c r="C28" s="44"/>
      <c r="D28" s="17"/>
      <c r="E28" s="16"/>
      <c r="F28" s="60"/>
      <c r="G28" s="53"/>
      <c r="H28" s="44"/>
      <c r="I28" s="49"/>
      <c r="J28" s="47"/>
    </row>
    <row r="29" spans="1:13" outlineLevel="1" x14ac:dyDescent="0.2">
      <c r="B29" s="103"/>
      <c r="C29" s="106"/>
    </row>
    <row r="30" spans="1:13" x14ac:dyDescent="0.2">
      <c r="A30" s="12" t="s">
        <v>51</v>
      </c>
      <c r="B30" s="110" t="s">
        <v>52</v>
      </c>
      <c r="C30" s="107"/>
      <c r="D30" s="15"/>
      <c r="E30" s="62"/>
      <c r="F30" s="63"/>
      <c r="G30" s="49"/>
      <c r="H30" s="19"/>
      <c r="I30" s="20"/>
      <c r="J30" s="20"/>
    </row>
    <row r="31" spans="1:13" outlineLevel="1" x14ac:dyDescent="0.2">
      <c r="A31" s="21" t="s">
        <v>6</v>
      </c>
      <c r="B31" s="21" t="s">
        <v>7</v>
      </c>
      <c r="C31" s="21" t="s">
        <v>8</v>
      </c>
      <c r="D31" s="50" t="s">
        <v>9</v>
      </c>
      <c r="E31" s="23"/>
      <c r="F31" s="24" t="s">
        <v>10</v>
      </c>
      <c r="G31" s="25" t="s">
        <v>6</v>
      </c>
      <c r="H31" s="25" t="s">
        <v>7</v>
      </c>
      <c r="I31" s="24" t="s">
        <v>11</v>
      </c>
      <c r="J31" s="24" t="s">
        <v>24</v>
      </c>
      <c r="K31" s="53"/>
    </row>
    <row r="32" spans="1:13" outlineLevel="1" x14ac:dyDescent="0.2">
      <c r="A32" s="98" t="s">
        <v>411</v>
      </c>
      <c r="B32" s="102">
        <v>42859</v>
      </c>
      <c r="C32" s="55" t="s">
        <v>412</v>
      </c>
      <c r="D32" s="55" t="s">
        <v>413</v>
      </c>
      <c r="E32" s="55" t="s">
        <v>28</v>
      </c>
      <c r="F32" s="49">
        <v>6507.37</v>
      </c>
      <c r="G32" s="17"/>
      <c r="H32" s="51"/>
      <c r="I32" s="64"/>
      <c r="J32" s="52">
        <f t="shared" ref="J32:J47" si="1">+F32-I32</f>
        <v>6507.37</v>
      </c>
      <c r="K32" s="53"/>
    </row>
    <row r="33" spans="1:11" outlineLevel="1" x14ac:dyDescent="0.2">
      <c r="A33" s="98" t="s">
        <v>481</v>
      </c>
      <c r="B33" s="102">
        <v>42886</v>
      </c>
      <c r="C33" s="55" t="s">
        <v>482</v>
      </c>
      <c r="D33" s="55" t="s">
        <v>503</v>
      </c>
      <c r="E33" s="55" t="s">
        <v>28</v>
      </c>
      <c r="F33" s="136">
        <v>8432.0300000000007</v>
      </c>
      <c r="G33" s="17"/>
      <c r="H33" s="51"/>
      <c r="I33" s="64"/>
      <c r="J33" s="52">
        <f t="shared" si="1"/>
        <v>8432.0300000000007</v>
      </c>
      <c r="K33" s="53"/>
    </row>
    <row r="34" spans="1:11" outlineLevel="1" x14ac:dyDescent="0.2">
      <c r="A34" s="98" t="s">
        <v>546</v>
      </c>
      <c r="B34" s="102">
        <v>42906</v>
      </c>
      <c r="C34" s="55" t="s">
        <v>547</v>
      </c>
      <c r="D34" s="55" t="s">
        <v>553</v>
      </c>
      <c r="E34" s="55" t="s">
        <v>28</v>
      </c>
      <c r="F34" s="136">
        <v>4040.47</v>
      </c>
      <c r="G34" s="17"/>
      <c r="H34" s="51"/>
      <c r="I34" s="64"/>
      <c r="J34" s="52">
        <f t="shared" si="1"/>
        <v>4040.47</v>
      </c>
      <c r="K34" s="53"/>
    </row>
    <row r="35" spans="1:11" outlineLevel="1" x14ac:dyDescent="0.2">
      <c r="A35" s="98" t="s">
        <v>586</v>
      </c>
      <c r="B35" s="102">
        <v>42912</v>
      </c>
      <c r="C35" s="55" t="s">
        <v>587</v>
      </c>
      <c r="D35" s="55" t="s">
        <v>588</v>
      </c>
      <c r="E35" s="55" t="s">
        <v>28</v>
      </c>
      <c r="F35" s="136">
        <v>2981.34</v>
      </c>
      <c r="G35" s="17"/>
      <c r="H35" s="51"/>
      <c r="I35" s="64"/>
      <c r="J35" s="52">
        <f t="shared" si="1"/>
        <v>2981.34</v>
      </c>
      <c r="K35" s="53"/>
    </row>
    <row r="36" spans="1:11" outlineLevel="1" x14ac:dyDescent="0.2">
      <c r="A36" s="98" t="s">
        <v>589</v>
      </c>
      <c r="B36" s="102">
        <v>42912</v>
      </c>
      <c r="C36" s="55" t="s">
        <v>590</v>
      </c>
      <c r="D36" s="55" t="s">
        <v>591</v>
      </c>
      <c r="E36" s="55" t="s">
        <v>28</v>
      </c>
      <c r="F36" s="136">
        <v>20143.79</v>
      </c>
      <c r="G36" s="17"/>
      <c r="H36" s="51"/>
      <c r="I36" s="64"/>
      <c r="J36" s="52">
        <f t="shared" si="1"/>
        <v>20143.79</v>
      </c>
      <c r="K36" s="53"/>
    </row>
    <row r="37" spans="1:11" outlineLevel="1" x14ac:dyDescent="0.2">
      <c r="A37" s="98" t="s">
        <v>666</v>
      </c>
      <c r="B37" s="102">
        <v>42931</v>
      </c>
      <c r="C37" s="55" t="s">
        <v>667</v>
      </c>
      <c r="D37" s="55" t="s">
        <v>668</v>
      </c>
      <c r="E37" s="55" t="s">
        <v>28</v>
      </c>
      <c r="F37" s="136">
        <v>9288.39</v>
      </c>
      <c r="G37" s="17"/>
      <c r="H37" s="51"/>
      <c r="I37" s="64"/>
      <c r="J37" s="52">
        <f t="shared" si="1"/>
        <v>9288.39</v>
      </c>
      <c r="K37" s="53"/>
    </row>
    <row r="38" spans="1:11" outlineLevel="1" x14ac:dyDescent="0.2">
      <c r="A38" s="98" t="s">
        <v>669</v>
      </c>
      <c r="B38" s="102">
        <v>42934</v>
      </c>
      <c r="C38" s="55" t="s">
        <v>670</v>
      </c>
      <c r="D38" s="55" t="s">
        <v>671</v>
      </c>
      <c r="E38" s="55" t="s">
        <v>28</v>
      </c>
      <c r="F38" s="136">
        <v>7313.83</v>
      </c>
      <c r="G38" s="17"/>
      <c r="H38" s="51"/>
      <c r="I38" s="64"/>
      <c r="J38" s="52">
        <f t="shared" si="1"/>
        <v>7313.83</v>
      </c>
      <c r="K38" s="53"/>
    </row>
    <row r="39" spans="1:11" outlineLevel="1" x14ac:dyDescent="0.2">
      <c r="A39" s="98" t="s">
        <v>672</v>
      </c>
      <c r="B39" s="102">
        <v>42934</v>
      </c>
      <c r="C39" s="55" t="s">
        <v>673</v>
      </c>
      <c r="D39" s="55" t="s">
        <v>674</v>
      </c>
      <c r="E39" s="55" t="s">
        <v>28</v>
      </c>
      <c r="F39" s="136">
        <v>8347.91</v>
      </c>
      <c r="G39" s="17"/>
      <c r="H39" s="51"/>
      <c r="I39" s="64"/>
      <c r="J39" s="52">
        <f t="shared" si="1"/>
        <v>8347.91</v>
      </c>
      <c r="K39" s="53"/>
    </row>
    <row r="40" spans="1:11" outlineLevel="1" x14ac:dyDescent="0.2">
      <c r="A40" s="98" t="s">
        <v>675</v>
      </c>
      <c r="B40" s="102">
        <v>42934</v>
      </c>
      <c r="C40" s="55" t="s">
        <v>676</v>
      </c>
      <c r="D40" s="55" t="s">
        <v>677</v>
      </c>
      <c r="E40" s="55" t="s">
        <v>28</v>
      </c>
      <c r="F40" s="136">
        <v>2589.02</v>
      </c>
      <c r="G40" s="17"/>
      <c r="H40" s="51"/>
      <c r="I40" s="64"/>
      <c r="J40" s="52">
        <f t="shared" si="1"/>
        <v>2589.02</v>
      </c>
      <c r="K40" s="53"/>
    </row>
    <row r="41" spans="1:11" outlineLevel="1" x14ac:dyDescent="0.2">
      <c r="A41" s="98" t="s">
        <v>678</v>
      </c>
      <c r="B41" s="102">
        <v>42937</v>
      </c>
      <c r="C41" s="55" t="s">
        <v>679</v>
      </c>
      <c r="D41" s="55">
        <v>76980</v>
      </c>
      <c r="E41" s="55" t="s">
        <v>28</v>
      </c>
      <c r="F41" s="136">
        <v>18619.060000000001</v>
      </c>
      <c r="G41" s="17"/>
      <c r="H41" s="51"/>
      <c r="I41" s="64"/>
      <c r="J41" s="52">
        <f t="shared" si="1"/>
        <v>18619.060000000001</v>
      </c>
      <c r="K41" s="53"/>
    </row>
    <row r="42" spans="1:11" outlineLevel="1" x14ac:dyDescent="0.2">
      <c r="A42" s="98" t="s">
        <v>680</v>
      </c>
      <c r="B42" s="102">
        <v>42937</v>
      </c>
      <c r="C42" s="55" t="s">
        <v>681</v>
      </c>
      <c r="D42" s="55" t="s">
        <v>682</v>
      </c>
      <c r="E42" s="55" t="s">
        <v>28</v>
      </c>
      <c r="F42" s="136">
        <v>125428.82</v>
      </c>
      <c r="G42" s="17"/>
      <c r="H42" s="51"/>
      <c r="I42" s="64"/>
      <c r="J42" s="52">
        <f t="shared" si="1"/>
        <v>125428.82</v>
      </c>
      <c r="K42" s="53"/>
    </row>
    <row r="43" spans="1:11" outlineLevel="1" x14ac:dyDescent="0.2">
      <c r="A43" s="98" t="s">
        <v>683</v>
      </c>
      <c r="B43" s="102">
        <v>42940</v>
      </c>
      <c r="C43" s="55" t="s">
        <v>684</v>
      </c>
      <c r="D43" s="55" t="s">
        <v>685</v>
      </c>
      <c r="E43" s="55" t="s">
        <v>28</v>
      </c>
      <c r="F43" s="136">
        <v>9247.98</v>
      </c>
      <c r="G43" s="17"/>
      <c r="H43" s="51"/>
      <c r="I43" s="64"/>
      <c r="J43" s="52">
        <f t="shared" si="1"/>
        <v>9247.98</v>
      </c>
      <c r="K43" s="53"/>
    </row>
    <row r="44" spans="1:11" outlineLevel="1" x14ac:dyDescent="0.2">
      <c r="A44" s="98" t="s">
        <v>686</v>
      </c>
      <c r="B44" s="102">
        <v>42940</v>
      </c>
      <c r="C44" s="55" t="s">
        <v>687</v>
      </c>
      <c r="D44" s="55" t="s">
        <v>688</v>
      </c>
      <c r="E44" s="55" t="s">
        <v>28</v>
      </c>
      <c r="F44" s="136">
        <v>11583.05</v>
      </c>
      <c r="G44" s="17"/>
      <c r="H44" s="51"/>
      <c r="I44" s="64"/>
      <c r="J44" s="52">
        <f t="shared" si="1"/>
        <v>11583.05</v>
      </c>
      <c r="K44" s="53"/>
    </row>
    <row r="45" spans="1:11" outlineLevel="1" x14ac:dyDescent="0.2">
      <c r="A45" s="98" t="s">
        <v>689</v>
      </c>
      <c r="B45" s="102">
        <v>42940</v>
      </c>
      <c r="C45" s="55" t="s">
        <v>690</v>
      </c>
      <c r="D45" s="55" t="s">
        <v>691</v>
      </c>
      <c r="E45" s="55" t="s">
        <v>28</v>
      </c>
      <c r="F45" s="136">
        <v>2634.91</v>
      </c>
      <c r="G45" s="17"/>
      <c r="H45" s="51"/>
      <c r="I45" s="64"/>
      <c r="J45" s="52">
        <f t="shared" si="1"/>
        <v>2634.91</v>
      </c>
      <c r="K45" s="53"/>
    </row>
    <row r="46" spans="1:11" outlineLevel="1" x14ac:dyDescent="0.2">
      <c r="A46" s="98" t="s">
        <v>692</v>
      </c>
      <c r="B46" s="102">
        <v>42943</v>
      </c>
      <c r="C46" s="55" t="s">
        <v>693</v>
      </c>
      <c r="D46" s="55" t="s">
        <v>694</v>
      </c>
      <c r="E46" s="55" t="s">
        <v>28</v>
      </c>
      <c r="F46" s="136">
        <v>42252.03</v>
      </c>
      <c r="G46" s="17"/>
      <c r="H46" s="51"/>
      <c r="I46" s="64"/>
      <c r="J46" s="52">
        <f t="shared" si="1"/>
        <v>42252.03</v>
      </c>
      <c r="K46" s="53"/>
    </row>
    <row r="47" spans="1:11" outlineLevel="1" x14ac:dyDescent="0.2">
      <c r="A47" s="98" t="s">
        <v>695</v>
      </c>
      <c r="B47" s="102">
        <v>42947</v>
      </c>
      <c r="C47" s="55" t="s">
        <v>696</v>
      </c>
      <c r="D47" s="55" t="s">
        <v>697</v>
      </c>
      <c r="E47" s="55" t="s">
        <v>28</v>
      </c>
      <c r="F47" s="136">
        <v>23194.58</v>
      </c>
      <c r="G47" s="17"/>
      <c r="H47" s="51"/>
      <c r="I47" s="64"/>
      <c r="J47" s="52">
        <f t="shared" si="1"/>
        <v>23194.58</v>
      </c>
      <c r="K47" s="53"/>
    </row>
    <row r="48" spans="1:11" outlineLevel="1" x14ac:dyDescent="0.2">
      <c r="B48" s="102"/>
      <c r="C48" s="55"/>
      <c r="D48" s="55"/>
      <c r="E48" s="55"/>
      <c r="F48" s="136"/>
      <c r="G48" s="17"/>
      <c r="H48" s="51"/>
      <c r="I48" s="64"/>
      <c r="J48" s="52"/>
      <c r="K48" s="53"/>
    </row>
    <row r="49" spans="1:11" outlineLevel="1" x14ac:dyDescent="0.2">
      <c r="B49" s="102"/>
      <c r="F49" s="49"/>
      <c r="G49" s="17"/>
      <c r="H49" s="51"/>
      <c r="I49" s="64"/>
      <c r="J49" s="52"/>
      <c r="K49" s="53"/>
    </row>
    <row r="50" spans="1:11" outlineLevel="1" x14ac:dyDescent="0.2">
      <c r="A50" s="53"/>
      <c r="B50" s="39"/>
      <c r="C50" s="44"/>
      <c r="D50" s="55"/>
      <c r="E50" s="53"/>
      <c r="F50" s="60" t="s">
        <v>19</v>
      </c>
      <c r="G50" s="53"/>
      <c r="H50" s="44"/>
      <c r="I50" s="49"/>
      <c r="J50" s="45">
        <f>+SUM(J32:J47)</f>
        <v>302604.58</v>
      </c>
    </row>
    <row r="51" spans="1:11" ht="12" outlineLevel="1" thickBot="1" x14ac:dyDescent="0.25">
      <c r="A51" s="53"/>
      <c r="B51" s="39"/>
      <c r="C51" s="44"/>
      <c r="D51" s="55"/>
      <c r="E51" s="53"/>
      <c r="F51" s="60" t="s">
        <v>20</v>
      </c>
      <c r="G51" s="53"/>
      <c r="H51" s="44"/>
      <c r="I51" s="49"/>
      <c r="J51" s="67">
        <v>302604.52</v>
      </c>
    </row>
    <row r="52" spans="1:11" outlineLevel="1" x14ac:dyDescent="0.2">
      <c r="A52" s="53"/>
      <c r="B52" s="39"/>
      <c r="C52" s="44"/>
      <c r="D52" s="55"/>
      <c r="E52" s="53"/>
      <c r="F52" s="60" t="s">
        <v>21</v>
      </c>
      <c r="G52" s="53"/>
      <c r="H52" s="44"/>
      <c r="I52" s="49"/>
      <c r="J52" s="47">
        <f>+J50-J51</f>
        <v>5.9999999997671694E-2</v>
      </c>
    </row>
    <row r="53" spans="1:11" outlineLevel="1" x14ac:dyDescent="0.2">
      <c r="A53" s="53"/>
      <c r="B53" s="39"/>
      <c r="C53" s="44"/>
      <c r="D53" s="55"/>
      <c r="E53" s="53"/>
      <c r="F53" s="60"/>
      <c r="G53" s="53"/>
      <c r="H53" s="44"/>
      <c r="I53" s="49"/>
      <c r="J53" s="47"/>
    </row>
    <row r="54" spans="1:11" outlineLevel="1" x14ac:dyDescent="0.2">
      <c r="A54" s="53"/>
      <c r="B54" s="39"/>
      <c r="C54" s="44"/>
      <c r="D54" s="55"/>
      <c r="E54" s="53"/>
      <c r="F54" s="60"/>
      <c r="G54" s="53"/>
      <c r="H54" s="44"/>
      <c r="I54" s="49"/>
      <c r="J54" s="47"/>
    </row>
    <row r="55" spans="1:11" ht="12" customHeight="1" x14ac:dyDescent="0.2">
      <c r="A55" s="110" t="s">
        <v>799</v>
      </c>
      <c r="B55" s="13" t="s">
        <v>800</v>
      </c>
      <c r="C55" s="107"/>
      <c r="D55" s="15" t="s">
        <v>167</v>
      </c>
      <c r="E55" s="16"/>
      <c r="F55" s="17"/>
      <c r="G55" s="18"/>
      <c r="H55" s="19"/>
      <c r="I55" s="20"/>
      <c r="J55" s="20"/>
    </row>
    <row r="56" spans="1:11" outlineLevel="1" x14ac:dyDescent="0.2">
      <c r="A56" s="21" t="s">
        <v>6</v>
      </c>
      <c r="B56" s="21" t="s">
        <v>7</v>
      </c>
      <c r="C56" s="22" t="s">
        <v>8</v>
      </c>
      <c r="D56" s="22" t="s">
        <v>9</v>
      </c>
      <c r="E56" s="23"/>
      <c r="F56" s="24" t="s">
        <v>10</v>
      </c>
      <c r="G56" s="25" t="s">
        <v>6</v>
      </c>
      <c r="H56" s="25" t="s">
        <v>7</v>
      </c>
      <c r="I56" s="24" t="s">
        <v>11</v>
      </c>
      <c r="J56" s="24" t="s">
        <v>24</v>
      </c>
    </row>
    <row r="57" spans="1:11" outlineLevel="1" x14ac:dyDescent="0.2">
      <c r="A57" s="53"/>
      <c r="B57" s="39"/>
      <c r="C57" s="44"/>
      <c r="D57" s="55"/>
      <c r="E57" s="53"/>
      <c r="F57" s="60"/>
      <c r="G57" s="53"/>
      <c r="H57" s="44"/>
      <c r="I57" s="49"/>
      <c r="J57" s="47"/>
    </row>
    <row r="58" spans="1:11" outlineLevel="1" x14ac:dyDescent="0.2">
      <c r="A58" s="98" t="s">
        <v>801</v>
      </c>
      <c r="B58" s="102">
        <v>42937</v>
      </c>
      <c r="C58" s="55" t="s">
        <v>802</v>
      </c>
      <c r="D58" s="55" t="s">
        <v>803</v>
      </c>
      <c r="E58" s="138" t="s">
        <v>28</v>
      </c>
      <c r="F58" s="136">
        <v>279.33999999999997</v>
      </c>
      <c r="G58" s="17"/>
      <c r="H58" s="51"/>
      <c r="I58" s="64"/>
      <c r="J58" s="52">
        <f t="shared" ref="J58" si="2">+F58-I58</f>
        <v>279.33999999999997</v>
      </c>
    </row>
    <row r="59" spans="1:11" outlineLevel="1" x14ac:dyDescent="0.2">
      <c r="B59" s="102"/>
      <c r="C59" s="55"/>
      <c r="D59" s="55"/>
      <c r="E59" s="55"/>
      <c r="F59" s="136"/>
      <c r="G59" s="17"/>
      <c r="H59" s="51"/>
      <c r="I59" s="64"/>
      <c r="J59" s="52"/>
    </row>
    <row r="60" spans="1:11" outlineLevel="1" x14ac:dyDescent="0.2">
      <c r="B60" s="102"/>
      <c r="F60" s="49"/>
      <c r="G60" s="17"/>
      <c r="H60" s="51"/>
      <c r="I60" s="64"/>
      <c r="J60" s="52"/>
    </row>
    <row r="61" spans="1:11" outlineLevel="1" x14ac:dyDescent="0.2">
      <c r="A61" s="53"/>
      <c r="B61" s="39"/>
      <c r="C61" s="44"/>
      <c r="D61" s="55"/>
      <c r="E61" s="53"/>
      <c r="F61" s="60" t="s">
        <v>19</v>
      </c>
      <c r="G61" s="53"/>
      <c r="H61" s="44"/>
      <c r="I61" s="49"/>
      <c r="J61" s="45">
        <f>+J58</f>
        <v>279.33999999999997</v>
      </c>
    </row>
    <row r="62" spans="1:11" ht="12" outlineLevel="1" thickBot="1" x14ac:dyDescent="0.25">
      <c r="A62" s="53"/>
      <c r="B62" s="39"/>
      <c r="C62" s="44"/>
      <c r="D62" s="55"/>
      <c r="E62" s="53"/>
      <c r="F62" s="60" t="s">
        <v>20</v>
      </c>
      <c r="G62" s="53"/>
      <c r="H62" s="44"/>
      <c r="I62" s="49"/>
      <c r="J62" s="67">
        <v>279.33999999999997</v>
      </c>
    </row>
    <row r="63" spans="1:11" outlineLevel="1" x14ac:dyDescent="0.2">
      <c r="A63" s="53"/>
      <c r="B63" s="39"/>
      <c r="C63" s="44"/>
      <c r="D63" s="55"/>
      <c r="E63" s="53"/>
      <c r="F63" s="60" t="s">
        <v>21</v>
      </c>
      <c r="G63" s="53"/>
      <c r="H63" s="44"/>
      <c r="I63" s="49"/>
      <c r="J63" s="47">
        <f>+J61-J62</f>
        <v>0</v>
      </c>
    </row>
    <row r="64" spans="1:11" outlineLevel="1" x14ac:dyDescent="0.2">
      <c r="A64" s="53"/>
      <c r="B64" s="39"/>
      <c r="C64" s="44"/>
      <c r="D64" s="55"/>
      <c r="E64" s="53"/>
      <c r="F64" s="60"/>
      <c r="G64" s="53"/>
      <c r="H64" s="44"/>
      <c r="I64" s="49"/>
      <c r="J64" s="47"/>
    </row>
    <row r="65" spans="1:10" outlineLevel="1" x14ac:dyDescent="0.2">
      <c r="B65" s="103"/>
      <c r="C65" s="106"/>
      <c r="E65" s="16"/>
      <c r="F65" s="43"/>
      <c r="H65" s="44"/>
      <c r="J65" s="68"/>
    </row>
    <row r="66" spans="1:10" x14ac:dyDescent="0.2">
      <c r="A66" s="12" t="s">
        <v>102</v>
      </c>
      <c r="B66" s="13" t="s">
        <v>328</v>
      </c>
      <c r="C66" s="107"/>
      <c r="D66" s="15" t="s">
        <v>167</v>
      </c>
      <c r="E66" s="16"/>
      <c r="F66" s="17"/>
      <c r="G66" s="18"/>
      <c r="H66" s="19"/>
      <c r="I66" s="20"/>
      <c r="J66" s="20"/>
    </row>
    <row r="67" spans="1:10" outlineLevel="1" x14ac:dyDescent="0.2">
      <c r="A67" s="21" t="s">
        <v>6</v>
      </c>
      <c r="B67" s="21" t="s">
        <v>7</v>
      </c>
      <c r="C67" s="22" t="s">
        <v>8</v>
      </c>
      <c r="D67" s="22" t="s">
        <v>9</v>
      </c>
      <c r="E67" s="23"/>
      <c r="F67" s="24" t="s">
        <v>10</v>
      </c>
      <c r="G67" s="25" t="s">
        <v>6</v>
      </c>
      <c r="H67" s="25" t="s">
        <v>7</v>
      </c>
      <c r="I67" s="24" t="s">
        <v>11</v>
      </c>
      <c r="J67" s="24" t="s">
        <v>24</v>
      </c>
    </row>
    <row r="68" spans="1:10" outlineLevel="1" x14ac:dyDescent="0.2">
      <c r="A68" s="26"/>
      <c r="B68" s="21"/>
      <c r="C68" s="108"/>
      <c r="D68" s="27"/>
      <c r="E68" s="23"/>
      <c r="F68" s="28"/>
      <c r="G68" s="29"/>
      <c r="H68" s="30"/>
      <c r="I68" s="28"/>
      <c r="J68" s="80"/>
    </row>
    <row r="69" spans="1:10" outlineLevel="1" x14ac:dyDescent="0.2">
      <c r="A69" s="98" t="s">
        <v>428</v>
      </c>
      <c r="B69" s="102">
        <v>42872</v>
      </c>
      <c r="C69" s="98" t="s">
        <v>429</v>
      </c>
      <c r="D69" s="98" t="s">
        <v>425</v>
      </c>
      <c r="E69" s="98" t="s">
        <v>28</v>
      </c>
      <c r="F69" s="49">
        <v>19986.919999999998</v>
      </c>
      <c r="G69" s="98" t="s">
        <v>631</v>
      </c>
      <c r="H69" s="95">
        <v>42916</v>
      </c>
      <c r="I69" s="140">
        <v>14369.24</v>
      </c>
      <c r="J69" s="20">
        <f t="shared" ref="J69:J77" si="3">+F69-I69</f>
        <v>5617.6799999999985</v>
      </c>
    </row>
    <row r="70" spans="1:10" outlineLevel="1" x14ac:dyDescent="0.2">
      <c r="A70" s="98" t="s">
        <v>516</v>
      </c>
      <c r="B70" s="102">
        <v>42885</v>
      </c>
      <c r="C70" s="98" t="s">
        <v>517</v>
      </c>
      <c r="D70" s="98" t="s">
        <v>531</v>
      </c>
      <c r="E70" s="98" t="s">
        <v>28</v>
      </c>
      <c r="F70" s="49">
        <v>9686.2800000000007</v>
      </c>
      <c r="G70" s="119"/>
      <c r="H70" s="120"/>
      <c r="I70" s="118"/>
      <c r="J70" s="20">
        <f t="shared" si="3"/>
        <v>9686.2800000000007</v>
      </c>
    </row>
    <row r="71" spans="1:10" outlineLevel="1" x14ac:dyDescent="0.2">
      <c r="A71" s="98" t="s">
        <v>698</v>
      </c>
      <c r="B71" s="102">
        <v>42936</v>
      </c>
      <c r="C71" s="98" t="s">
        <v>699</v>
      </c>
      <c r="D71" s="98" t="s">
        <v>712</v>
      </c>
      <c r="E71" s="98" t="s">
        <v>28</v>
      </c>
      <c r="F71" s="49">
        <v>133759.32</v>
      </c>
      <c r="G71" s="119"/>
      <c r="H71" s="120"/>
      <c r="I71" s="118"/>
      <c r="J71" s="20">
        <f t="shared" si="3"/>
        <v>133759.32</v>
      </c>
    </row>
    <row r="72" spans="1:10" outlineLevel="1" x14ac:dyDescent="0.2">
      <c r="A72" s="98" t="s">
        <v>700</v>
      </c>
      <c r="B72" s="102">
        <v>42937</v>
      </c>
      <c r="C72" s="98" t="s">
        <v>701</v>
      </c>
      <c r="D72" s="98" t="s">
        <v>713</v>
      </c>
      <c r="E72" s="98" t="s">
        <v>28</v>
      </c>
      <c r="F72" s="49">
        <v>9330.85</v>
      </c>
      <c r="G72" s="119"/>
      <c r="H72" s="120"/>
      <c r="I72" s="118"/>
      <c r="J72" s="20">
        <f t="shared" si="3"/>
        <v>9330.85</v>
      </c>
    </row>
    <row r="73" spans="1:10" outlineLevel="1" x14ac:dyDescent="0.2">
      <c r="A73" s="98" t="s">
        <v>702</v>
      </c>
      <c r="B73" s="102">
        <v>42941</v>
      </c>
      <c r="C73" s="98" t="s">
        <v>703</v>
      </c>
      <c r="D73" s="98" t="s">
        <v>714</v>
      </c>
      <c r="E73" s="98" t="s">
        <v>28</v>
      </c>
      <c r="F73" s="49">
        <v>4449.96</v>
      </c>
      <c r="G73" s="119"/>
      <c r="H73" s="120"/>
      <c r="I73" s="118"/>
      <c r="J73" s="20">
        <f t="shared" si="3"/>
        <v>4449.96</v>
      </c>
    </row>
    <row r="74" spans="1:10" outlineLevel="1" x14ac:dyDescent="0.2">
      <c r="A74" s="98" t="s">
        <v>704</v>
      </c>
      <c r="B74" s="102">
        <v>42947</v>
      </c>
      <c r="C74" s="98" t="s">
        <v>705</v>
      </c>
      <c r="D74" s="98" t="s">
        <v>715</v>
      </c>
      <c r="E74" s="98" t="s">
        <v>28</v>
      </c>
      <c r="F74" s="49">
        <v>2453.98</v>
      </c>
      <c r="G74" s="119"/>
      <c r="H74" s="120"/>
      <c r="I74" s="118"/>
      <c r="J74" s="20">
        <f t="shared" si="3"/>
        <v>2453.98</v>
      </c>
    </row>
    <row r="75" spans="1:10" outlineLevel="1" x14ac:dyDescent="0.2">
      <c r="A75" s="98" t="s">
        <v>706</v>
      </c>
      <c r="B75" s="102">
        <v>42947</v>
      </c>
      <c r="C75" s="98" t="s">
        <v>707</v>
      </c>
      <c r="D75" s="98" t="s">
        <v>716</v>
      </c>
      <c r="E75" s="98" t="s">
        <v>28</v>
      </c>
      <c r="F75" s="49">
        <v>5732.45</v>
      </c>
      <c r="G75" s="119"/>
      <c r="H75" s="120"/>
      <c r="I75" s="118"/>
      <c r="J75" s="20">
        <f t="shared" si="3"/>
        <v>5732.45</v>
      </c>
    </row>
    <row r="76" spans="1:10" outlineLevel="1" x14ac:dyDescent="0.2">
      <c r="A76" s="98" t="s">
        <v>708</v>
      </c>
      <c r="B76" s="102">
        <v>42947</v>
      </c>
      <c r="C76" s="98" t="s">
        <v>709</v>
      </c>
      <c r="D76" s="98" t="s">
        <v>717</v>
      </c>
      <c r="E76" s="98" t="s">
        <v>28</v>
      </c>
      <c r="F76" s="49">
        <v>5511.71</v>
      </c>
      <c r="G76" s="119"/>
      <c r="H76" s="120"/>
      <c r="I76" s="118"/>
      <c r="J76" s="20">
        <f t="shared" si="3"/>
        <v>5511.71</v>
      </c>
    </row>
    <row r="77" spans="1:10" outlineLevel="1" x14ac:dyDescent="0.2">
      <c r="A77" s="98" t="s">
        <v>710</v>
      </c>
      <c r="B77" s="102">
        <v>42947</v>
      </c>
      <c r="C77" s="98" t="s">
        <v>711</v>
      </c>
      <c r="D77" s="98" t="s">
        <v>718</v>
      </c>
      <c r="E77" s="98" t="s">
        <v>28</v>
      </c>
      <c r="F77" s="49">
        <v>51585.4</v>
      </c>
      <c r="G77" s="119"/>
      <c r="H77" s="120"/>
      <c r="I77" s="118"/>
      <c r="J77" s="20">
        <f t="shared" si="3"/>
        <v>51585.4</v>
      </c>
    </row>
    <row r="78" spans="1:10" outlineLevel="1" x14ac:dyDescent="0.2">
      <c r="B78" s="102"/>
      <c r="F78" s="49"/>
      <c r="G78" s="119"/>
      <c r="H78" s="120"/>
      <c r="I78" s="118"/>
      <c r="J78" s="20"/>
    </row>
    <row r="79" spans="1:10" outlineLevel="1" x14ac:dyDescent="0.2">
      <c r="B79" s="102"/>
      <c r="F79" s="49"/>
      <c r="G79" s="119"/>
      <c r="H79" s="120"/>
      <c r="I79" s="118"/>
      <c r="J79" s="20"/>
    </row>
    <row r="80" spans="1:10" outlineLevel="1" x14ac:dyDescent="0.2">
      <c r="A80" s="26"/>
      <c r="B80" s="21"/>
      <c r="C80" s="108"/>
      <c r="D80" s="27"/>
      <c r="E80" s="84"/>
      <c r="F80" s="43" t="s">
        <v>19</v>
      </c>
      <c r="H80" s="44"/>
      <c r="J80" s="68">
        <f>+SUM(J69:J77)</f>
        <v>228127.63</v>
      </c>
    </row>
    <row r="81" spans="1:10" ht="12" outlineLevel="1" thickBot="1" x14ac:dyDescent="0.25">
      <c r="A81" s="26"/>
      <c r="B81" s="21"/>
      <c r="C81" s="108"/>
      <c r="D81" s="27"/>
      <c r="E81" s="84"/>
      <c r="F81" s="43" t="s">
        <v>20</v>
      </c>
      <c r="H81" s="44"/>
      <c r="J81" s="86">
        <v>228128.54</v>
      </c>
    </row>
    <row r="82" spans="1:10" ht="12" outlineLevel="1" thickTop="1" x14ac:dyDescent="0.2">
      <c r="A82" s="26"/>
      <c r="B82" s="21"/>
      <c r="C82" s="108"/>
      <c r="D82" s="27"/>
      <c r="E82" s="84"/>
      <c r="F82" s="43" t="s">
        <v>21</v>
      </c>
      <c r="H82" s="44"/>
      <c r="J82" s="78">
        <f>+J80-J81</f>
        <v>-0.91000000000349246</v>
      </c>
    </row>
    <row r="83" spans="1:10" outlineLevel="1" x14ac:dyDescent="0.2">
      <c r="A83" s="26"/>
      <c r="B83" s="21"/>
      <c r="C83" s="108"/>
      <c r="D83" s="27"/>
      <c r="E83" s="84"/>
      <c r="F83" s="43"/>
      <c r="H83" s="44"/>
      <c r="J83" s="78"/>
    </row>
    <row r="84" spans="1:10" outlineLevel="1" x14ac:dyDescent="0.2">
      <c r="A84" s="26"/>
      <c r="B84" s="21"/>
      <c r="C84" s="108"/>
      <c r="D84" s="27"/>
      <c r="E84" s="84"/>
      <c r="F84" s="43"/>
      <c r="H84" s="44"/>
      <c r="J84" s="78"/>
    </row>
    <row r="85" spans="1:10" x14ac:dyDescent="0.2">
      <c r="A85" s="12" t="s">
        <v>153</v>
      </c>
      <c r="B85" s="110" t="s">
        <v>556</v>
      </c>
      <c r="C85" s="107"/>
      <c r="D85" s="15" t="s">
        <v>167</v>
      </c>
      <c r="E85" s="16"/>
      <c r="F85" s="17"/>
      <c r="G85" s="18"/>
      <c r="H85" s="19"/>
      <c r="I85" s="20"/>
      <c r="J85" s="20"/>
    </row>
    <row r="86" spans="1:10" outlineLevel="1" x14ac:dyDescent="0.2">
      <c r="A86" s="21" t="s">
        <v>6</v>
      </c>
      <c r="B86" s="21" t="s">
        <v>7</v>
      </c>
      <c r="C86" s="22" t="s">
        <v>8</v>
      </c>
      <c r="D86" s="22" t="s">
        <v>9</v>
      </c>
      <c r="E86" s="23"/>
      <c r="F86" s="24" t="s">
        <v>10</v>
      </c>
      <c r="G86" s="25" t="s">
        <v>6</v>
      </c>
      <c r="H86" s="25" t="s">
        <v>7</v>
      </c>
      <c r="I86" s="24" t="s">
        <v>11</v>
      </c>
      <c r="J86" s="24" t="s">
        <v>24</v>
      </c>
    </row>
    <row r="87" spans="1:10" outlineLevel="1" x14ac:dyDescent="0.2">
      <c r="A87" s="26"/>
      <c r="B87" s="26"/>
      <c r="C87" s="27"/>
      <c r="D87" s="27"/>
      <c r="E87" s="84"/>
      <c r="F87" s="43"/>
      <c r="H87" s="44"/>
      <c r="J87" s="78"/>
    </row>
    <row r="88" spans="1:10" outlineLevel="1" x14ac:dyDescent="0.2">
      <c r="A88" s="98" t="s">
        <v>655</v>
      </c>
      <c r="B88" s="102">
        <v>42899</v>
      </c>
      <c r="C88" s="98" t="s">
        <v>656</v>
      </c>
      <c r="D88" s="98" t="s">
        <v>557</v>
      </c>
      <c r="E88" s="98" t="s">
        <v>28</v>
      </c>
      <c r="F88" s="49">
        <v>6152.73</v>
      </c>
      <c r="H88" s="44"/>
      <c r="J88" s="34">
        <f t="shared" ref="J88" si="4">+F88-I88</f>
        <v>6152.73</v>
      </c>
    </row>
    <row r="89" spans="1:10" outlineLevel="1" x14ac:dyDescent="0.2">
      <c r="A89" s="26"/>
      <c r="B89" s="21"/>
      <c r="C89" s="108"/>
      <c r="D89" s="27"/>
      <c r="E89" s="84"/>
      <c r="F89" s="43"/>
      <c r="H89" s="44"/>
      <c r="J89" s="78"/>
    </row>
    <row r="90" spans="1:10" outlineLevel="1" x14ac:dyDescent="0.2">
      <c r="A90" s="26"/>
      <c r="B90" s="21"/>
      <c r="C90" s="108"/>
      <c r="D90" s="27"/>
      <c r="E90" s="84"/>
      <c r="F90" s="43"/>
      <c r="H90" s="44"/>
      <c r="J90" s="78"/>
    </row>
    <row r="91" spans="1:10" outlineLevel="1" x14ac:dyDescent="0.2">
      <c r="A91" s="26"/>
      <c r="B91" s="21"/>
      <c r="C91" s="108"/>
      <c r="D91" s="27"/>
      <c r="E91" s="84"/>
      <c r="F91" s="43" t="s">
        <v>19</v>
      </c>
      <c r="H91" s="44"/>
      <c r="J91" s="68">
        <f>+J88</f>
        <v>6152.73</v>
      </c>
    </row>
    <row r="92" spans="1:10" ht="12" outlineLevel="1" thickBot="1" x14ac:dyDescent="0.25">
      <c r="A92" s="26"/>
      <c r="B92" s="21"/>
      <c r="C92" s="108"/>
      <c r="D92" s="27"/>
      <c r="E92" s="84"/>
      <c r="F92" s="43" t="s">
        <v>20</v>
      </c>
      <c r="H92" s="44"/>
      <c r="J92" s="86">
        <v>6152.73</v>
      </c>
    </row>
    <row r="93" spans="1:10" ht="12" outlineLevel="1" thickTop="1" x14ac:dyDescent="0.2">
      <c r="A93" s="26"/>
      <c r="B93" s="21"/>
      <c r="C93" s="108"/>
      <c r="D93" s="27"/>
      <c r="E93" s="84"/>
      <c r="F93" s="43" t="s">
        <v>21</v>
      </c>
      <c r="H93" s="44"/>
      <c r="J93" s="78">
        <f>+J91-J92</f>
        <v>0</v>
      </c>
    </row>
    <row r="94" spans="1:10" outlineLevel="1" x14ac:dyDescent="0.2">
      <c r="A94" s="26"/>
      <c r="B94" s="21"/>
      <c r="C94" s="108"/>
      <c r="D94" s="27"/>
      <c r="E94" s="84"/>
      <c r="F94" s="43"/>
      <c r="H94" s="44"/>
      <c r="J94" s="78"/>
    </row>
    <row r="95" spans="1:10" outlineLevel="1" x14ac:dyDescent="0.2">
      <c r="A95" s="26"/>
      <c r="B95" s="21"/>
      <c r="C95" s="108"/>
      <c r="D95" s="27"/>
      <c r="E95" s="84"/>
      <c r="F95" s="43"/>
      <c r="H95" s="44"/>
      <c r="J95" s="78"/>
    </row>
    <row r="96" spans="1:10" x14ac:dyDescent="0.2">
      <c r="A96" s="12" t="s">
        <v>650</v>
      </c>
      <c r="B96" s="110" t="s">
        <v>657</v>
      </c>
      <c r="C96" s="107"/>
      <c r="D96" s="15" t="s">
        <v>167</v>
      </c>
      <c r="E96" s="16"/>
      <c r="F96" s="17"/>
      <c r="G96" s="18"/>
      <c r="H96" s="19"/>
      <c r="I96" s="20"/>
      <c r="J96" s="20"/>
    </row>
    <row r="97" spans="1:10" outlineLevel="1" x14ac:dyDescent="0.2">
      <c r="A97" s="21" t="s">
        <v>6</v>
      </c>
      <c r="B97" s="21" t="s">
        <v>7</v>
      </c>
      <c r="C97" s="22" t="s">
        <v>8</v>
      </c>
      <c r="D97" s="22" t="s">
        <v>9</v>
      </c>
      <c r="E97" s="23"/>
      <c r="F97" s="24" t="s">
        <v>10</v>
      </c>
      <c r="G97" s="25" t="s">
        <v>6</v>
      </c>
      <c r="H97" s="25" t="s">
        <v>7</v>
      </c>
      <c r="I97" s="24" t="s">
        <v>11</v>
      </c>
      <c r="J97" s="24" t="s">
        <v>24</v>
      </c>
    </row>
    <row r="98" spans="1:10" outlineLevel="1" x14ac:dyDescent="0.2">
      <c r="A98" s="26"/>
      <c r="B98" s="26"/>
      <c r="C98" s="27"/>
      <c r="D98" s="27"/>
      <c r="E98" s="84"/>
      <c r="F98" s="43"/>
      <c r="H98" s="44"/>
      <c r="J98" s="78"/>
    </row>
    <row r="99" spans="1:10" outlineLevel="1" x14ac:dyDescent="0.2">
      <c r="A99" s="98" t="s">
        <v>651</v>
      </c>
      <c r="B99" s="102">
        <v>42908</v>
      </c>
      <c r="C99" s="98" t="s">
        <v>658</v>
      </c>
      <c r="D99" s="98" t="s">
        <v>652</v>
      </c>
      <c r="E99" s="98" t="s">
        <v>28</v>
      </c>
      <c r="F99" s="49">
        <v>4888.12</v>
      </c>
      <c r="H99" s="44"/>
      <c r="J99" s="34">
        <f t="shared" ref="J99" si="5">+F99-I99</f>
        <v>4888.12</v>
      </c>
    </row>
    <row r="100" spans="1:10" outlineLevel="1" x14ac:dyDescent="0.2">
      <c r="A100" s="26"/>
      <c r="B100" s="21"/>
      <c r="C100" s="108"/>
      <c r="D100" s="27"/>
      <c r="E100" s="84"/>
      <c r="F100" s="43"/>
      <c r="H100" s="44"/>
      <c r="J100" s="78"/>
    </row>
    <row r="101" spans="1:10" outlineLevel="1" x14ac:dyDescent="0.2">
      <c r="A101" s="26"/>
      <c r="B101" s="21"/>
      <c r="C101" s="108"/>
      <c r="D101" s="27"/>
      <c r="E101" s="84"/>
      <c r="F101" s="43"/>
      <c r="H101" s="44"/>
      <c r="J101" s="78"/>
    </row>
    <row r="102" spans="1:10" outlineLevel="1" x14ac:dyDescent="0.2">
      <c r="A102" s="26"/>
      <c r="B102" s="21"/>
      <c r="C102" s="108"/>
      <c r="D102" s="27"/>
      <c r="E102" s="84"/>
      <c r="F102" s="43" t="s">
        <v>19</v>
      </c>
      <c r="H102" s="44"/>
      <c r="J102" s="68">
        <f>+J99</f>
        <v>4888.12</v>
      </c>
    </row>
    <row r="103" spans="1:10" ht="12" outlineLevel="1" thickBot="1" x14ac:dyDescent="0.25">
      <c r="A103" s="26"/>
      <c r="B103" s="21"/>
      <c r="C103" s="108"/>
      <c r="D103" s="27"/>
      <c r="E103" s="84"/>
      <c r="F103" s="43" t="s">
        <v>20</v>
      </c>
      <c r="H103" s="44"/>
      <c r="J103" s="86">
        <v>4888.12</v>
      </c>
    </row>
    <row r="104" spans="1:10" ht="12" outlineLevel="1" thickTop="1" x14ac:dyDescent="0.2">
      <c r="A104" s="26"/>
      <c r="B104" s="21"/>
      <c r="C104" s="108"/>
      <c r="D104" s="27"/>
      <c r="E104" s="84"/>
      <c r="F104" s="43" t="s">
        <v>21</v>
      </c>
      <c r="H104" s="44"/>
      <c r="J104" s="78">
        <f>+J102-J103</f>
        <v>0</v>
      </c>
    </row>
    <row r="105" spans="1:10" outlineLevel="1" x14ac:dyDescent="0.2">
      <c r="A105" s="26"/>
      <c r="B105" s="21"/>
      <c r="C105" s="108"/>
      <c r="D105" s="27"/>
      <c r="E105" s="84"/>
      <c r="F105" s="43"/>
      <c r="H105" s="44"/>
      <c r="J105" s="78"/>
    </row>
    <row r="106" spans="1:10" outlineLevel="1" x14ac:dyDescent="0.2">
      <c r="A106" s="26"/>
      <c r="B106" s="21"/>
      <c r="C106" s="108"/>
      <c r="D106" s="27"/>
      <c r="E106" s="84"/>
      <c r="F106" s="43"/>
      <c r="H106" s="44"/>
      <c r="J106" s="78"/>
    </row>
    <row r="107" spans="1:10" x14ac:dyDescent="0.2">
      <c r="A107" s="12" t="s">
        <v>201</v>
      </c>
      <c r="B107" s="110" t="s">
        <v>432</v>
      </c>
      <c r="C107" s="107"/>
      <c r="D107" s="15" t="s">
        <v>167</v>
      </c>
      <c r="E107" s="16"/>
      <c r="F107" s="17"/>
      <c r="G107" s="18"/>
      <c r="H107" s="19"/>
      <c r="I107" s="20"/>
      <c r="J107" s="20"/>
    </row>
    <row r="108" spans="1:10" outlineLevel="1" x14ac:dyDescent="0.2">
      <c r="A108" s="21" t="s">
        <v>6</v>
      </c>
      <c r="B108" s="21" t="s">
        <v>7</v>
      </c>
      <c r="C108" s="22" t="s">
        <v>8</v>
      </c>
      <c r="D108" s="22" t="s">
        <v>9</v>
      </c>
      <c r="E108" s="23"/>
      <c r="F108" s="24" t="s">
        <v>10</v>
      </c>
      <c r="G108" s="25" t="s">
        <v>6</v>
      </c>
      <c r="H108" s="25" t="s">
        <v>7</v>
      </c>
      <c r="I108" s="24" t="s">
        <v>11</v>
      </c>
      <c r="J108" s="24" t="s">
        <v>24</v>
      </c>
    </row>
    <row r="109" spans="1:10" outlineLevel="1" x14ac:dyDescent="0.2">
      <c r="A109" s="26"/>
      <c r="B109" s="26"/>
      <c r="C109" s="27"/>
      <c r="D109" s="27"/>
      <c r="E109" s="84"/>
      <c r="F109" s="43"/>
      <c r="H109" s="44"/>
      <c r="J109" s="78"/>
    </row>
    <row r="110" spans="1:10" outlineLevel="1" x14ac:dyDescent="0.2">
      <c r="A110" s="98" t="s">
        <v>719</v>
      </c>
      <c r="B110" s="102">
        <v>42934</v>
      </c>
      <c r="C110" s="98" t="s">
        <v>721</v>
      </c>
      <c r="D110" s="98" t="s">
        <v>723</v>
      </c>
      <c r="E110" s="98" t="s">
        <v>28</v>
      </c>
      <c r="F110" s="79">
        <v>10330.16</v>
      </c>
      <c r="H110" s="44"/>
      <c r="J110" s="34">
        <f t="shared" ref="J110:J111" si="6">+F110-I110</f>
        <v>10330.16</v>
      </c>
    </row>
    <row r="111" spans="1:10" outlineLevel="1" x14ac:dyDescent="0.2">
      <c r="A111" s="98" t="s">
        <v>720</v>
      </c>
      <c r="B111" s="102">
        <v>42934</v>
      </c>
      <c r="C111" s="98" t="s">
        <v>722</v>
      </c>
      <c r="D111" s="98" t="s">
        <v>724</v>
      </c>
      <c r="E111" s="98" t="s">
        <v>28</v>
      </c>
      <c r="F111" s="79">
        <v>8144.88</v>
      </c>
      <c r="H111" s="44"/>
      <c r="J111" s="34">
        <f t="shared" si="6"/>
        <v>8144.88</v>
      </c>
    </row>
    <row r="112" spans="1:10" outlineLevel="1" x14ac:dyDescent="0.2">
      <c r="A112" s="26"/>
      <c r="B112" s="21"/>
      <c r="C112" s="108"/>
      <c r="D112" s="27"/>
      <c r="E112" s="84"/>
      <c r="F112" s="43"/>
      <c r="H112" s="44"/>
      <c r="J112" s="78"/>
    </row>
    <row r="113" spans="1:10" outlineLevel="1" x14ac:dyDescent="0.2">
      <c r="A113" s="26"/>
      <c r="B113" s="21"/>
      <c r="C113" s="108"/>
      <c r="D113" s="27"/>
      <c r="E113" s="84"/>
      <c r="F113" s="43"/>
      <c r="H113" s="44"/>
      <c r="J113" s="78"/>
    </row>
    <row r="114" spans="1:10" outlineLevel="1" x14ac:dyDescent="0.2">
      <c r="A114" s="26"/>
      <c r="B114" s="21"/>
      <c r="C114" s="108"/>
      <c r="D114" s="27"/>
      <c r="E114" s="84"/>
      <c r="F114" s="43" t="s">
        <v>19</v>
      </c>
      <c r="H114" s="44"/>
      <c r="J114" s="68">
        <f>+J110+J111</f>
        <v>18475.04</v>
      </c>
    </row>
    <row r="115" spans="1:10" ht="12" outlineLevel="1" thickBot="1" x14ac:dyDescent="0.25">
      <c r="A115" s="26"/>
      <c r="B115" s="21"/>
      <c r="C115" s="108"/>
      <c r="D115" s="27"/>
      <c r="E115" s="84"/>
      <c r="F115" s="43" t="s">
        <v>20</v>
      </c>
      <c r="H115" s="44"/>
      <c r="J115" s="86">
        <v>18475.04</v>
      </c>
    </row>
    <row r="116" spans="1:10" ht="12" outlineLevel="1" thickTop="1" x14ac:dyDescent="0.2">
      <c r="A116" s="26"/>
      <c r="B116" s="21"/>
      <c r="C116" s="108"/>
      <c r="D116" s="27"/>
      <c r="E116" s="84"/>
      <c r="F116" s="43" t="s">
        <v>21</v>
      </c>
      <c r="H116" s="44"/>
      <c r="J116" s="78">
        <f>+J114-J115</f>
        <v>0</v>
      </c>
    </row>
    <row r="117" spans="1:10" outlineLevel="1" x14ac:dyDescent="0.2">
      <c r="A117" s="26"/>
      <c r="B117" s="21"/>
      <c r="C117" s="108"/>
      <c r="D117" s="27"/>
      <c r="E117" s="84"/>
      <c r="F117" s="43"/>
      <c r="H117" s="44"/>
      <c r="J117" s="78"/>
    </row>
    <row r="118" spans="1:10" outlineLevel="1" x14ac:dyDescent="0.2">
      <c r="A118" s="26"/>
      <c r="B118" s="21"/>
      <c r="C118" s="108"/>
      <c r="D118" s="27"/>
      <c r="E118" s="84"/>
      <c r="F118" s="43"/>
      <c r="H118" s="44"/>
      <c r="J118" s="78"/>
    </row>
    <row r="119" spans="1:10" x14ac:dyDescent="0.2">
      <c r="A119" s="12" t="s">
        <v>865</v>
      </c>
      <c r="B119" s="110" t="s">
        <v>866</v>
      </c>
      <c r="C119" s="107"/>
      <c r="D119" s="15" t="s">
        <v>167</v>
      </c>
      <c r="E119" s="16"/>
      <c r="F119" s="17"/>
      <c r="G119" s="18"/>
      <c r="H119" s="19"/>
      <c r="I119" s="20"/>
      <c r="J119" s="20"/>
    </row>
    <row r="120" spans="1:10" outlineLevel="1" x14ac:dyDescent="0.2">
      <c r="A120" s="21" t="s">
        <v>6</v>
      </c>
      <c r="B120" s="21" t="s">
        <v>7</v>
      </c>
      <c r="C120" s="22" t="s">
        <v>8</v>
      </c>
      <c r="D120" s="22" t="s">
        <v>9</v>
      </c>
      <c r="E120" s="23"/>
      <c r="F120" s="24" t="s">
        <v>10</v>
      </c>
      <c r="G120" s="25" t="s">
        <v>6</v>
      </c>
      <c r="H120" s="25" t="s">
        <v>7</v>
      </c>
      <c r="I120" s="24" t="s">
        <v>11</v>
      </c>
      <c r="J120" s="24" t="s">
        <v>24</v>
      </c>
    </row>
    <row r="121" spans="1:10" outlineLevel="1" x14ac:dyDescent="0.2">
      <c r="A121" s="26"/>
      <c r="B121" s="26"/>
      <c r="C121" s="27"/>
      <c r="D121" s="27"/>
      <c r="E121" s="84"/>
      <c r="F121" s="43"/>
      <c r="H121" s="44"/>
      <c r="J121" s="78"/>
    </row>
    <row r="122" spans="1:10" outlineLevel="1" x14ac:dyDescent="0.2">
      <c r="A122" s="98" t="s">
        <v>867</v>
      </c>
      <c r="B122" s="102">
        <v>42926</v>
      </c>
      <c r="C122" s="98" t="s">
        <v>868</v>
      </c>
      <c r="D122" s="98" t="s">
        <v>868</v>
      </c>
      <c r="E122" s="98" t="s">
        <v>442</v>
      </c>
      <c r="F122" s="49">
        <v>3766.38</v>
      </c>
      <c r="H122" s="44"/>
      <c r="J122" s="34">
        <f t="shared" ref="J122" si="7">+F122-I122</f>
        <v>3766.38</v>
      </c>
    </row>
    <row r="123" spans="1:10" outlineLevel="1" x14ac:dyDescent="0.2">
      <c r="A123" s="26"/>
      <c r="B123" s="21"/>
      <c r="C123" s="108"/>
      <c r="D123" s="27"/>
      <c r="E123" s="84"/>
      <c r="F123" s="43"/>
      <c r="H123" s="44"/>
      <c r="J123" s="78"/>
    </row>
    <row r="124" spans="1:10" outlineLevel="1" x14ac:dyDescent="0.2">
      <c r="A124" s="26"/>
      <c r="B124" s="21"/>
      <c r="C124" s="108"/>
      <c r="D124" s="27"/>
      <c r="E124" s="84"/>
      <c r="F124" s="43"/>
      <c r="H124" s="44"/>
      <c r="J124" s="78"/>
    </row>
    <row r="125" spans="1:10" outlineLevel="1" x14ac:dyDescent="0.2">
      <c r="A125" s="26"/>
      <c r="B125" s="21"/>
      <c r="C125" s="108"/>
      <c r="D125" s="27"/>
      <c r="E125" s="84"/>
      <c r="F125" s="43" t="s">
        <v>19</v>
      </c>
      <c r="H125" s="44"/>
      <c r="J125" s="68">
        <f>+J122</f>
        <v>3766.38</v>
      </c>
    </row>
    <row r="126" spans="1:10" ht="12" outlineLevel="1" thickBot="1" x14ac:dyDescent="0.25">
      <c r="A126" s="26"/>
      <c r="B126" s="21"/>
      <c r="C126" s="108"/>
      <c r="D126" s="27"/>
      <c r="E126" s="84"/>
      <c r="F126" s="43" t="s">
        <v>20</v>
      </c>
      <c r="H126" s="44"/>
      <c r="J126" s="86">
        <v>3766.38</v>
      </c>
    </row>
    <row r="127" spans="1:10" ht="12" outlineLevel="1" thickTop="1" x14ac:dyDescent="0.2">
      <c r="A127" s="26"/>
      <c r="B127" s="21"/>
      <c r="C127" s="108"/>
      <c r="D127" s="27"/>
      <c r="E127" s="84"/>
      <c r="F127" s="43" t="s">
        <v>21</v>
      </c>
      <c r="H127" s="44"/>
      <c r="J127" s="78">
        <f>+J125-J126</f>
        <v>0</v>
      </c>
    </row>
    <row r="128" spans="1:10" outlineLevel="1" x14ac:dyDescent="0.2">
      <c r="A128" s="26"/>
      <c r="B128" s="21"/>
      <c r="C128" s="108"/>
      <c r="D128" s="27"/>
      <c r="E128" s="84"/>
      <c r="F128" s="43"/>
      <c r="H128" s="44"/>
      <c r="J128" s="78"/>
    </row>
    <row r="129" spans="1:10" outlineLevel="1" x14ac:dyDescent="0.2">
      <c r="A129" s="26"/>
      <c r="B129" s="21"/>
      <c r="C129" s="108"/>
      <c r="D129" s="27"/>
      <c r="E129" s="84"/>
      <c r="F129" s="43"/>
      <c r="H129" s="44"/>
      <c r="J129" s="78"/>
    </row>
    <row r="130" spans="1:10" x14ac:dyDescent="0.2">
      <c r="A130" s="110" t="s">
        <v>807</v>
      </c>
      <c r="B130" s="110" t="s">
        <v>808</v>
      </c>
      <c r="C130" s="107"/>
      <c r="D130" s="15" t="s">
        <v>167</v>
      </c>
      <c r="E130" s="16"/>
      <c r="F130" s="17"/>
      <c r="G130" s="18"/>
      <c r="H130" s="19"/>
      <c r="I130" s="20"/>
      <c r="J130" s="20"/>
    </row>
    <row r="131" spans="1:10" outlineLevel="1" x14ac:dyDescent="0.2">
      <c r="A131" s="21" t="s">
        <v>6</v>
      </c>
      <c r="B131" s="21" t="s">
        <v>7</v>
      </c>
      <c r="C131" s="22" t="s">
        <v>8</v>
      </c>
      <c r="D131" s="22" t="s">
        <v>9</v>
      </c>
      <c r="E131" s="23"/>
      <c r="F131" s="24" t="s">
        <v>10</v>
      </c>
      <c r="G131" s="25" t="s">
        <v>6</v>
      </c>
      <c r="H131" s="25" t="s">
        <v>7</v>
      </c>
      <c r="I131" s="24" t="s">
        <v>11</v>
      </c>
      <c r="J131" s="24" t="s">
        <v>24</v>
      </c>
    </row>
    <row r="132" spans="1:10" outlineLevel="1" x14ac:dyDescent="0.2">
      <c r="A132" s="26"/>
      <c r="B132" s="26"/>
      <c r="C132" s="27"/>
      <c r="D132" s="27"/>
      <c r="E132" s="84"/>
      <c r="F132" s="43"/>
      <c r="H132" s="44"/>
      <c r="J132" s="78"/>
    </row>
    <row r="133" spans="1:10" outlineLevel="1" x14ac:dyDescent="0.2">
      <c r="A133" s="98" t="s">
        <v>809</v>
      </c>
      <c r="B133" s="102">
        <v>42937</v>
      </c>
      <c r="C133" s="98" t="s">
        <v>725</v>
      </c>
      <c r="D133" s="98" t="s">
        <v>810</v>
      </c>
      <c r="E133" s="98" t="s">
        <v>442</v>
      </c>
      <c r="F133" s="49">
        <v>639.22</v>
      </c>
      <c r="H133" s="44"/>
      <c r="J133" s="34">
        <f t="shared" ref="J133" si="8">+F133-I133</f>
        <v>639.22</v>
      </c>
    </row>
    <row r="134" spans="1:10" outlineLevel="1" x14ac:dyDescent="0.2">
      <c r="A134" s="26"/>
      <c r="B134" s="21"/>
      <c r="C134" s="108"/>
      <c r="D134" s="27"/>
      <c r="E134" s="84"/>
      <c r="F134" s="43"/>
      <c r="H134" s="44"/>
      <c r="J134" s="78"/>
    </row>
    <row r="135" spans="1:10" outlineLevel="1" x14ac:dyDescent="0.2">
      <c r="A135" s="26"/>
      <c r="B135" s="21"/>
      <c r="C135" s="108"/>
      <c r="D135" s="27"/>
      <c r="E135" s="84"/>
      <c r="F135" s="43"/>
      <c r="H135" s="44"/>
      <c r="J135" s="78"/>
    </row>
    <row r="136" spans="1:10" outlineLevel="1" x14ac:dyDescent="0.2">
      <c r="A136" s="26"/>
      <c r="B136" s="21"/>
      <c r="C136" s="108"/>
      <c r="D136" s="27"/>
      <c r="E136" s="84"/>
      <c r="F136" s="43" t="s">
        <v>19</v>
      </c>
      <c r="H136" s="44"/>
      <c r="J136" s="68">
        <f>+J133</f>
        <v>639.22</v>
      </c>
    </row>
    <row r="137" spans="1:10" ht="12" outlineLevel="1" thickBot="1" x14ac:dyDescent="0.25">
      <c r="A137" s="26"/>
      <c r="B137" s="21"/>
      <c r="C137" s="108"/>
      <c r="D137" s="27"/>
      <c r="E137" s="84"/>
      <c r="F137" s="43" t="s">
        <v>20</v>
      </c>
      <c r="H137" s="44"/>
      <c r="J137" s="86">
        <v>639.22</v>
      </c>
    </row>
    <row r="138" spans="1:10" ht="12" outlineLevel="1" thickTop="1" x14ac:dyDescent="0.2">
      <c r="A138" s="26"/>
      <c r="B138" s="21"/>
      <c r="C138" s="108"/>
      <c r="D138" s="27"/>
      <c r="E138" s="84"/>
      <c r="F138" s="43" t="s">
        <v>21</v>
      </c>
      <c r="H138" s="44"/>
      <c r="J138" s="78">
        <f>+J136-J137</f>
        <v>0</v>
      </c>
    </row>
    <row r="139" spans="1:10" outlineLevel="1" x14ac:dyDescent="0.2">
      <c r="A139" s="26"/>
      <c r="B139" s="21"/>
      <c r="C139" s="108"/>
      <c r="D139" s="27"/>
      <c r="E139" s="84"/>
      <c r="F139" s="43"/>
      <c r="H139" s="44"/>
      <c r="J139" s="78"/>
    </row>
    <row r="140" spans="1:10" outlineLevel="1" x14ac:dyDescent="0.2">
      <c r="A140" s="26"/>
      <c r="B140" s="21"/>
      <c r="C140" s="108"/>
      <c r="D140" s="27"/>
      <c r="E140" s="84"/>
      <c r="F140" s="43"/>
      <c r="H140" s="44"/>
      <c r="J140" s="78"/>
    </row>
    <row r="141" spans="1:10" x14ac:dyDescent="0.2">
      <c r="A141" s="12" t="s">
        <v>289</v>
      </c>
      <c r="B141" s="110" t="s">
        <v>290</v>
      </c>
      <c r="C141" s="107"/>
      <c r="D141" s="15" t="s">
        <v>167</v>
      </c>
      <c r="E141" s="16"/>
      <c r="F141" s="17"/>
      <c r="G141" s="18"/>
      <c r="H141" s="19"/>
      <c r="I141" s="20"/>
      <c r="J141" s="20"/>
    </row>
    <row r="142" spans="1:10" outlineLevel="1" x14ac:dyDescent="0.2">
      <c r="A142" s="21" t="s">
        <v>6</v>
      </c>
      <c r="B142" s="21" t="s">
        <v>7</v>
      </c>
      <c r="C142" s="22" t="s">
        <v>8</v>
      </c>
      <c r="D142" s="22" t="s">
        <v>9</v>
      </c>
      <c r="E142" s="23"/>
      <c r="F142" s="24" t="s">
        <v>10</v>
      </c>
      <c r="G142" s="25" t="s">
        <v>6</v>
      </c>
      <c r="H142" s="25" t="s">
        <v>7</v>
      </c>
      <c r="I142" s="24" t="s">
        <v>11</v>
      </c>
      <c r="J142" s="24" t="s">
        <v>24</v>
      </c>
    </row>
    <row r="143" spans="1:10" outlineLevel="1" x14ac:dyDescent="0.2">
      <c r="A143" s="26"/>
      <c r="B143" s="26"/>
      <c r="C143" s="27"/>
      <c r="D143" s="27"/>
      <c r="E143" s="84"/>
      <c r="F143" s="43"/>
      <c r="H143" s="44"/>
      <c r="J143" s="78"/>
    </row>
    <row r="144" spans="1:10" outlineLevel="1" x14ac:dyDescent="0.2">
      <c r="A144" s="98" t="s">
        <v>726</v>
      </c>
      <c r="B144" s="102">
        <v>42942</v>
      </c>
      <c r="C144" s="98" t="s">
        <v>727</v>
      </c>
      <c r="D144" s="98" t="s">
        <v>734</v>
      </c>
      <c r="E144" s="98" t="s">
        <v>294</v>
      </c>
      <c r="F144" s="49">
        <v>3432</v>
      </c>
      <c r="H144" s="44"/>
      <c r="J144" s="34">
        <f t="shared" ref="J144:J147" si="9">+F144-I144</f>
        <v>3432</v>
      </c>
    </row>
    <row r="145" spans="1:10" outlineLevel="1" x14ac:dyDescent="0.2">
      <c r="A145" s="98" t="s">
        <v>728</v>
      </c>
      <c r="B145" s="102">
        <v>42942</v>
      </c>
      <c r="C145" s="98" t="s">
        <v>729</v>
      </c>
      <c r="D145" s="98" t="s">
        <v>735</v>
      </c>
      <c r="E145" s="98" t="s">
        <v>294</v>
      </c>
      <c r="F145" s="49">
        <v>5360.99</v>
      </c>
      <c r="H145" s="44"/>
      <c r="J145" s="34">
        <f t="shared" si="9"/>
        <v>5360.99</v>
      </c>
    </row>
    <row r="146" spans="1:10" outlineLevel="1" x14ac:dyDescent="0.2">
      <c r="A146" s="98" t="s">
        <v>730</v>
      </c>
      <c r="B146" s="102">
        <v>42942</v>
      </c>
      <c r="C146" s="98" t="s">
        <v>731</v>
      </c>
      <c r="D146" s="98" t="s">
        <v>736</v>
      </c>
      <c r="E146" s="98" t="s">
        <v>294</v>
      </c>
      <c r="F146" s="49">
        <v>6684.33</v>
      </c>
      <c r="H146" s="44"/>
      <c r="J146" s="34">
        <f t="shared" si="9"/>
        <v>6684.33</v>
      </c>
    </row>
    <row r="147" spans="1:10" outlineLevel="1" x14ac:dyDescent="0.2">
      <c r="A147" s="98" t="s">
        <v>732</v>
      </c>
      <c r="B147" s="102">
        <v>42944</v>
      </c>
      <c r="C147" s="98" t="s">
        <v>733</v>
      </c>
      <c r="D147" s="98" t="s">
        <v>737</v>
      </c>
      <c r="E147" s="98" t="s">
        <v>294</v>
      </c>
      <c r="F147" s="49">
        <v>1489</v>
      </c>
      <c r="H147" s="44"/>
      <c r="J147" s="34">
        <f t="shared" si="9"/>
        <v>1489</v>
      </c>
    </row>
    <row r="148" spans="1:10" outlineLevel="1" x14ac:dyDescent="0.2">
      <c r="A148" s="26"/>
      <c r="B148" s="21"/>
      <c r="C148" s="108"/>
      <c r="D148" s="27"/>
      <c r="E148" s="84"/>
      <c r="F148" s="43"/>
      <c r="H148" s="44"/>
      <c r="J148" s="78"/>
    </row>
    <row r="149" spans="1:10" outlineLevel="1" x14ac:dyDescent="0.2">
      <c r="A149" s="26"/>
      <c r="B149" s="21"/>
      <c r="C149" s="108"/>
      <c r="D149" s="27"/>
      <c r="E149" s="84"/>
      <c r="F149" s="43" t="s">
        <v>19</v>
      </c>
      <c r="H149" s="44"/>
      <c r="J149" s="68">
        <f>+SUM(J144:J147)</f>
        <v>16966.32</v>
      </c>
    </row>
    <row r="150" spans="1:10" ht="12" outlineLevel="1" thickBot="1" x14ac:dyDescent="0.25">
      <c r="A150" s="26"/>
      <c r="B150" s="21"/>
      <c r="C150" s="108"/>
      <c r="D150" s="27"/>
      <c r="E150" s="84"/>
      <c r="F150" s="43" t="s">
        <v>20</v>
      </c>
      <c r="H150" s="44"/>
      <c r="J150" s="86">
        <v>16966.32</v>
      </c>
    </row>
    <row r="151" spans="1:10" ht="12" outlineLevel="1" thickTop="1" x14ac:dyDescent="0.2">
      <c r="A151" s="26"/>
      <c r="B151" s="21"/>
      <c r="C151" s="108"/>
      <c r="D151" s="27"/>
      <c r="E151" s="84"/>
      <c r="F151" s="43" t="s">
        <v>21</v>
      </c>
      <c r="H151" s="44"/>
      <c r="J151" s="78">
        <f>+J149-J150</f>
        <v>0</v>
      </c>
    </row>
    <row r="152" spans="1:10" outlineLevel="1" x14ac:dyDescent="0.2">
      <c r="A152" s="26"/>
      <c r="B152" s="21"/>
      <c r="C152" s="108"/>
      <c r="D152" s="27"/>
      <c r="E152" s="84"/>
      <c r="F152" s="43"/>
      <c r="H152" s="44"/>
      <c r="J152" s="78"/>
    </row>
    <row r="153" spans="1:10" outlineLevel="1" x14ac:dyDescent="0.2">
      <c r="A153" s="26"/>
      <c r="B153" s="21"/>
      <c r="C153" s="108"/>
      <c r="D153" s="27"/>
      <c r="E153" s="84"/>
      <c r="F153" s="43"/>
      <c r="H153" s="44"/>
      <c r="J153" s="78"/>
    </row>
    <row r="154" spans="1:10" x14ac:dyDescent="0.2">
      <c r="A154" s="110" t="s">
        <v>811</v>
      </c>
      <c r="B154" s="110" t="s">
        <v>812</v>
      </c>
      <c r="C154" s="107"/>
      <c r="D154" s="15" t="s">
        <v>167</v>
      </c>
      <c r="E154" s="16" t="s">
        <v>858</v>
      </c>
      <c r="F154" s="17" t="s">
        <v>864</v>
      </c>
      <c r="G154" s="18"/>
      <c r="H154" s="19"/>
      <c r="I154" s="20"/>
      <c r="J154" s="20"/>
    </row>
    <row r="155" spans="1:10" outlineLevel="1" x14ac:dyDescent="0.2">
      <c r="A155" s="21" t="s">
        <v>6</v>
      </c>
      <c r="B155" s="21" t="s">
        <v>7</v>
      </c>
      <c r="C155" s="22" t="s">
        <v>8</v>
      </c>
      <c r="D155" s="22" t="s">
        <v>9</v>
      </c>
      <c r="E155" s="23"/>
      <c r="F155" s="24" t="s">
        <v>10</v>
      </c>
      <c r="G155" s="25" t="s">
        <v>6</v>
      </c>
      <c r="H155" s="25" t="s">
        <v>7</v>
      </c>
      <c r="I155" s="24" t="s">
        <v>11</v>
      </c>
      <c r="J155" s="24" t="s">
        <v>24</v>
      </c>
    </row>
    <row r="156" spans="1:10" outlineLevel="1" x14ac:dyDescent="0.2">
      <c r="A156" s="26"/>
      <c r="B156" s="21"/>
      <c r="C156" s="108"/>
      <c r="D156" s="27"/>
      <c r="E156" s="84"/>
      <c r="F156" s="43"/>
      <c r="H156" s="44"/>
      <c r="J156" s="78"/>
    </row>
    <row r="157" spans="1:10" outlineLevel="1" x14ac:dyDescent="0.2">
      <c r="A157" s="98" t="s">
        <v>813</v>
      </c>
      <c r="B157" s="102">
        <v>42937</v>
      </c>
      <c r="C157" s="98" t="s">
        <v>725</v>
      </c>
      <c r="D157" s="98" t="s">
        <v>814</v>
      </c>
      <c r="E157" s="98" t="s">
        <v>442</v>
      </c>
      <c r="F157" s="49">
        <v>196.01</v>
      </c>
      <c r="H157" s="44"/>
      <c r="J157" s="34">
        <f t="shared" ref="J157" si="10">+F157-I157</f>
        <v>196.01</v>
      </c>
    </row>
    <row r="158" spans="1:10" outlineLevel="1" x14ac:dyDescent="0.2">
      <c r="A158" s="26"/>
      <c r="B158" s="21"/>
      <c r="C158" s="108"/>
      <c r="D158" s="27"/>
      <c r="E158" s="84"/>
      <c r="F158" s="43"/>
      <c r="H158" s="44"/>
      <c r="J158" s="78"/>
    </row>
    <row r="159" spans="1:10" outlineLevel="1" x14ac:dyDescent="0.2">
      <c r="A159" s="26"/>
      <c r="B159" s="21"/>
      <c r="C159" s="108"/>
      <c r="D159" s="27"/>
      <c r="E159" s="84"/>
      <c r="F159" s="43"/>
      <c r="H159" s="44"/>
      <c r="J159" s="78"/>
    </row>
    <row r="160" spans="1:10" outlineLevel="1" x14ac:dyDescent="0.2">
      <c r="A160" s="26"/>
      <c r="B160" s="21"/>
      <c r="C160" s="108"/>
      <c r="D160" s="27"/>
      <c r="E160" s="84"/>
      <c r="F160" s="43" t="s">
        <v>19</v>
      </c>
      <c r="H160" s="44"/>
      <c r="J160" s="68">
        <f>+J157</f>
        <v>196.01</v>
      </c>
    </row>
    <row r="161" spans="1:10" ht="12" outlineLevel="1" thickBot="1" x14ac:dyDescent="0.25">
      <c r="A161" s="26"/>
      <c r="B161" s="21"/>
      <c r="C161" s="108"/>
      <c r="D161" s="27"/>
      <c r="E161" s="84"/>
      <c r="F161" s="43" t="s">
        <v>20</v>
      </c>
      <c r="H161" s="44"/>
      <c r="J161" s="86">
        <v>196.01</v>
      </c>
    </row>
    <row r="162" spans="1:10" ht="12" outlineLevel="1" thickTop="1" x14ac:dyDescent="0.2">
      <c r="A162" s="26"/>
      <c r="B162" s="21"/>
      <c r="C162" s="108"/>
      <c r="D162" s="27"/>
      <c r="E162" s="84"/>
      <c r="F162" s="43" t="s">
        <v>21</v>
      </c>
      <c r="H162" s="44"/>
      <c r="J162" s="78">
        <f>+J160-J161</f>
        <v>0</v>
      </c>
    </row>
    <row r="163" spans="1:10" outlineLevel="1" x14ac:dyDescent="0.2">
      <c r="A163" s="26"/>
      <c r="B163" s="21"/>
      <c r="C163" s="108"/>
      <c r="D163" s="27"/>
      <c r="E163" s="84"/>
      <c r="F163" s="43"/>
      <c r="H163" s="44"/>
      <c r="J163" s="78"/>
    </row>
    <row r="164" spans="1:10" outlineLevel="1" x14ac:dyDescent="0.2">
      <c r="A164" s="26"/>
      <c r="B164" s="21"/>
      <c r="C164" s="108"/>
      <c r="D164" s="27"/>
      <c r="E164" s="84"/>
      <c r="F164" s="43"/>
      <c r="H164" s="44"/>
      <c r="J164" s="78"/>
    </row>
    <row r="165" spans="1:10" x14ac:dyDescent="0.2">
      <c r="A165" s="12" t="s">
        <v>739</v>
      </c>
      <c r="B165" s="110" t="s">
        <v>738</v>
      </c>
      <c r="C165" s="107"/>
      <c r="D165" s="15" t="s">
        <v>167</v>
      </c>
      <c r="E165" s="16"/>
      <c r="F165" s="17"/>
      <c r="G165" s="18"/>
      <c r="H165" s="19"/>
      <c r="I165" s="20"/>
      <c r="J165" s="20"/>
    </row>
    <row r="166" spans="1:10" outlineLevel="1" x14ac:dyDescent="0.2">
      <c r="A166" s="21" t="s">
        <v>6</v>
      </c>
      <c r="B166" s="21" t="s">
        <v>7</v>
      </c>
      <c r="C166" s="22" t="s">
        <v>8</v>
      </c>
      <c r="D166" s="22" t="s">
        <v>9</v>
      </c>
      <c r="E166" s="23"/>
      <c r="F166" s="24" t="s">
        <v>10</v>
      </c>
      <c r="G166" s="25" t="s">
        <v>6</v>
      </c>
      <c r="H166" s="25" t="s">
        <v>7</v>
      </c>
      <c r="I166" s="24" t="s">
        <v>11</v>
      </c>
      <c r="J166" s="24" t="s">
        <v>24</v>
      </c>
    </row>
    <row r="167" spans="1:10" outlineLevel="1" x14ac:dyDescent="0.2">
      <c r="A167" s="26"/>
      <c r="B167" s="26"/>
      <c r="C167" s="27"/>
      <c r="D167" s="27"/>
      <c r="E167" s="84"/>
      <c r="F167" s="43"/>
      <c r="H167" s="44"/>
      <c r="J167" s="78"/>
    </row>
    <row r="168" spans="1:10" outlineLevel="1" x14ac:dyDescent="0.2">
      <c r="A168" s="98" t="s">
        <v>740</v>
      </c>
      <c r="B168" s="102">
        <v>42942</v>
      </c>
      <c r="C168" s="98" t="s">
        <v>815</v>
      </c>
      <c r="D168" s="98" t="s">
        <v>817</v>
      </c>
      <c r="E168" s="98" t="s">
        <v>442</v>
      </c>
      <c r="F168" s="49">
        <v>3140.24</v>
      </c>
      <c r="H168" s="44"/>
      <c r="I168" s="98">
        <v>5169.8500000000004</v>
      </c>
      <c r="J168" s="34">
        <f t="shared" ref="J168:J169" si="11">+F168-I168</f>
        <v>-2029.6100000000006</v>
      </c>
    </row>
    <row r="169" spans="1:10" outlineLevel="1" x14ac:dyDescent="0.2">
      <c r="A169" s="98" t="s">
        <v>741</v>
      </c>
      <c r="B169" s="102">
        <v>42942</v>
      </c>
      <c r="C169" s="98" t="s">
        <v>816</v>
      </c>
      <c r="D169" s="98" t="s">
        <v>818</v>
      </c>
      <c r="E169" s="98" t="s">
        <v>442</v>
      </c>
      <c r="F169" s="49">
        <v>3545.09</v>
      </c>
      <c r="H169" s="44"/>
      <c r="J169" s="34">
        <f t="shared" si="11"/>
        <v>3545.09</v>
      </c>
    </row>
    <row r="170" spans="1:10" outlineLevel="1" x14ac:dyDescent="0.2">
      <c r="A170" s="26"/>
      <c r="B170" s="21"/>
      <c r="C170" s="108"/>
      <c r="D170" s="27"/>
      <c r="E170" s="84"/>
      <c r="F170" s="43"/>
      <c r="H170" s="44"/>
      <c r="J170" s="78"/>
    </row>
    <row r="171" spans="1:10" outlineLevel="1" x14ac:dyDescent="0.2">
      <c r="A171" s="26"/>
      <c r="B171" s="21"/>
      <c r="C171" s="108"/>
      <c r="D171" s="27"/>
      <c r="E171" s="84"/>
      <c r="F171" s="43"/>
      <c r="H171" s="44"/>
      <c r="J171" s="78"/>
    </row>
    <row r="172" spans="1:10" outlineLevel="1" x14ac:dyDescent="0.2">
      <c r="A172" s="26"/>
      <c r="B172" s="21"/>
      <c r="C172" s="108"/>
      <c r="D172" s="27"/>
      <c r="E172" s="84"/>
      <c r="F172" s="43" t="s">
        <v>19</v>
      </c>
      <c r="H172" s="44"/>
      <c r="J172" s="68">
        <f>+J168+J169</f>
        <v>1515.4799999999996</v>
      </c>
    </row>
    <row r="173" spans="1:10" ht="12" outlineLevel="1" thickBot="1" x14ac:dyDescent="0.25">
      <c r="A173" s="26"/>
      <c r="B173" s="21"/>
      <c r="C173" s="108"/>
      <c r="D173" s="27"/>
      <c r="E173" s="84"/>
      <c r="F173" s="43" t="s">
        <v>20</v>
      </c>
      <c r="H173" s="44"/>
      <c r="J173" s="86">
        <v>1515.48</v>
      </c>
    </row>
    <row r="174" spans="1:10" ht="12" outlineLevel="1" thickTop="1" x14ac:dyDescent="0.2">
      <c r="A174" s="26"/>
      <c r="B174" s="21"/>
      <c r="C174" s="108"/>
      <c r="D174" s="27"/>
      <c r="E174" s="84"/>
      <c r="F174" s="43" t="s">
        <v>21</v>
      </c>
      <c r="H174" s="44"/>
      <c r="J174" s="78">
        <f>+J172-J173</f>
        <v>0</v>
      </c>
    </row>
    <row r="175" spans="1:10" outlineLevel="1" x14ac:dyDescent="0.2">
      <c r="A175" s="26"/>
      <c r="B175" s="21"/>
      <c r="C175" s="108"/>
      <c r="D175" s="27"/>
      <c r="E175" s="84"/>
      <c r="F175" s="43"/>
      <c r="H175" s="44"/>
      <c r="J175" s="78"/>
    </row>
    <row r="176" spans="1:10" outlineLevel="1" x14ac:dyDescent="0.2">
      <c r="A176" s="26"/>
      <c r="B176" s="21"/>
      <c r="C176" s="108"/>
      <c r="D176" s="27"/>
      <c r="E176" s="84"/>
      <c r="F176" s="43"/>
      <c r="H176" s="44"/>
      <c r="J176" s="78"/>
    </row>
    <row r="177" spans="1:11" x14ac:dyDescent="0.2">
      <c r="A177" s="110" t="s">
        <v>819</v>
      </c>
      <c r="B177" s="110" t="s">
        <v>820</v>
      </c>
      <c r="C177" s="107"/>
      <c r="D177" s="15" t="s">
        <v>167</v>
      </c>
      <c r="E177" s="16" t="s">
        <v>858</v>
      </c>
      <c r="F177" s="17"/>
      <c r="G177" s="18"/>
      <c r="H177" s="19"/>
      <c r="I177" s="20"/>
      <c r="J177" s="20"/>
    </row>
    <row r="178" spans="1:11" outlineLevel="1" x14ac:dyDescent="0.2">
      <c r="A178" s="21" t="s">
        <v>6</v>
      </c>
      <c r="B178" s="21" t="s">
        <v>7</v>
      </c>
      <c r="C178" s="22" t="s">
        <v>8</v>
      </c>
      <c r="D178" s="22" t="s">
        <v>9</v>
      </c>
      <c r="E178" s="23"/>
      <c r="F178" s="24" t="s">
        <v>10</v>
      </c>
      <c r="G178" s="25" t="s">
        <v>6</v>
      </c>
      <c r="H178" s="25" t="s">
        <v>7</v>
      </c>
      <c r="I178" s="24" t="s">
        <v>11</v>
      </c>
      <c r="J178" s="24" t="s">
        <v>24</v>
      </c>
    </row>
    <row r="179" spans="1:11" outlineLevel="1" x14ac:dyDescent="0.2">
      <c r="A179" s="26"/>
      <c r="B179" s="21"/>
      <c r="C179" s="108"/>
      <c r="D179" s="27"/>
      <c r="E179" s="84"/>
      <c r="F179" s="43"/>
      <c r="H179" s="44"/>
      <c r="J179" s="78"/>
    </row>
    <row r="180" spans="1:11" outlineLevel="1" x14ac:dyDescent="0.2">
      <c r="A180" s="98" t="s">
        <v>821</v>
      </c>
      <c r="B180" s="102">
        <v>42926</v>
      </c>
      <c r="C180" s="98" t="s">
        <v>822</v>
      </c>
      <c r="D180" s="98" t="s">
        <v>823</v>
      </c>
      <c r="E180" s="98" t="s">
        <v>442</v>
      </c>
      <c r="F180" s="49">
        <v>5004.8500000000004</v>
      </c>
      <c r="H180" s="44"/>
      <c r="J180" s="34">
        <f t="shared" ref="J180" si="12">+F180-I180</f>
        <v>5004.8500000000004</v>
      </c>
      <c r="K180" s="98" t="s">
        <v>863</v>
      </c>
    </row>
    <row r="181" spans="1:11" outlineLevel="1" x14ac:dyDescent="0.2">
      <c r="A181" s="26"/>
      <c r="B181" s="21"/>
      <c r="C181" s="108"/>
      <c r="D181" s="27"/>
      <c r="E181" s="84"/>
      <c r="F181" s="43"/>
      <c r="H181" s="44"/>
      <c r="J181" s="78"/>
    </row>
    <row r="182" spans="1:11" outlineLevel="1" x14ac:dyDescent="0.2">
      <c r="A182" s="26"/>
      <c r="B182" s="21"/>
      <c r="C182" s="108"/>
      <c r="D182" s="27"/>
      <c r="E182" s="84"/>
      <c r="F182" s="43"/>
      <c r="H182" s="44"/>
      <c r="J182" s="78"/>
    </row>
    <row r="183" spans="1:11" outlineLevel="1" x14ac:dyDescent="0.2">
      <c r="A183" s="26"/>
      <c r="B183" s="21"/>
      <c r="C183" s="108"/>
      <c r="D183" s="27"/>
      <c r="E183" s="84"/>
      <c r="F183" s="43" t="s">
        <v>19</v>
      </c>
      <c r="H183" s="44"/>
      <c r="J183" s="68">
        <f>+J180</f>
        <v>5004.8500000000004</v>
      </c>
    </row>
    <row r="184" spans="1:11" ht="12" outlineLevel="1" thickBot="1" x14ac:dyDescent="0.25">
      <c r="A184" s="26"/>
      <c r="B184" s="21"/>
      <c r="C184" s="108"/>
      <c r="D184" s="27"/>
      <c r="E184" s="84"/>
      <c r="F184" s="43" t="s">
        <v>20</v>
      </c>
      <c r="H184" s="44"/>
      <c r="J184" s="86">
        <v>5004.8500000000004</v>
      </c>
    </row>
    <row r="185" spans="1:11" ht="12" outlineLevel="1" thickTop="1" x14ac:dyDescent="0.2">
      <c r="A185" s="26"/>
      <c r="B185" s="21"/>
      <c r="C185" s="108"/>
      <c r="D185" s="27"/>
      <c r="E185" s="84"/>
      <c r="F185" s="43" t="s">
        <v>21</v>
      </c>
      <c r="H185" s="44"/>
      <c r="J185" s="78">
        <f>+J183-J184</f>
        <v>0</v>
      </c>
    </row>
    <row r="186" spans="1:11" outlineLevel="1" x14ac:dyDescent="0.2">
      <c r="A186" s="26"/>
      <c r="B186" s="21"/>
      <c r="C186" s="108"/>
      <c r="D186" s="27"/>
      <c r="E186" s="84"/>
      <c r="F186" s="43"/>
      <c r="H186" s="44"/>
      <c r="J186" s="78"/>
    </row>
    <row r="187" spans="1:11" outlineLevel="1" x14ac:dyDescent="0.2">
      <c r="A187" s="26"/>
      <c r="B187" s="21"/>
      <c r="C187" s="108"/>
      <c r="D187" s="27"/>
      <c r="E187" s="84"/>
      <c r="F187" s="43"/>
      <c r="H187" s="44"/>
      <c r="J187" s="78"/>
    </row>
    <row r="188" spans="1:11" x14ac:dyDescent="0.2">
      <c r="A188" s="110" t="s">
        <v>824</v>
      </c>
      <c r="B188" s="110" t="s">
        <v>825</v>
      </c>
      <c r="C188" s="107"/>
      <c r="D188" s="15" t="s">
        <v>167</v>
      </c>
      <c r="E188" s="16" t="s">
        <v>859</v>
      </c>
      <c r="F188" s="17"/>
      <c r="G188" s="18"/>
      <c r="H188" s="19"/>
      <c r="I188" s="20"/>
      <c r="J188" s="20"/>
    </row>
    <row r="189" spans="1:11" outlineLevel="1" x14ac:dyDescent="0.2">
      <c r="A189" s="21" t="s">
        <v>6</v>
      </c>
      <c r="B189" s="21" t="s">
        <v>7</v>
      </c>
      <c r="C189" s="22" t="s">
        <v>8</v>
      </c>
      <c r="D189" s="22" t="s">
        <v>9</v>
      </c>
      <c r="E189" s="23"/>
      <c r="F189" s="24" t="s">
        <v>10</v>
      </c>
      <c r="G189" s="25" t="s">
        <v>6</v>
      </c>
      <c r="H189" s="25" t="s">
        <v>7</v>
      </c>
      <c r="I189" s="24" t="s">
        <v>11</v>
      </c>
      <c r="J189" s="24" t="s">
        <v>24</v>
      </c>
    </row>
    <row r="190" spans="1:11" outlineLevel="1" x14ac:dyDescent="0.2">
      <c r="A190" s="26"/>
      <c r="B190" s="21"/>
      <c r="C190" s="108"/>
      <c r="D190" s="27"/>
      <c r="E190" s="84"/>
      <c r="F190" s="43"/>
      <c r="H190" s="44"/>
      <c r="J190" s="78"/>
    </row>
    <row r="191" spans="1:11" outlineLevel="1" x14ac:dyDescent="0.2">
      <c r="A191" s="98" t="s">
        <v>826</v>
      </c>
      <c r="B191" s="102">
        <v>42941</v>
      </c>
      <c r="C191" s="98" t="s">
        <v>827</v>
      </c>
      <c r="D191" s="98" t="s">
        <v>828</v>
      </c>
      <c r="E191" s="98" t="s">
        <v>442</v>
      </c>
      <c r="F191" s="49">
        <v>1540.06</v>
      </c>
      <c r="H191" s="44"/>
      <c r="J191" s="34">
        <f t="shared" ref="J191" si="13">+F191-I191</f>
        <v>1540.06</v>
      </c>
    </row>
    <row r="192" spans="1:11" outlineLevel="1" x14ac:dyDescent="0.2">
      <c r="A192" s="26"/>
      <c r="B192" s="21"/>
      <c r="C192" s="108"/>
      <c r="D192" s="27"/>
      <c r="E192" s="84"/>
      <c r="F192" s="43"/>
      <c r="H192" s="44"/>
      <c r="J192" s="78"/>
    </row>
    <row r="193" spans="1:10" outlineLevel="1" x14ac:dyDescent="0.2">
      <c r="A193" s="26"/>
      <c r="B193" s="21"/>
      <c r="C193" s="108"/>
      <c r="D193" s="27"/>
      <c r="E193" s="84"/>
      <c r="F193" s="43"/>
      <c r="H193" s="44"/>
      <c r="J193" s="78"/>
    </row>
    <row r="194" spans="1:10" outlineLevel="1" x14ac:dyDescent="0.2">
      <c r="A194" s="26"/>
      <c r="B194" s="21"/>
      <c r="C194" s="108"/>
      <c r="D194" s="27"/>
      <c r="E194" s="84"/>
      <c r="F194" s="43" t="s">
        <v>19</v>
      </c>
      <c r="H194" s="44"/>
      <c r="J194" s="68">
        <f>+J191</f>
        <v>1540.06</v>
      </c>
    </row>
    <row r="195" spans="1:10" ht="12" outlineLevel="1" thickBot="1" x14ac:dyDescent="0.25">
      <c r="A195" s="26"/>
      <c r="B195" s="21"/>
      <c r="C195" s="108"/>
      <c r="D195" s="27"/>
      <c r="E195" s="84"/>
      <c r="F195" s="43" t="s">
        <v>20</v>
      </c>
      <c r="H195" s="44"/>
      <c r="J195" s="86">
        <v>1540.06</v>
      </c>
    </row>
    <row r="196" spans="1:10" ht="12" outlineLevel="1" thickTop="1" x14ac:dyDescent="0.2">
      <c r="A196" s="26"/>
      <c r="B196" s="21"/>
      <c r="C196" s="108"/>
      <c r="D196" s="27"/>
      <c r="E196" s="84"/>
      <c r="F196" s="43" t="s">
        <v>21</v>
      </c>
      <c r="H196" s="44"/>
      <c r="J196" s="78">
        <f>+J194-J195</f>
        <v>0</v>
      </c>
    </row>
    <row r="197" spans="1:10" outlineLevel="1" x14ac:dyDescent="0.2">
      <c r="A197" s="26"/>
      <c r="B197" s="21"/>
      <c r="C197" s="108"/>
      <c r="D197" s="27"/>
      <c r="E197" s="84"/>
      <c r="F197" s="43"/>
      <c r="H197" s="44"/>
      <c r="J197" s="78"/>
    </row>
    <row r="198" spans="1:10" outlineLevel="1" x14ac:dyDescent="0.2">
      <c r="A198" s="26"/>
      <c r="B198" s="21"/>
      <c r="C198" s="108"/>
      <c r="D198" s="27"/>
      <c r="E198" s="84"/>
      <c r="F198" s="43"/>
      <c r="H198" s="44"/>
      <c r="J198" s="78"/>
    </row>
    <row r="199" spans="1:10" x14ac:dyDescent="0.2">
      <c r="A199" s="110" t="s">
        <v>830</v>
      </c>
      <c r="B199" s="110" t="s">
        <v>831</v>
      </c>
      <c r="C199" s="107"/>
      <c r="D199" s="15" t="s">
        <v>167</v>
      </c>
      <c r="E199" s="16" t="s">
        <v>857</v>
      </c>
      <c r="F199" s="17" t="s">
        <v>860</v>
      </c>
      <c r="G199" s="18" t="s">
        <v>861</v>
      </c>
      <c r="H199" s="19" t="s">
        <v>862</v>
      </c>
      <c r="I199" s="20"/>
      <c r="J199" s="20"/>
    </row>
    <row r="200" spans="1:10" outlineLevel="1" x14ac:dyDescent="0.2">
      <c r="A200" s="21" t="s">
        <v>6</v>
      </c>
      <c r="B200" s="21" t="s">
        <v>7</v>
      </c>
      <c r="C200" s="22" t="s">
        <v>8</v>
      </c>
      <c r="D200" s="22" t="s">
        <v>9</v>
      </c>
      <c r="E200" s="23"/>
      <c r="F200" s="24" t="s">
        <v>10</v>
      </c>
      <c r="G200" s="25" t="s">
        <v>6</v>
      </c>
      <c r="H200" s="25" t="s">
        <v>7</v>
      </c>
      <c r="I200" s="24" t="s">
        <v>11</v>
      </c>
      <c r="J200" s="24" t="s">
        <v>24</v>
      </c>
    </row>
    <row r="201" spans="1:10" outlineLevel="1" x14ac:dyDescent="0.2">
      <c r="A201" s="26"/>
      <c r="B201" s="21"/>
      <c r="C201" s="108"/>
      <c r="D201" s="27"/>
      <c r="E201" s="84"/>
      <c r="F201" s="43"/>
      <c r="H201" s="44"/>
      <c r="J201" s="78"/>
    </row>
    <row r="202" spans="1:10" outlineLevel="1" x14ac:dyDescent="0.2">
      <c r="A202" s="98" t="s">
        <v>832</v>
      </c>
      <c r="B202" s="102">
        <v>42941</v>
      </c>
      <c r="C202" s="98" t="s">
        <v>833</v>
      </c>
      <c r="D202" s="98" t="s">
        <v>834</v>
      </c>
      <c r="E202" s="98" t="s">
        <v>442</v>
      </c>
      <c r="F202" s="49">
        <v>2293.5500000000002</v>
      </c>
      <c r="H202" s="44"/>
      <c r="J202" s="34">
        <f t="shared" ref="J202" si="14">+F202-I202</f>
        <v>2293.5500000000002</v>
      </c>
    </row>
    <row r="203" spans="1:10" outlineLevel="1" x14ac:dyDescent="0.2">
      <c r="A203" s="26"/>
      <c r="B203" s="21"/>
      <c r="C203" s="108"/>
      <c r="D203" s="27"/>
      <c r="E203" s="84"/>
      <c r="F203" s="43"/>
      <c r="H203" s="44"/>
      <c r="J203" s="78"/>
    </row>
    <row r="204" spans="1:10" outlineLevel="1" x14ac:dyDescent="0.2">
      <c r="A204" s="26"/>
      <c r="B204" s="21"/>
      <c r="C204" s="108"/>
      <c r="D204" s="27"/>
      <c r="E204" s="84"/>
      <c r="F204" s="43"/>
      <c r="H204" s="44"/>
      <c r="J204" s="78"/>
    </row>
    <row r="205" spans="1:10" outlineLevel="1" x14ac:dyDescent="0.2">
      <c r="A205" s="26"/>
      <c r="B205" s="21"/>
      <c r="C205" s="108"/>
      <c r="D205" s="27"/>
      <c r="E205" s="84"/>
      <c r="F205" s="43" t="s">
        <v>19</v>
      </c>
      <c r="H205" s="44"/>
      <c r="J205" s="68">
        <f>+J202</f>
        <v>2293.5500000000002</v>
      </c>
    </row>
    <row r="206" spans="1:10" ht="12" outlineLevel="1" thickBot="1" x14ac:dyDescent="0.25">
      <c r="A206" s="26"/>
      <c r="B206" s="21"/>
      <c r="C206" s="108"/>
      <c r="D206" s="27"/>
      <c r="E206" s="84"/>
      <c r="F206" s="43" t="s">
        <v>20</v>
      </c>
      <c r="H206" s="44"/>
      <c r="J206" s="86">
        <v>2293.5500000000002</v>
      </c>
    </row>
    <row r="207" spans="1:10" ht="12" outlineLevel="1" thickTop="1" x14ac:dyDescent="0.2">
      <c r="A207" s="26"/>
      <c r="B207" s="21"/>
      <c r="C207" s="108"/>
      <c r="D207" s="27"/>
      <c r="E207" s="84"/>
      <c r="F207" s="43" t="s">
        <v>21</v>
      </c>
      <c r="H207" s="44"/>
      <c r="J207" s="78">
        <f>+J205-J206</f>
        <v>0</v>
      </c>
    </row>
    <row r="208" spans="1:10" x14ac:dyDescent="0.2">
      <c r="A208" s="26"/>
      <c r="B208" s="21"/>
      <c r="C208" s="108"/>
      <c r="D208" s="27"/>
      <c r="E208" s="84"/>
      <c r="F208" s="43"/>
      <c r="H208" s="44"/>
      <c r="J208" s="78"/>
    </row>
    <row r="209" spans="1:12" x14ac:dyDescent="0.2">
      <c r="A209" s="26"/>
      <c r="B209" s="21"/>
      <c r="C209" s="108"/>
      <c r="D209" s="27"/>
      <c r="E209" s="84"/>
      <c r="F209" s="43"/>
      <c r="H209" s="44"/>
      <c r="J209" s="78"/>
    </row>
    <row r="210" spans="1:12" x14ac:dyDescent="0.2">
      <c r="A210" s="26"/>
      <c r="B210" s="21"/>
      <c r="C210" s="108"/>
      <c r="D210" s="27"/>
      <c r="E210" s="84"/>
      <c r="F210" s="43"/>
      <c r="H210" s="44"/>
      <c r="J210" s="78"/>
    </row>
    <row r="212" spans="1:12" ht="12" x14ac:dyDescent="0.2">
      <c r="I212" s="89" t="s">
        <v>160</v>
      </c>
      <c r="J212" s="90">
        <f>+J205+J194+J183+J172+J160+J149+J136+J125+J114+J102+J91+J80+J61+J50+J25</f>
        <v>932418.93</v>
      </c>
    </row>
    <row r="213" spans="1:12" ht="12.75" thickBot="1" x14ac:dyDescent="0.25">
      <c r="I213" s="89" t="s">
        <v>161</v>
      </c>
      <c r="J213" s="91">
        <v>932419.78</v>
      </c>
      <c r="K213" s="92"/>
      <c r="L213" s="92"/>
    </row>
    <row r="214" spans="1:12" ht="12.75" thickTop="1" x14ac:dyDescent="0.2">
      <c r="I214" s="89" t="s">
        <v>24</v>
      </c>
      <c r="J214" s="93">
        <f>+J212-J213</f>
        <v>-0.84999999997671694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workbookViewId="0">
      <selection activeCell="H214" sqref="H214"/>
    </sheetView>
  </sheetViews>
  <sheetFormatPr baseColWidth="10" defaultRowHeight="11.25" outlineLevelRow="1" x14ac:dyDescent="0.2"/>
  <cols>
    <col min="1" max="1" width="11.42578125" style="98"/>
    <col min="2" max="2" width="17" style="98" customWidth="1"/>
    <col min="3" max="3" width="12" style="98" customWidth="1"/>
    <col min="4" max="4" width="8" style="98" bestFit="1" customWidth="1"/>
    <col min="5" max="5" width="23.140625" style="98" bestFit="1" customWidth="1"/>
    <col min="6" max="6" width="10.7109375" style="48" bestFit="1" customWidth="1"/>
    <col min="7" max="7" width="11.140625" style="98" bestFit="1" customWidth="1"/>
    <col min="8" max="8" width="12.28515625" style="98" bestFit="1" customWidth="1"/>
    <col min="9" max="9" width="11.140625" style="98" bestFit="1" customWidth="1"/>
    <col min="10" max="10" width="12.42578125" style="98" bestFit="1" customWidth="1"/>
    <col min="11" max="11" width="11.140625" style="98" bestFit="1" customWidth="1"/>
    <col min="12" max="12" width="11.5703125" style="98" bestFit="1" customWidth="1"/>
    <col min="13" max="16384" width="11.42578125" style="98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0"/>
      <c r="L2" s="8" t="s">
        <v>2</v>
      </c>
    </row>
    <row r="3" spans="1:12" ht="12.75" x14ac:dyDescent="0.2">
      <c r="A3" s="179" t="s">
        <v>754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2" ht="12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  <c r="J5" s="141"/>
    </row>
    <row r="6" spans="1:12" ht="12" customHeight="1" x14ac:dyDescent="0.2">
      <c r="A6" s="141"/>
      <c r="B6" s="141"/>
      <c r="C6" s="141"/>
      <c r="D6" s="141"/>
      <c r="E6" s="141"/>
      <c r="F6" s="141"/>
      <c r="G6" s="141"/>
      <c r="H6" s="141"/>
      <c r="I6" s="141"/>
      <c r="J6" s="141"/>
    </row>
    <row r="7" spans="1:12" ht="12" customHeight="1" x14ac:dyDescent="0.2">
      <c r="A7" s="141"/>
      <c r="B7" s="141"/>
      <c r="C7" s="141"/>
      <c r="D7" s="141"/>
      <c r="E7" s="141"/>
      <c r="F7" s="141"/>
      <c r="G7" s="141"/>
      <c r="H7" s="141"/>
      <c r="I7" s="141"/>
      <c r="J7" s="141"/>
    </row>
    <row r="8" spans="1:12" ht="12" customHeight="1" x14ac:dyDescent="0.2">
      <c r="A8" s="141"/>
      <c r="B8" s="141"/>
      <c r="C8" s="141"/>
      <c r="D8" s="141"/>
      <c r="E8" s="141"/>
      <c r="F8" s="141"/>
      <c r="G8" s="141"/>
      <c r="H8" s="141"/>
      <c r="I8" s="141"/>
      <c r="J8" s="141"/>
    </row>
    <row r="9" spans="1:12" x14ac:dyDescent="0.2">
      <c r="A9" s="110" t="s">
        <v>22</v>
      </c>
      <c r="B9" s="110" t="s">
        <v>23</v>
      </c>
      <c r="C9" s="14"/>
      <c r="D9" s="15"/>
      <c r="E9" s="16"/>
      <c r="G9" s="49"/>
      <c r="H9" s="19"/>
      <c r="I9" s="20"/>
      <c r="J9" s="20"/>
    </row>
    <row r="10" spans="1:12" hidden="1" outlineLevel="1" x14ac:dyDescent="0.2">
      <c r="A10" s="21" t="s">
        <v>6</v>
      </c>
      <c r="B10" s="21" t="s">
        <v>7</v>
      </c>
      <c r="C10" s="21" t="s">
        <v>8</v>
      </c>
      <c r="D10" s="50" t="s">
        <v>9</v>
      </c>
      <c r="E10" s="23"/>
      <c r="F10" s="24" t="s">
        <v>10</v>
      </c>
      <c r="G10" s="25" t="s">
        <v>6</v>
      </c>
      <c r="H10" s="25" t="s">
        <v>7</v>
      </c>
      <c r="I10" s="24" t="s">
        <v>11</v>
      </c>
      <c r="J10" s="24" t="s">
        <v>24</v>
      </c>
    </row>
    <row r="11" spans="1:12" hidden="1" outlineLevel="1" x14ac:dyDescent="0.2">
      <c r="A11" s="17"/>
      <c r="B11" s="51"/>
      <c r="C11" s="17"/>
      <c r="D11" s="17"/>
      <c r="E11" s="23"/>
      <c r="F11" s="17"/>
      <c r="G11" s="17"/>
      <c r="H11" s="19"/>
      <c r="I11" s="20"/>
      <c r="J11" s="52"/>
    </row>
    <row r="12" spans="1:12" hidden="1" outlineLevel="1" x14ac:dyDescent="0.2">
      <c r="A12" s="145" t="s">
        <v>171</v>
      </c>
      <c r="B12" s="146">
        <v>42912</v>
      </c>
      <c r="C12" s="147" t="s">
        <v>561</v>
      </c>
      <c r="D12" s="148" t="s">
        <v>563</v>
      </c>
      <c r="E12" s="149" t="s">
        <v>28</v>
      </c>
      <c r="F12" s="143">
        <v>91514.63</v>
      </c>
      <c r="G12" s="150"/>
      <c r="H12" s="151"/>
      <c r="I12" s="152"/>
      <c r="J12" s="153">
        <f t="shared" ref="J12:J20" si="0">+F12-I12</f>
        <v>91514.63</v>
      </c>
    </row>
    <row r="13" spans="1:12" hidden="1" outlineLevel="1" x14ac:dyDescent="0.2">
      <c r="A13" s="145" t="s">
        <v>567</v>
      </c>
      <c r="B13" s="146">
        <v>42916</v>
      </c>
      <c r="C13" s="147" t="s">
        <v>309</v>
      </c>
      <c r="D13" s="148" t="s">
        <v>568</v>
      </c>
      <c r="E13" s="149" t="s">
        <v>28</v>
      </c>
      <c r="F13" s="143">
        <v>22794.37</v>
      </c>
      <c r="G13" s="150"/>
      <c r="H13" s="151"/>
      <c r="I13" s="152"/>
      <c r="J13" s="153">
        <f t="shared" si="0"/>
        <v>22794.37</v>
      </c>
    </row>
    <row r="14" spans="1:12" hidden="1" outlineLevel="1" x14ac:dyDescent="0.2">
      <c r="A14" s="98" t="s">
        <v>749</v>
      </c>
      <c r="B14" s="102">
        <v>42950</v>
      </c>
      <c r="C14" s="138" t="s">
        <v>750</v>
      </c>
      <c r="D14" s="139" t="s">
        <v>751</v>
      </c>
      <c r="E14" s="139" t="s">
        <v>28</v>
      </c>
      <c r="F14" s="49">
        <v>9285.2199999999993</v>
      </c>
      <c r="G14" s="53"/>
      <c r="H14" s="58"/>
      <c r="I14" s="59"/>
      <c r="J14" s="52">
        <f t="shared" si="0"/>
        <v>9285.2199999999993</v>
      </c>
    </row>
    <row r="15" spans="1:12" hidden="1" outlineLevel="1" x14ac:dyDescent="0.2">
      <c r="A15" s="98" t="s">
        <v>743</v>
      </c>
      <c r="B15" s="102">
        <v>42957</v>
      </c>
      <c r="C15" s="138" t="s">
        <v>744</v>
      </c>
      <c r="D15" s="139" t="s">
        <v>745</v>
      </c>
      <c r="E15" s="139" t="s">
        <v>28</v>
      </c>
      <c r="F15" s="49">
        <v>105577.13</v>
      </c>
      <c r="G15" s="53"/>
      <c r="H15" s="58"/>
      <c r="I15" s="59"/>
      <c r="J15" s="52">
        <f t="shared" si="0"/>
        <v>105577.13</v>
      </c>
    </row>
    <row r="16" spans="1:12" hidden="1" outlineLevel="1" x14ac:dyDescent="0.2">
      <c r="A16" s="98" t="s">
        <v>746</v>
      </c>
      <c r="B16" s="102">
        <v>42957</v>
      </c>
      <c r="C16" s="138" t="s">
        <v>747</v>
      </c>
      <c r="D16" s="139" t="s">
        <v>748</v>
      </c>
      <c r="E16" s="139" t="s">
        <v>28</v>
      </c>
      <c r="F16" s="49">
        <v>47726.77</v>
      </c>
      <c r="G16" s="53"/>
      <c r="H16" s="58"/>
      <c r="I16" s="59"/>
      <c r="J16" s="52">
        <f t="shared" si="0"/>
        <v>47726.77</v>
      </c>
    </row>
    <row r="17" spans="1:12" hidden="1" outlineLevel="1" x14ac:dyDescent="0.2">
      <c r="A17" s="98" t="s">
        <v>842</v>
      </c>
      <c r="B17" s="102">
        <v>42968</v>
      </c>
      <c r="C17" s="138" t="s">
        <v>843</v>
      </c>
      <c r="D17" s="139" t="s">
        <v>844</v>
      </c>
      <c r="E17" s="139" t="s">
        <v>28</v>
      </c>
      <c r="F17" s="49">
        <v>29896.68</v>
      </c>
      <c r="G17" s="53"/>
      <c r="H17" s="58"/>
      <c r="I17" s="59"/>
      <c r="J17" s="52">
        <f t="shared" si="0"/>
        <v>29896.68</v>
      </c>
    </row>
    <row r="18" spans="1:12" hidden="1" outlineLevel="1" x14ac:dyDescent="0.2">
      <c r="A18" s="98" t="s">
        <v>869</v>
      </c>
      <c r="B18" s="102">
        <v>42977</v>
      </c>
      <c r="C18" s="55" t="s">
        <v>664</v>
      </c>
      <c r="D18" s="135" t="s">
        <v>873</v>
      </c>
      <c r="E18" s="135" t="s">
        <v>28</v>
      </c>
      <c r="F18" s="49">
        <v>13196.08</v>
      </c>
      <c r="G18" s="53"/>
      <c r="H18" s="58"/>
      <c r="I18" s="59"/>
      <c r="J18" s="52">
        <f t="shared" si="0"/>
        <v>13196.08</v>
      </c>
    </row>
    <row r="19" spans="1:12" hidden="1" outlineLevel="1" x14ac:dyDescent="0.2">
      <c r="A19" s="98" t="s">
        <v>870</v>
      </c>
      <c r="B19" s="102">
        <v>42978</v>
      </c>
      <c r="C19" s="55" t="s">
        <v>871</v>
      </c>
      <c r="D19" s="135" t="s">
        <v>874</v>
      </c>
      <c r="E19" s="135" t="s">
        <v>28</v>
      </c>
      <c r="F19" s="49">
        <v>49571.42</v>
      </c>
      <c r="G19" s="53"/>
      <c r="H19" s="58"/>
      <c r="I19" s="59"/>
      <c r="J19" s="52">
        <f t="shared" si="0"/>
        <v>49571.42</v>
      </c>
    </row>
    <row r="20" spans="1:12" hidden="1" outlineLevel="1" x14ac:dyDescent="0.2">
      <c r="A20" s="98" t="s">
        <v>628</v>
      </c>
      <c r="B20" s="102">
        <v>42978</v>
      </c>
      <c r="C20" s="55" t="s">
        <v>872</v>
      </c>
      <c r="D20" s="135" t="s">
        <v>875</v>
      </c>
      <c r="E20" s="135" t="s">
        <v>28</v>
      </c>
      <c r="F20" s="49">
        <v>8328.73</v>
      </c>
      <c r="G20" s="53"/>
      <c r="H20" s="58"/>
      <c r="I20" s="59"/>
      <c r="J20" s="52">
        <f t="shared" si="0"/>
        <v>8328.73</v>
      </c>
    </row>
    <row r="21" spans="1:12" hidden="1" outlineLevel="1" x14ac:dyDescent="0.2">
      <c r="B21" s="102"/>
      <c r="C21" s="138"/>
      <c r="D21" s="139"/>
      <c r="E21" s="135"/>
      <c r="F21" s="49"/>
      <c r="G21" s="53"/>
      <c r="H21" s="58"/>
      <c r="I21" s="59"/>
      <c r="J21" s="52"/>
    </row>
    <row r="22" spans="1:12" hidden="1" outlineLevel="1" x14ac:dyDescent="0.2">
      <c r="B22" s="102"/>
      <c r="C22" s="55"/>
      <c r="D22" s="135"/>
      <c r="E22" s="135"/>
      <c r="F22" s="49"/>
      <c r="G22" s="53"/>
      <c r="H22" s="58"/>
      <c r="I22" s="59"/>
      <c r="J22" s="52"/>
    </row>
    <row r="23" spans="1:12" hidden="1" outlineLevel="1" x14ac:dyDescent="0.2">
      <c r="A23" s="53"/>
      <c r="B23" s="105"/>
      <c r="C23" s="44"/>
      <c r="D23" s="17"/>
      <c r="E23" s="16"/>
      <c r="F23" s="60" t="s">
        <v>19</v>
      </c>
      <c r="G23" s="53"/>
      <c r="H23" s="44"/>
      <c r="I23" s="49"/>
      <c r="J23" s="45">
        <f>+SUM(J11:J20)</f>
        <v>377891.02999999997</v>
      </c>
    </row>
    <row r="24" spans="1:12" ht="12" hidden="1" outlineLevel="1" thickBot="1" x14ac:dyDescent="0.25">
      <c r="A24" s="53"/>
      <c r="B24" s="105"/>
      <c r="C24" s="44"/>
      <c r="D24" s="17"/>
      <c r="E24" s="16"/>
      <c r="F24" s="60" t="s">
        <v>20</v>
      </c>
      <c r="G24" s="53"/>
      <c r="H24" s="44"/>
      <c r="I24" s="49"/>
      <c r="J24" s="61">
        <v>377891.03</v>
      </c>
      <c r="L24" s="79"/>
    </row>
    <row r="25" spans="1:12" ht="12" hidden="1" outlineLevel="1" thickTop="1" x14ac:dyDescent="0.2">
      <c r="A25" s="53"/>
      <c r="B25" s="105"/>
      <c r="C25" s="44"/>
      <c r="D25" s="17"/>
      <c r="E25" s="16"/>
      <c r="F25" s="60" t="s">
        <v>21</v>
      </c>
      <c r="G25" s="53"/>
      <c r="H25" s="44"/>
      <c r="I25" s="49"/>
      <c r="J25" s="47">
        <f>+J23-J24</f>
        <v>0</v>
      </c>
      <c r="L25" s="92"/>
    </row>
    <row r="26" spans="1:12" hidden="1" outlineLevel="1" x14ac:dyDescent="0.2">
      <c r="B26" s="103"/>
      <c r="C26" s="106"/>
    </row>
    <row r="27" spans="1:12" collapsed="1" x14ac:dyDescent="0.2">
      <c r="A27" s="110" t="s">
        <v>51</v>
      </c>
      <c r="B27" s="110" t="s">
        <v>52</v>
      </c>
      <c r="C27" s="107"/>
      <c r="D27" s="15"/>
      <c r="E27" s="62"/>
      <c r="F27" s="63"/>
      <c r="G27" s="49"/>
      <c r="H27" s="19"/>
      <c r="I27" s="20"/>
      <c r="J27" s="20"/>
    </row>
    <row r="28" spans="1:12" hidden="1" outlineLevel="1" x14ac:dyDescent="0.2">
      <c r="A28" s="21" t="s">
        <v>6</v>
      </c>
      <c r="B28" s="21" t="s">
        <v>7</v>
      </c>
      <c r="C28" s="21" t="s">
        <v>8</v>
      </c>
      <c r="D28" s="50" t="s">
        <v>9</v>
      </c>
      <c r="E28" s="23"/>
      <c r="F28" s="24" t="s">
        <v>10</v>
      </c>
      <c r="G28" s="25" t="s">
        <v>6</v>
      </c>
      <c r="H28" s="25" t="s">
        <v>7</v>
      </c>
      <c r="I28" s="24" t="s">
        <v>11</v>
      </c>
      <c r="J28" s="24" t="s">
        <v>24</v>
      </c>
      <c r="K28" s="53"/>
    </row>
    <row r="29" spans="1:12" hidden="1" outlineLevel="1" x14ac:dyDescent="0.2">
      <c r="A29" s="145" t="s">
        <v>411</v>
      </c>
      <c r="B29" s="146">
        <v>42859</v>
      </c>
      <c r="C29" s="154" t="s">
        <v>412</v>
      </c>
      <c r="D29" s="154" t="s">
        <v>413</v>
      </c>
      <c r="E29" s="154" t="s">
        <v>28</v>
      </c>
      <c r="F29" s="143">
        <v>6507.37</v>
      </c>
      <c r="G29" s="150"/>
      <c r="H29" s="155"/>
      <c r="I29" s="156"/>
      <c r="J29" s="153">
        <f t="shared" ref="J29:J59" si="1">+F29-I29</f>
        <v>6507.37</v>
      </c>
      <c r="K29" s="53"/>
    </row>
    <row r="30" spans="1:12" hidden="1" outlineLevel="1" x14ac:dyDescent="0.2">
      <c r="A30" s="145" t="s">
        <v>481</v>
      </c>
      <c r="B30" s="146">
        <v>42886</v>
      </c>
      <c r="C30" s="154" t="s">
        <v>482</v>
      </c>
      <c r="D30" s="154" t="s">
        <v>503</v>
      </c>
      <c r="E30" s="154" t="s">
        <v>28</v>
      </c>
      <c r="F30" s="144">
        <v>8432.0300000000007</v>
      </c>
      <c r="G30" s="150"/>
      <c r="H30" s="155"/>
      <c r="I30" s="156"/>
      <c r="J30" s="153">
        <f t="shared" si="1"/>
        <v>8432.0300000000007</v>
      </c>
      <c r="K30" s="53"/>
    </row>
    <row r="31" spans="1:12" hidden="1" outlineLevel="1" x14ac:dyDescent="0.2">
      <c r="A31" s="145" t="s">
        <v>586</v>
      </c>
      <c r="B31" s="146">
        <v>42912</v>
      </c>
      <c r="C31" s="154" t="s">
        <v>587</v>
      </c>
      <c r="D31" s="154" t="s">
        <v>588</v>
      </c>
      <c r="E31" s="154" t="s">
        <v>28</v>
      </c>
      <c r="F31" s="144">
        <v>2981.34</v>
      </c>
      <c r="G31" s="150"/>
      <c r="H31" s="155"/>
      <c r="I31" s="156"/>
      <c r="J31" s="153">
        <f t="shared" si="1"/>
        <v>2981.34</v>
      </c>
      <c r="K31" s="53"/>
    </row>
    <row r="32" spans="1:12" hidden="1" outlineLevel="1" x14ac:dyDescent="0.2">
      <c r="A32" s="145" t="s">
        <v>589</v>
      </c>
      <c r="B32" s="146">
        <v>42912</v>
      </c>
      <c r="C32" s="154" t="s">
        <v>590</v>
      </c>
      <c r="D32" s="154" t="s">
        <v>591</v>
      </c>
      <c r="E32" s="154" t="s">
        <v>28</v>
      </c>
      <c r="F32" s="144">
        <v>20143.79</v>
      </c>
      <c r="G32" s="150"/>
      <c r="H32" s="155"/>
      <c r="I32" s="156"/>
      <c r="J32" s="153">
        <f t="shared" si="1"/>
        <v>20143.79</v>
      </c>
      <c r="K32" s="53"/>
    </row>
    <row r="33" spans="1:11" hidden="1" outlineLevel="1" x14ac:dyDescent="0.2">
      <c r="A33" s="98" t="s">
        <v>672</v>
      </c>
      <c r="B33" s="102">
        <v>42934</v>
      </c>
      <c r="C33" s="55" t="s">
        <v>673</v>
      </c>
      <c r="D33" s="55" t="s">
        <v>674</v>
      </c>
      <c r="E33" s="55" t="s">
        <v>28</v>
      </c>
      <c r="F33" s="76">
        <v>8347.91</v>
      </c>
      <c r="G33" s="17"/>
      <c r="H33" s="51"/>
      <c r="I33" s="64"/>
      <c r="J33" s="52">
        <f t="shared" si="1"/>
        <v>8347.91</v>
      </c>
      <c r="K33" s="53"/>
    </row>
    <row r="34" spans="1:11" hidden="1" outlineLevel="1" x14ac:dyDescent="0.2">
      <c r="A34" s="98" t="s">
        <v>689</v>
      </c>
      <c r="B34" s="102">
        <v>42940</v>
      </c>
      <c r="C34" s="55" t="s">
        <v>690</v>
      </c>
      <c r="D34" s="55" t="s">
        <v>691</v>
      </c>
      <c r="E34" s="55" t="s">
        <v>28</v>
      </c>
      <c r="F34" s="76">
        <v>2634.91</v>
      </c>
      <c r="G34" s="17"/>
      <c r="H34" s="51"/>
      <c r="I34" s="64"/>
      <c r="J34" s="52">
        <f t="shared" si="1"/>
        <v>2634.91</v>
      </c>
      <c r="K34" s="53"/>
    </row>
    <row r="35" spans="1:11" hidden="1" outlineLevel="1" x14ac:dyDescent="0.2">
      <c r="A35" s="98" t="s">
        <v>695</v>
      </c>
      <c r="B35" s="102">
        <v>42947</v>
      </c>
      <c r="C35" s="55" t="s">
        <v>696</v>
      </c>
      <c r="D35" s="55" t="s">
        <v>697</v>
      </c>
      <c r="E35" s="55" t="s">
        <v>28</v>
      </c>
      <c r="F35" s="76">
        <v>23194.58</v>
      </c>
      <c r="G35" s="17"/>
      <c r="H35" s="51"/>
      <c r="I35" s="64"/>
      <c r="J35" s="52">
        <f t="shared" si="1"/>
        <v>23194.58</v>
      </c>
      <c r="K35" s="53"/>
    </row>
    <row r="36" spans="1:11" hidden="1" outlineLevel="1" x14ac:dyDescent="0.2">
      <c r="A36" s="98" t="s">
        <v>541</v>
      </c>
      <c r="B36" s="102">
        <v>42952</v>
      </c>
      <c r="C36" s="55" t="s">
        <v>755</v>
      </c>
      <c r="D36" s="55" t="s">
        <v>756</v>
      </c>
      <c r="E36" s="55" t="s">
        <v>28</v>
      </c>
      <c r="F36" s="76">
        <v>9403.99</v>
      </c>
      <c r="G36" s="17"/>
      <c r="H36" s="51"/>
      <c r="I36" s="64"/>
      <c r="J36" s="52">
        <f t="shared" si="1"/>
        <v>9403.99</v>
      </c>
      <c r="K36" s="53"/>
    </row>
    <row r="37" spans="1:11" hidden="1" outlineLevel="1" x14ac:dyDescent="0.2">
      <c r="A37" s="98" t="s">
        <v>757</v>
      </c>
      <c r="B37" s="102">
        <v>42957</v>
      </c>
      <c r="C37" s="55" t="s">
        <v>758</v>
      </c>
      <c r="D37" s="55" t="s">
        <v>759</v>
      </c>
      <c r="E37" s="55" t="s">
        <v>28</v>
      </c>
      <c r="F37" s="76">
        <v>32713.13</v>
      </c>
      <c r="G37" s="17"/>
      <c r="H37" s="51"/>
      <c r="I37" s="64"/>
      <c r="J37" s="52">
        <f t="shared" si="1"/>
        <v>32713.13</v>
      </c>
      <c r="K37" s="53"/>
    </row>
    <row r="38" spans="1:11" hidden="1" outlineLevel="1" x14ac:dyDescent="0.2">
      <c r="A38" s="98" t="s">
        <v>760</v>
      </c>
      <c r="B38" s="102">
        <v>42957</v>
      </c>
      <c r="C38" s="55" t="s">
        <v>761</v>
      </c>
      <c r="D38" s="55" t="s">
        <v>762</v>
      </c>
      <c r="E38" s="55" t="s">
        <v>28</v>
      </c>
      <c r="F38" s="76">
        <v>5717.92</v>
      </c>
      <c r="G38" s="17"/>
      <c r="H38" s="51"/>
      <c r="I38" s="64"/>
      <c r="J38" s="52">
        <f t="shared" si="1"/>
        <v>5717.92</v>
      </c>
      <c r="K38" s="53"/>
    </row>
    <row r="39" spans="1:11" hidden="1" outlineLevel="1" x14ac:dyDescent="0.2">
      <c r="A39" s="98" t="s">
        <v>763</v>
      </c>
      <c r="B39" s="102">
        <v>42957</v>
      </c>
      <c r="C39" s="55" t="s">
        <v>764</v>
      </c>
      <c r="D39" s="55" t="s">
        <v>765</v>
      </c>
      <c r="E39" s="55" t="s">
        <v>28</v>
      </c>
      <c r="F39" s="76">
        <v>18308.490000000002</v>
      </c>
      <c r="G39" s="17"/>
      <c r="H39" s="51"/>
      <c r="I39" s="64"/>
      <c r="J39" s="52">
        <f t="shared" si="1"/>
        <v>18308.490000000002</v>
      </c>
      <c r="K39" s="53"/>
    </row>
    <row r="40" spans="1:11" hidden="1" outlineLevel="1" x14ac:dyDescent="0.2">
      <c r="A40" s="98" t="s">
        <v>766</v>
      </c>
      <c r="B40" s="102">
        <v>42957</v>
      </c>
      <c r="C40" s="55" t="s">
        <v>767</v>
      </c>
      <c r="D40" s="55" t="s">
        <v>768</v>
      </c>
      <c r="E40" s="55" t="s">
        <v>28</v>
      </c>
      <c r="F40" s="76">
        <v>10123.959999999999</v>
      </c>
      <c r="G40" s="17"/>
      <c r="H40" s="51"/>
      <c r="I40" s="64"/>
      <c r="J40" s="52">
        <f t="shared" si="1"/>
        <v>10123.959999999999</v>
      </c>
      <c r="K40" s="53"/>
    </row>
    <row r="41" spans="1:11" hidden="1" outlineLevel="1" x14ac:dyDescent="0.2">
      <c r="A41" s="98" t="s">
        <v>769</v>
      </c>
      <c r="B41" s="102">
        <v>42957</v>
      </c>
      <c r="C41" s="55" t="s">
        <v>770</v>
      </c>
      <c r="D41" s="55" t="s">
        <v>771</v>
      </c>
      <c r="E41" s="55" t="s">
        <v>28</v>
      </c>
      <c r="F41" s="76">
        <v>8175.73</v>
      </c>
      <c r="G41" s="17"/>
      <c r="H41" s="51"/>
      <c r="I41" s="64"/>
      <c r="J41" s="52">
        <f t="shared" si="1"/>
        <v>8175.73</v>
      </c>
      <c r="K41" s="53"/>
    </row>
    <row r="42" spans="1:11" hidden="1" outlineLevel="1" x14ac:dyDescent="0.2">
      <c r="A42" s="98" t="s">
        <v>772</v>
      </c>
      <c r="B42" s="102">
        <v>42957</v>
      </c>
      <c r="C42" s="55" t="s">
        <v>773</v>
      </c>
      <c r="D42" s="55" t="s">
        <v>774</v>
      </c>
      <c r="E42" s="55" t="s">
        <v>28</v>
      </c>
      <c r="F42" s="76">
        <v>27911.25</v>
      </c>
      <c r="G42" s="17"/>
      <c r="H42" s="51"/>
      <c r="I42" s="64"/>
      <c r="J42" s="52">
        <f t="shared" si="1"/>
        <v>27911.25</v>
      </c>
      <c r="K42" s="53"/>
    </row>
    <row r="43" spans="1:11" hidden="1" outlineLevel="1" x14ac:dyDescent="0.2">
      <c r="A43" s="98" t="s">
        <v>775</v>
      </c>
      <c r="B43" s="102">
        <v>42958</v>
      </c>
      <c r="C43" s="55" t="s">
        <v>776</v>
      </c>
      <c r="D43" s="55" t="s">
        <v>777</v>
      </c>
      <c r="E43" s="55" t="s">
        <v>28</v>
      </c>
      <c r="F43" s="76">
        <v>57900.11</v>
      </c>
      <c r="G43" s="17"/>
      <c r="H43" s="51"/>
      <c r="I43" s="64"/>
      <c r="J43" s="52">
        <f t="shared" si="1"/>
        <v>57900.11</v>
      </c>
      <c r="K43" s="53"/>
    </row>
    <row r="44" spans="1:11" hidden="1" outlineLevel="1" x14ac:dyDescent="0.2">
      <c r="A44" s="98" t="s">
        <v>778</v>
      </c>
      <c r="B44" s="102">
        <v>42958</v>
      </c>
      <c r="C44" s="55" t="s">
        <v>779</v>
      </c>
      <c r="D44" s="55" t="s">
        <v>780</v>
      </c>
      <c r="E44" s="55" t="s">
        <v>28</v>
      </c>
      <c r="F44" s="76">
        <v>15970.04</v>
      </c>
      <c r="G44" s="17"/>
      <c r="H44" s="51"/>
      <c r="I44" s="64"/>
      <c r="J44" s="52">
        <f t="shared" si="1"/>
        <v>15970.04</v>
      </c>
      <c r="K44" s="53"/>
    </row>
    <row r="45" spans="1:11" hidden="1" outlineLevel="1" x14ac:dyDescent="0.2">
      <c r="A45" s="98" t="s">
        <v>790</v>
      </c>
      <c r="B45" s="102">
        <v>42965</v>
      </c>
      <c r="C45" s="55" t="s">
        <v>791</v>
      </c>
      <c r="D45" s="55" t="s">
        <v>792</v>
      </c>
      <c r="E45" s="138" t="s">
        <v>28</v>
      </c>
      <c r="F45" s="76">
        <v>35475.089999999997</v>
      </c>
      <c r="G45" s="17"/>
      <c r="H45" s="51"/>
      <c r="I45" s="64"/>
      <c r="J45" s="52">
        <f t="shared" si="1"/>
        <v>35475.089999999997</v>
      </c>
      <c r="K45" s="53"/>
    </row>
    <row r="46" spans="1:11" hidden="1" outlineLevel="1" x14ac:dyDescent="0.2">
      <c r="A46" s="98" t="s">
        <v>793</v>
      </c>
      <c r="B46" s="102">
        <v>42965</v>
      </c>
      <c r="C46" s="55" t="s">
        <v>794</v>
      </c>
      <c r="D46" s="55" t="s">
        <v>795</v>
      </c>
      <c r="E46" s="138" t="s">
        <v>28</v>
      </c>
      <c r="F46" s="76">
        <v>18404.03</v>
      </c>
      <c r="G46" s="17"/>
      <c r="H46" s="51"/>
      <c r="I46" s="64"/>
      <c r="J46" s="52">
        <f t="shared" si="1"/>
        <v>18404.03</v>
      </c>
      <c r="K46" s="53"/>
    </row>
    <row r="47" spans="1:11" hidden="1" outlineLevel="1" x14ac:dyDescent="0.2">
      <c r="A47" s="98" t="s">
        <v>796</v>
      </c>
      <c r="B47" s="102">
        <v>42965</v>
      </c>
      <c r="C47" s="55" t="s">
        <v>797</v>
      </c>
      <c r="D47" s="55" t="s">
        <v>798</v>
      </c>
      <c r="E47" s="138" t="s">
        <v>28</v>
      </c>
      <c r="F47" s="76">
        <v>33731.29</v>
      </c>
      <c r="G47" s="17"/>
      <c r="H47" s="51"/>
      <c r="I47" s="64"/>
      <c r="J47" s="52">
        <f t="shared" si="1"/>
        <v>33731.29</v>
      </c>
      <c r="K47" s="53"/>
    </row>
    <row r="48" spans="1:11" hidden="1" outlineLevel="1" x14ac:dyDescent="0.2">
      <c r="A48" s="98" t="s">
        <v>835</v>
      </c>
      <c r="B48" s="102">
        <v>42966</v>
      </c>
      <c r="C48" s="55" t="s">
        <v>836</v>
      </c>
      <c r="D48" s="55" t="s">
        <v>837</v>
      </c>
      <c r="E48" s="55" t="s">
        <v>28</v>
      </c>
      <c r="F48" s="76">
        <v>115405.65</v>
      </c>
      <c r="G48" s="17"/>
      <c r="H48" s="51"/>
      <c r="I48" s="64"/>
      <c r="J48" s="52">
        <f t="shared" si="1"/>
        <v>115405.65</v>
      </c>
      <c r="K48" s="53"/>
    </row>
    <row r="49" spans="1:13" hidden="1" outlineLevel="1" x14ac:dyDescent="0.2">
      <c r="A49" s="98" t="s">
        <v>839</v>
      </c>
      <c r="B49" s="102">
        <v>42968</v>
      </c>
      <c r="C49" s="55" t="s">
        <v>840</v>
      </c>
      <c r="D49" s="55" t="s">
        <v>841</v>
      </c>
      <c r="E49" s="55" t="s">
        <v>28</v>
      </c>
      <c r="F49" s="136">
        <v>8725.39</v>
      </c>
      <c r="G49" s="17"/>
      <c r="H49" s="51"/>
      <c r="I49" s="64"/>
      <c r="J49" s="52">
        <f t="shared" si="1"/>
        <v>8725.39</v>
      </c>
      <c r="K49" s="53"/>
    </row>
    <row r="50" spans="1:13" hidden="1" outlineLevel="1" x14ac:dyDescent="0.2">
      <c r="A50" s="98" t="s">
        <v>845</v>
      </c>
      <c r="B50" s="102">
        <v>42968</v>
      </c>
      <c r="C50" s="55" t="s">
        <v>846</v>
      </c>
      <c r="D50" s="136" t="s">
        <v>847</v>
      </c>
      <c r="E50" s="138" t="s">
        <v>28</v>
      </c>
      <c r="F50" s="140">
        <v>17820.88</v>
      </c>
      <c r="G50" s="17"/>
      <c r="H50" s="51"/>
      <c r="I50" s="64"/>
      <c r="J50" s="52">
        <f t="shared" si="1"/>
        <v>17820.88</v>
      </c>
      <c r="K50" s="53"/>
    </row>
    <row r="51" spans="1:13" hidden="1" outlineLevel="1" x14ac:dyDescent="0.2">
      <c r="A51" s="98" t="s">
        <v>876</v>
      </c>
      <c r="B51" s="102">
        <v>42968</v>
      </c>
      <c r="C51" s="138" t="s">
        <v>877</v>
      </c>
      <c r="D51" s="138" t="s">
        <v>878</v>
      </c>
      <c r="E51" s="138" t="s">
        <v>28</v>
      </c>
      <c r="F51" s="136">
        <v>18604.830000000002</v>
      </c>
      <c r="G51" s="17"/>
      <c r="H51" s="51"/>
      <c r="I51" s="64"/>
      <c r="J51" s="52">
        <f t="shared" si="1"/>
        <v>18604.830000000002</v>
      </c>
      <c r="K51" s="53"/>
    </row>
    <row r="52" spans="1:13" hidden="1" outlineLevel="1" x14ac:dyDescent="0.2">
      <c r="A52" s="98" t="s">
        <v>879</v>
      </c>
      <c r="B52" s="102">
        <v>42968</v>
      </c>
      <c r="C52" s="138" t="s">
        <v>880</v>
      </c>
      <c r="D52" s="138" t="s">
        <v>881</v>
      </c>
      <c r="E52" s="138" t="s">
        <v>28</v>
      </c>
      <c r="F52" s="136">
        <v>8746.5499999999993</v>
      </c>
      <c r="G52" s="17"/>
      <c r="H52" s="51"/>
      <c r="I52" s="64"/>
      <c r="J52" s="52">
        <f t="shared" si="1"/>
        <v>8746.5499999999993</v>
      </c>
      <c r="K52" s="53"/>
    </row>
    <row r="53" spans="1:13" hidden="1" outlineLevel="1" x14ac:dyDescent="0.2">
      <c r="A53" s="98" t="s">
        <v>882</v>
      </c>
      <c r="B53" s="102">
        <v>42969</v>
      </c>
      <c r="C53" s="138" t="s">
        <v>883</v>
      </c>
      <c r="D53" s="138" t="s">
        <v>884</v>
      </c>
      <c r="E53" s="138" t="s">
        <v>28</v>
      </c>
      <c r="F53" s="136">
        <v>27502.16</v>
      </c>
      <c r="G53" s="17"/>
      <c r="H53" s="51"/>
      <c r="I53" s="64"/>
      <c r="J53" s="52">
        <f t="shared" si="1"/>
        <v>27502.16</v>
      </c>
      <c r="K53" s="53"/>
    </row>
    <row r="54" spans="1:13" hidden="1" outlineLevel="1" x14ac:dyDescent="0.2">
      <c r="A54" s="98" t="s">
        <v>885</v>
      </c>
      <c r="B54" s="102">
        <v>42970</v>
      </c>
      <c r="C54" s="138" t="s">
        <v>838</v>
      </c>
      <c r="D54" s="138" t="s">
        <v>886</v>
      </c>
      <c r="E54" s="138" t="s">
        <v>28</v>
      </c>
      <c r="F54" s="136">
        <v>8227.16</v>
      </c>
      <c r="G54" s="17"/>
      <c r="H54" s="51"/>
      <c r="I54" s="64"/>
      <c r="J54" s="52">
        <f t="shared" si="1"/>
        <v>8227.16</v>
      </c>
      <c r="K54" s="53"/>
    </row>
    <row r="55" spans="1:13" hidden="1" outlineLevel="1" x14ac:dyDescent="0.2">
      <c r="A55" s="98" t="s">
        <v>586</v>
      </c>
      <c r="B55" s="102">
        <v>42972</v>
      </c>
      <c r="C55" s="138" t="s">
        <v>887</v>
      </c>
      <c r="D55" s="138" t="s">
        <v>888</v>
      </c>
      <c r="E55" s="138" t="s">
        <v>28</v>
      </c>
      <c r="F55" s="136">
        <v>5039.8100000000004</v>
      </c>
      <c r="G55" s="17"/>
      <c r="H55" s="51"/>
      <c r="I55" s="64"/>
      <c r="J55" s="52">
        <f t="shared" si="1"/>
        <v>5039.8100000000004</v>
      </c>
      <c r="K55" s="53"/>
    </row>
    <row r="56" spans="1:13" hidden="1" outlineLevel="1" x14ac:dyDescent="0.2">
      <c r="A56" s="98" t="s">
        <v>889</v>
      </c>
      <c r="B56" s="102">
        <v>42977</v>
      </c>
      <c r="C56" s="138" t="s">
        <v>890</v>
      </c>
      <c r="D56" s="138" t="s">
        <v>891</v>
      </c>
      <c r="E56" s="138" t="s">
        <v>28</v>
      </c>
      <c r="F56" s="136">
        <v>5254.45</v>
      </c>
      <c r="G56" s="17"/>
      <c r="H56" s="51"/>
      <c r="I56" s="64"/>
      <c r="J56" s="52">
        <f t="shared" si="1"/>
        <v>5254.45</v>
      </c>
      <c r="K56" s="53"/>
    </row>
    <row r="57" spans="1:13" hidden="1" outlineLevel="1" x14ac:dyDescent="0.2">
      <c r="A57" s="98" t="s">
        <v>892</v>
      </c>
      <c r="B57" s="102">
        <v>42978</v>
      </c>
      <c r="C57" s="138" t="s">
        <v>893</v>
      </c>
      <c r="D57" s="138" t="s">
        <v>894</v>
      </c>
      <c r="E57" s="138" t="s">
        <v>28</v>
      </c>
      <c r="F57" s="136">
        <v>9107.81</v>
      </c>
      <c r="G57" s="17"/>
      <c r="H57" s="51"/>
      <c r="I57" s="64"/>
      <c r="J57" s="52">
        <f t="shared" si="1"/>
        <v>9107.81</v>
      </c>
      <c r="K57" s="53"/>
    </row>
    <row r="58" spans="1:13" hidden="1" outlineLevel="1" x14ac:dyDescent="0.2">
      <c r="A58" s="98" t="s">
        <v>895</v>
      </c>
      <c r="B58" s="102">
        <v>42978</v>
      </c>
      <c r="C58" s="138" t="s">
        <v>896</v>
      </c>
      <c r="D58" s="138" t="s">
        <v>897</v>
      </c>
      <c r="E58" s="138" t="s">
        <v>28</v>
      </c>
      <c r="F58" s="136">
        <v>26898.5</v>
      </c>
      <c r="G58" s="17"/>
      <c r="H58" s="51"/>
      <c r="I58" s="64"/>
      <c r="J58" s="52">
        <f t="shared" si="1"/>
        <v>26898.5</v>
      </c>
      <c r="K58" s="53"/>
    </row>
    <row r="59" spans="1:13" hidden="1" outlineLevel="1" x14ac:dyDescent="0.2">
      <c r="A59" s="98" t="s">
        <v>898</v>
      </c>
      <c r="B59" s="102">
        <v>42978</v>
      </c>
      <c r="C59" s="138" t="s">
        <v>899</v>
      </c>
      <c r="D59" s="138" t="s">
        <v>900</v>
      </c>
      <c r="E59" s="138" t="s">
        <v>28</v>
      </c>
      <c r="F59" s="136">
        <v>14154.84</v>
      </c>
      <c r="G59" s="17"/>
      <c r="H59" s="51"/>
      <c r="I59" s="64"/>
      <c r="J59" s="52">
        <f t="shared" si="1"/>
        <v>14154.84</v>
      </c>
      <c r="K59" s="53"/>
    </row>
    <row r="60" spans="1:13" hidden="1" outlineLevel="1" x14ac:dyDescent="0.2">
      <c r="B60" s="102"/>
      <c r="C60" s="55"/>
      <c r="D60" s="136"/>
      <c r="E60" s="138"/>
      <c r="F60" s="140"/>
      <c r="G60" s="17"/>
      <c r="H60" s="51"/>
      <c r="I60" s="64"/>
      <c r="J60" s="52"/>
      <c r="K60" s="53"/>
    </row>
    <row r="61" spans="1:13" hidden="1" outlineLevel="1" x14ac:dyDescent="0.2">
      <c r="B61" s="102"/>
      <c r="C61" s="55"/>
      <c r="D61" s="136"/>
      <c r="E61" s="138"/>
      <c r="F61" s="140"/>
      <c r="G61" s="17"/>
      <c r="H61" s="51"/>
      <c r="I61" s="64"/>
      <c r="J61" s="52"/>
      <c r="K61" s="53"/>
    </row>
    <row r="62" spans="1:13" hidden="1" outlineLevel="1" x14ac:dyDescent="0.2">
      <c r="B62" s="102"/>
      <c r="F62" s="49"/>
      <c r="G62" s="17"/>
      <c r="H62" s="51"/>
      <c r="I62" s="64"/>
      <c r="J62" s="52"/>
      <c r="K62" s="53"/>
    </row>
    <row r="63" spans="1:13" hidden="1" outlineLevel="1" x14ac:dyDescent="0.2">
      <c r="A63" s="53"/>
      <c r="B63" s="39"/>
      <c r="C63" s="44"/>
      <c r="D63" s="55"/>
      <c r="E63" s="53"/>
      <c r="F63" s="60" t="s">
        <v>19</v>
      </c>
      <c r="G63" s="53"/>
      <c r="H63" s="44"/>
      <c r="I63" s="49"/>
      <c r="J63" s="45">
        <f>+SUM(J29:J59)</f>
        <v>611564.99000000011</v>
      </c>
    </row>
    <row r="64" spans="1:13" ht="12" hidden="1" outlineLevel="1" thickBot="1" x14ac:dyDescent="0.25">
      <c r="A64" s="53"/>
      <c r="B64" s="39"/>
      <c r="C64" s="44"/>
      <c r="D64" s="55"/>
      <c r="E64" s="53"/>
      <c r="F64" s="60" t="s">
        <v>20</v>
      </c>
      <c r="G64" s="53"/>
      <c r="H64" s="44"/>
      <c r="I64" s="49"/>
      <c r="J64" s="67">
        <v>611564.93000000005</v>
      </c>
      <c r="L64" s="79"/>
      <c r="M64" s="79"/>
    </row>
    <row r="65" spans="1:10" hidden="1" outlineLevel="1" x14ac:dyDescent="0.2">
      <c r="A65" s="53"/>
      <c r="B65" s="39"/>
      <c r="C65" s="44"/>
      <c r="D65" s="55"/>
      <c r="E65" s="53"/>
      <c r="F65" s="60" t="s">
        <v>21</v>
      </c>
      <c r="G65" s="53"/>
      <c r="H65" s="44"/>
      <c r="I65" s="49"/>
      <c r="J65" s="47">
        <f>+J63-J64</f>
        <v>6.0000000055879354E-2</v>
      </c>
    </row>
    <row r="66" spans="1:10" hidden="1" outlineLevel="1" x14ac:dyDescent="0.2">
      <c r="A66" s="53"/>
      <c r="B66" s="39"/>
      <c r="C66" s="44"/>
      <c r="D66" s="55"/>
      <c r="E66" s="53"/>
      <c r="F66" s="60"/>
      <c r="G66" s="53"/>
      <c r="H66" s="44"/>
      <c r="I66" s="49"/>
      <c r="J66" s="47"/>
    </row>
    <row r="67" spans="1:10" collapsed="1" x14ac:dyDescent="0.2">
      <c r="A67" s="110" t="s">
        <v>799</v>
      </c>
      <c r="B67" s="13" t="s">
        <v>800</v>
      </c>
      <c r="C67" s="107"/>
      <c r="D67" s="15" t="s">
        <v>167</v>
      </c>
      <c r="E67" s="16"/>
      <c r="F67" s="17"/>
      <c r="G67" s="18"/>
      <c r="H67" s="19"/>
      <c r="I67" s="20"/>
      <c r="J67" s="20"/>
    </row>
    <row r="68" spans="1:10" hidden="1" outlineLevel="1" x14ac:dyDescent="0.2">
      <c r="A68" s="21" t="s">
        <v>6</v>
      </c>
      <c r="B68" s="21" t="s">
        <v>7</v>
      </c>
      <c r="C68" s="22" t="s">
        <v>8</v>
      </c>
      <c r="D68" s="22" t="s">
        <v>9</v>
      </c>
      <c r="E68" s="23"/>
      <c r="F68" s="24" t="s">
        <v>10</v>
      </c>
      <c r="G68" s="25" t="s">
        <v>6</v>
      </c>
      <c r="H68" s="25" t="s">
        <v>7</v>
      </c>
      <c r="I68" s="24" t="s">
        <v>11</v>
      </c>
      <c r="J68" s="24" t="s">
        <v>24</v>
      </c>
    </row>
    <row r="69" spans="1:10" hidden="1" outlineLevel="1" x14ac:dyDescent="0.2">
      <c r="A69" s="53"/>
      <c r="B69" s="39"/>
      <c r="C69" s="44"/>
      <c r="D69" s="55"/>
      <c r="E69" s="53"/>
      <c r="F69" s="60"/>
      <c r="G69" s="53"/>
      <c r="H69" s="44"/>
      <c r="I69" s="49"/>
      <c r="J69" s="47"/>
    </row>
    <row r="70" spans="1:10" hidden="1" outlineLevel="1" x14ac:dyDescent="0.2">
      <c r="A70" s="98" t="s">
        <v>801</v>
      </c>
      <c r="B70" s="102">
        <v>42937</v>
      </c>
      <c r="C70" s="55" t="s">
        <v>802</v>
      </c>
      <c r="D70" s="55" t="s">
        <v>803</v>
      </c>
      <c r="E70" s="138" t="s">
        <v>28</v>
      </c>
      <c r="F70" s="136">
        <v>279.33999999999997</v>
      </c>
      <c r="G70" s="17"/>
      <c r="H70" s="51"/>
      <c r="I70" s="64"/>
      <c r="J70" s="52">
        <f t="shared" ref="J70" si="2">+F70-I70</f>
        <v>279.33999999999997</v>
      </c>
    </row>
    <row r="71" spans="1:10" hidden="1" outlineLevel="1" x14ac:dyDescent="0.2">
      <c r="B71" s="102"/>
      <c r="C71" s="55"/>
      <c r="D71" s="55"/>
      <c r="E71" s="55"/>
      <c r="F71" s="136"/>
      <c r="G71" s="17"/>
      <c r="H71" s="51"/>
      <c r="I71" s="64"/>
      <c r="J71" s="52"/>
    </row>
    <row r="72" spans="1:10" hidden="1" outlineLevel="1" x14ac:dyDescent="0.2">
      <c r="B72" s="102"/>
      <c r="F72" s="49"/>
      <c r="G72" s="17"/>
      <c r="H72" s="51"/>
      <c r="I72" s="64"/>
      <c r="J72" s="52"/>
    </row>
    <row r="73" spans="1:10" hidden="1" outlineLevel="1" x14ac:dyDescent="0.2">
      <c r="A73" s="53"/>
      <c r="B73" s="39"/>
      <c r="C73" s="44"/>
      <c r="D73" s="55"/>
      <c r="E73" s="53"/>
      <c r="F73" s="60" t="s">
        <v>19</v>
      </c>
      <c r="G73" s="53"/>
      <c r="H73" s="44"/>
      <c r="I73" s="49"/>
      <c r="J73" s="45">
        <f>+J70</f>
        <v>279.33999999999997</v>
      </c>
    </row>
    <row r="74" spans="1:10" ht="12" hidden="1" outlineLevel="1" thickBot="1" x14ac:dyDescent="0.25">
      <c r="A74" s="53"/>
      <c r="B74" s="39"/>
      <c r="C74" s="44"/>
      <c r="D74" s="55"/>
      <c r="E74" s="53"/>
      <c r="F74" s="60" t="s">
        <v>20</v>
      </c>
      <c r="G74" s="53"/>
      <c r="H74" s="44"/>
      <c r="I74" s="49"/>
      <c r="J74" s="67">
        <v>279.33999999999997</v>
      </c>
    </row>
    <row r="75" spans="1:10" hidden="1" outlineLevel="1" x14ac:dyDescent="0.2">
      <c r="A75" s="53"/>
      <c r="B75" s="39"/>
      <c r="C75" s="44"/>
      <c r="D75" s="55"/>
      <c r="E75" s="53"/>
      <c r="F75" s="60" t="s">
        <v>21</v>
      </c>
      <c r="G75" s="53"/>
      <c r="H75" s="44"/>
      <c r="I75" s="49"/>
      <c r="J75" s="47">
        <f>+J73-J74</f>
        <v>0</v>
      </c>
    </row>
    <row r="76" spans="1:10" hidden="1" outlineLevel="1" x14ac:dyDescent="0.2">
      <c r="A76" s="53"/>
      <c r="B76" s="39"/>
      <c r="C76" s="44"/>
      <c r="D76" s="55"/>
      <c r="E76" s="53"/>
      <c r="F76" s="60"/>
      <c r="G76" s="53"/>
      <c r="H76" s="44"/>
      <c r="I76" s="49"/>
      <c r="J76" s="47"/>
    </row>
    <row r="77" spans="1:10" hidden="1" outlineLevel="1" x14ac:dyDescent="0.2">
      <c r="A77" s="53"/>
      <c r="B77" s="39"/>
      <c r="C77" s="44"/>
      <c r="D77" s="55"/>
      <c r="E77" s="53"/>
      <c r="F77" s="60"/>
      <c r="G77" s="53"/>
      <c r="H77" s="44"/>
      <c r="I77" s="49"/>
      <c r="J77" s="47"/>
    </row>
    <row r="78" spans="1:10" collapsed="1" x14ac:dyDescent="0.2">
      <c r="A78" s="110" t="s">
        <v>901</v>
      </c>
      <c r="B78" s="13" t="s">
        <v>902</v>
      </c>
      <c r="C78" s="107"/>
      <c r="D78" s="15" t="s">
        <v>167</v>
      </c>
      <c r="E78" s="16"/>
      <c r="F78" s="17"/>
      <c r="G78" s="18"/>
      <c r="H78" s="19"/>
      <c r="I78" s="20"/>
      <c r="J78" s="20"/>
    </row>
    <row r="79" spans="1:10" hidden="1" outlineLevel="1" x14ac:dyDescent="0.2">
      <c r="A79" s="21" t="s">
        <v>6</v>
      </c>
      <c r="B79" s="21" t="s">
        <v>7</v>
      </c>
      <c r="C79" s="22" t="s">
        <v>8</v>
      </c>
      <c r="D79" s="22" t="s">
        <v>9</v>
      </c>
      <c r="E79" s="23"/>
      <c r="F79" s="24" t="s">
        <v>10</v>
      </c>
      <c r="G79" s="25" t="s">
        <v>6</v>
      </c>
      <c r="H79" s="25" t="s">
        <v>7</v>
      </c>
      <c r="I79" s="24" t="s">
        <v>11</v>
      </c>
      <c r="J79" s="24" t="s">
        <v>24</v>
      </c>
    </row>
    <row r="80" spans="1:10" hidden="1" outlineLevel="1" x14ac:dyDescent="0.2">
      <c r="A80" s="53"/>
      <c r="B80" s="39"/>
      <c r="C80" s="44"/>
      <c r="D80" s="55"/>
      <c r="E80" s="53"/>
      <c r="F80" s="60"/>
      <c r="G80" s="53"/>
      <c r="H80" s="44"/>
      <c r="I80" s="49"/>
      <c r="J80" s="47"/>
    </row>
    <row r="81" spans="1:13" hidden="1" outlineLevel="1" x14ac:dyDescent="0.2">
      <c r="A81" s="98" t="s">
        <v>903</v>
      </c>
      <c r="B81" s="102">
        <v>42978</v>
      </c>
      <c r="C81" s="55" t="s">
        <v>904</v>
      </c>
      <c r="D81" s="55" t="s">
        <v>905</v>
      </c>
      <c r="E81" s="138" t="s">
        <v>28</v>
      </c>
      <c r="F81" s="136">
        <v>52490.79</v>
      </c>
      <c r="G81" s="17"/>
      <c r="H81" s="51"/>
      <c r="I81" s="64"/>
      <c r="J81" s="52">
        <f t="shared" ref="J81" si="3">+F81-I81</f>
        <v>52490.79</v>
      </c>
    </row>
    <row r="82" spans="1:13" hidden="1" outlineLevel="1" x14ac:dyDescent="0.2">
      <c r="B82" s="102"/>
      <c r="C82" s="55"/>
      <c r="D82" s="55"/>
      <c r="E82" s="55"/>
      <c r="F82" s="136"/>
      <c r="G82" s="17"/>
      <c r="H82" s="51"/>
      <c r="I82" s="64"/>
      <c r="J82" s="52"/>
    </row>
    <row r="83" spans="1:13" hidden="1" outlineLevel="1" x14ac:dyDescent="0.2">
      <c r="B83" s="102"/>
      <c r="F83" s="49"/>
      <c r="G83" s="17"/>
      <c r="H83" s="51"/>
      <c r="I83" s="64"/>
      <c r="J83" s="52"/>
    </row>
    <row r="84" spans="1:13" hidden="1" outlineLevel="1" x14ac:dyDescent="0.2">
      <c r="A84" s="53"/>
      <c r="B84" s="39"/>
      <c r="C84" s="44"/>
      <c r="D84" s="55"/>
      <c r="E84" s="53"/>
      <c r="F84" s="60" t="s">
        <v>19</v>
      </c>
      <c r="G84" s="53"/>
      <c r="H84" s="44"/>
      <c r="I84" s="49"/>
      <c r="J84" s="45">
        <f>+J81</f>
        <v>52490.79</v>
      </c>
    </row>
    <row r="85" spans="1:13" ht="12" hidden="1" outlineLevel="1" thickBot="1" x14ac:dyDescent="0.25">
      <c r="A85" s="53"/>
      <c r="B85" s="39"/>
      <c r="C85" s="44"/>
      <c r="D85" s="55"/>
      <c r="E85" s="53"/>
      <c r="F85" s="60" t="s">
        <v>20</v>
      </c>
      <c r="G85" s="53"/>
      <c r="H85" s="44"/>
      <c r="I85" s="49"/>
      <c r="J85" s="67">
        <v>52490.79</v>
      </c>
    </row>
    <row r="86" spans="1:13" hidden="1" outlineLevel="1" x14ac:dyDescent="0.2">
      <c r="A86" s="53"/>
      <c r="B86" s="39"/>
      <c r="C86" s="44"/>
      <c r="D86" s="55"/>
      <c r="E86" s="53"/>
      <c r="F86" s="60" t="s">
        <v>21</v>
      </c>
      <c r="G86" s="53"/>
      <c r="H86" s="44"/>
      <c r="I86" s="49"/>
      <c r="J86" s="47">
        <f>+J84-J85</f>
        <v>0</v>
      </c>
    </row>
    <row r="87" spans="1:13" hidden="1" outlineLevel="1" x14ac:dyDescent="0.2">
      <c r="A87" s="53"/>
      <c r="B87" s="39"/>
      <c r="C87" s="44"/>
      <c r="D87" s="55"/>
      <c r="E87" s="53"/>
      <c r="F87" s="60"/>
      <c r="G87" s="53"/>
      <c r="H87" s="44"/>
      <c r="I87" s="49"/>
      <c r="J87" s="47"/>
    </row>
    <row r="88" spans="1:13" hidden="1" outlineLevel="1" x14ac:dyDescent="0.2">
      <c r="B88" s="103"/>
      <c r="C88" s="106"/>
      <c r="E88" s="16"/>
      <c r="F88" s="43"/>
      <c r="H88" s="44"/>
      <c r="J88" s="68"/>
    </row>
    <row r="89" spans="1:13" collapsed="1" x14ac:dyDescent="0.2">
      <c r="A89" s="110" t="s">
        <v>102</v>
      </c>
      <c r="B89" s="13" t="s">
        <v>328</v>
      </c>
      <c r="C89" s="107"/>
      <c r="D89" s="15" t="s">
        <v>167</v>
      </c>
      <c r="E89" s="16"/>
      <c r="F89" s="17"/>
      <c r="G89" s="18"/>
      <c r="H89" s="19"/>
      <c r="I89" s="20"/>
      <c r="J89" s="20"/>
      <c r="L89" s="79"/>
      <c r="M89" s="79"/>
    </row>
    <row r="90" spans="1:13" hidden="1" outlineLevel="1" x14ac:dyDescent="0.2">
      <c r="A90" s="21" t="s">
        <v>6</v>
      </c>
      <c r="B90" s="21" t="s">
        <v>7</v>
      </c>
      <c r="C90" s="22" t="s">
        <v>8</v>
      </c>
      <c r="D90" s="22" t="s">
        <v>9</v>
      </c>
      <c r="E90" s="23"/>
      <c r="F90" s="24" t="s">
        <v>10</v>
      </c>
      <c r="G90" s="25" t="s">
        <v>6</v>
      </c>
      <c r="H90" s="25" t="s">
        <v>7</v>
      </c>
      <c r="I90" s="24" t="s">
        <v>11</v>
      </c>
      <c r="J90" s="24" t="s">
        <v>24</v>
      </c>
      <c r="L90" s="79"/>
      <c r="M90" s="79"/>
    </row>
    <row r="91" spans="1:13" hidden="1" outlineLevel="1" x14ac:dyDescent="0.2">
      <c r="A91" s="26"/>
      <c r="B91" s="21"/>
      <c r="C91" s="108"/>
      <c r="D91" s="27"/>
      <c r="E91" s="23"/>
      <c r="F91" s="28"/>
      <c r="G91" s="29"/>
      <c r="H91" s="30"/>
      <c r="I91" s="28"/>
      <c r="J91" s="80"/>
      <c r="L91" s="79"/>
      <c r="M91" s="79"/>
    </row>
    <row r="92" spans="1:13" hidden="1" outlineLevel="1" x14ac:dyDescent="0.2">
      <c r="A92" s="145" t="s">
        <v>428</v>
      </c>
      <c r="B92" s="146">
        <v>42872</v>
      </c>
      <c r="C92" s="145" t="s">
        <v>429</v>
      </c>
      <c r="D92" s="145" t="s">
        <v>425</v>
      </c>
      <c r="E92" s="145" t="s">
        <v>28</v>
      </c>
      <c r="F92" s="143">
        <v>19986.919999999998</v>
      </c>
      <c r="G92" s="145" t="s">
        <v>631</v>
      </c>
      <c r="H92" s="157">
        <v>42916</v>
      </c>
      <c r="I92" s="158">
        <v>14369.24</v>
      </c>
      <c r="J92" s="143">
        <f t="shared" ref="J92:J99" si="4">+F92-I92</f>
        <v>5617.6799999999985</v>
      </c>
      <c r="L92" s="79"/>
      <c r="M92" s="79"/>
    </row>
    <row r="93" spans="1:13" hidden="1" outlineLevel="1" x14ac:dyDescent="0.2">
      <c r="A93" s="145" t="s">
        <v>516</v>
      </c>
      <c r="B93" s="146">
        <v>42885</v>
      </c>
      <c r="C93" s="145" t="s">
        <v>517</v>
      </c>
      <c r="D93" s="145" t="s">
        <v>531</v>
      </c>
      <c r="E93" s="145" t="s">
        <v>28</v>
      </c>
      <c r="F93" s="143">
        <v>9686.2800000000007</v>
      </c>
      <c r="G93" s="159"/>
      <c r="H93" s="160"/>
      <c r="I93" s="161"/>
      <c r="J93" s="143">
        <f t="shared" si="4"/>
        <v>9686.2800000000007</v>
      </c>
      <c r="L93" s="79"/>
      <c r="M93" s="79"/>
    </row>
    <row r="94" spans="1:13" hidden="1" outlineLevel="1" x14ac:dyDescent="0.2">
      <c r="A94" s="98" t="s">
        <v>781</v>
      </c>
      <c r="B94" s="102">
        <v>42957</v>
      </c>
      <c r="C94" s="98" t="s">
        <v>782</v>
      </c>
      <c r="D94" s="98" t="s">
        <v>787</v>
      </c>
      <c r="E94" s="98" t="s">
        <v>28</v>
      </c>
      <c r="F94" s="49">
        <v>21111.49</v>
      </c>
      <c r="G94" s="119"/>
      <c r="H94" s="120"/>
      <c r="I94" s="118"/>
      <c r="J94" s="20">
        <f t="shared" si="4"/>
        <v>21111.49</v>
      </c>
      <c r="L94" s="79"/>
      <c r="M94" s="79"/>
    </row>
    <row r="95" spans="1:13" hidden="1" outlineLevel="1" x14ac:dyDescent="0.2">
      <c r="A95" s="98" t="s">
        <v>783</v>
      </c>
      <c r="B95" s="102">
        <v>42958</v>
      </c>
      <c r="C95" s="98" t="s">
        <v>784</v>
      </c>
      <c r="D95" s="98" t="s">
        <v>788</v>
      </c>
      <c r="E95" s="98" t="s">
        <v>28</v>
      </c>
      <c r="F95" s="49">
        <v>15276.49</v>
      </c>
      <c r="G95" s="119"/>
      <c r="H95" s="120"/>
      <c r="I95" s="118"/>
      <c r="J95" s="20">
        <f t="shared" si="4"/>
        <v>15276.49</v>
      </c>
      <c r="L95" s="79"/>
      <c r="M95" s="79"/>
    </row>
    <row r="96" spans="1:13" hidden="1" outlineLevel="1" x14ac:dyDescent="0.2">
      <c r="A96" s="98" t="s">
        <v>785</v>
      </c>
      <c r="B96" s="102">
        <v>42958</v>
      </c>
      <c r="C96" s="98" t="s">
        <v>786</v>
      </c>
      <c r="D96" s="98" t="s">
        <v>789</v>
      </c>
      <c r="E96" s="98" t="s">
        <v>28</v>
      </c>
      <c r="F96" s="49">
        <v>24056.3</v>
      </c>
      <c r="G96" s="98" t="s">
        <v>483</v>
      </c>
      <c r="H96" s="95">
        <v>42977</v>
      </c>
      <c r="I96" s="140">
        <v>20404.87</v>
      </c>
      <c r="J96" s="20">
        <f t="shared" si="4"/>
        <v>3651.4300000000003</v>
      </c>
      <c r="L96" s="79"/>
      <c r="M96" s="79"/>
    </row>
    <row r="97" spans="1:13" hidden="1" outlineLevel="1" x14ac:dyDescent="0.2">
      <c r="A97" s="98" t="s">
        <v>848</v>
      </c>
      <c r="B97" s="102">
        <v>42966</v>
      </c>
      <c r="C97" s="98" t="s">
        <v>849</v>
      </c>
      <c r="D97" s="98" t="s">
        <v>854</v>
      </c>
      <c r="E97" s="98" t="s">
        <v>28</v>
      </c>
      <c r="F97" s="49">
        <v>3194.87</v>
      </c>
      <c r="G97" s="119"/>
      <c r="H97" s="120"/>
      <c r="I97" s="118"/>
      <c r="J97" s="20">
        <f t="shared" si="4"/>
        <v>3194.87</v>
      </c>
      <c r="L97" s="79"/>
      <c r="M97" s="79"/>
    </row>
    <row r="98" spans="1:13" hidden="1" outlineLevel="1" x14ac:dyDescent="0.2">
      <c r="A98" s="98" t="s">
        <v>850</v>
      </c>
      <c r="B98" s="102">
        <v>42966</v>
      </c>
      <c r="C98" s="98" t="s">
        <v>851</v>
      </c>
      <c r="D98" s="98" t="s">
        <v>855</v>
      </c>
      <c r="E98" s="98" t="s">
        <v>28</v>
      </c>
      <c r="F98" s="49">
        <v>178754.25</v>
      </c>
      <c r="G98" s="119"/>
      <c r="H98" s="120"/>
      <c r="I98" s="118"/>
      <c r="J98" s="20">
        <f t="shared" si="4"/>
        <v>178754.25</v>
      </c>
      <c r="L98" s="79"/>
      <c r="M98" s="79"/>
    </row>
    <row r="99" spans="1:13" hidden="1" outlineLevel="1" x14ac:dyDescent="0.2">
      <c r="A99" s="98" t="s">
        <v>852</v>
      </c>
      <c r="B99" s="102">
        <v>42968</v>
      </c>
      <c r="C99" s="98" t="s">
        <v>853</v>
      </c>
      <c r="D99" s="98" t="s">
        <v>856</v>
      </c>
      <c r="E99" s="98" t="s">
        <v>28</v>
      </c>
      <c r="F99" s="49">
        <v>25852.91</v>
      </c>
      <c r="G99" s="119"/>
      <c r="H99" s="120"/>
      <c r="I99" s="118"/>
      <c r="J99" s="20">
        <f t="shared" si="4"/>
        <v>25852.91</v>
      </c>
      <c r="L99" s="79"/>
      <c r="M99" s="79"/>
    </row>
    <row r="100" spans="1:13" hidden="1" outlineLevel="1" x14ac:dyDescent="0.2">
      <c r="B100" s="102"/>
      <c r="F100" s="49"/>
      <c r="G100" s="119"/>
      <c r="H100" s="120"/>
      <c r="I100" s="118"/>
      <c r="J100" s="20"/>
      <c r="L100" s="79"/>
      <c r="M100" s="79"/>
    </row>
    <row r="101" spans="1:13" hidden="1" outlineLevel="1" x14ac:dyDescent="0.2">
      <c r="B101" s="102"/>
      <c r="F101" s="49"/>
      <c r="G101" s="119"/>
      <c r="H101" s="120"/>
      <c r="I101" s="118"/>
      <c r="J101" s="20"/>
      <c r="L101" s="79"/>
      <c r="M101" s="79"/>
    </row>
    <row r="102" spans="1:13" hidden="1" outlineLevel="1" x14ac:dyDescent="0.2">
      <c r="A102" s="26"/>
      <c r="B102" s="21"/>
      <c r="C102" s="108"/>
      <c r="D102" s="27"/>
      <c r="E102" s="84"/>
      <c r="F102" s="43" t="s">
        <v>19</v>
      </c>
      <c r="H102" s="44"/>
      <c r="J102" s="68">
        <f>+SUM(J92:J99)</f>
        <v>263145.39999999997</v>
      </c>
      <c r="K102" s="79"/>
      <c r="L102" s="79"/>
      <c r="M102" s="79"/>
    </row>
    <row r="103" spans="1:13" ht="12" hidden="1" outlineLevel="1" thickBot="1" x14ac:dyDescent="0.25">
      <c r="A103" s="26"/>
      <c r="B103" s="21"/>
      <c r="C103" s="108"/>
      <c r="D103" s="27"/>
      <c r="E103" s="84"/>
      <c r="F103" s="43" t="s">
        <v>20</v>
      </c>
      <c r="H103" s="44"/>
      <c r="J103" s="86">
        <v>263146.31</v>
      </c>
      <c r="L103" s="79"/>
      <c r="M103" s="79"/>
    </row>
    <row r="104" spans="1:13" ht="12" hidden="1" outlineLevel="1" thickTop="1" x14ac:dyDescent="0.2">
      <c r="A104" s="26"/>
      <c r="B104" s="21"/>
      <c r="C104" s="108"/>
      <c r="D104" s="27"/>
      <c r="E104" s="84"/>
      <c r="F104" s="43" t="s">
        <v>21</v>
      </c>
      <c r="H104" s="44"/>
      <c r="J104" s="78">
        <f>+J102-J103</f>
        <v>-0.91000000003259629</v>
      </c>
      <c r="L104" s="79"/>
      <c r="M104" s="79"/>
    </row>
    <row r="105" spans="1:13" hidden="1" outlineLevel="1" x14ac:dyDescent="0.2">
      <c r="A105" s="26"/>
      <c r="B105" s="21"/>
      <c r="C105" s="108"/>
      <c r="D105" s="27"/>
      <c r="E105" s="84"/>
      <c r="F105" s="43"/>
      <c r="H105" s="44"/>
      <c r="J105" s="78"/>
    </row>
    <row r="106" spans="1:13" collapsed="1" x14ac:dyDescent="0.2">
      <c r="A106" s="110" t="s">
        <v>153</v>
      </c>
      <c r="B106" s="110" t="s">
        <v>556</v>
      </c>
      <c r="C106" s="107"/>
      <c r="D106" s="15" t="s">
        <v>167</v>
      </c>
      <c r="E106" s="16"/>
      <c r="F106" s="17"/>
      <c r="G106" s="18"/>
      <c r="H106" s="19"/>
      <c r="I106" s="20"/>
      <c r="J106" s="20"/>
    </row>
    <row r="107" spans="1:13" hidden="1" outlineLevel="1" x14ac:dyDescent="0.2">
      <c r="A107" s="21" t="s">
        <v>6</v>
      </c>
      <c r="B107" s="21" t="s">
        <v>7</v>
      </c>
      <c r="C107" s="22" t="s">
        <v>8</v>
      </c>
      <c r="D107" s="22" t="s">
        <v>9</v>
      </c>
      <c r="E107" s="23"/>
      <c r="F107" s="24" t="s">
        <v>10</v>
      </c>
      <c r="G107" s="25" t="s">
        <v>6</v>
      </c>
      <c r="H107" s="25" t="s">
        <v>7</v>
      </c>
      <c r="I107" s="24" t="s">
        <v>11</v>
      </c>
      <c r="J107" s="24" t="s">
        <v>24</v>
      </c>
    </row>
    <row r="108" spans="1:13" hidden="1" outlineLevel="1" x14ac:dyDescent="0.2">
      <c r="A108" s="26"/>
      <c r="B108" s="26"/>
      <c r="C108" s="27"/>
      <c r="D108" s="27"/>
      <c r="E108" s="84"/>
      <c r="F108" s="43"/>
      <c r="H108" s="44"/>
      <c r="J108" s="78"/>
    </row>
    <row r="109" spans="1:13" hidden="1" outlineLevel="1" x14ac:dyDescent="0.2">
      <c r="A109" s="145" t="s">
        <v>655</v>
      </c>
      <c r="B109" s="146">
        <v>42899</v>
      </c>
      <c r="C109" s="145" t="s">
        <v>656</v>
      </c>
      <c r="D109" s="145" t="s">
        <v>557</v>
      </c>
      <c r="E109" s="145" t="s">
        <v>28</v>
      </c>
      <c r="F109" s="143">
        <v>6152.73</v>
      </c>
      <c r="G109" s="145"/>
      <c r="H109" s="162"/>
      <c r="I109" s="145"/>
      <c r="J109" s="163">
        <f t="shared" ref="J109" si="5">+F109-I109</f>
        <v>6152.73</v>
      </c>
    </row>
    <row r="110" spans="1:13" hidden="1" outlineLevel="1" x14ac:dyDescent="0.2">
      <c r="A110" s="26"/>
      <c r="B110" s="21"/>
      <c r="C110" s="108"/>
      <c r="D110" s="27"/>
      <c r="E110" s="84"/>
      <c r="F110" s="43"/>
      <c r="H110" s="44"/>
      <c r="J110" s="78"/>
    </row>
    <row r="111" spans="1:13" hidden="1" outlineLevel="1" x14ac:dyDescent="0.2">
      <c r="A111" s="26"/>
      <c r="B111" s="21"/>
      <c r="C111" s="108"/>
      <c r="D111" s="27"/>
      <c r="E111" s="84"/>
      <c r="F111" s="43"/>
      <c r="H111" s="44"/>
      <c r="J111" s="78"/>
    </row>
    <row r="112" spans="1:13" hidden="1" outlineLevel="1" x14ac:dyDescent="0.2">
      <c r="A112" s="26"/>
      <c r="B112" s="21"/>
      <c r="C112" s="108"/>
      <c r="D112" s="27"/>
      <c r="E112" s="84"/>
      <c r="F112" s="43" t="s">
        <v>19</v>
      </c>
      <c r="H112" s="44"/>
      <c r="J112" s="68">
        <f>+J109</f>
        <v>6152.73</v>
      </c>
    </row>
    <row r="113" spans="1:10" ht="12" hidden="1" outlineLevel="1" thickBot="1" x14ac:dyDescent="0.25">
      <c r="A113" s="26"/>
      <c r="B113" s="21"/>
      <c r="C113" s="108"/>
      <c r="D113" s="27"/>
      <c r="E113" s="84"/>
      <c r="F113" s="43" t="s">
        <v>20</v>
      </c>
      <c r="H113" s="44"/>
      <c r="J113" s="86">
        <v>6152.73</v>
      </c>
    </row>
    <row r="114" spans="1:10" ht="12" hidden="1" outlineLevel="1" thickTop="1" x14ac:dyDescent="0.2">
      <c r="A114" s="26"/>
      <c r="B114" s="21"/>
      <c r="C114" s="108"/>
      <c r="D114" s="27"/>
      <c r="E114" s="84"/>
      <c r="F114" s="43" t="s">
        <v>21</v>
      </c>
      <c r="H114" s="44"/>
      <c r="J114" s="78">
        <f>+J112-J113</f>
        <v>0</v>
      </c>
    </row>
    <row r="115" spans="1:10" hidden="1" outlineLevel="1" x14ac:dyDescent="0.2">
      <c r="A115" s="26"/>
      <c r="B115" s="21"/>
      <c r="C115" s="108"/>
      <c r="D115" s="27"/>
      <c r="E115" s="84"/>
      <c r="F115" s="43"/>
      <c r="H115" s="44"/>
      <c r="J115" s="78"/>
    </row>
    <row r="116" spans="1:10" collapsed="1" x14ac:dyDescent="0.2">
      <c r="A116" s="110" t="s">
        <v>201</v>
      </c>
      <c r="B116" s="110" t="s">
        <v>432</v>
      </c>
      <c r="C116" s="107"/>
      <c r="D116" s="15" t="s">
        <v>167</v>
      </c>
      <c r="E116" s="16"/>
      <c r="F116" s="17"/>
      <c r="G116" s="18"/>
      <c r="H116" s="19"/>
      <c r="I116" s="20"/>
      <c r="J116" s="20"/>
    </row>
    <row r="117" spans="1:10" hidden="1" outlineLevel="1" x14ac:dyDescent="0.2">
      <c r="A117" s="21" t="s">
        <v>6</v>
      </c>
      <c r="B117" s="21" t="s">
        <v>7</v>
      </c>
      <c r="C117" s="22" t="s">
        <v>8</v>
      </c>
      <c r="D117" s="22" t="s">
        <v>9</v>
      </c>
      <c r="E117" s="23"/>
      <c r="F117" s="24" t="s">
        <v>10</v>
      </c>
      <c r="G117" s="25" t="s">
        <v>6</v>
      </c>
      <c r="H117" s="25" t="s">
        <v>7</v>
      </c>
      <c r="I117" s="24" t="s">
        <v>11</v>
      </c>
      <c r="J117" s="24" t="s">
        <v>24</v>
      </c>
    </row>
    <row r="118" spans="1:10" hidden="1" outlineLevel="1" x14ac:dyDescent="0.2">
      <c r="A118" s="26"/>
      <c r="B118" s="26"/>
      <c r="C118" s="27"/>
      <c r="D118" s="27"/>
      <c r="E118" s="84"/>
      <c r="F118" s="43"/>
      <c r="H118" s="44"/>
      <c r="J118" s="78"/>
    </row>
    <row r="119" spans="1:10" hidden="1" outlineLevel="1" x14ac:dyDescent="0.2">
      <c r="A119" s="98" t="s">
        <v>804</v>
      </c>
      <c r="B119" s="102">
        <v>42965</v>
      </c>
      <c r="C119" s="98" t="s">
        <v>805</v>
      </c>
      <c r="D119" s="98" t="s">
        <v>806</v>
      </c>
      <c r="E119" s="98" t="s">
        <v>28</v>
      </c>
      <c r="F119" s="79">
        <v>8669.75</v>
      </c>
      <c r="H119" s="44"/>
      <c r="J119" s="34">
        <f t="shared" ref="J119:J120" si="6">+F119-I119</f>
        <v>8669.75</v>
      </c>
    </row>
    <row r="120" spans="1:10" hidden="1" outlineLevel="1" x14ac:dyDescent="0.2">
      <c r="A120" s="98" t="s">
        <v>906</v>
      </c>
      <c r="B120" s="102">
        <v>42978</v>
      </c>
      <c r="C120" s="167" t="s">
        <v>907</v>
      </c>
      <c r="D120" s="168" t="s">
        <v>908</v>
      </c>
      <c r="E120" s="98" t="s">
        <v>28</v>
      </c>
      <c r="F120" s="166">
        <v>7152.22</v>
      </c>
      <c r="G120" s="53"/>
      <c r="H120" s="44"/>
      <c r="I120" s="53"/>
      <c r="J120" s="34">
        <f t="shared" si="6"/>
        <v>7152.22</v>
      </c>
    </row>
    <row r="121" spans="1:10" hidden="1" outlineLevel="1" x14ac:dyDescent="0.2">
      <c r="A121" s="26"/>
      <c r="B121" s="21"/>
      <c r="C121" s="108"/>
      <c r="D121" s="27"/>
      <c r="E121" s="84"/>
      <c r="F121" s="43"/>
      <c r="H121" s="44"/>
      <c r="J121" s="78"/>
    </row>
    <row r="122" spans="1:10" hidden="1" outlineLevel="1" x14ac:dyDescent="0.2">
      <c r="A122" s="26"/>
      <c r="B122" s="21"/>
      <c r="C122" s="108"/>
      <c r="D122" s="27"/>
      <c r="E122" s="84"/>
      <c r="F122" s="43" t="s">
        <v>19</v>
      </c>
      <c r="H122" s="44"/>
      <c r="J122" s="68">
        <f>+J119+J120</f>
        <v>15821.970000000001</v>
      </c>
    </row>
    <row r="123" spans="1:10" ht="12" hidden="1" outlineLevel="1" thickBot="1" x14ac:dyDescent="0.25">
      <c r="A123" s="26"/>
      <c r="B123" s="21"/>
      <c r="C123" s="108"/>
      <c r="D123" s="27"/>
      <c r="E123" s="84"/>
      <c r="F123" s="43" t="s">
        <v>20</v>
      </c>
      <c r="H123" s="44"/>
      <c r="J123" s="86">
        <v>15821.97</v>
      </c>
    </row>
    <row r="124" spans="1:10" ht="12" hidden="1" outlineLevel="1" thickTop="1" x14ac:dyDescent="0.2">
      <c r="A124" s="26"/>
      <c r="B124" s="21"/>
      <c r="C124" s="108"/>
      <c r="D124" s="27"/>
      <c r="E124" s="84"/>
      <c r="F124" s="43" t="s">
        <v>21</v>
      </c>
      <c r="H124" s="44"/>
      <c r="J124" s="78">
        <f>+J122-J123</f>
        <v>0</v>
      </c>
    </row>
    <row r="125" spans="1:10" hidden="1" outlineLevel="1" x14ac:dyDescent="0.2">
      <c r="A125" s="26"/>
      <c r="B125" s="21"/>
      <c r="C125" s="108"/>
      <c r="D125" s="27"/>
      <c r="E125" s="84"/>
      <c r="F125" s="43"/>
      <c r="H125" s="44"/>
      <c r="J125" s="78"/>
    </row>
    <row r="126" spans="1:10" collapsed="1" x14ac:dyDescent="0.2">
      <c r="A126" s="110" t="s">
        <v>865</v>
      </c>
      <c r="B126" s="110" t="s">
        <v>866</v>
      </c>
      <c r="C126" s="107"/>
      <c r="D126" s="15" t="s">
        <v>167</v>
      </c>
      <c r="E126" s="16"/>
      <c r="F126" s="17"/>
      <c r="G126" s="18"/>
      <c r="H126" s="19"/>
      <c r="I126" s="20"/>
      <c r="J126" s="20"/>
    </row>
    <row r="127" spans="1:10" hidden="1" outlineLevel="1" x14ac:dyDescent="0.2">
      <c r="A127" s="21" t="s">
        <v>6</v>
      </c>
      <c r="B127" s="21" t="s">
        <v>7</v>
      </c>
      <c r="C127" s="22" t="s">
        <v>8</v>
      </c>
      <c r="D127" s="22" t="s">
        <v>9</v>
      </c>
      <c r="E127" s="23"/>
      <c r="F127" s="24" t="s">
        <v>10</v>
      </c>
      <c r="G127" s="25" t="s">
        <v>6</v>
      </c>
      <c r="H127" s="25" t="s">
        <v>7</v>
      </c>
      <c r="I127" s="24" t="s">
        <v>11</v>
      </c>
      <c r="J127" s="24" t="s">
        <v>24</v>
      </c>
    </row>
    <row r="128" spans="1:10" hidden="1" outlineLevel="1" x14ac:dyDescent="0.2">
      <c r="A128" s="26"/>
      <c r="B128" s="26"/>
      <c r="C128" s="27"/>
      <c r="D128" s="27"/>
      <c r="E128" s="84"/>
      <c r="F128" s="43"/>
      <c r="H128" s="44"/>
      <c r="J128" s="78"/>
    </row>
    <row r="129" spans="1:10" hidden="1" outlineLevel="1" x14ac:dyDescent="0.2">
      <c r="A129" s="98" t="s">
        <v>909</v>
      </c>
      <c r="B129" s="102">
        <v>42977</v>
      </c>
      <c r="C129" s="98" t="s">
        <v>910</v>
      </c>
      <c r="D129" s="98" t="s">
        <v>911</v>
      </c>
      <c r="E129" s="98" t="s">
        <v>442</v>
      </c>
      <c r="F129" s="49">
        <v>2766.38</v>
      </c>
      <c r="H129" s="44"/>
      <c r="J129" s="34">
        <f t="shared" ref="J129" si="7">+F129-I129</f>
        <v>2766.38</v>
      </c>
    </row>
    <row r="130" spans="1:10" hidden="1" outlineLevel="1" x14ac:dyDescent="0.2">
      <c r="A130" s="26"/>
      <c r="B130" s="21"/>
      <c r="C130" s="108"/>
      <c r="D130" s="27"/>
      <c r="E130" s="84"/>
      <c r="F130" s="43"/>
      <c r="H130" s="44"/>
      <c r="J130" s="78"/>
    </row>
    <row r="131" spans="1:10" hidden="1" outlineLevel="1" x14ac:dyDescent="0.2">
      <c r="A131" s="26"/>
      <c r="B131" s="21"/>
      <c r="C131" s="108"/>
      <c r="D131" s="27"/>
      <c r="E131" s="84"/>
      <c r="F131" s="43"/>
      <c r="H131" s="44"/>
      <c r="J131" s="78"/>
    </row>
    <row r="132" spans="1:10" hidden="1" outlineLevel="1" x14ac:dyDescent="0.2">
      <c r="A132" s="26"/>
      <c r="B132" s="21"/>
      <c r="C132" s="108"/>
      <c r="D132" s="27"/>
      <c r="E132" s="84"/>
      <c r="F132" s="43" t="s">
        <v>19</v>
      </c>
      <c r="H132" s="44"/>
      <c r="J132" s="68">
        <f>+J129</f>
        <v>2766.38</v>
      </c>
    </row>
    <row r="133" spans="1:10" ht="12" hidden="1" outlineLevel="1" thickBot="1" x14ac:dyDescent="0.25">
      <c r="A133" s="26"/>
      <c r="B133" s="21"/>
      <c r="C133" s="108"/>
      <c r="D133" s="27"/>
      <c r="E133" s="84"/>
      <c r="F133" s="43" t="s">
        <v>20</v>
      </c>
      <c r="H133" s="44"/>
      <c r="J133" s="86">
        <v>2766.38</v>
      </c>
    </row>
    <row r="134" spans="1:10" ht="12" hidden="1" outlineLevel="1" thickTop="1" x14ac:dyDescent="0.2">
      <c r="A134" s="26"/>
      <c r="B134" s="21"/>
      <c r="C134" s="108"/>
      <c r="D134" s="27"/>
      <c r="E134" s="84"/>
      <c r="F134" s="43" t="s">
        <v>21</v>
      </c>
      <c r="H134" s="44"/>
      <c r="J134" s="78">
        <f>+J132-J133</f>
        <v>0</v>
      </c>
    </row>
    <row r="135" spans="1:10" hidden="1" outlineLevel="1" x14ac:dyDescent="0.2">
      <c r="A135" s="26"/>
      <c r="B135" s="21"/>
      <c r="C135" s="108"/>
      <c r="D135" s="27"/>
      <c r="E135" s="84"/>
      <c r="F135" s="43"/>
      <c r="H135" s="44"/>
      <c r="J135" s="78"/>
    </row>
    <row r="136" spans="1:10" hidden="1" outlineLevel="1" x14ac:dyDescent="0.2">
      <c r="A136" s="26"/>
      <c r="B136" s="21"/>
      <c r="C136" s="108"/>
      <c r="D136" s="27"/>
      <c r="E136" s="84"/>
      <c r="F136" s="43"/>
      <c r="H136" s="44"/>
      <c r="J136" s="78"/>
    </row>
    <row r="137" spans="1:10" collapsed="1" x14ac:dyDescent="0.2">
      <c r="A137" s="110" t="s">
        <v>807</v>
      </c>
      <c r="B137" s="110" t="s">
        <v>808</v>
      </c>
      <c r="C137" s="107"/>
      <c r="D137" s="15" t="s">
        <v>167</v>
      </c>
      <c r="E137" s="16"/>
      <c r="F137" s="17"/>
      <c r="G137" s="18"/>
      <c r="H137" s="19"/>
      <c r="I137" s="20"/>
      <c r="J137" s="20"/>
    </row>
    <row r="138" spans="1:10" hidden="1" outlineLevel="1" x14ac:dyDescent="0.2">
      <c r="A138" s="21" t="s">
        <v>6</v>
      </c>
      <c r="B138" s="21" t="s">
        <v>7</v>
      </c>
      <c r="C138" s="22" t="s">
        <v>8</v>
      </c>
      <c r="D138" s="22" t="s">
        <v>9</v>
      </c>
      <c r="E138" s="23"/>
      <c r="F138" s="24" t="s">
        <v>10</v>
      </c>
      <c r="G138" s="25" t="s">
        <v>6</v>
      </c>
      <c r="H138" s="25" t="s">
        <v>7</v>
      </c>
      <c r="I138" s="24" t="s">
        <v>11</v>
      </c>
      <c r="J138" s="24" t="s">
        <v>24</v>
      </c>
    </row>
    <row r="139" spans="1:10" hidden="1" outlineLevel="1" x14ac:dyDescent="0.2">
      <c r="A139" s="26"/>
      <c r="B139" s="26"/>
      <c r="C139" s="27"/>
      <c r="D139" s="27"/>
      <c r="E139" s="84"/>
      <c r="F139" s="43"/>
      <c r="H139" s="44"/>
      <c r="J139" s="78"/>
    </row>
    <row r="140" spans="1:10" hidden="1" outlineLevel="1" x14ac:dyDescent="0.2">
      <c r="A140" s="98" t="s">
        <v>912</v>
      </c>
      <c r="B140" s="102">
        <v>42978</v>
      </c>
      <c r="C140" s="98" t="s">
        <v>725</v>
      </c>
      <c r="D140" s="98" t="s">
        <v>913</v>
      </c>
      <c r="E140" s="98" t="s">
        <v>442</v>
      </c>
      <c r="F140" s="49">
        <v>639.22</v>
      </c>
      <c r="H140" s="44"/>
      <c r="J140" s="34">
        <f t="shared" ref="J140" si="8">+F140-I140</f>
        <v>639.22</v>
      </c>
    </row>
    <row r="141" spans="1:10" hidden="1" outlineLevel="1" x14ac:dyDescent="0.2">
      <c r="A141" s="26"/>
      <c r="B141" s="21"/>
      <c r="C141" s="108"/>
      <c r="D141" s="27"/>
      <c r="E141" s="84"/>
      <c r="F141" s="43"/>
      <c r="H141" s="44"/>
      <c r="J141" s="78"/>
    </row>
    <row r="142" spans="1:10" hidden="1" outlineLevel="1" x14ac:dyDescent="0.2">
      <c r="A142" s="26"/>
      <c r="B142" s="21"/>
      <c r="C142" s="108"/>
      <c r="D142" s="27"/>
      <c r="E142" s="84"/>
      <c r="F142" s="43"/>
      <c r="H142" s="44"/>
      <c r="J142" s="78"/>
    </row>
    <row r="143" spans="1:10" hidden="1" outlineLevel="1" x14ac:dyDescent="0.2">
      <c r="A143" s="26"/>
      <c r="B143" s="21"/>
      <c r="C143" s="108"/>
      <c r="D143" s="27"/>
      <c r="E143" s="84"/>
      <c r="F143" s="43" t="s">
        <v>19</v>
      </c>
      <c r="H143" s="44"/>
      <c r="J143" s="68">
        <f>+J140</f>
        <v>639.22</v>
      </c>
    </row>
    <row r="144" spans="1:10" ht="12" hidden="1" outlineLevel="1" thickBot="1" x14ac:dyDescent="0.25">
      <c r="A144" s="26"/>
      <c r="B144" s="21"/>
      <c r="C144" s="108"/>
      <c r="D144" s="27"/>
      <c r="E144" s="84"/>
      <c r="F144" s="43" t="s">
        <v>20</v>
      </c>
      <c r="H144" s="44"/>
      <c r="J144" s="86">
        <v>639.22</v>
      </c>
    </row>
    <row r="145" spans="1:10" ht="12" hidden="1" outlineLevel="1" thickTop="1" x14ac:dyDescent="0.2">
      <c r="A145" s="26"/>
      <c r="B145" s="21"/>
      <c r="C145" s="108"/>
      <c r="D145" s="27"/>
      <c r="E145" s="84"/>
      <c r="F145" s="43" t="s">
        <v>21</v>
      </c>
      <c r="H145" s="44"/>
      <c r="J145" s="78">
        <f>+J143-J144</f>
        <v>0</v>
      </c>
    </row>
    <row r="146" spans="1:10" hidden="1" outlineLevel="1" x14ac:dyDescent="0.2">
      <c r="A146" s="26"/>
      <c r="B146" s="21"/>
      <c r="C146" s="108"/>
      <c r="D146" s="27"/>
      <c r="E146" s="84"/>
      <c r="F146" s="43"/>
      <c r="H146" s="44"/>
      <c r="J146" s="78"/>
    </row>
    <row r="147" spans="1:10" hidden="1" outlineLevel="1" x14ac:dyDescent="0.2">
      <c r="A147" s="26"/>
      <c r="B147" s="21"/>
      <c r="C147" s="108"/>
      <c r="D147" s="27"/>
      <c r="E147" s="84"/>
      <c r="F147" s="43"/>
      <c r="H147" s="44"/>
      <c r="J147" s="78"/>
    </row>
    <row r="148" spans="1:10" collapsed="1" x14ac:dyDescent="0.2">
      <c r="A148" s="110" t="s">
        <v>289</v>
      </c>
      <c r="B148" s="110" t="s">
        <v>290</v>
      </c>
      <c r="C148" s="107"/>
      <c r="D148" s="15" t="s">
        <v>167</v>
      </c>
      <c r="E148" s="16"/>
      <c r="F148" s="17"/>
      <c r="G148" s="18"/>
      <c r="H148" s="19"/>
      <c r="I148" s="20"/>
      <c r="J148" s="20"/>
    </row>
    <row r="149" spans="1:10" hidden="1" outlineLevel="1" x14ac:dyDescent="0.2">
      <c r="A149" s="21" t="s">
        <v>6</v>
      </c>
      <c r="B149" s="21" t="s">
        <v>7</v>
      </c>
      <c r="C149" s="22" t="s">
        <v>8</v>
      </c>
      <c r="D149" s="22" t="s">
        <v>9</v>
      </c>
      <c r="E149" s="23"/>
      <c r="F149" s="24" t="s">
        <v>10</v>
      </c>
      <c r="G149" s="25" t="s">
        <v>6</v>
      </c>
      <c r="H149" s="25" t="s">
        <v>7</v>
      </c>
      <c r="I149" s="24" t="s">
        <v>11</v>
      </c>
      <c r="J149" s="24" t="s">
        <v>24</v>
      </c>
    </row>
    <row r="150" spans="1:10" hidden="1" outlineLevel="1" x14ac:dyDescent="0.2">
      <c r="A150" s="26"/>
      <c r="B150" s="26"/>
      <c r="C150" s="27"/>
      <c r="D150" s="27"/>
      <c r="E150" s="84"/>
      <c r="F150" s="43"/>
      <c r="H150" s="44"/>
      <c r="J150" s="78"/>
    </row>
    <row r="151" spans="1:10" hidden="1" outlineLevel="1" x14ac:dyDescent="0.2">
      <c r="A151" s="98" t="s">
        <v>914</v>
      </c>
      <c r="B151" s="102">
        <v>42971</v>
      </c>
      <c r="C151" s="98" t="s">
        <v>915</v>
      </c>
      <c r="D151" s="98" t="s">
        <v>916</v>
      </c>
      <c r="E151" s="98" t="s">
        <v>442</v>
      </c>
      <c r="F151" s="142">
        <v>8139.99</v>
      </c>
      <c r="H151" s="44"/>
      <c r="J151" s="34">
        <f t="shared" ref="J151:J152" si="9">+F151-I151</f>
        <v>8139.99</v>
      </c>
    </row>
    <row r="152" spans="1:10" hidden="1" outlineLevel="1" x14ac:dyDescent="0.2">
      <c r="A152" s="98" t="s">
        <v>919</v>
      </c>
      <c r="B152" s="102">
        <v>42976</v>
      </c>
      <c r="C152" s="98" t="s">
        <v>918</v>
      </c>
      <c r="D152" s="98" t="s">
        <v>917</v>
      </c>
      <c r="E152" s="98" t="s">
        <v>442</v>
      </c>
      <c r="F152" s="142">
        <v>2552.9899999999998</v>
      </c>
      <c r="H152" s="44"/>
      <c r="J152" s="34">
        <f t="shared" si="9"/>
        <v>2552.9899999999998</v>
      </c>
    </row>
    <row r="153" spans="1:10" hidden="1" outlineLevel="1" x14ac:dyDescent="0.2">
      <c r="B153" s="102"/>
      <c r="F153" s="49"/>
      <c r="H153" s="44"/>
      <c r="J153" s="34"/>
    </row>
    <row r="154" spans="1:10" hidden="1" outlineLevel="1" x14ac:dyDescent="0.2">
      <c r="A154" s="26"/>
      <c r="B154" s="21"/>
      <c r="C154" s="108"/>
      <c r="D154" s="27"/>
      <c r="E154" s="84"/>
      <c r="F154" s="43"/>
      <c r="H154" s="44"/>
      <c r="J154" s="78"/>
    </row>
    <row r="155" spans="1:10" hidden="1" outlineLevel="1" x14ac:dyDescent="0.2">
      <c r="A155" s="26"/>
      <c r="B155" s="21"/>
      <c r="C155" s="108"/>
      <c r="D155" s="27"/>
      <c r="E155" s="84"/>
      <c r="F155" s="43" t="s">
        <v>19</v>
      </c>
      <c r="H155" s="44"/>
      <c r="J155" s="68">
        <f>+SUM(J151:J153)</f>
        <v>10692.98</v>
      </c>
    </row>
    <row r="156" spans="1:10" ht="12" hidden="1" outlineLevel="1" thickBot="1" x14ac:dyDescent="0.25">
      <c r="A156" s="26"/>
      <c r="B156" s="21"/>
      <c r="C156" s="108"/>
      <c r="D156" s="27"/>
      <c r="E156" s="84"/>
      <c r="F156" s="43" t="s">
        <v>20</v>
      </c>
      <c r="H156" s="44"/>
      <c r="J156" s="86">
        <v>10692.98</v>
      </c>
    </row>
    <row r="157" spans="1:10" ht="12" hidden="1" outlineLevel="1" thickTop="1" x14ac:dyDescent="0.2">
      <c r="A157" s="26"/>
      <c r="B157" s="21"/>
      <c r="C157" s="108"/>
      <c r="D157" s="27"/>
      <c r="E157" s="84"/>
      <c r="F157" s="43" t="s">
        <v>21</v>
      </c>
      <c r="H157" s="44"/>
      <c r="J157" s="78">
        <f>+J155-J156</f>
        <v>0</v>
      </c>
    </row>
    <row r="158" spans="1:10" hidden="1" outlineLevel="1" x14ac:dyDescent="0.2">
      <c r="A158" s="26"/>
      <c r="B158" s="21"/>
      <c r="C158" s="108"/>
      <c r="D158" s="27"/>
      <c r="E158" s="84"/>
      <c r="F158" s="43"/>
      <c r="H158" s="44"/>
      <c r="J158" s="78"/>
    </row>
    <row r="159" spans="1:10" collapsed="1" x14ac:dyDescent="0.2">
      <c r="A159" s="110" t="s">
        <v>811</v>
      </c>
      <c r="B159" s="110" t="s">
        <v>812</v>
      </c>
      <c r="C159" s="107"/>
      <c r="D159" s="15" t="s">
        <v>167</v>
      </c>
      <c r="E159" s="16"/>
      <c r="F159" s="17"/>
      <c r="G159" s="18"/>
      <c r="H159" s="19"/>
      <c r="I159" s="20"/>
      <c r="J159" s="20"/>
    </row>
    <row r="160" spans="1:10" hidden="1" outlineLevel="1" x14ac:dyDescent="0.2">
      <c r="A160" s="21" t="s">
        <v>6</v>
      </c>
      <c r="B160" s="21" t="s">
        <v>7</v>
      </c>
      <c r="C160" s="22" t="s">
        <v>8</v>
      </c>
      <c r="D160" s="22" t="s">
        <v>9</v>
      </c>
      <c r="E160" s="23"/>
      <c r="F160" s="24" t="s">
        <v>10</v>
      </c>
      <c r="G160" s="25" t="s">
        <v>6</v>
      </c>
      <c r="H160" s="25" t="s">
        <v>7</v>
      </c>
      <c r="I160" s="24" t="s">
        <v>11</v>
      </c>
      <c r="J160" s="24" t="s">
        <v>24</v>
      </c>
    </row>
    <row r="161" spans="1:10" hidden="1" outlineLevel="1" x14ac:dyDescent="0.2">
      <c r="A161" s="26"/>
      <c r="B161" s="21"/>
      <c r="C161" s="108"/>
      <c r="D161" s="27"/>
      <c r="E161" s="84"/>
      <c r="F161" s="43"/>
      <c r="H161" s="44"/>
      <c r="J161" s="78"/>
    </row>
    <row r="162" spans="1:10" hidden="1" outlineLevel="1" x14ac:dyDescent="0.2">
      <c r="A162" s="98" t="s">
        <v>920</v>
      </c>
      <c r="B162" s="102">
        <v>42978</v>
      </c>
      <c r="C162" s="98" t="s">
        <v>921</v>
      </c>
      <c r="D162" s="98" t="s">
        <v>922</v>
      </c>
      <c r="E162" s="98" t="s">
        <v>442</v>
      </c>
      <c r="F162" s="49">
        <v>196.01</v>
      </c>
      <c r="H162" s="44"/>
      <c r="J162" s="34">
        <f t="shared" ref="J162" si="10">+F162-I162</f>
        <v>196.01</v>
      </c>
    </row>
    <row r="163" spans="1:10" hidden="1" outlineLevel="1" x14ac:dyDescent="0.2">
      <c r="A163" s="26"/>
      <c r="B163" s="21"/>
      <c r="C163" s="108"/>
      <c r="D163" s="27"/>
      <c r="E163" s="84"/>
      <c r="F163" s="43"/>
      <c r="H163" s="44"/>
      <c r="J163" s="78"/>
    </row>
    <row r="164" spans="1:10" hidden="1" outlineLevel="1" x14ac:dyDescent="0.2">
      <c r="A164" s="26"/>
      <c r="B164" s="21"/>
      <c r="C164" s="108"/>
      <c r="D164" s="27"/>
      <c r="E164" s="84"/>
      <c r="F164" s="43"/>
      <c r="H164" s="44"/>
      <c r="J164" s="78"/>
    </row>
    <row r="165" spans="1:10" hidden="1" outlineLevel="1" x14ac:dyDescent="0.2">
      <c r="A165" s="26"/>
      <c r="B165" s="21"/>
      <c r="C165" s="108"/>
      <c r="D165" s="27"/>
      <c r="E165" s="84"/>
      <c r="F165" s="43" t="s">
        <v>19</v>
      </c>
      <c r="H165" s="44"/>
      <c r="J165" s="68">
        <f>+J162</f>
        <v>196.01</v>
      </c>
    </row>
    <row r="166" spans="1:10" ht="12" hidden="1" outlineLevel="1" thickBot="1" x14ac:dyDescent="0.25">
      <c r="A166" s="26"/>
      <c r="B166" s="21"/>
      <c r="C166" s="108"/>
      <c r="D166" s="27"/>
      <c r="E166" s="84"/>
      <c r="F166" s="43" t="s">
        <v>20</v>
      </c>
      <c r="H166" s="44"/>
      <c r="J166" s="86">
        <v>196.01</v>
      </c>
    </row>
    <row r="167" spans="1:10" ht="12" hidden="1" outlineLevel="1" thickTop="1" x14ac:dyDescent="0.2">
      <c r="A167" s="26"/>
      <c r="B167" s="21"/>
      <c r="C167" s="108"/>
      <c r="D167" s="27"/>
      <c r="E167" s="84"/>
      <c r="F167" s="43" t="s">
        <v>21</v>
      </c>
      <c r="H167" s="44"/>
      <c r="J167" s="78">
        <f>+J165-J166</f>
        <v>0</v>
      </c>
    </row>
    <row r="168" spans="1:10" hidden="1" outlineLevel="1" x14ac:dyDescent="0.2">
      <c r="A168" s="26"/>
      <c r="B168" s="21"/>
      <c r="C168" s="108"/>
      <c r="D168" s="27"/>
      <c r="E168" s="84"/>
      <c r="F168" s="43"/>
      <c r="H168" s="44"/>
      <c r="J168" s="78"/>
    </row>
    <row r="169" spans="1:10" hidden="1" outlineLevel="1" x14ac:dyDescent="0.2">
      <c r="A169" s="26"/>
      <c r="B169" s="21"/>
      <c r="C169" s="108"/>
      <c r="D169" s="27"/>
      <c r="E169" s="84"/>
      <c r="F169" s="43"/>
      <c r="H169" s="44"/>
      <c r="J169" s="78"/>
    </row>
    <row r="170" spans="1:10" collapsed="1" x14ac:dyDescent="0.2">
      <c r="A170" s="12" t="s">
        <v>739</v>
      </c>
      <c r="B170" s="110" t="s">
        <v>738</v>
      </c>
      <c r="C170" s="107"/>
      <c r="D170" s="15" t="s">
        <v>167</v>
      </c>
      <c r="E170" s="16"/>
      <c r="F170" s="17"/>
      <c r="G170" s="18"/>
      <c r="H170" s="19"/>
      <c r="I170" s="20"/>
      <c r="J170" s="20"/>
    </row>
    <row r="171" spans="1:10" hidden="1" outlineLevel="1" x14ac:dyDescent="0.2">
      <c r="A171" s="21" t="s">
        <v>6</v>
      </c>
      <c r="B171" s="21" t="s">
        <v>7</v>
      </c>
      <c r="C171" s="22" t="s">
        <v>8</v>
      </c>
      <c r="D171" s="22" t="s">
        <v>9</v>
      </c>
      <c r="E171" s="23"/>
      <c r="F171" s="24" t="s">
        <v>10</v>
      </c>
      <c r="G171" s="25" t="s">
        <v>6</v>
      </c>
      <c r="H171" s="25" t="s">
        <v>7</v>
      </c>
      <c r="I171" s="24" t="s">
        <v>11</v>
      </c>
      <c r="J171" s="24" t="s">
        <v>24</v>
      </c>
    </row>
    <row r="172" spans="1:10" hidden="1" outlineLevel="1" x14ac:dyDescent="0.2">
      <c r="A172" s="26"/>
      <c r="B172" s="26"/>
      <c r="C172" s="27"/>
      <c r="D172" s="27"/>
      <c r="E172" s="84"/>
      <c r="F172" s="43"/>
      <c r="H172" s="44"/>
      <c r="J172" s="78"/>
    </row>
    <row r="173" spans="1:10" hidden="1" outlineLevel="1" x14ac:dyDescent="0.2">
      <c r="A173" s="98" t="s">
        <v>740</v>
      </c>
      <c r="B173" s="102">
        <v>42942</v>
      </c>
      <c r="C173" s="98" t="s">
        <v>815</v>
      </c>
      <c r="D173" s="98" t="s">
        <v>817</v>
      </c>
      <c r="E173" s="98" t="s">
        <v>442</v>
      </c>
      <c r="F173" s="49">
        <v>3140.24</v>
      </c>
      <c r="H173" s="44"/>
      <c r="I173" s="98">
        <v>5169.8500000000004</v>
      </c>
      <c r="J173" s="34">
        <f t="shared" ref="J173:J174" si="11">+F173-I173</f>
        <v>-2029.6100000000006</v>
      </c>
    </row>
    <row r="174" spans="1:10" hidden="1" outlineLevel="1" x14ac:dyDescent="0.2">
      <c r="A174" s="98" t="s">
        <v>741</v>
      </c>
      <c r="B174" s="102">
        <v>42942</v>
      </c>
      <c r="C174" s="98" t="s">
        <v>816</v>
      </c>
      <c r="D174" s="98" t="s">
        <v>818</v>
      </c>
      <c r="E174" s="98" t="s">
        <v>442</v>
      </c>
      <c r="F174" s="49">
        <v>3545.09</v>
      </c>
      <c r="H174" s="44"/>
      <c r="J174" s="34">
        <f t="shared" si="11"/>
        <v>3545.09</v>
      </c>
    </row>
    <row r="175" spans="1:10" hidden="1" outlineLevel="1" x14ac:dyDescent="0.2">
      <c r="A175" s="26"/>
      <c r="B175" s="21"/>
      <c r="C175" s="108"/>
      <c r="D175" s="27"/>
      <c r="E175" s="84"/>
      <c r="F175" s="43"/>
      <c r="H175" s="44"/>
      <c r="J175" s="78"/>
    </row>
    <row r="176" spans="1:10" hidden="1" outlineLevel="1" x14ac:dyDescent="0.2">
      <c r="A176" s="26"/>
      <c r="B176" s="21"/>
      <c r="C176" s="108"/>
      <c r="D176" s="27"/>
      <c r="E176" s="84"/>
      <c r="F176" s="43"/>
      <c r="H176" s="44"/>
      <c r="J176" s="78"/>
    </row>
    <row r="177" spans="1:10" hidden="1" outlineLevel="1" x14ac:dyDescent="0.2">
      <c r="A177" s="26"/>
      <c r="B177" s="21"/>
      <c r="C177" s="108"/>
      <c r="D177" s="27"/>
      <c r="E177" s="84"/>
      <c r="F177" s="43" t="s">
        <v>19</v>
      </c>
      <c r="H177" s="44"/>
      <c r="J177" s="68">
        <f>+J173+J174</f>
        <v>1515.4799999999996</v>
      </c>
    </row>
    <row r="178" spans="1:10" ht="12" hidden="1" outlineLevel="1" thickBot="1" x14ac:dyDescent="0.25">
      <c r="A178" s="26"/>
      <c r="B178" s="21"/>
      <c r="C178" s="108"/>
      <c r="D178" s="27"/>
      <c r="E178" s="84"/>
      <c r="F178" s="43" t="s">
        <v>20</v>
      </c>
      <c r="H178" s="44"/>
      <c r="J178" s="86">
        <v>1515.48</v>
      </c>
    </row>
    <row r="179" spans="1:10" ht="12" hidden="1" outlineLevel="1" thickTop="1" x14ac:dyDescent="0.2">
      <c r="A179" s="26"/>
      <c r="B179" s="21"/>
      <c r="C179" s="108"/>
      <c r="D179" s="27"/>
      <c r="E179" s="84"/>
      <c r="F179" s="43" t="s">
        <v>21</v>
      </c>
      <c r="H179" s="44"/>
      <c r="J179" s="78">
        <f>+J177-J178</f>
        <v>0</v>
      </c>
    </row>
    <row r="180" spans="1:10" hidden="1" outlineLevel="1" x14ac:dyDescent="0.2">
      <c r="A180" s="26"/>
      <c r="B180" s="21"/>
      <c r="C180" s="108"/>
      <c r="D180" s="27"/>
      <c r="E180" s="84"/>
      <c r="F180" s="43"/>
      <c r="H180" s="44"/>
      <c r="J180" s="78"/>
    </row>
    <row r="181" spans="1:10" collapsed="1" x14ac:dyDescent="0.2">
      <c r="A181" s="110" t="s">
        <v>819</v>
      </c>
      <c r="B181" s="110" t="s">
        <v>820</v>
      </c>
      <c r="C181" s="107"/>
      <c r="D181" s="15" t="s">
        <v>167</v>
      </c>
      <c r="E181" s="16"/>
      <c r="F181" s="17"/>
      <c r="G181" s="18"/>
      <c r="H181" s="19"/>
      <c r="I181" s="20"/>
      <c r="J181" s="20"/>
    </row>
    <row r="182" spans="1:10" hidden="1" outlineLevel="1" x14ac:dyDescent="0.2">
      <c r="A182" s="21" t="s">
        <v>6</v>
      </c>
      <c r="B182" s="21" t="s">
        <v>7</v>
      </c>
      <c r="C182" s="22" t="s">
        <v>8</v>
      </c>
      <c r="D182" s="22" t="s">
        <v>9</v>
      </c>
      <c r="E182" s="23"/>
      <c r="F182" s="24" t="s">
        <v>10</v>
      </c>
      <c r="G182" s="25" t="s">
        <v>6</v>
      </c>
      <c r="H182" s="25" t="s">
        <v>7</v>
      </c>
      <c r="I182" s="24" t="s">
        <v>11</v>
      </c>
      <c r="J182" s="24" t="s">
        <v>24</v>
      </c>
    </row>
    <row r="183" spans="1:10" hidden="1" outlineLevel="1" x14ac:dyDescent="0.2">
      <c r="A183" s="26"/>
      <c r="B183" s="21"/>
      <c r="C183" s="108"/>
      <c r="D183" s="27"/>
      <c r="E183" s="84"/>
      <c r="F183" s="43"/>
      <c r="H183" s="44"/>
      <c r="J183" s="78"/>
    </row>
    <row r="184" spans="1:10" hidden="1" outlineLevel="1" x14ac:dyDescent="0.2">
      <c r="A184" s="98" t="s">
        <v>821</v>
      </c>
      <c r="B184" s="102">
        <v>42978</v>
      </c>
      <c r="C184" s="98" t="s">
        <v>822</v>
      </c>
      <c r="D184" s="98" t="s">
        <v>925</v>
      </c>
      <c r="E184" s="98" t="s">
        <v>442</v>
      </c>
      <c r="F184" s="49">
        <v>5004.8500000000004</v>
      </c>
      <c r="H184" s="44"/>
      <c r="J184" s="34">
        <f t="shared" ref="J184" si="12">+F184-I184</f>
        <v>5004.8500000000004</v>
      </c>
    </row>
    <row r="185" spans="1:10" hidden="1" outlineLevel="1" x14ac:dyDescent="0.2">
      <c r="A185" s="26"/>
      <c r="B185" s="21"/>
      <c r="C185" s="108"/>
      <c r="D185" s="27"/>
      <c r="E185" s="84"/>
      <c r="F185" s="43"/>
      <c r="H185" s="44"/>
      <c r="J185" s="78"/>
    </row>
    <row r="186" spans="1:10" hidden="1" outlineLevel="1" x14ac:dyDescent="0.2">
      <c r="A186" s="26"/>
      <c r="B186" s="21"/>
      <c r="C186" s="108"/>
      <c r="D186" s="27"/>
      <c r="E186" s="84"/>
      <c r="F186" s="43"/>
      <c r="H186" s="44"/>
      <c r="J186" s="78"/>
    </row>
    <row r="187" spans="1:10" hidden="1" outlineLevel="1" x14ac:dyDescent="0.2">
      <c r="A187" s="26"/>
      <c r="B187" s="21"/>
      <c r="C187" s="108"/>
      <c r="D187" s="27"/>
      <c r="E187" s="84"/>
      <c r="F187" s="43" t="s">
        <v>19</v>
      </c>
      <c r="H187" s="44"/>
      <c r="J187" s="68">
        <f>+J184</f>
        <v>5004.8500000000004</v>
      </c>
    </row>
    <row r="188" spans="1:10" ht="12" hidden="1" outlineLevel="1" thickBot="1" x14ac:dyDescent="0.25">
      <c r="A188" s="26"/>
      <c r="B188" s="21"/>
      <c r="C188" s="108"/>
      <c r="D188" s="27"/>
      <c r="E188" s="84"/>
      <c r="F188" s="43" t="s">
        <v>20</v>
      </c>
      <c r="H188" s="44"/>
      <c r="J188" s="86">
        <v>5004.8500000000004</v>
      </c>
    </row>
    <row r="189" spans="1:10" ht="12" hidden="1" outlineLevel="1" thickTop="1" x14ac:dyDescent="0.2">
      <c r="A189" s="26"/>
      <c r="B189" s="21"/>
      <c r="C189" s="108"/>
      <c r="D189" s="27"/>
      <c r="E189" s="84"/>
      <c r="F189" s="43" t="s">
        <v>21</v>
      </c>
      <c r="H189" s="44"/>
      <c r="J189" s="78">
        <f>+J187-J188</f>
        <v>0</v>
      </c>
    </row>
    <row r="190" spans="1:10" hidden="1" outlineLevel="1" x14ac:dyDescent="0.2">
      <c r="A190" s="26"/>
      <c r="B190" s="21"/>
      <c r="C190" s="108"/>
      <c r="D190" s="27"/>
      <c r="E190" s="84"/>
      <c r="F190" s="43"/>
      <c r="H190" s="44"/>
      <c r="J190" s="78"/>
    </row>
    <row r="191" spans="1:10" hidden="1" outlineLevel="1" x14ac:dyDescent="0.2">
      <c r="A191" s="26"/>
      <c r="B191" s="21"/>
      <c r="C191" s="108"/>
      <c r="D191" s="27"/>
      <c r="E191" s="84"/>
      <c r="F191" s="43"/>
      <c r="H191" s="44"/>
      <c r="J191" s="78"/>
    </row>
    <row r="192" spans="1:10" collapsed="1" x14ac:dyDescent="0.2">
      <c r="A192" s="110" t="s">
        <v>824</v>
      </c>
      <c r="B192" s="110" t="s">
        <v>825</v>
      </c>
      <c r="C192" s="107"/>
      <c r="D192" s="15" t="s">
        <v>167</v>
      </c>
      <c r="E192" s="16"/>
      <c r="F192" s="17"/>
      <c r="G192" s="18"/>
      <c r="H192" s="19"/>
      <c r="I192" s="20"/>
      <c r="J192" s="20"/>
    </row>
    <row r="193" spans="1:10" hidden="1" outlineLevel="1" x14ac:dyDescent="0.2">
      <c r="A193" s="21" t="s">
        <v>6</v>
      </c>
      <c r="B193" s="21" t="s">
        <v>7</v>
      </c>
      <c r="C193" s="22" t="s">
        <v>8</v>
      </c>
      <c r="D193" s="22" t="s">
        <v>9</v>
      </c>
      <c r="E193" s="23"/>
      <c r="F193" s="24" t="s">
        <v>10</v>
      </c>
      <c r="G193" s="25" t="s">
        <v>6</v>
      </c>
      <c r="H193" s="25" t="s">
        <v>7</v>
      </c>
      <c r="I193" s="24" t="s">
        <v>11</v>
      </c>
      <c r="J193" s="24" t="s">
        <v>24</v>
      </c>
    </row>
    <row r="194" spans="1:10" hidden="1" outlineLevel="1" x14ac:dyDescent="0.2">
      <c r="A194" s="26"/>
      <c r="B194" s="21"/>
      <c r="C194" s="108"/>
      <c r="D194" s="27"/>
      <c r="E194" s="84"/>
      <c r="F194" s="43"/>
      <c r="H194" s="44"/>
      <c r="J194" s="78"/>
    </row>
    <row r="195" spans="1:10" hidden="1" outlineLevel="1" x14ac:dyDescent="0.2">
      <c r="A195" s="98" t="s">
        <v>926</v>
      </c>
      <c r="B195" s="102">
        <v>42978</v>
      </c>
      <c r="C195" s="98" t="s">
        <v>827</v>
      </c>
      <c r="D195" s="98" t="s">
        <v>927</v>
      </c>
      <c r="E195" s="98" t="s">
        <v>442</v>
      </c>
      <c r="F195" s="49">
        <v>1540.06</v>
      </c>
      <c r="H195" s="44"/>
      <c r="J195" s="34">
        <f t="shared" ref="J195" si="13">+F195-I195</f>
        <v>1540.06</v>
      </c>
    </row>
    <row r="196" spans="1:10" hidden="1" outlineLevel="1" x14ac:dyDescent="0.2">
      <c r="A196" s="26"/>
      <c r="B196" s="21"/>
      <c r="C196" s="108"/>
      <c r="D196" s="27"/>
      <c r="E196" s="84"/>
      <c r="F196" s="43"/>
      <c r="H196" s="44"/>
      <c r="J196" s="78"/>
    </row>
    <row r="197" spans="1:10" hidden="1" outlineLevel="1" x14ac:dyDescent="0.2">
      <c r="A197" s="26"/>
      <c r="B197" s="21"/>
      <c r="C197" s="108"/>
      <c r="D197" s="27"/>
      <c r="E197" s="84"/>
      <c r="F197" s="43"/>
      <c r="H197" s="44"/>
      <c r="J197" s="78"/>
    </row>
    <row r="198" spans="1:10" hidden="1" outlineLevel="1" x14ac:dyDescent="0.2">
      <c r="A198" s="26"/>
      <c r="B198" s="21"/>
      <c r="C198" s="108"/>
      <c r="D198" s="27"/>
      <c r="E198" s="84"/>
      <c r="F198" s="43" t="s">
        <v>19</v>
      </c>
      <c r="H198" s="44"/>
      <c r="J198" s="68">
        <f>+J195</f>
        <v>1540.06</v>
      </c>
    </row>
    <row r="199" spans="1:10" ht="12" hidden="1" outlineLevel="1" thickBot="1" x14ac:dyDescent="0.25">
      <c r="A199" s="26"/>
      <c r="B199" s="21"/>
      <c r="C199" s="108"/>
      <c r="D199" s="27"/>
      <c r="E199" s="84"/>
      <c r="F199" s="43" t="s">
        <v>20</v>
      </c>
      <c r="H199" s="44"/>
      <c r="J199" s="86">
        <v>1540.06</v>
      </c>
    </row>
    <row r="200" spans="1:10" ht="12" hidden="1" outlineLevel="1" thickTop="1" x14ac:dyDescent="0.2">
      <c r="A200" s="26"/>
      <c r="B200" s="21"/>
      <c r="C200" s="108"/>
      <c r="D200" s="27"/>
      <c r="E200" s="84"/>
      <c r="F200" s="43" t="s">
        <v>21</v>
      </c>
      <c r="H200" s="44"/>
      <c r="J200" s="78">
        <f>+J198-J199</f>
        <v>0</v>
      </c>
    </row>
    <row r="201" spans="1:10" hidden="1" outlineLevel="1" x14ac:dyDescent="0.2">
      <c r="A201" s="26"/>
      <c r="B201" s="21"/>
      <c r="C201" s="108"/>
      <c r="D201" s="27"/>
      <c r="E201" s="84"/>
      <c r="F201" s="43"/>
      <c r="H201" s="44"/>
      <c r="J201" s="78"/>
    </row>
    <row r="202" spans="1:10" hidden="1" outlineLevel="1" x14ac:dyDescent="0.2">
      <c r="A202" s="26"/>
      <c r="B202" s="21"/>
      <c r="C202" s="108"/>
      <c r="D202" s="27"/>
      <c r="E202" s="84"/>
      <c r="F202" s="43"/>
      <c r="H202" s="44"/>
      <c r="J202" s="78"/>
    </row>
    <row r="203" spans="1:10" collapsed="1" x14ac:dyDescent="0.2">
      <c r="A203" s="110" t="s">
        <v>830</v>
      </c>
      <c r="B203" s="110" t="s">
        <v>831</v>
      </c>
      <c r="C203" s="107"/>
      <c r="D203" s="15" t="s">
        <v>167</v>
      </c>
      <c r="E203" s="16"/>
      <c r="F203" s="17"/>
      <c r="G203" s="18"/>
      <c r="H203" s="19"/>
      <c r="I203" s="20"/>
      <c r="J203" s="20"/>
    </row>
    <row r="204" spans="1:10" hidden="1" outlineLevel="1" x14ac:dyDescent="0.2">
      <c r="A204" s="21" t="s">
        <v>6</v>
      </c>
      <c r="B204" s="21" t="s">
        <v>7</v>
      </c>
      <c r="C204" s="22" t="s">
        <v>8</v>
      </c>
      <c r="D204" s="22" t="s">
        <v>9</v>
      </c>
      <c r="E204" s="23"/>
      <c r="F204" s="24" t="s">
        <v>10</v>
      </c>
      <c r="G204" s="25" t="s">
        <v>6</v>
      </c>
      <c r="H204" s="25" t="s">
        <v>7</v>
      </c>
      <c r="I204" s="24" t="s">
        <v>11</v>
      </c>
      <c r="J204" s="24" t="s">
        <v>24</v>
      </c>
    </row>
    <row r="205" spans="1:10" hidden="1" outlineLevel="1" x14ac:dyDescent="0.2">
      <c r="A205" s="26"/>
      <c r="B205" s="21"/>
      <c r="C205" s="108"/>
      <c r="D205" s="27"/>
      <c r="E205" s="84"/>
      <c r="F205" s="43"/>
      <c r="H205" s="44"/>
      <c r="J205" s="78"/>
    </row>
    <row r="206" spans="1:10" hidden="1" outlineLevel="1" x14ac:dyDescent="0.2">
      <c r="A206" s="98" t="s">
        <v>832</v>
      </c>
      <c r="B206" s="102">
        <v>42978</v>
      </c>
      <c r="C206" s="98" t="s">
        <v>833</v>
      </c>
      <c r="D206" s="98" t="s">
        <v>928</v>
      </c>
      <c r="E206" s="98" t="s">
        <v>442</v>
      </c>
      <c r="F206" s="49">
        <v>2293.5500000000002</v>
      </c>
      <c r="H206" s="44"/>
      <c r="I206" s="98">
        <v>500</v>
      </c>
      <c r="J206" s="34">
        <f t="shared" ref="J206" si="14">+F206-I206</f>
        <v>1793.5500000000002</v>
      </c>
    </row>
    <row r="207" spans="1:10" hidden="1" outlineLevel="1" x14ac:dyDescent="0.2">
      <c r="A207" s="26"/>
      <c r="B207" s="21"/>
      <c r="C207" s="108"/>
      <c r="D207" s="27"/>
      <c r="E207" s="84"/>
      <c r="F207" s="43"/>
      <c r="H207" s="44"/>
      <c r="J207" s="78"/>
    </row>
    <row r="208" spans="1:10" hidden="1" outlineLevel="1" x14ac:dyDescent="0.2">
      <c r="A208" s="26"/>
      <c r="B208" s="21"/>
      <c r="C208" s="108"/>
      <c r="D208" s="27"/>
      <c r="E208" s="84"/>
      <c r="F208" s="43"/>
      <c r="H208" s="44"/>
      <c r="J208" s="78"/>
    </row>
    <row r="209" spans="1:12" hidden="1" outlineLevel="1" x14ac:dyDescent="0.2">
      <c r="A209" s="26"/>
      <c r="B209" s="21"/>
      <c r="C209" s="108"/>
      <c r="D209" s="27"/>
      <c r="E209" s="84"/>
      <c r="F209" s="43" t="s">
        <v>19</v>
      </c>
      <c r="H209" s="44"/>
      <c r="J209" s="68">
        <f>+J206</f>
        <v>1793.5500000000002</v>
      </c>
    </row>
    <row r="210" spans="1:12" ht="12" hidden="1" outlineLevel="1" thickBot="1" x14ac:dyDescent="0.25">
      <c r="A210" s="26"/>
      <c r="B210" s="21"/>
      <c r="C210" s="108"/>
      <c r="D210" s="27"/>
      <c r="E210" s="84"/>
      <c r="F210" s="43" t="s">
        <v>20</v>
      </c>
      <c r="H210" s="44"/>
      <c r="J210" s="86">
        <v>1793.55</v>
      </c>
    </row>
    <row r="211" spans="1:12" ht="12" hidden="1" outlineLevel="1" thickTop="1" x14ac:dyDescent="0.2">
      <c r="A211" s="26"/>
      <c r="B211" s="21"/>
      <c r="C211" s="108"/>
      <c r="D211" s="27"/>
      <c r="E211" s="84"/>
      <c r="F211" s="43" t="s">
        <v>21</v>
      </c>
      <c r="H211" s="44"/>
      <c r="J211" s="78">
        <f>+J209-J210</f>
        <v>0</v>
      </c>
    </row>
    <row r="212" spans="1:12" hidden="1" outlineLevel="1" x14ac:dyDescent="0.2">
      <c r="A212" s="26"/>
      <c r="B212" s="21"/>
      <c r="C212" s="108"/>
      <c r="D212" s="27"/>
      <c r="E212" s="84"/>
      <c r="F212" s="43"/>
      <c r="H212" s="44"/>
      <c r="J212" s="78"/>
    </row>
    <row r="213" spans="1:12" collapsed="1" x14ac:dyDescent="0.2">
      <c r="A213" s="26"/>
      <c r="B213" s="21"/>
      <c r="C213" s="108"/>
      <c r="D213" s="27"/>
      <c r="E213" s="84"/>
      <c r="F213" s="43"/>
      <c r="H213" s="44"/>
      <c r="J213" s="78"/>
    </row>
    <row r="214" spans="1:12" x14ac:dyDescent="0.2">
      <c r="A214" s="26"/>
      <c r="B214" s="21"/>
      <c r="C214" s="108"/>
      <c r="D214" s="27"/>
      <c r="E214" s="84"/>
      <c r="F214" s="43"/>
      <c r="H214" s="44"/>
      <c r="J214" s="78"/>
    </row>
    <row r="216" spans="1:12" ht="12" x14ac:dyDescent="0.2">
      <c r="I216" s="89" t="s">
        <v>160</v>
      </c>
      <c r="J216" s="90">
        <f>+J209+J198+J187+J177+J165+J155+J143+J132+J122+J112+J102+J84+J73+J63+J23</f>
        <v>1351494.78</v>
      </c>
      <c r="K216" s="79"/>
      <c r="L216" s="92"/>
    </row>
    <row r="217" spans="1:12" ht="12.75" thickBot="1" x14ac:dyDescent="0.25">
      <c r="I217" s="89" t="s">
        <v>161</v>
      </c>
      <c r="J217" s="91">
        <v>1351495.63</v>
      </c>
      <c r="K217" s="92"/>
      <c r="L217" s="92"/>
    </row>
    <row r="218" spans="1:12" ht="12.75" thickTop="1" x14ac:dyDescent="0.2">
      <c r="I218" s="89" t="s">
        <v>24</v>
      </c>
      <c r="J218" s="93">
        <f>+J216-J217</f>
        <v>-0.84999999986030161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2018-02-26T16:52:47Z</cp:lastPrinted>
  <dcterms:created xsi:type="dcterms:W3CDTF">2017-01-18T18:06:42Z</dcterms:created>
  <dcterms:modified xsi:type="dcterms:W3CDTF">2018-02-26T16:58:07Z</dcterms:modified>
</cp:coreProperties>
</file>