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M148" i="1"/>
  <c r="M79"/>
  <c r="L208"/>
  <c r="L204"/>
  <c r="L198"/>
  <c r="L189"/>
  <c r="L183"/>
  <c r="L182"/>
  <c r="L170"/>
  <c r="L181"/>
  <c r="L180"/>
  <c r="L131"/>
  <c r="L128"/>
  <c r="L90"/>
  <c r="L120"/>
  <c r="L111"/>
  <c r="L107"/>
  <c r="L103"/>
  <c r="L99"/>
  <c r="L91"/>
  <c r="L64"/>
  <c r="L61"/>
  <c r="L28"/>
  <c r="L56"/>
  <c r="L48"/>
  <c r="L44"/>
  <c r="L40"/>
  <c r="L36"/>
  <c r="L29"/>
  <c r="L6"/>
  <c r="L10"/>
  <c r="L12"/>
</calcChain>
</file>

<file path=xl/sharedStrings.xml><?xml version="1.0" encoding="utf-8"?>
<sst xmlns="http://schemas.openxmlformats.org/spreadsheetml/2006/main" count="890" uniqueCount="247">
  <si>
    <t>Cuenta  325-001              10% RETENCION HONORARIOS</t>
  </si>
  <si>
    <t>Cuenta  325-002              10% RETENCION ARRENDAMIENTO</t>
  </si>
  <si>
    <t>Cuenta  325-003              10% RETENCION DE IVA</t>
  </si>
  <si>
    <t>Cuenta  325-004              4% RETENCION DE IVA</t>
  </si>
  <si>
    <t>Saldo Inicial</t>
  </si>
  <si>
    <t>D    974</t>
  </si>
  <si>
    <t>LJIMENEZ</t>
  </si>
  <si>
    <t>LJIMENEZ:AGUILA MENDEZ PEDRO SERGIO</t>
  </si>
  <si>
    <t>D  1,633</t>
  </si>
  <si>
    <t>PAGO IMPUE</t>
  </si>
  <si>
    <t>LCAMPOS</t>
  </si>
  <si>
    <t>LJIMENEZ:IVA FLETES</t>
  </si>
  <si>
    <t>D  2,797</t>
  </si>
  <si>
    <t>COMPLEMEN</t>
  </si>
  <si>
    <t>COMPLEMENTARIA RET ENE 15</t>
  </si>
  <si>
    <t>D  2,839</t>
  </si>
  <si>
    <t>COMPLEMENT</t>
  </si>
  <si>
    <t>COMPLEMENTARIA ABRIL 15</t>
  </si>
  <si>
    <t>D  2,858</t>
  </si>
  <si>
    <t>COMPLEMENTARIA OCTUBRE 15</t>
  </si>
  <si>
    <t>D  2,905</t>
  </si>
  <si>
    <t>COMPLEMENTARIA DIC 15</t>
  </si>
  <si>
    <t>D  1,340</t>
  </si>
  <si>
    <t>LJIMENEZ:PEDRO SERGIO AGUILA -GASTO</t>
  </si>
  <si>
    <t>E    125</t>
  </si>
  <si>
    <t>IMPUESTOS</t>
  </si>
  <si>
    <t>IMPUESTOS AGOSTO 2016</t>
  </si>
  <si>
    <t>Sumas</t>
  </si>
  <si>
    <t>Saldo  Final</t>
  </si>
  <si>
    <t>D    418</t>
  </si>
  <si>
    <t>REN-ENERO1</t>
  </si>
  <si>
    <t>LJIMENEZ:MULDOON BABLOT CECILIA-REN</t>
  </si>
  <si>
    <t>D    419</t>
  </si>
  <si>
    <t>P000012699</t>
  </si>
  <si>
    <t>LJIMENEZ:LEAL CORONA JOSE ANTONIO</t>
  </si>
  <si>
    <t>D    719</t>
  </si>
  <si>
    <t>LJIMENEZ:CAMPERO CRUZ ALFONSO-RENTA</t>
  </si>
  <si>
    <t>D  2,664</t>
  </si>
  <si>
    <t>PAGO IMP</t>
  </si>
  <si>
    <t>LJIMENEZ:ISR RENTA</t>
  </si>
  <si>
    <t>D  2,821</t>
  </si>
  <si>
    <t>D  1,408</t>
  </si>
  <si>
    <t>D  1,411</t>
  </si>
  <si>
    <t>P000013229</t>
  </si>
  <si>
    <t>LJIMENEZ:MULDOON BABLOT CECILIA</t>
  </si>
  <si>
    <t>D  1,412</t>
  </si>
  <si>
    <t>P000013298</t>
  </si>
  <si>
    <t>D    445</t>
  </si>
  <si>
    <t>P000013367</t>
  </si>
  <si>
    <t>D    448</t>
  </si>
  <si>
    <t>P000013372</t>
  </si>
  <si>
    <t>D  1,074</t>
  </si>
  <si>
    <t>LJIMENEZ:CAMPERO CRUZ ALFONZO -RENT</t>
  </si>
  <si>
    <t>D  2,956</t>
  </si>
  <si>
    <t>D  2,814</t>
  </si>
  <si>
    <t>LJIMENEZ:CAMPERO CRUZ ALFONSO</t>
  </si>
  <si>
    <t>D    393</t>
  </si>
  <si>
    <t>ABRIL00001</t>
  </si>
  <si>
    <t>D    397</t>
  </si>
  <si>
    <t>LJIMENEZ:IVA 10%</t>
  </si>
  <si>
    <t>D    510</t>
  </si>
  <si>
    <t>P000014083</t>
  </si>
  <si>
    <t>D    511</t>
  </si>
  <si>
    <t>P000014082</t>
  </si>
  <si>
    <t>D  2,757</t>
  </si>
  <si>
    <t>E    287</t>
  </si>
  <si>
    <t>LJIMENEZ:PAGO IMPUESTOS MAY 16</t>
  </si>
  <si>
    <t>D     37</t>
  </si>
  <si>
    <t>P000014368</t>
  </si>
  <si>
    <t>D     38</t>
  </si>
  <si>
    <t>P000014392</t>
  </si>
  <si>
    <t>D    657</t>
  </si>
  <si>
    <t>D  1,530</t>
  </si>
  <si>
    <t>LJIMENEZ:PAGO IMPUESTOS MAYO 16</t>
  </si>
  <si>
    <t>D  2,840</t>
  </si>
  <si>
    <t>D  3,006</t>
  </si>
  <si>
    <t>BAJA</t>
  </si>
  <si>
    <t>LJIMENEZ:BAJA CAMPERO CRUZ ALONSO D</t>
  </si>
  <si>
    <t>D     23</t>
  </si>
  <si>
    <t>RENJULIO01</t>
  </si>
  <si>
    <t>D     27</t>
  </si>
  <si>
    <t>D    395</t>
  </si>
  <si>
    <t>BAJA: LJIMENEZ:CAMPERO CRUZ ALFONSO</t>
  </si>
  <si>
    <t>D    405</t>
  </si>
  <si>
    <t>LJIMENEZ:BAJA CAMPERO CRUZ ALFONSO</t>
  </si>
  <si>
    <t>D  2,921</t>
  </si>
  <si>
    <t>E    143</t>
  </si>
  <si>
    <t>PAGO DE IMPUESTOS JUNIO 16</t>
  </si>
  <si>
    <t>D    150</t>
  </si>
  <si>
    <t>D    151</t>
  </si>
  <si>
    <t>P000015288</t>
  </si>
  <si>
    <t>LJIMENEZ:MULDOON BABLOT CECILIA-ARR</t>
  </si>
  <si>
    <t>D    154</t>
  </si>
  <si>
    <t>P000015287</t>
  </si>
  <si>
    <t>LJIMENEZ:LEAL CORONA JOSE ANTONIO-A</t>
  </si>
  <si>
    <t>D  1,393</t>
  </si>
  <si>
    <t>PAGO DE IMPUESTOS JUL 16</t>
  </si>
  <si>
    <t>D     22</t>
  </si>
  <si>
    <t>P000150890</t>
  </si>
  <si>
    <t>LJIMENEZ:TOYOTA FINANCIAL SERVICES</t>
  </si>
  <si>
    <t>D     25</t>
  </si>
  <si>
    <t>P000015079</t>
  </si>
  <si>
    <t>LJIMENEZ:RET IVA</t>
  </si>
  <si>
    <t>LJIMENEZ:IVA 10.66%</t>
  </si>
  <si>
    <t>D  1,581</t>
  </si>
  <si>
    <t>LJIMENEZ:COMPLEMENTARIA RET IVA JUN</t>
  </si>
  <si>
    <t>D    421</t>
  </si>
  <si>
    <t>CELAD22280</t>
  </si>
  <si>
    <t>LJIMENEZ:IMPULSORA DE TRANSPORTES M</t>
  </si>
  <si>
    <t>D    575</t>
  </si>
  <si>
    <t>RECEPCION</t>
  </si>
  <si>
    <t>LJIMENEZ:FIGUEROA CORNEJO MA. DEL R</t>
  </si>
  <si>
    <t>D  1,221</t>
  </si>
  <si>
    <t>D  1,560</t>
  </si>
  <si>
    <t>CELAD22426</t>
  </si>
  <si>
    <t>LJIMENEZ:RET IVA 4%</t>
  </si>
  <si>
    <t>D  2,067</t>
  </si>
  <si>
    <t>E000005254</t>
  </si>
  <si>
    <t>PBALBUENA</t>
  </si>
  <si>
    <t>LJIMENEZ:BALBUENA SALAZAR PATRICIA</t>
  </si>
  <si>
    <t>D  2,841</t>
  </si>
  <si>
    <t>CELAD22654</t>
  </si>
  <si>
    <t>LJIMENEZ:MENSAJERIA DE VNTAS CELAD2</t>
  </si>
  <si>
    <t>D  2,842</t>
  </si>
  <si>
    <t>SERVICIO DE AGUA</t>
  </si>
  <si>
    <t>D    213</t>
  </si>
  <si>
    <t>D    226</t>
  </si>
  <si>
    <t>D    794</t>
  </si>
  <si>
    <t>CELAD22983</t>
  </si>
  <si>
    <t>D  1,180</t>
  </si>
  <si>
    <t>D  1,267</t>
  </si>
  <si>
    <t>D  1,472</t>
  </si>
  <si>
    <t>CELAD23430</t>
  </si>
  <si>
    <t>D  1,507</t>
  </si>
  <si>
    <t>E000005750</t>
  </si>
  <si>
    <t>D  2,176</t>
  </si>
  <si>
    <t>D    791</t>
  </si>
  <si>
    <t>CELAD23675</t>
  </si>
  <si>
    <t>D  2,798</t>
  </si>
  <si>
    <t>SERVICIO DE GRUA</t>
  </si>
  <si>
    <t>D  2,799</t>
  </si>
  <si>
    <t>D  2,080</t>
  </si>
  <si>
    <t>ALEON</t>
  </si>
  <si>
    <t>D  2,535</t>
  </si>
  <si>
    <t>D    341</t>
  </si>
  <si>
    <t>D  3,153</t>
  </si>
  <si>
    <t>LJIMENEZ:COMPLEMENTARIA ENERO 16</t>
  </si>
  <si>
    <t>LJIMENEZ:COMPLEMENTARIA FEBRERO 16</t>
  </si>
  <si>
    <t>LJIMENEZ:COMPLEMENTARIA ABRIL 16</t>
  </si>
  <si>
    <t>D  1,804</t>
  </si>
  <si>
    <t>D  1,840</t>
  </si>
  <si>
    <t>D  2,027</t>
  </si>
  <si>
    <t>CELAD24076</t>
  </si>
  <si>
    <t>D    945</t>
  </si>
  <si>
    <t>LJIMENEZ:SERVICIO PAN AMERICANO DE</t>
  </si>
  <si>
    <t>D  1,359</t>
  </si>
  <si>
    <t>CELAD24296</t>
  </si>
  <si>
    <t>D  2,830</t>
  </si>
  <si>
    <t>D  2,832</t>
  </si>
  <si>
    <t>COMPLEMENTARIA MARZO 15</t>
  </si>
  <si>
    <t>D  2,849</t>
  </si>
  <si>
    <t>COMPLEMENTARIA JUNIO 15</t>
  </si>
  <si>
    <t>D  2,851</t>
  </si>
  <si>
    <t>COMPLEMENTARIA AGOSTO 15</t>
  </si>
  <si>
    <t>D  2,895</t>
  </si>
  <si>
    <t>COMPLEMENTARIA NOVIEMBRE 15</t>
  </si>
  <si>
    <t>D    643</t>
  </si>
  <si>
    <t>CELAD24543</t>
  </si>
  <si>
    <t>D  1,107</t>
  </si>
  <si>
    <t>D  1,108</t>
  </si>
  <si>
    <t>D  1,223</t>
  </si>
  <si>
    <t>D  1,914</t>
  </si>
  <si>
    <t>CELAD24669</t>
  </si>
  <si>
    <t>D  3,091</t>
  </si>
  <si>
    <t>F-00005394</t>
  </si>
  <si>
    <t>LJIMENEZ:LIZARDI URZUA ARIZBET</t>
  </si>
  <si>
    <t>D  1,367</t>
  </si>
  <si>
    <t>SI</t>
  </si>
  <si>
    <t>PAGO DE IMPUESTOS MARZO 16</t>
  </si>
  <si>
    <t>PEDRO SERGIO AGUILA GASTO</t>
  </si>
  <si>
    <t>PAGO DE IMPUESTOS AGOSTO 16</t>
  </si>
  <si>
    <t>PAGO DE IMPUESTOS DICIEMBRE 15</t>
  </si>
  <si>
    <t>DIFERENCIA PAGO DE MAS</t>
  </si>
  <si>
    <t>PAGO DE IMPUESTOS ENERO 16</t>
  </si>
  <si>
    <t>PAGO DE IMPUESTOS FEBRERO 16</t>
  </si>
  <si>
    <t>PAGO DE IMPUESTOS ABRIL 16</t>
  </si>
  <si>
    <t>PAGO DE IMPUESTOS MAYO 16</t>
  </si>
  <si>
    <t>X1</t>
  </si>
  <si>
    <t>X2</t>
  </si>
  <si>
    <t>PAGO DE IMPUESTOS JULIO 16</t>
  </si>
  <si>
    <t xml:space="preserve">DIFERENCIA PAGO DE MENOS </t>
  </si>
  <si>
    <t xml:space="preserve">DIFERENCIA PAGO DE MAS </t>
  </si>
  <si>
    <t>PERTENECEN A FEBRERO</t>
  </si>
  <si>
    <t>SE CONCIDERO LAS DOS DE 12.53</t>
  </si>
  <si>
    <t>SE PAGARON 2 VECES</t>
  </si>
  <si>
    <t>DIFERENCIA PAGO DE MENOS</t>
  </si>
  <si>
    <t>LJIMENEZ:PAGO IMPUESTOS ABRIL 16</t>
  </si>
  <si>
    <t>COMPLEMENTARIAS 2015</t>
  </si>
  <si>
    <t>D  2,742</t>
  </si>
  <si>
    <t>A000000683</t>
  </si>
  <si>
    <t>Compra con IVA</t>
  </si>
  <si>
    <t>LJIMENEZ:BAUMBERGER DETRAZ PEDRO</t>
  </si>
  <si>
    <t>D  1,440</t>
  </si>
  <si>
    <t>Poliza Contable de D</t>
  </si>
  <si>
    <t>LJIMENEZ:PAGO DE IMPUESTOS SEP 16</t>
  </si>
  <si>
    <t>D  3,189</t>
  </si>
  <si>
    <t>LJIMENEZ:GUZMAN LACUNZA MARCO ANTON</t>
  </si>
  <si>
    <t>D  3,187</t>
  </si>
  <si>
    <t>D  1,923</t>
  </si>
  <si>
    <t>PAGO DE IMPUESTOS OCTUBRE 16</t>
  </si>
  <si>
    <t>PAGO DE IMPUESTOS SEPTIEMBRE 16</t>
  </si>
  <si>
    <t>D  1,908</t>
  </si>
  <si>
    <t>LJIMENEZ:CAMPERO CRUZ ALFONZO -ARRE</t>
  </si>
  <si>
    <t>D     88</t>
  </si>
  <si>
    <t>P000015192</t>
  </si>
  <si>
    <t>D     89</t>
  </si>
  <si>
    <t>P000015193</t>
  </si>
  <si>
    <t>D  1,700</t>
  </si>
  <si>
    <t>D    175</t>
  </si>
  <si>
    <t>P000016179</t>
  </si>
  <si>
    <t>D    179</t>
  </si>
  <si>
    <t>P000016180</t>
  </si>
  <si>
    <t>D  3,059</t>
  </si>
  <si>
    <t>D    472</t>
  </si>
  <si>
    <t>A000000038</t>
  </si>
  <si>
    <t>LJIMENEZ:SANCHEZ RAMOS ANTONIO-RENT</t>
  </si>
  <si>
    <t>D    475</t>
  </si>
  <si>
    <t>BAJA: LJIMENEZ:SANCHEZ RAMOS ANTONI</t>
  </si>
  <si>
    <t>D    476</t>
  </si>
  <si>
    <t>D    483</t>
  </si>
  <si>
    <t>P000016381</t>
  </si>
  <si>
    <t>D    487</t>
  </si>
  <si>
    <t>P000016380</t>
  </si>
  <si>
    <t>D    648</t>
  </si>
  <si>
    <t>IMPUESTOS NOVIEMBRE 16</t>
  </si>
  <si>
    <t>X3</t>
  </si>
  <si>
    <t>PAGO DE IMPUESTOS NOVIEMBRE 16</t>
  </si>
  <si>
    <t>D  1,695</t>
  </si>
  <si>
    <t>FAC0006900</t>
  </si>
  <si>
    <t>D  2,460</t>
  </si>
  <si>
    <t>D    404</t>
  </si>
  <si>
    <t>D  3,559</t>
  </si>
  <si>
    <t>D    468</t>
  </si>
  <si>
    <t>DIFERENCIA POR PAGO DE MAS EN DIC 15</t>
  </si>
  <si>
    <t>DIFERENCIA POR PAGO DE MAS EN JUNIO</t>
  </si>
  <si>
    <t>DIFERENCIA PAGO DE MAS EN JUNIO 16</t>
  </si>
  <si>
    <t>D  2,394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</si>
</sst>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14" fontId="2" fillId="0" borderId="0" xfId="0" applyNumberFormat="1" applyFont="1"/>
    <xf numFmtId="43" fontId="2" fillId="0" borderId="0" xfId="1" applyFont="1"/>
    <xf numFmtId="0" fontId="4" fillId="0" borderId="0" xfId="1" applyNumberFormat="1" applyFont="1" applyAlignment="1">
      <alignment horizontal="center"/>
    </xf>
    <xf numFmtId="0" fontId="5" fillId="0" borderId="0" xfId="1" applyNumberFormat="1" applyFont="1" applyAlignment="1">
      <alignment horizontal="center"/>
    </xf>
    <xf numFmtId="0" fontId="2" fillId="0" borderId="1" xfId="0" applyFont="1" applyBorder="1"/>
    <xf numFmtId="14" fontId="2" fillId="0" borderId="1" xfId="0" applyNumberFormat="1" applyFont="1" applyBorder="1"/>
    <xf numFmtId="43" fontId="2" fillId="0" borderId="1" xfId="1" applyFont="1" applyBorder="1"/>
    <xf numFmtId="0" fontId="4" fillId="0" borderId="1" xfId="1" applyNumberFormat="1" applyFont="1" applyBorder="1" applyAlignment="1">
      <alignment horizontal="center"/>
    </xf>
    <xf numFmtId="0" fontId="5" fillId="0" borderId="1" xfId="1" applyNumberFormat="1" applyFont="1" applyBorder="1" applyAlignment="1">
      <alignment horizontal="center"/>
    </xf>
    <xf numFmtId="43" fontId="2" fillId="0" borderId="0" xfId="0" applyNumberFormat="1" applyFont="1"/>
    <xf numFmtId="0" fontId="2" fillId="0" borderId="2" xfId="0" applyFont="1" applyBorder="1"/>
    <xf numFmtId="14" fontId="2" fillId="0" borderId="2" xfId="0" applyNumberFormat="1" applyFont="1" applyBorder="1"/>
    <xf numFmtId="0" fontId="4" fillId="0" borderId="2" xfId="1" applyNumberFormat="1" applyFont="1" applyBorder="1" applyAlignment="1">
      <alignment horizontal="center"/>
    </xf>
    <xf numFmtId="0" fontId="5" fillId="0" borderId="2" xfId="1" applyNumberFormat="1" applyFont="1" applyBorder="1" applyAlignment="1">
      <alignment horizontal="center"/>
    </xf>
    <xf numFmtId="0" fontId="3" fillId="0" borderId="0" xfId="0" applyFont="1"/>
    <xf numFmtId="4" fontId="2" fillId="0" borderId="0" xfId="0" applyNumberFormat="1" applyFont="1"/>
    <xf numFmtId="0" fontId="2" fillId="0" borderId="0" xfId="0" applyFont="1" applyBorder="1"/>
    <xf numFmtId="0" fontId="4" fillId="0" borderId="0" xfId="1" applyNumberFormat="1" applyFont="1" applyBorder="1" applyAlignment="1">
      <alignment horizontal="center"/>
    </xf>
    <xf numFmtId="0" fontId="5" fillId="0" borderId="0" xfId="1" applyNumberFormat="1" applyFont="1" applyBorder="1" applyAlignment="1">
      <alignment horizontal="center"/>
    </xf>
    <xf numFmtId="43" fontId="2" fillId="0" borderId="0" xfId="0" applyNumberFormat="1" applyFont="1" applyBorder="1"/>
    <xf numFmtId="164" fontId="2" fillId="0" borderId="0" xfId="0" applyNumberFormat="1" applyFont="1"/>
    <xf numFmtId="165" fontId="2" fillId="0" borderId="0" xfId="1" applyNumberFormat="1" applyFont="1"/>
    <xf numFmtId="165" fontId="2" fillId="0" borderId="1" xfId="1" applyNumberFormat="1" applyFont="1" applyBorder="1"/>
    <xf numFmtId="165" fontId="2" fillId="0" borderId="0" xfId="0" applyNumberFormat="1" applyFont="1"/>
    <xf numFmtId="165" fontId="2" fillId="0" borderId="2" xfId="1" applyNumberFormat="1" applyFont="1" applyBorder="1"/>
    <xf numFmtId="165" fontId="2" fillId="0" borderId="1" xfId="0" applyNumberFormat="1" applyFont="1" applyBorder="1"/>
    <xf numFmtId="4" fontId="2" fillId="0" borderId="1" xfId="0" applyNumberFormat="1" applyFont="1" applyBorder="1"/>
    <xf numFmtId="14" fontId="2" fillId="0" borderId="0" xfId="0" applyNumberFormat="1" applyFont="1" applyBorder="1"/>
    <xf numFmtId="165" fontId="2" fillId="0" borderId="0" xfId="1" applyNumberFormat="1" applyFont="1" applyBorder="1"/>
    <xf numFmtId="43" fontId="2" fillId="0" borderId="0" xfId="1" applyFont="1" applyBorder="1"/>
    <xf numFmtId="4" fontId="2" fillId="0" borderId="0" xfId="0" applyNumberFormat="1" applyFont="1" applyBorder="1"/>
    <xf numFmtId="165" fontId="2" fillId="0" borderId="0" xfId="1" applyNumberFormat="1" applyFont="1" applyFill="1"/>
    <xf numFmtId="165" fontId="2" fillId="0" borderId="2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16"/>
  <sheetViews>
    <sheetView tabSelected="1" topLeftCell="A127" workbookViewId="0">
      <selection activeCell="C227" sqref="C227"/>
    </sheetView>
  </sheetViews>
  <sheetFormatPr baseColWidth="10" defaultRowHeight="11.25"/>
  <cols>
    <col min="1" max="1" width="11.42578125" style="1"/>
    <col min="2" max="2" width="8.7109375" style="1" bestFit="1" customWidth="1"/>
    <col min="3" max="3" width="10.7109375" style="1" bestFit="1" customWidth="1"/>
    <col min="4" max="4" width="9.85546875" style="1" hidden="1" customWidth="1"/>
    <col min="5" max="5" width="33.28515625" style="1" bestFit="1" customWidth="1"/>
    <col min="6" max="6" width="11.5703125" style="23" bestFit="1" customWidth="1"/>
    <col min="7" max="7" width="2.85546875" style="4" bestFit="1" customWidth="1"/>
    <col min="8" max="8" width="11.42578125" style="23"/>
    <col min="9" max="9" width="2.85546875" style="5" bestFit="1" customWidth="1"/>
    <col min="10" max="10" width="11.42578125" style="23"/>
    <col min="11" max="11" width="27.28515625" style="1" customWidth="1"/>
    <col min="12" max="12" width="6" style="1" bestFit="1" customWidth="1"/>
    <col min="13" max="13" width="20.140625" style="1" bestFit="1" customWidth="1"/>
    <col min="14" max="16384" width="11.42578125" style="1"/>
  </cols>
  <sheetData>
    <row r="2" spans="1:12">
      <c r="A2" s="16" t="s">
        <v>0</v>
      </c>
    </row>
    <row r="4" spans="1:12">
      <c r="E4" s="1" t="s">
        <v>4</v>
      </c>
      <c r="J4" s="23">
        <v>-2818.07</v>
      </c>
    </row>
    <row r="5" spans="1:12">
      <c r="A5" s="1" t="s">
        <v>5</v>
      </c>
      <c r="B5" s="2">
        <v>42443</v>
      </c>
      <c r="C5" s="1">
        <v>34</v>
      </c>
      <c r="D5" s="1" t="s">
        <v>6</v>
      </c>
      <c r="E5" s="1" t="s">
        <v>7</v>
      </c>
      <c r="H5" s="23">
        <v>1607.15</v>
      </c>
      <c r="I5" s="5">
        <v>1</v>
      </c>
      <c r="J5" s="23">
        <v>-4425.22</v>
      </c>
    </row>
    <row r="6" spans="1:12">
      <c r="A6" s="6" t="s">
        <v>8</v>
      </c>
      <c r="B6" s="7">
        <v>42480</v>
      </c>
      <c r="C6" s="6" t="s">
        <v>9</v>
      </c>
      <c r="D6" s="6" t="s">
        <v>10</v>
      </c>
      <c r="E6" s="6" t="s">
        <v>11</v>
      </c>
      <c r="F6" s="24">
        <v>1607</v>
      </c>
      <c r="G6" s="9">
        <v>1</v>
      </c>
      <c r="H6" s="24"/>
      <c r="I6" s="10"/>
      <c r="J6" s="24">
        <v>-2818.22</v>
      </c>
      <c r="K6" s="6" t="s">
        <v>178</v>
      </c>
      <c r="L6" s="11">
        <f>+F6-H5</f>
        <v>-0.15000000000009095</v>
      </c>
    </row>
    <row r="7" spans="1:12">
      <c r="A7" s="1" t="s">
        <v>12</v>
      </c>
      <c r="B7" s="2">
        <v>42581</v>
      </c>
      <c r="C7" s="1" t="s">
        <v>13</v>
      </c>
      <c r="D7" s="1" t="s">
        <v>6</v>
      </c>
      <c r="E7" s="1" t="s">
        <v>14</v>
      </c>
      <c r="F7" s="23">
        <v>752</v>
      </c>
      <c r="G7" s="4" t="s">
        <v>177</v>
      </c>
      <c r="J7" s="23">
        <v>-2066.2199999999998</v>
      </c>
    </row>
    <row r="8" spans="1:12">
      <c r="A8" s="1" t="s">
        <v>15</v>
      </c>
      <c r="B8" s="2">
        <v>42581</v>
      </c>
      <c r="C8" s="1" t="s">
        <v>16</v>
      </c>
      <c r="D8" s="1" t="s">
        <v>6</v>
      </c>
      <c r="E8" s="1" t="s">
        <v>17</v>
      </c>
      <c r="F8" s="23">
        <v>34</v>
      </c>
      <c r="G8" s="4" t="s">
        <v>177</v>
      </c>
      <c r="J8" s="23">
        <v>-2032.22</v>
      </c>
    </row>
    <row r="9" spans="1:12">
      <c r="A9" s="1" t="s">
        <v>18</v>
      </c>
      <c r="B9" s="2">
        <v>42581</v>
      </c>
      <c r="C9" s="1" t="s">
        <v>16</v>
      </c>
      <c r="D9" s="1" t="s">
        <v>6</v>
      </c>
      <c r="E9" s="1" t="s">
        <v>19</v>
      </c>
      <c r="F9" s="23">
        <v>424</v>
      </c>
      <c r="G9" s="4" t="s">
        <v>177</v>
      </c>
      <c r="J9" s="23">
        <v>-1608.22</v>
      </c>
    </row>
    <row r="10" spans="1:12">
      <c r="A10" s="6" t="s">
        <v>20</v>
      </c>
      <c r="B10" s="7">
        <v>42581</v>
      </c>
      <c r="C10" s="6" t="s">
        <v>16</v>
      </c>
      <c r="D10" s="6" t="s">
        <v>6</v>
      </c>
      <c r="E10" s="6" t="s">
        <v>21</v>
      </c>
      <c r="F10" s="24">
        <v>1607</v>
      </c>
      <c r="G10" s="9" t="s">
        <v>177</v>
      </c>
      <c r="H10" s="24"/>
      <c r="I10" s="10"/>
      <c r="J10" s="24">
        <v>-1.22</v>
      </c>
      <c r="K10" s="6" t="s">
        <v>181</v>
      </c>
      <c r="L10" s="11">
        <f>+F10+F9+F8+F7+J4</f>
        <v>-1.0700000000001637</v>
      </c>
    </row>
    <row r="11" spans="1:12">
      <c r="A11" s="1" t="s">
        <v>22</v>
      </c>
      <c r="B11" s="2">
        <v>42599</v>
      </c>
      <c r="C11" s="1">
        <v>40</v>
      </c>
      <c r="D11" s="1" t="s">
        <v>6</v>
      </c>
      <c r="E11" s="1" t="s">
        <v>179</v>
      </c>
      <c r="H11" s="23">
        <v>1607.15</v>
      </c>
      <c r="I11" s="5">
        <v>2</v>
      </c>
      <c r="J11" s="23">
        <v>-1608.37</v>
      </c>
    </row>
    <row r="12" spans="1:12">
      <c r="A12" s="6" t="s">
        <v>24</v>
      </c>
      <c r="B12" s="7">
        <v>42632</v>
      </c>
      <c r="C12" s="6" t="s">
        <v>25</v>
      </c>
      <c r="D12" s="6" t="s">
        <v>6</v>
      </c>
      <c r="E12" s="6" t="s">
        <v>26</v>
      </c>
      <c r="F12" s="24">
        <v>1607</v>
      </c>
      <c r="G12" s="9">
        <v>2</v>
      </c>
      <c r="H12" s="24"/>
      <c r="I12" s="10"/>
      <c r="J12" s="24">
        <v>-1.37</v>
      </c>
      <c r="K12" s="6" t="s">
        <v>180</v>
      </c>
      <c r="L12" s="11">
        <f>+F12-H11</f>
        <v>-0.15000000000009095</v>
      </c>
    </row>
    <row r="13" spans="1:12">
      <c r="A13" s="1" t="s">
        <v>198</v>
      </c>
      <c r="B13" s="2">
        <v>42642</v>
      </c>
      <c r="C13" s="1" t="s">
        <v>199</v>
      </c>
      <c r="D13" s="1" t="s">
        <v>6</v>
      </c>
      <c r="E13" s="1" t="s">
        <v>201</v>
      </c>
      <c r="G13" s="19"/>
      <c r="H13" s="25">
        <v>530.04999999999995</v>
      </c>
      <c r="I13" s="20">
        <v>3</v>
      </c>
      <c r="J13" s="25">
        <v>-531.41999999999996</v>
      </c>
      <c r="K13" s="18"/>
      <c r="L13" s="11"/>
    </row>
    <row r="14" spans="1:12">
      <c r="A14" s="6" t="s">
        <v>202</v>
      </c>
      <c r="B14" s="7">
        <v>42661</v>
      </c>
      <c r="C14" s="6" t="s">
        <v>25</v>
      </c>
      <c r="D14" s="6" t="s">
        <v>10</v>
      </c>
      <c r="E14" s="6" t="s">
        <v>204</v>
      </c>
      <c r="F14" s="24">
        <v>530</v>
      </c>
      <c r="G14" s="9">
        <v>3</v>
      </c>
      <c r="H14" s="27"/>
      <c r="I14" s="10"/>
      <c r="J14" s="27">
        <v>-1.42</v>
      </c>
      <c r="K14" s="6" t="s">
        <v>210</v>
      </c>
      <c r="L14" s="11"/>
    </row>
    <row r="15" spans="1:12">
      <c r="A15" s="1" t="s">
        <v>205</v>
      </c>
      <c r="B15" s="2">
        <v>42673</v>
      </c>
      <c r="C15" s="1">
        <v>225</v>
      </c>
      <c r="D15" s="1" t="s">
        <v>6</v>
      </c>
      <c r="E15" s="1" t="s">
        <v>206</v>
      </c>
      <c r="G15" s="19"/>
      <c r="H15" s="25">
        <v>7083.25</v>
      </c>
      <c r="I15" s="20">
        <v>4</v>
      </c>
      <c r="J15" s="25">
        <v>-7084.67</v>
      </c>
      <c r="K15" s="18"/>
      <c r="L15" s="11"/>
    </row>
    <row r="16" spans="1:12">
      <c r="A16" s="1" t="s">
        <v>207</v>
      </c>
      <c r="B16" s="2">
        <v>42674</v>
      </c>
      <c r="C16" s="1">
        <v>245</v>
      </c>
      <c r="D16" s="1" t="s">
        <v>6</v>
      </c>
      <c r="E16" s="1" t="s">
        <v>206</v>
      </c>
      <c r="G16" s="19"/>
      <c r="H16" s="25">
        <v>7455.98</v>
      </c>
      <c r="I16" s="20">
        <v>4</v>
      </c>
      <c r="J16" s="25">
        <v>-14540.65</v>
      </c>
      <c r="K16" s="18"/>
      <c r="L16" s="11"/>
    </row>
    <row r="17" spans="1:13">
      <c r="A17" s="6" t="s">
        <v>208</v>
      </c>
      <c r="B17" s="7">
        <v>42696</v>
      </c>
      <c r="C17" s="6" t="s">
        <v>25</v>
      </c>
      <c r="D17" s="6" t="s">
        <v>6</v>
      </c>
      <c r="E17" s="6" t="s">
        <v>209</v>
      </c>
      <c r="F17" s="24">
        <v>14539</v>
      </c>
      <c r="G17" s="9">
        <v>4</v>
      </c>
      <c r="H17" s="27"/>
      <c r="I17" s="10"/>
      <c r="J17" s="27">
        <v>-1.65</v>
      </c>
      <c r="K17" s="6" t="s">
        <v>209</v>
      </c>
    </row>
    <row r="18" spans="1:13">
      <c r="A18" s="12" t="s">
        <v>246</v>
      </c>
      <c r="B18" s="13">
        <v>42727</v>
      </c>
      <c r="C18" s="12">
        <v>45</v>
      </c>
      <c r="D18" s="12"/>
      <c r="E18" s="12" t="s">
        <v>7</v>
      </c>
      <c r="F18" s="34"/>
      <c r="G18" s="14"/>
      <c r="H18" s="26">
        <v>1606.15</v>
      </c>
      <c r="I18" s="15"/>
      <c r="J18" s="34">
        <v>1608</v>
      </c>
      <c r="K18" s="12"/>
    </row>
    <row r="19" spans="1:13">
      <c r="B19" s="2"/>
      <c r="F19" s="25"/>
    </row>
    <row r="20" spans="1:13">
      <c r="B20" s="2"/>
      <c r="F20" s="25"/>
    </row>
    <row r="22" spans="1:13">
      <c r="A22" s="16" t="s">
        <v>1</v>
      </c>
    </row>
    <row r="24" spans="1:13">
      <c r="E24" s="1" t="s">
        <v>4</v>
      </c>
      <c r="J24" s="23">
        <v>-30048.65</v>
      </c>
    </row>
    <row r="25" spans="1:13">
      <c r="A25" s="1" t="s">
        <v>29</v>
      </c>
      <c r="B25" s="2">
        <v>42377</v>
      </c>
      <c r="C25" s="1" t="s">
        <v>30</v>
      </c>
      <c r="D25" s="1" t="s">
        <v>6</v>
      </c>
      <c r="E25" s="1" t="s">
        <v>31</v>
      </c>
      <c r="H25" s="23">
        <v>13392.86</v>
      </c>
      <c r="I25" s="5">
        <v>1</v>
      </c>
      <c r="J25" s="23">
        <v>-43441.51</v>
      </c>
    </row>
    <row r="26" spans="1:13">
      <c r="A26" s="1" t="s">
        <v>32</v>
      </c>
      <c r="B26" s="2">
        <v>42377</v>
      </c>
      <c r="C26" s="1" t="s">
        <v>33</v>
      </c>
      <c r="D26" s="1" t="s">
        <v>6</v>
      </c>
      <c r="E26" s="1" t="s">
        <v>34</v>
      </c>
      <c r="H26" s="23">
        <v>13392.86</v>
      </c>
      <c r="I26" s="5">
        <v>1</v>
      </c>
      <c r="J26" s="23">
        <v>-56834.37</v>
      </c>
    </row>
    <row r="27" spans="1:13">
      <c r="A27" s="1" t="s">
        <v>35</v>
      </c>
      <c r="B27" s="2">
        <v>42380</v>
      </c>
      <c r="C27" s="1">
        <v>299</v>
      </c>
      <c r="D27" s="1" t="s">
        <v>6</v>
      </c>
      <c r="E27" s="1" t="s">
        <v>36</v>
      </c>
      <c r="H27" s="23">
        <v>3689.05</v>
      </c>
      <c r="I27" s="5">
        <v>1</v>
      </c>
      <c r="J27" s="23">
        <v>-60523.42</v>
      </c>
    </row>
    <row r="28" spans="1:13">
      <c r="A28" s="6" t="s">
        <v>37</v>
      </c>
      <c r="B28" s="7">
        <v>42387</v>
      </c>
      <c r="C28" s="6" t="s">
        <v>38</v>
      </c>
      <c r="D28" s="6" t="s">
        <v>6</v>
      </c>
      <c r="E28" s="6" t="s">
        <v>39</v>
      </c>
      <c r="F28" s="24">
        <v>32187.99</v>
      </c>
      <c r="G28" s="9" t="s">
        <v>177</v>
      </c>
      <c r="H28" s="24"/>
      <c r="I28" s="10"/>
      <c r="J28" s="24">
        <v>-28335.43</v>
      </c>
      <c r="K28" s="6" t="s">
        <v>181</v>
      </c>
      <c r="L28" s="25">
        <f>+F28+F57+J24</f>
        <v>2140.34</v>
      </c>
      <c r="M28" s="1" t="s">
        <v>182</v>
      </c>
    </row>
    <row r="29" spans="1:13">
      <c r="A29" s="12" t="s">
        <v>40</v>
      </c>
      <c r="B29" s="13">
        <v>42417</v>
      </c>
      <c r="C29" s="12" t="s">
        <v>38</v>
      </c>
      <c r="D29" s="12" t="s">
        <v>6</v>
      </c>
      <c r="E29" s="12" t="s">
        <v>39</v>
      </c>
      <c r="F29" s="26">
        <v>30475</v>
      </c>
      <c r="G29" s="14">
        <v>1</v>
      </c>
      <c r="H29" s="26"/>
      <c r="I29" s="15"/>
      <c r="J29" s="26">
        <v>2139.5700000000002</v>
      </c>
      <c r="K29" s="6" t="s">
        <v>183</v>
      </c>
      <c r="L29" s="11">
        <f>+F29-H27-H26-H25</f>
        <v>0.22999999999956344</v>
      </c>
    </row>
    <row r="30" spans="1:13">
      <c r="A30" s="1" t="s">
        <v>41</v>
      </c>
      <c r="B30" s="2">
        <v>42418</v>
      </c>
      <c r="C30" s="1">
        <v>313</v>
      </c>
      <c r="D30" s="1" t="s">
        <v>6</v>
      </c>
      <c r="E30" s="1" t="s">
        <v>36</v>
      </c>
      <c r="H30" s="23">
        <v>3689.05</v>
      </c>
      <c r="I30" s="5">
        <v>2</v>
      </c>
      <c r="J30" s="23">
        <v>-1549.48</v>
      </c>
    </row>
    <row r="31" spans="1:13">
      <c r="A31" s="1" t="s">
        <v>42</v>
      </c>
      <c r="B31" s="2">
        <v>42418</v>
      </c>
      <c r="C31" s="1" t="s">
        <v>43</v>
      </c>
      <c r="D31" s="1" t="s">
        <v>6</v>
      </c>
      <c r="E31" s="1" t="s">
        <v>44</v>
      </c>
      <c r="H31" s="23">
        <v>13392.86</v>
      </c>
      <c r="I31" s="5">
        <v>2</v>
      </c>
      <c r="J31" s="23">
        <v>-14942.34</v>
      </c>
    </row>
    <row r="32" spans="1:13">
      <c r="A32" s="1" t="s">
        <v>45</v>
      </c>
      <c r="B32" s="2">
        <v>42418</v>
      </c>
      <c r="C32" s="1" t="s">
        <v>46</v>
      </c>
      <c r="D32" s="1" t="s">
        <v>6</v>
      </c>
      <c r="E32" s="1" t="s">
        <v>34</v>
      </c>
      <c r="H32" s="23">
        <v>13392.86</v>
      </c>
      <c r="I32" s="5">
        <v>2</v>
      </c>
      <c r="J32" s="23">
        <v>-28335.200000000001</v>
      </c>
    </row>
    <row r="33" spans="1:12">
      <c r="A33" s="1" t="s">
        <v>47</v>
      </c>
      <c r="B33" s="2">
        <v>42436</v>
      </c>
      <c r="C33" s="1" t="s">
        <v>48</v>
      </c>
      <c r="D33" s="1" t="s">
        <v>6</v>
      </c>
      <c r="E33" s="1" t="s">
        <v>34</v>
      </c>
      <c r="H33" s="23">
        <v>13392.86</v>
      </c>
      <c r="I33" s="5">
        <v>3</v>
      </c>
      <c r="J33" s="23">
        <v>-41728.06</v>
      </c>
    </row>
    <row r="34" spans="1:12">
      <c r="A34" s="1" t="s">
        <v>49</v>
      </c>
      <c r="B34" s="2">
        <v>42436</v>
      </c>
      <c r="C34" s="1" t="s">
        <v>50</v>
      </c>
      <c r="D34" s="1" t="s">
        <v>6</v>
      </c>
      <c r="E34" s="1" t="s">
        <v>44</v>
      </c>
      <c r="H34" s="23">
        <v>13392.86</v>
      </c>
      <c r="I34" s="5">
        <v>3</v>
      </c>
      <c r="J34" s="23">
        <v>-55120.92</v>
      </c>
    </row>
    <row r="35" spans="1:12">
      <c r="A35" s="1" t="s">
        <v>51</v>
      </c>
      <c r="B35" s="2">
        <v>42444</v>
      </c>
      <c r="C35" s="1">
        <v>322</v>
      </c>
      <c r="D35" s="1" t="s">
        <v>6</v>
      </c>
      <c r="E35" s="1" t="s">
        <v>52</v>
      </c>
      <c r="H35" s="23">
        <v>3689.05</v>
      </c>
      <c r="I35" s="5">
        <v>3</v>
      </c>
      <c r="J35" s="23">
        <v>-58809.97</v>
      </c>
    </row>
    <row r="36" spans="1:12">
      <c r="A36" s="6" t="s">
        <v>53</v>
      </c>
      <c r="B36" s="7">
        <v>42446</v>
      </c>
      <c r="C36" s="6" t="s">
        <v>9</v>
      </c>
      <c r="D36" s="6" t="s">
        <v>6</v>
      </c>
      <c r="E36" s="6" t="s">
        <v>39</v>
      </c>
      <c r="F36" s="24">
        <v>30475</v>
      </c>
      <c r="G36" s="9">
        <v>2</v>
      </c>
      <c r="H36" s="24"/>
      <c r="I36" s="10"/>
      <c r="J36" s="24">
        <v>-28334.97</v>
      </c>
      <c r="K36" s="6" t="s">
        <v>184</v>
      </c>
      <c r="L36" s="11">
        <f>+F36-H30-H31-H32</f>
        <v>0.22999999999956344</v>
      </c>
    </row>
    <row r="37" spans="1:12">
      <c r="A37" s="1" t="s">
        <v>54</v>
      </c>
      <c r="B37" s="2">
        <v>42465</v>
      </c>
      <c r="C37" s="1">
        <v>326</v>
      </c>
      <c r="D37" s="1" t="s">
        <v>6</v>
      </c>
      <c r="E37" s="1" t="s">
        <v>55</v>
      </c>
      <c r="H37" s="23">
        <v>3689.05</v>
      </c>
      <c r="I37" s="5">
        <v>4</v>
      </c>
      <c r="J37" s="23">
        <v>-32024.02</v>
      </c>
    </row>
    <row r="38" spans="1:12">
      <c r="A38" s="1" t="s">
        <v>56</v>
      </c>
      <c r="B38" s="2">
        <v>42466</v>
      </c>
      <c r="C38" s="1" t="s">
        <v>57</v>
      </c>
      <c r="D38" s="1" t="s">
        <v>6</v>
      </c>
      <c r="E38" s="1" t="s">
        <v>44</v>
      </c>
      <c r="H38" s="23">
        <v>13392.86</v>
      </c>
      <c r="I38" s="5">
        <v>4</v>
      </c>
      <c r="J38" s="23">
        <v>-45416.88</v>
      </c>
    </row>
    <row r="39" spans="1:12">
      <c r="A39" s="1" t="s">
        <v>58</v>
      </c>
      <c r="B39" s="2">
        <v>42466</v>
      </c>
      <c r="C39" s="1" t="s">
        <v>57</v>
      </c>
      <c r="D39" s="1" t="s">
        <v>6</v>
      </c>
      <c r="E39" s="1" t="s">
        <v>34</v>
      </c>
      <c r="H39" s="23">
        <v>13392.86</v>
      </c>
      <c r="I39" s="5">
        <v>4</v>
      </c>
      <c r="J39" s="23">
        <v>-58809.74</v>
      </c>
    </row>
    <row r="40" spans="1:12">
      <c r="A40" s="6" t="s">
        <v>8</v>
      </c>
      <c r="B40" s="7">
        <v>42480</v>
      </c>
      <c r="C40" s="6" t="s">
        <v>9</v>
      </c>
      <c r="D40" s="6" t="s">
        <v>10</v>
      </c>
      <c r="E40" s="6" t="s">
        <v>59</v>
      </c>
      <c r="F40" s="24">
        <v>30475</v>
      </c>
      <c r="G40" s="9">
        <v>3</v>
      </c>
      <c r="H40" s="24"/>
      <c r="I40" s="10"/>
      <c r="J40" s="24">
        <v>-28334.74</v>
      </c>
      <c r="K40" s="6" t="s">
        <v>178</v>
      </c>
      <c r="L40" s="11">
        <f>+F40-H33-H34-H35</f>
        <v>0.22999999999865395</v>
      </c>
    </row>
    <row r="41" spans="1:12">
      <c r="A41" s="1" t="s">
        <v>60</v>
      </c>
      <c r="B41" s="2">
        <v>42499</v>
      </c>
      <c r="C41" s="1" t="s">
        <v>61</v>
      </c>
      <c r="D41" s="1" t="s">
        <v>6</v>
      </c>
      <c r="E41" s="1" t="s">
        <v>44</v>
      </c>
      <c r="H41" s="23">
        <v>13392.86</v>
      </c>
      <c r="I41" s="5">
        <v>5</v>
      </c>
      <c r="J41" s="23">
        <v>-41727.599999999999</v>
      </c>
    </row>
    <row r="42" spans="1:12">
      <c r="A42" s="1" t="s">
        <v>62</v>
      </c>
      <c r="B42" s="2">
        <v>42499</v>
      </c>
      <c r="C42" s="1" t="s">
        <v>63</v>
      </c>
      <c r="D42" s="1" t="s">
        <v>6</v>
      </c>
      <c r="E42" s="1" t="s">
        <v>34</v>
      </c>
      <c r="H42" s="23">
        <v>13392.86</v>
      </c>
      <c r="I42" s="5">
        <v>5</v>
      </c>
      <c r="J42" s="23">
        <v>-55120.46</v>
      </c>
    </row>
    <row r="43" spans="1:12">
      <c r="A43" s="1" t="s">
        <v>64</v>
      </c>
      <c r="B43" s="2">
        <v>42520</v>
      </c>
      <c r="C43" s="1">
        <v>331</v>
      </c>
      <c r="D43" s="1" t="s">
        <v>6</v>
      </c>
      <c r="E43" s="1" t="s">
        <v>36</v>
      </c>
      <c r="H43" s="23">
        <v>4749.12</v>
      </c>
      <c r="I43" s="5">
        <v>5</v>
      </c>
      <c r="J43" s="23">
        <v>-59869.58</v>
      </c>
    </row>
    <row r="44" spans="1:12">
      <c r="A44" s="6" t="s">
        <v>65</v>
      </c>
      <c r="B44" s="7">
        <v>42521</v>
      </c>
      <c r="C44" s="6" t="s">
        <v>25</v>
      </c>
      <c r="D44" s="6" t="s">
        <v>6</v>
      </c>
      <c r="E44" s="6" t="s">
        <v>66</v>
      </c>
      <c r="F44" s="24">
        <v>30475</v>
      </c>
      <c r="G44" s="9">
        <v>4</v>
      </c>
      <c r="H44" s="24"/>
      <c r="I44" s="10"/>
      <c r="J44" s="24">
        <v>-29394.58</v>
      </c>
      <c r="K44" s="6" t="s">
        <v>185</v>
      </c>
      <c r="L44" s="11">
        <f>+F44-H37-H38-H39</f>
        <v>0.22999999999956344</v>
      </c>
    </row>
    <row r="45" spans="1:12">
      <c r="A45" s="1" t="s">
        <v>67</v>
      </c>
      <c r="B45" s="2">
        <v>42522</v>
      </c>
      <c r="C45" s="1" t="s">
        <v>68</v>
      </c>
      <c r="D45" s="1" t="s">
        <v>6</v>
      </c>
      <c r="E45" s="1" t="s">
        <v>44</v>
      </c>
      <c r="H45" s="23">
        <v>13392.86</v>
      </c>
      <c r="I45" s="5">
        <v>6</v>
      </c>
      <c r="J45" s="23">
        <v>-42787.44</v>
      </c>
    </row>
    <row r="46" spans="1:12">
      <c r="A46" s="1" t="s">
        <v>69</v>
      </c>
      <c r="B46" s="2">
        <v>42522</v>
      </c>
      <c r="C46" s="1" t="s">
        <v>70</v>
      </c>
      <c r="D46" s="1" t="s">
        <v>6</v>
      </c>
      <c r="E46" s="1" t="s">
        <v>34</v>
      </c>
      <c r="H46" s="23">
        <v>13392.86</v>
      </c>
      <c r="I46" s="5">
        <v>6</v>
      </c>
      <c r="J46" s="23">
        <v>-56180.3</v>
      </c>
    </row>
    <row r="47" spans="1:12">
      <c r="A47" s="1" t="s">
        <v>71</v>
      </c>
      <c r="B47" s="2">
        <v>42530</v>
      </c>
      <c r="C47" s="1">
        <v>336</v>
      </c>
      <c r="D47" s="1" t="s">
        <v>6</v>
      </c>
      <c r="E47" s="1" t="s">
        <v>36</v>
      </c>
      <c r="H47" s="23">
        <v>4749.12</v>
      </c>
      <c r="I47" s="5">
        <v>6</v>
      </c>
      <c r="J47" s="23">
        <v>-60929.42</v>
      </c>
    </row>
    <row r="48" spans="1:12">
      <c r="A48" s="6" t="s">
        <v>72</v>
      </c>
      <c r="B48" s="7">
        <v>42539</v>
      </c>
      <c r="C48" s="6" t="s">
        <v>38</v>
      </c>
      <c r="D48" s="6" t="s">
        <v>10</v>
      </c>
      <c r="E48" s="6" t="s">
        <v>73</v>
      </c>
      <c r="F48" s="24">
        <v>31535</v>
      </c>
      <c r="G48" s="9">
        <v>5</v>
      </c>
      <c r="H48" s="24"/>
      <c r="I48" s="10"/>
      <c r="J48" s="24">
        <v>-29394.42</v>
      </c>
      <c r="K48" s="6" t="s">
        <v>186</v>
      </c>
      <c r="L48" s="11">
        <f>+F48-H43-H42-H41</f>
        <v>0.15999999999985448</v>
      </c>
    </row>
    <row r="49" spans="1:13">
      <c r="A49" s="1" t="s">
        <v>74</v>
      </c>
      <c r="B49" s="2">
        <v>42551</v>
      </c>
      <c r="C49" s="1">
        <v>346</v>
      </c>
      <c r="D49" s="1" t="s">
        <v>6</v>
      </c>
      <c r="E49" s="1" t="s">
        <v>55</v>
      </c>
      <c r="H49" s="23">
        <v>4749.12</v>
      </c>
      <c r="I49" s="5" t="s">
        <v>187</v>
      </c>
      <c r="J49" s="23">
        <v>-34143.54</v>
      </c>
    </row>
    <row r="50" spans="1:13">
      <c r="A50" s="1" t="s">
        <v>75</v>
      </c>
      <c r="B50" s="2">
        <v>42551</v>
      </c>
      <c r="C50" s="1" t="s">
        <v>76</v>
      </c>
      <c r="D50" s="1" t="s">
        <v>6</v>
      </c>
      <c r="E50" s="1" t="s">
        <v>77</v>
      </c>
      <c r="F50" s="23">
        <v>4749.12</v>
      </c>
      <c r="G50" s="4" t="s">
        <v>187</v>
      </c>
      <c r="J50" s="23">
        <v>-29394.42</v>
      </c>
    </row>
    <row r="51" spans="1:13">
      <c r="A51" s="1" t="s">
        <v>78</v>
      </c>
      <c r="B51" s="2">
        <v>42552</v>
      </c>
      <c r="C51" s="1" t="s">
        <v>79</v>
      </c>
      <c r="D51" s="1" t="s">
        <v>6</v>
      </c>
      <c r="E51" s="1" t="s">
        <v>44</v>
      </c>
      <c r="H51" s="23">
        <v>13392.86</v>
      </c>
      <c r="I51" s="5">
        <v>7</v>
      </c>
      <c r="J51" s="23">
        <v>-42787.28</v>
      </c>
    </row>
    <row r="52" spans="1:13">
      <c r="A52" s="1" t="s">
        <v>80</v>
      </c>
      <c r="B52" s="2">
        <v>42552</v>
      </c>
      <c r="C52" s="1" t="s">
        <v>79</v>
      </c>
      <c r="D52" s="1" t="s">
        <v>6</v>
      </c>
      <c r="E52" s="1" t="s">
        <v>34</v>
      </c>
      <c r="H52" s="23">
        <v>13392.86</v>
      </c>
      <c r="I52" s="5">
        <v>7</v>
      </c>
      <c r="J52" s="23">
        <v>-56180.14</v>
      </c>
    </row>
    <row r="53" spans="1:13">
      <c r="A53" s="1" t="s">
        <v>81</v>
      </c>
      <c r="B53" s="2">
        <v>42557</v>
      </c>
      <c r="C53" s="1">
        <v>346</v>
      </c>
      <c r="D53" s="1" t="s">
        <v>6</v>
      </c>
      <c r="E53" s="1" t="s">
        <v>82</v>
      </c>
      <c r="F53" s="23">
        <v>4749.12</v>
      </c>
      <c r="G53" s="4" t="s">
        <v>188</v>
      </c>
      <c r="J53" s="23">
        <v>-51431.02</v>
      </c>
    </row>
    <row r="54" spans="1:13">
      <c r="A54" s="1" t="s">
        <v>83</v>
      </c>
      <c r="B54" s="2">
        <v>42557</v>
      </c>
      <c r="C54" s="1" t="s">
        <v>76</v>
      </c>
      <c r="D54" s="1" t="s">
        <v>6</v>
      </c>
      <c r="E54" s="1" t="s">
        <v>84</v>
      </c>
      <c r="H54" s="23">
        <v>4749.12</v>
      </c>
      <c r="I54" s="5" t="s">
        <v>188</v>
      </c>
      <c r="J54" s="23">
        <v>-56180.14</v>
      </c>
    </row>
    <row r="55" spans="1:13">
      <c r="A55" s="1" t="s">
        <v>85</v>
      </c>
      <c r="B55" s="2">
        <v>42566</v>
      </c>
      <c r="C55" s="1">
        <v>358</v>
      </c>
      <c r="D55" s="1" t="s">
        <v>6</v>
      </c>
      <c r="E55" s="1" t="s">
        <v>55</v>
      </c>
      <c r="H55" s="23">
        <v>4749.12</v>
      </c>
      <c r="I55" s="5">
        <v>7</v>
      </c>
      <c r="J55" s="23">
        <v>-60929.26</v>
      </c>
    </row>
    <row r="56" spans="1:13">
      <c r="A56" s="6" t="s">
        <v>86</v>
      </c>
      <c r="B56" s="7">
        <v>42569</v>
      </c>
      <c r="C56" s="6" t="s">
        <v>25</v>
      </c>
      <c r="D56" s="6" t="s">
        <v>6</v>
      </c>
      <c r="E56" s="6" t="s">
        <v>87</v>
      </c>
      <c r="F56" s="24">
        <v>36284</v>
      </c>
      <c r="G56" s="9">
        <v>6</v>
      </c>
      <c r="H56" s="24"/>
      <c r="I56" s="10"/>
      <c r="J56" s="24">
        <v>-24645.26</v>
      </c>
      <c r="K56" s="6" t="s">
        <v>87</v>
      </c>
      <c r="L56" s="25">
        <f>+F56-H45-H46-H47</f>
        <v>4749.1599999999989</v>
      </c>
      <c r="M56" s="1" t="s">
        <v>182</v>
      </c>
    </row>
    <row r="57" spans="1:13">
      <c r="A57" s="1" t="s">
        <v>15</v>
      </c>
      <c r="B57" s="2">
        <v>42581</v>
      </c>
      <c r="C57" s="1" t="s">
        <v>16</v>
      </c>
      <c r="D57" s="1" t="s">
        <v>6</v>
      </c>
      <c r="E57" s="1" t="s">
        <v>17</v>
      </c>
      <c r="F57" s="23">
        <v>1</v>
      </c>
      <c r="G57" s="4" t="s">
        <v>177</v>
      </c>
      <c r="J57" s="23">
        <v>-24644.26</v>
      </c>
    </row>
    <row r="58" spans="1:13">
      <c r="A58" s="1" t="s">
        <v>88</v>
      </c>
      <c r="B58" s="2">
        <v>42584</v>
      </c>
      <c r="C58" s="1">
        <v>359</v>
      </c>
      <c r="D58" s="1" t="s">
        <v>6</v>
      </c>
      <c r="E58" s="1" t="s">
        <v>36</v>
      </c>
      <c r="H58" s="23">
        <v>4749.12</v>
      </c>
      <c r="I58" s="5">
        <v>8</v>
      </c>
      <c r="J58" s="23">
        <v>-29393.38</v>
      </c>
    </row>
    <row r="59" spans="1:13">
      <c r="A59" s="1" t="s">
        <v>89</v>
      </c>
      <c r="B59" s="2">
        <v>42584</v>
      </c>
      <c r="C59" s="1" t="s">
        <v>90</v>
      </c>
      <c r="D59" s="1" t="s">
        <v>6</v>
      </c>
      <c r="E59" s="1" t="s">
        <v>91</v>
      </c>
      <c r="H59" s="23">
        <v>13392.86</v>
      </c>
      <c r="I59" s="5">
        <v>8</v>
      </c>
      <c r="J59" s="23">
        <v>-42786.239999999998</v>
      </c>
    </row>
    <row r="60" spans="1:13">
      <c r="A60" s="1" t="s">
        <v>92</v>
      </c>
      <c r="B60" s="2">
        <v>42584</v>
      </c>
      <c r="C60" s="1" t="s">
        <v>93</v>
      </c>
      <c r="D60" s="1" t="s">
        <v>6</v>
      </c>
      <c r="E60" s="1" t="s">
        <v>94</v>
      </c>
      <c r="H60" s="23">
        <v>13392.86</v>
      </c>
      <c r="I60" s="5">
        <v>8</v>
      </c>
      <c r="J60" s="23">
        <v>-56179.1</v>
      </c>
    </row>
    <row r="61" spans="1:13">
      <c r="A61" s="6" t="s">
        <v>95</v>
      </c>
      <c r="B61" s="7">
        <v>42599</v>
      </c>
      <c r="C61" s="6" t="s">
        <v>25</v>
      </c>
      <c r="D61" s="6" t="s">
        <v>6</v>
      </c>
      <c r="E61" s="6" t="s">
        <v>96</v>
      </c>
      <c r="F61" s="24">
        <v>31535</v>
      </c>
      <c r="G61" s="9">
        <v>7</v>
      </c>
      <c r="H61" s="24"/>
      <c r="I61" s="10"/>
      <c r="J61" s="24">
        <v>-24644.1</v>
      </c>
      <c r="K61" s="6" t="s">
        <v>189</v>
      </c>
      <c r="L61" s="11">
        <f>+F61-H51-H52-H55</f>
        <v>0.15999999999894499</v>
      </c>
    </row>
    <row r="62" spans="1:13">
      <c r="A62" s="1" t="s">
        <v>97</v>
      </c>
      <c r="B62" s="2">
        <v>42614</v>
      </c>
      <c r="C62" s="1" t="s">
        <v>98</v>
      </c>
      <c r="D62" s="1" t="s">
        <v>6</v>
      </c>
      <c r="E62" s="1" t="s">
        <v>99</v>
      </c>
      <c r="H62" s="23">
        <v>13392.86</v>
      </c>
      <c r="I62" s="5">
        <v>9</v>
      </c>
      <c r="J62" s="23">
        <v>-38036.959999999999</v>
      </c>
    </row>
    <row r="63" spans="1:13">
      <c r="A63" s="1" t="s">
        <v>100</v>
      </c>
      <c r="B63" s="2">
        <v>42614</v>
      </c>
      <c r="C63" s="1" t="s">
        <v>101</v>
      </c>
      <c r="D63" s="1" t="s">
        <v>6</v>
      </c>
      <c r="E63" s="1" t="s">
        <v>34</v>
      </c>
      <c r="H63" s="23">
        <v>13392.86</v>
      </c>
      <c r="I63" s="5">
        <v>9</v>
      </c>
      <c r="J63" s="23">
        <v>-51429.82</v>
      </c>
    </row>
    <row r="64" spans="1:13">
      <c r="A64" s="6" t="s">
        <v>24</v>
      </c>
      <c r="B64" s="7">
        <v>42632</v>
      </c>
      <c r="C64" s="6" t="s">
        <v>25</v>
      </c>
      <c r="D64" s="6" t="s">
        <v>6</v>
      </c>
      <c r="E64" s="6" t="s">
        <v>26</v>
      </c>
      <c r="F64" s="24">
        <v>31535</v>
      </c>
      <c r="G64" s="9">
        <v>8</v>
      </c>
      <c r="H64" s="24"/>
      <c r="I64" s="10"/>
      <c r="J64" s="24">
        <v>-19894.82</v>
      </c>
      <c r="K64" s="6" t="s">
        <v>180</v>
      </c>
      <c r="L64" s="11">
        <f>+F64-H58-H59-H60</f>
        <v>0.15999999999985448</v>
      </c>
    </row>
    <row r="65" spans="1:14">
      <c r="A65" s="1" t="s">
        <v>211</v>
      </c>
      <c r="B65" s="2">
        <v>42636</v>
      </c>
      <c r="C65" s="1">
        <v>370</v>
      </c>
      <c r="D65" s="1" t="s">
        <v>200</v>
      </c>
      <c r="E65" s="1" t="s">
        <v>212</v>
      </c>
      <c r="F65" s="25"/>
      <c r="H65" s="25">
        <v>4749.12</v>
      </c>
      <c r="I65" s="5">
        <v>9</v>
      </c>
      <c r="J65" s="25">
        <v>-24643.94</v>
      </c>
    </row>
    <row r="66" spans="1:14">
      <c r="A66" s="1" t="s">
        <v>213</v>
      </c>
      <c r="B66" s="2">
        <v>42646</v>
      </c>
      <c r="C66" s="1" t="s">
        <v>214</v>
      </c>
      <c r="D66" s="1" t="s">
        <v>200</v>
      </c>
      <c r="E66" s="1" t="s">
        <v>44</v>
      </c>
      <c r="F66" s="25"/>
      <c r="H66" s="25">
        <v>13392.86</v>
      </c>
      <c r="I66" s="5">
        <v>10</v>
      </c>
      <c r="J66" s="25">
        <v>-38036.800000000003</v>
      </c>
    </row>
    <row r="67" spans="1:14">
      <c r="A67" s="1" t="s">
        <v>215</v>
      </c>
      <c r="B67" s="2">
        <v>42646</v>
      </c>
      <c r="C67" s="1" t="s">
        <v>216</v>
      </c>
      <c r="D67" s="1" t="s">
        <v>200</v>
      </c>
      <c r="E67" s="1" t="s">
        <v>34</v>
      </c>
      <c r="F67" s="25"/>
      <c r="H67" s="25">
        <v>13392.86</v>
      </c>
      <c r="I67" s="5">
        <v>10</v>
      </c>
      <c r="J67" s="25">
        <v>-51429.66</v>
      </c>
    </row>
    <row r="68" spans="1:14">
      <c r="A68" s="6" t="s">
        <v>202</v>
      </c>
      <c r="B68" s="7">
        <v>42661</v>
      </c>
      <c r="C68" s="6" t="s">
        <v>25</v>
      </c>
      <c r="D68" s="6" t="s">
        <v>203</v>
      </c>
      <c r="E68" s="6" t="s">
        <v>204</v>
      </c>
      <c r="F68" s="27">
        <v>31535</v>
      </c>
      <c r="G68" s="9">
        <v>9</v>
      </c>
      <c r="H68" s="27"/>
      <c r="I68" s="10"/>
      <c r="J68" s="27">
        <v>-19894.66</v>
      </c>
      <c r="K68" s="6" t="s">
        <v>210</v>
      </c>
    </row>
    <row r="69" spans="1:14">
      <c r="A69" s="1" t="s">
        <v>217</v>
      </c>
      <c r="B69" s="2">
        <v>42663</v>
      </c>
      <c r="C69" s="1">
        <v>371</v>
      </c>
      <c r="D69" s="1" t="s">
        <v>200</v>
      </c>
      <c r="E69" s="1" t="s">
        <v>52</v>
      </c>
      <c r="F69" s="25"/>
      <c r="H69" s="25">
        <v>4749.12</v>
      </c>
      <c r="I69" s="5">
        <v>10</v>
      </c>
      <c r="J69" s="25">
        <v>-24643.78</v>
      </c>
    </row>
    <row r="70" spans="1:14">
      <c r="A70" s="1" t="s">
        <v>218</v>
      </c>
      <c r="B70" s="2">
        <v>42677</v>
      </c>
      <c r="C70" s="1" t="s">
        <v>219</v>
      </c>
      <c r="D70" s="1" t="s">
        <v>200</v>
      </c>
      <c r="E70" s="1" t="s">
        <v>44</v>
      </c>
      <c r="F70" s="25"/>
      <c r="H70" s="25">
        <v>13392.86</v>
      </c>
      <c r="I70" s="5">
        <v>11</v>
      </c>
      <c r="J70" s="25">
        <v>-38036.639999999999</v>
      </c>
    </row>
    <row r="71" spans="1:14">
      <c r="A71" s="1" t="s">
        <v>220</v>
      </c>
      <c r="B71" s="2">
        <v>42677</v>
      </c>
      <c r="C71" s="1" t="s">
        <v>221</v>
      </c>
      <c r="D71" s="1" t="s">
        <v>200</v>
      </c>
      <c r="E71" s="1" t="s">
        <v>34</v>
      </c>
      <c r="F71" s="25"/>
      <c r="H71" s="25">
        <v>13392.86</v>
      </c>
      <c r="I71" s="5">
        <v>11</v>
      </c>
      <c r="J71" s="25">
        <v>-51429.5</v>
      </c>
    </row>
    <row r="72" spans="1:14">
      <c r="A72" s="6" t="s">
        <v>208</v>
      </c>
      <c r="B72" s="7">
        <v>42696</v>
      </c>
      <c r="C72" s="6" t="s">
        <v>25</v>
      </c>
      <c r="D72" s="6" t="s">
        <v>203</v>
      </c>
      <c r="E72" s="6" t="s">
        <v>209</v>
      </c>
      <c r="F72" s="27">
        <v>31535</v>
      </c>
      <c r="G72" s="9">
        <v>10</v>
      </c>
      <c r="H72" s="27"/>
      <c r="I72" s="10"/>
      <c r="J72" s="27">
        <v>-19894.5</v>
      </c>
      <c r="K72" s="6" t="s">
        <v>209</v>
      </c>
    </row>
    <row r="73" spans="1:14">
      <c r="A73" s="1" t="s">
        <v>222</v>
      </c>
      <c r="B73" s="2">
        <v>42703</v>
      </c>
      <c r="C73" s="1">
        <v>377</v>
      </c>
      <c r="D73" s="1" t="s">
        <v>200</v>
      </c>
      <c r="E73" s="1" t="s">
        <v>55</v>
      </c>
      <c r="F73" s="25"/>
      <c r="H73" s="25">
        <v>4749.12</v>
      </c>
      <c r="I73" s="5">
        <v>11</v>
      </c>
      <c r="J73" s="25">
        <v>-24643.62</v>
      </c>
    </row>
    <row r="74" spans="1:14">
      <c r="A74" s="1" t="s">
        <v>223</v>
      </c>
      <c r="B74" s="2">
        <v>42710</v>
      </c>
      <c r="C74" s="1" t="s">
        <v>224</v>
      </c>
      <c r="D74" s="1" t="s">
        <v>200</v>
      </c>
      <c r="E74" s="1" t="s">
        <v>225</v>
      </c>
      <c r="F74" s="25"/>
      <c r="H74" s="25">
        <v>8000</v>
      </c>
      <c r="I74" s="5" t="s">
        <v>235</v>
      </c>
      <c r="J74" s="25">
        <v>-32643.62</v>
      </c>
    </row>
    <row r="75" spans="1:14">
      <c r="A75" s="1" t="s">
        <v>226</v>
      </c>
      <c r="B75" s="2">
        <v>42710</v>
      </c>
      <c r="C75" s="1" t="s">
        <v>224</v>
      </c>
      <c r="D75" s="1" t="s">
        <v>200</v>
      </c>
      <c r="E75" s="1" t="s">
        <v>227</v>
      </c>
      <c r="F75" s="25">
        <v>8000</v>
      </c>
      <c r="G75" s="4" t="s">
        <v>235</v>
      </c>
      <c r="H75" s="25"/>
      <c r="J75" s="25">
        <v>-24643.62</v>
      </c>
    </row>
    <row r="76" spans="1:14">
      <c r="A76" s="1" t="s">
        <v>228</v>
      </c>
      <c r="B76" s="2">
        <v>42710</v>
      </c>
      <c r="C76" s="1" t="s">
        <v>224</v>
      </c>
      <c r="D76" s="1" t="s">
        <v>200</v>
      </c>
      <c r="E76" s="1" t="s">
        <v>225</v>
      </c>
      <c r="F76" s="25"/>
      <c r="H76" s="25">
        <v>8000</v>
      </c>
      <c r="J76" s="25">
        <v>-32643.62</v>
      </c>
    </row>
    <row r="77" spans="1:14">
      <c r="A77" s="1" t="s">
        <v>229</v>
      </c>
      <c r="B77" s="2">
        <v>42710</v>
      </c>
      <c r="C77" s="1" t="s">
        <v>230</v>
      </c>
      <c r="D77" s="1" t="s">
        <v>200</v>
      </c>
      <c r="E77" s="1" t="s">
        <v>44</v>
      </c>
      <c r="F77" s="25"/>
      <c r="H77" s="25">
        <v>13392.86</v>
      </c>
      <c r="J77" s="25">
        <v>-46036.480000000003</v>
      </c>
      <c r="M77" s="1">
        <v>34786</v>
      </c>
    </row>
    <row r="78" spans="1:14">
      <c r="A78" s="1" t="s">
        <v>231</v>
      </c>
      <c r="B78" s="2">
        <v>42710</v>
      </c>
      <c r="C78" s="1" t="s">
        <v>232</v>
      </c>
      <c r="D78" s="1" t="s">
        <v>200</v>
      </c>
      <c r="E78" s="1" t="s">
        <v>34</v>
      </c>
      <c r="F78" s="25"/>
      <c r="H78" s="25">
        <v>13392.86</v>
      </c>
      <c r="J78" s="25">
        <v>-59429.34</v>
      </c>
      <c r="M78" s="6">
        <v>27894</v>
      </c>
    </row>
    <row r="79" spans="1:14">
      <c r="A79" s="6" t="s">
        <v>233</v>
      </c>
      <c r="B79" s="7">
        <v>42712</v>
      </c>
      <c r="C79" s="6" t="s">
        <v>25</v>
      </c>
      <c r="D79" s="6" t="s">
        <v>203</v>
      </c>
      <c r="E79" s="6" t="s">
        <v>234</v>
      </c>
      <c r="F79" s="27">
        <v>31535</v>
      </c>
      <c r="G79" s="9">
        <v>11</v>
      </c>
      <c r="H79" s="27"/>
      <c r="I79" s="10"/>
      <c r="J79" s="27">
        <v>-27894.34</v>
      </c>
      <c r="K79" s="6" t="s">
        <v>236</v>
      </c>
      <c r="M79" s="1">
        <f>+M77-M78</f>
        <v>6892</v>
      </c>
      <c r="N79" s="1" t="s">
        <v>244</v>
      </c>
    </row>
    <row r="80" spans="1:14">
      <c r="N80" s="1" t="s">
        <v>243</v>
      </c>
    </row>
    <row r="81" spans="1:13">
      <c r="L81" s="21"/>
    </row>
    <row r="82" spans="1:13">
      <c r="L82" s="21"/>
    </row>
    <row r="83" spans="1:13">
      <c r="L83" s="21"/>
    </row>
    <row r="84" spans="1:13">
      <c r="A84" s="16" t="s">
        <v>2</v>
      </c>
    </row>
    <row r="86" spans="1:13">
      <c r="E86" s="1" t="s">
        <v>4</v>
      </c>
      <c r="J86" s="23">
        <v>-35049.49</v>
      </c>
    </row>
    <row r="87" spans="1:13">
      <c r="A87" s="1" t="s">
        <v>29</v>
      </c>
      <c r="B87" s="2">
        <v>42377</v>
      </c>
      <c r="C87" s="1" t="s">
        <v>30</v>
      </c>
      <c r="D87" s="1" t="s">
        <v>6</v>
      </c>
      <c r="E87" s="1" t="s">
        <v>31</v>
      </c>
      <c r="H87" s="23">
        <v>14285.71</v>
      </c>
      <c r="I87" s="5">
        <v>1</v>
      </c>
      <c r="J87" s="23">
        <v>-49335.199999999997</v>
      </c>
    </row>
    <row r="88" spans="1:13">
      <c r="A88" s="1" t="s">
        <v>32</v>
      </c>
      <c r="B88" s="2">
        <v>42377</v>
      </c>
      <c r="C88" s="1" t="s">
        <v>33</v>
      </c>
      <c r="D88" s="1" t="s">
        <v>6</v>
      </c>
      <c r="E88" s="1" t="s">
        <v>34</v>
      </c>
      <c r="H88" s="23">
        <v>14285.71</v>
      </c>
      <c r="I88" s="5">
        <v>1</v>
      </c>
      <c r="J88" s="23">
        <v>-63620.91</v>
      </c>
    </row>
    <row r="89" spans="1:13">
      <c r="A89" s="1" t="s">
        <v>35</v>
      </c>
      <c r="B89" s="2">
        <v>42380</v>
      </c>
      <c r="C89" s="1">
        <v>299</v>
      </c>
      <c r="D89" s="1" t="s">
        <v>6</v>
      </c>
      <c r="E89" s="1" t="s">
        <v>36</v>
      </c>
      <c r="H89" s="23">
        <v>3934.98</v>
      </c>
      <c r="I89" s="5">
        <v>1</v>
      </c>
      <c r="J89" s="23">
        <v>-67555.89</v>
      </c>
    </row>
    <row r="90" spans="1:13">
      <c r="A90" s="6" t="s">
        <v>37</v>
      </c>
      <c r="B90" s="7">
        <v>42387</v>
      </c>
      <c r="C90" s="6" t="s">
        <v>38</v>
      </c>
      <c r="D90" s="6" t="s">
        <v>6</v>
      </c>
      <c r="E90" s="6" t="s">
        <v>102</v>
      </c>
      <c r="F90" s="24">
        <v>34167</v>
      </c>
      <c r="G90" s="9" t="s">
        <v>177</v>
      </c>
      <c r="H90" s="24"/>
      <c r="I90" s="10"/>
      <c r="J90" s="24">
        <v>-33388.89</v>
      </c>
      <c r="K90" s="6" t="s">
        <v>181</v>
      </c>
      <c r="L90" s="22">
        <f>+F90+F121+F122+F123+J86</f>
        <v>-2.4899999999979627</v>
      </c>
      <c r="M90" s="1" t="s">
        <v>190</v>
      </c>
    </row>
    <row r="91" spans="1:13">
      <c r="A91" s="12" t="s">
        <v>40</v>
      </c>
      <c r="B91" s="13">
        <v>42417</v>
      </c>
      <c r="C91" s="12" t="s">
        <v>38</v>
      </c>
      <c r="D91" s="12" t="s">
        <v>6</v>
      </c>
      <c r="E91" s="12" t="s">
        <v>102</v>
      </c>
      <c r="F91" s="26">
        <v>32506</v>
      </c>
      <c r="G91" s="14">
        <v>1</v>
      </c>
      <c r="H91" s="26"/>
      <c r="I91" s="15"/>
      <c r="J91" s="26">
        <v>-882.89</v>
      </c>
      <c r="K91" s="6" t="s">
        <v>183</v>
      </c>
      <c r="L91" s="11">
        <f>+F91-H89-H88-H87</f>
        <v>-0.39999999999781721</v>
      </c>
    </row>
    <row r="92" spans="1:13">
      <c r="A92" s="1" t="s">
        <v>41</v>
      </c>
      <c r="B92" s="2">
        <v>42418</v>
      </c>
      <c r="C92" s="1">
        <v>313</v>
      </c>
      <c r="D92" s="1" t="s">
        <v>6</v>
      </c>
      <c r="E92" s="1" t="s">
        <v>36</v>
      </c>
      <c r="H92" s="23">
        <v>3934.98</v>
      </c>
      <c r="I92" s="5">
        <v>2</v>
      </c>
      <c r="J92" s="23">
        <v>-4817.87</v>
      </c>
    </row>
    <row r="93" spans="1:13">
      <c r="A93" s="1" t="s">
        <v>42</v>
      </c>
      <c r="B93" s="2">
        <v>42418</v>
      </c>
      <c r="C93" s="1" t="s">
        <v>43</v>
      </c>
      <c r="D93" s="1" t="s">
        <v>6</v>
      </c>
      <c r="E93" s="1" t="s">
        <v>44</v>
      </c>
      <c r="H93" s="23">
        <v>14285.71</v>
      </c>
      <c r="I93" s="5">
        <v>2</v>
      </c>
      <c r="J93" s="23">
        <v>-19103.580000000002</v>
      </c>
    </row>
    <row r="94" spans="1:13">
      <c r="A94" s="1" t="s">
        <v>45</v>
      </c>
      <c r="B94" s="2">
        <v>42418</v>
      </c>
      <c r="C94" s="1" t="s">
        <v>46</v>
      </c>
      <c r="D94" s="1" t="s">
        <v>6</v>
      </c>
      <c r="E94" s="1" t="s">
        <v>34</v>
      </c>
      <c r="H94" s="23">
        <v>14285.71</v>
      </c>
      <c r="I94" s="5">
        <v>2</v>
      </c>
      <c r="J94" s="23">
        <v>-33389.29</v>
      </c>
    </row>
    <row r="95" spans="1:13">
      <c r="A95" s="1" t="s">
        <v>47</v>
      </c>
      <c r="B95" s="2">
        <v>42436</v>
      </c>
      <c r="C95" s="1" t="s">
        <v>48</v>
      </c>
      <c r="D95" s="1" t="s">
        <v>6</v>
      </c>
      <c r="E95" s="1" t="s">
        <v>34</v>
      </c>
      <c r="H95" s="23">
        <v>14285.71</v>
      </c>
      <c r="I95" s="5">
        <v>3</v>
      </c>
      <c r="J95" s="23">
        <v>-47675</v>
      </c>
    </row>
    <row r="96" spans="1:13">
      <c r="A96" s="1" t="s">
        <v>49</v>
      </c>
      <c r="B96" s="2">
        <v>42436</v>
      </c>
      <c r="C96" s="1" t="s">
        <v>50</v>
      </c>
      <c r="D96" s="1" t="s">
        <v>6</v>
      </c>
      <c r="E96" s="1" t="s">
        <v>44</v>
      </c>
      <c r="H96" s="23">
        <v>14285.71</v>
      </c>
      <c r="I96" s="5">
        <v>3</v>
      </c>
      <c r="J96" s="23">
        <v>-61960.71</v>
      </c>
    </row>
    <row r="97" spans="1:13">
      <c r="A97" s="1" t="s">
        <v>5</v>
      </c>
      <c r="B97" s="2">
        <v>42443</v>
      </c>
      <c r="C97" s="1">
        <v>34</v>
      </c>
      <c r="D97" s="1" t="s">
        <v>6</v>
      </c>
      <c r="E97" s="1" t="s">
        <v>7</v>
      </c>
      <c r="H97" s="23">
        <v>1713.22</v>
      </c>
      <c r="I97" s="5">
        <v>3</v>
      </c>
      <c r="J97" s="23">
        <v>-63673.93</v>
      </c>
    </row>
    <row r="98" spans="1:13">
      <c r="A98" s="1" t="s">
        <v>51</v>
      </c>
      <c r="B98" s="2">
        <v>42444</v>
      </c>
      <c r="C98" s="1">
        <v>322</v>
      </c>
      <c r="D98" s="1" t="s">
        <v>6</v>
      </c>
      <c r="E98" s="1" t="s">
        <v>52</v>
      </c>
      <c r="H98" s="23">
        <v>3934.98</v>
      </c>
      <c r="I98" s="5">
        <v>3</v>
      </c>
      <c r="J98" s="23">
        <v>-67608.91</v>
      </c>
    </row>
    <row r="99" spans="1:13">
      <c r="A99" s="6" t="s">
        <v>53</v>
      </c>
      <c r="B99" s="7">
        <v>42446</v>
      </c>
      <c r="C99" s="6" t="s">
        <v>9</v>
      </c>
      <c r="D99" s="6" t="s">
        <v>6</v>
      </c>
      <c r="E99" s="6" t="s">
        <v>102</v>
      </c>
      <c r="F99" s="24">
        <v>32506</v>
      </c>
      <c r="G99" s="9">
        <v>2</v>
      </c>
      <c r="H99" s="24"/>
      <c r="I99" s="10"/>
      <c r="J99" s="24">
        <v>-35102.910000000003</v>
      </c>
      <c r="K99" s="6" t="s">
        <v>184</v>
      </c>
      <c r="L99" s="11">
        <f>+F99-H92-H93-H94</f>
        <v>-0.39999999999781721</v>
      </c>
    </row>
    <row r="100" spans="1:13">
      <c r="A100" s="1" t="s">
        <v>54</v>
      </c>
      <c r="B100" s="2">
        <v>42465</v>
      </c>
      <c r="C100" s="1">
        <v>326</v>
      </c>
      <c r="D100" s="1" t="s">
        <v>6</v>
      </c>
      <c r="E100" s="1" t="s">
        <v>55</v>
      </c>
      <c r="H100" s="23">
        <v>3934.98</v>
      </c>
      <c r="I100" s="5">
        <v>4</v>
      </c>
      <c r="J100" s="23">
        <v>-39037.89</v>
      </c>
    </row>
    <row r="101" spans="1:13">
      <c r="A101" s="1" t="s">
        <v>56</v>
      </c>
      <c r="B101" s="2">
        <v>42466</v>
      </c>
      <c r="C101" s="1" t="s">
        <v>57</v>
      </c>
      <c r="D101" s="1" t="s">
        <v>6</v>
      </c>
      <c r="E101" s="1" t="s">
        <v>44</v>
      </c>
      <c r="H101" s="23">
        <v>14285.71</v>
      </c>
      <c r="I101" s="5">
        <v>4</v>
      </c>
      <c r="J101" s="23">
        <v>-53323.6</v>
      </c>
    </row>
    <row r="102" spans="1:13">
      <c r="A102" s="1" t="s">
        <v>58</v>
      </c>
      <c r="B102" s="2">
        <v>42466</v>
      </c>
      <c r="C102" s="1" t="s">
        <v>57</v>
      </c>
      <c r="D102" s="1" t="s">
        <v>6</v>
      </c>
      <c r="E102" s="1" t="s">
        <v>34</v>
      </c>
      <c r="H102" s="23">
        <v>14285.71</v>
      </c>
      <c r="I102" s="5">
        <v>4</v>
      </c>
      <c r="J102" s="23">
        <v>-67609.31</v>
      </c>
    </row>
    <row r="103" spans="1:13">
      <c r="A103" s="6" t="s">
        <v>8</v>
      </c>
      <c r="B103" s="7">
        <v>42480</v>
      </c>
      <c r="C103" s="6" t="s">
        <v>9</v>
      </c>
      <c r="D103" s="6" t="s">
        <v>10</v>
      </c>
      <c r="E103" s="6" t="s">
        <v>103</v>
      </c>
      <c r="F103" s="24">
        <v>34221</v>
      </c>
      <c r="G103" s="9">
        <v>3</v>
      </c>
      <c r="H103" s="24"/>
      <c r="I103" s="10"/>
      <c r="J103" s="24">
        <v>-33388.31</v>
      </c>
      <c r="K103" s="6" t="s">
        <v>178</v>
      </c>
      <c r="L103" s="11">
        <f>+F103-H98-H97-H96-H95</f>
        <v>1.3800000000010186</v>
      </c>
      <c r="M103" s="1" t="s">
        <v>182</v>
      </c>
    </row>
    <row r="104" spans="1:13">
      <c r="A104" s="1" t="s">
        <v>60</v>
      </c>
      <c r="B104" s="2">
        <v>42499</v>
      </c>
      <c r="C104" s="1" t="s">
        <v>61</v>
      </c>
      <c r="D104" s="1" t="s">
        <v>6</v>
      </c>
      <c r="E104" s="1" t="s">
        <v>44</v>
      </c>
      <c r="H104" s="23">
        <v>14285.71</v>
      </c>
      <c r="I104" s="5">
        <v>5</v>
      </c>
      <c r="J104" s="23">
        <v>-47674.02</v>
      </c>
    </row>
    <row r="105" spans="1:13">
      <c r="A105" s="1" t="s">
        <v>62</v>
      </c>
      <c r="B105" s="2">
        <v>42499</v>
      </c>
      <c r="C105" s="1" t="s">
        <v>63</v>
      </c>
      <c r="D105" s="1" t="s">
        <v>6</v>
      </c>
      <c r="E105" s="1" t="s">
        <v>34</v>
      </c>
      <c r="H105" s="23">
        <v>14285.71</v>
      </c>
      <c r="I105" s="5">
        <v>5</v>
      </c>
      <c r="J105" s="23">
        <v>-61959.73</v>
      </c>
    </row>
    <row r="106" spans="1:13">
      <c r="A106" s="1" t="s">
        <v>64</v>
      </c>
      <c r="B106" s="2">
        <v>42520</v>
      </c>
      <c r="C106" s="1">
        <v>331</v>
      </c>
      <c r="D106" s="1" t="s">
        <v>6</v>
      </c>
      <c r="E106" s="1" t="s">
        <v>36</v>
      </c>
      <c r="H106" s="23">
        <v>5065.7299999999996</v>
      </c>
      <c r="I106" s="5">
        <v>5</v>
      </c>
      <c r="J106" s="23">
        <v>-67025.460000000006</v>
      </c>
    </row>
    <row r="107" spans="1:13">
      <c r="A107" s="6" t="s">
        <v>65</v>
      </c>
      <c r="B107" s="7">
        <v>42521</v>
      </c>
      <c r="C107" s="6" t="s">
        <v>25</v>
      </c>
      <c r="D107" s="6" t="s">
        <v>6</v>
      </c>
      <c r="E107" s="6" t="s">
        <v>66</v>
      </c>
      <c r="F107" s="24">
        <v>32506</v>
      </c>
      <c r="G107" s="9">
        <v>4</v>
      </c>
      <c r="H107" s="24"/>
      <c r="I107" s="10"/>
      <c r="J107" s="24">
        <v>-34519.46</v>
      </c>
      <c r="K107" s="6" t="s">
        <v>185</v>
      </c>
      <c r="L107" s="11">
        <f>+F107-H102-H101-H100</f>
        <v>-0.39999999999827196</v>
      </c>
    </row>
    <row r="108" spans="1:13">
      <c r="A108" s="1" t="s">
        <v>67</v>
      </c>
      <c r="B108" s="2">
        <v>42522</v>
      </c>
      <c r="C108" s="1" t="s">
        <v>68</v>
      </c>
      <c r="D108" s="1" t="s">
        <v>6</v>
      </c>
      <c r="E108" s="1" t="s">
        <v>44</v>
      </c>
      <c r="H108" s="23">
        <v>14285.71</v>
      </c>
      <c r="I108" s="5">
        <v>6</v>
      </c>
      <c r="J108" s="23">
        <v>-48805.17</v>
      </c>
    </row>
    <row r="109" spans="1:13">
      <c r="A109" s="1" t="s">
        <v>69</v>
      </c>
      <c r="B109" s="2">
        <v>42522</v>
      </c>
      <c r="C109" s="1" t="s">
        <v>70</v>
      </c>
      <c r="D109" s="1" t="s">
        <v>6</v>
      </c>
      <c r="E109" s="1" t="s">
        <v>34</v>
      </c>
      <c r="H109" s="23">
        <v>14285.71</v>
      </c>
      <c r="I109" s="5">
        <v>6</v>
      </c>
      <c r="J109" s="23">
        <v>-63090.879999999997</v>
      </c>
    </row>
    <row r="110" spans="1:13">
      <c r="A110" s="1" t="s">
        <v>71</v>
      </c>
      <c r="B110" s="2">
        <v>42530</v>
      </c>
      <c r="C110" s="1">
        <v>336</v>
      </c>
      <c r="D110" s="1" t="s">
        <v>6</v>
      </c>
      <c r="E110" s="1" t="s">
        <v>36</v>
      </c>
      <c r="H110" s="23">
        <v>5065.7299999999996</v>
      </c>
      <c r="I110" s="5">
        <v>6</v>
      </c>
      <c r="J110" s="23">
        <v>-68156.61</v>
      </c>
    </row>
    <row r="111" spans="1:13">
      <c r="A111" s="6" t="s">
        <v>72</v>
      </c>
      <c r="B111" s="7">
        <v>42539</v>
      </c>
      <c r="C111" s="6" t="s">
        <v>38</v>
      </c>
      <c r="D111" s="6" t="s">
        <v>10</v>
      </c>
      <c r="E111" s="6" t="s">
        <v>73</v>
      </c>
      <c r="F111" s="24">
        <v>33637</v>
      </c>
      <c r="G111" s="9">
        <v>5</v>
      </c>
      <c r="H111" s="24"/>
      <c r="I111" s="10"/>
      <c r="J111" s="24">
        <v>-34519.61</v>
      </c>
      <c r="K111" s="6" t="s">
        <v>186</v>
      </c>
      <c r="L111" s="11">
        <f>+F111-H106-H105-H104</f>
        <v>-0.14999999999781721</v>
      </c>
    </row>
    <row r="112" spans="1:13">
      <c r="A112" s="1" t="s">
        <v>74</v>
      </c>
      <c r="B112" s="2">
        <v>42551</v>
      </c>
      <c r="C112" s="1">
        <v>346</v>
      </c>
      <c r="D112" s="1" t="s">
        <v>6</v>
      </c>
      <c r="E112" s="1" t="s">
        <v>55</v>
      </c>
      <c r="H112" s="23">
        <v>5065.7299999999996</v>
      </c>
      <c r="I112" s="5" t="s">
        <v>187</v>
      </c>
      <c r="J112" s="23">
        <v>-39585.339999999997</v>
      </c>
    </row>
    <row r="113" spans="1:13">
      <c r="A113" s="1" t="s">
        <v>75</v>
      </c>
      <c r="B113" s="2">
        <v>42551</v>
      </c>
      <c r="C113" s="1" t="s">
        <v>76</v>
      </c>
      <c r="D113" s="1" t="s">
        <v>6</v>
      </c>
      <c r="E113" s="1" t="s">
        <v>77</v>
      </c>
      <c r="F113" s="23">
        <v>5065.7299999999996</v>
      </c>
      <c r="G113" s="4" t="s">
        <v>187</v>
      </c>
      <c r="J113" s="23">
        <v>-34519.61</v>
      </c>
    </row>
    <row r="114" spans="1:13">
      <c r="A114" s="1" t="s">
        <v>78</v>
      </c>
      <c r="B114" s="2">
        <v>42552</v>
      </c>
      <c r="C114" s="1" t="s">
        <v>79</v>
      </c>
      <c r="D114" s="1" t="s">
        <v>6</v>
      </c>
      <c r="E114" s="1" t="s">
        <v>44</v>
      </c>
      <c r="H114" s="23">
        <v>14285.71</v>
      </c>
      <c r="I114" s="5">
        <v>7</v>
      </c>
      <c r="J114" s="23">
        <v>-48805.32</v>
      </c>
    </row>
    <row r="115" spans="1:13">
      <c r="A115" s="1" t="s">
        <v>80</v>
      </c>
      <c r="B115" s="2">
        <v>42552</v>
      </c>
      <c r="C115" s="1" t="s">
        <v>79</v>
      </c>
      <c r="D115" s="1" t="s">
        <v>6</v>
      </c>
      <c r="E115" s="1" t="s">
        <v>34</v>
      </c>
      <c r="H115" s="23">
        <v>14285.71</v>
      </c>
      <c r="I115" s="5">
        <v>7</v>
      </c>
      <c r="J115" s="23">
        <v>-63091.03</v>
      </c>
    </row>
    <row r="116" spans="1:13">
      <c r="A116" s="1" t="s">
        <v>81</v>
      </c>
      <c r="B116" s="2">
        <v>42557</v>
      </c>
      <c r="C116" s="1">
        <v>346</v>
      </c>
      <c r="D116" s="1" t="s">
        <v>6</v>
      </c>
      <c r="E116" s="1" t="s">
        <v>82</v>
      </c>
      <c r="F116" s="23">
        <v>5065.7299999999996</v>
      </c>
      <c r="G116" s="4" t="s">
        <v>188</v>
      </c>
      <c r="J116" s="23">
        <v>-58025.3</v>
      </c>
    </row>
    <row r="117" spans="1:13">
      <c r="A117" s="1" t="s">
        <v>83</v>
      </c>
      <c r="B117" s="2">
        <v>42557</v>
      </c>
      <c r="C117" s="1" t="s">
        <v>76</v>
      </c>
      <c r="D117" s="1" t="s">
        <v>6</v>
      </c>
      <c r="E117" s="1" t="s">
        <v>84</v>
      </c>
      <c r="H117" s="23">
        <v>5065.7299999999996</v>
      </c>
      <c r="I117" s="5" t="s">
        <v>188</v>
      </c>
      <c r="J117" s="23">
        <v>-63091.03</v>
      </c>
    </row>
    <row r="118" spans="1:13">
      <c r="A118" s="1" t="s">
        <v>85</v>
      </c>
      <c r="B118" s="2">
        <v>42566</v>
      </c>
      <c r="C118" s="1">
        <v>358</v>
      </c>
      <c r="D118" s="1" t="s">
        <v>6</v>
      </c>
      <c r="E118" s="1" t="s">
        <v>55</v>
      </c>
      <c r="H118" s="23">
        <v>5065.7299999999996</v>
      </c>
      <c r="I118" s="5">
        <v>7</v>
      </c>
      <c r="J118" s="23">
        <v>-68156.759999999995</v>
      </c>
    </row>
    <row r="119" spans="1:13">
      <c r="A119" s="1" t="s">
        <v>86</v>
      </c>
      <c r="B119" s="2">
        <v>42569</v>
      </c>
      <c r="C119" s="1" t="s">
        <v>25</v>
      </c>
      <c r="D119" s="1" t="s">
        <v>6</v>
      </c>
      <c r="E119" s="1" t="s">
        <v>87</v>
      </c>
      <c r="F119" s="23">
        <v>3870</v>
      </c>
      <c r="G119" s="4">
        <v>6</v>
      </c>
      <c r="J119" s="23">
        <v>-64286.76</v>
      </c>
    </row>
    <row r="120" spans="1:13">
      <c r="A120" s="6" t="s">
        <v>104</v>
      </c>
      <c r="B120" s="7">
        <v>42571</v>
      </c>
      <c r="C120" s="6" t="s">
        <v>16</v>
      </c>
      <c r="D120" s="6" t="s">
        <v>6</v>
      </c>
      <c r="E120" s="6" t="s">
        <v>105</v>
      </c>
      <c r="F120" s="24">
        <v>35226</v>
      </c>
      <c r="G120" s="9">
        <v>6</v>
      </c>
      <c r="H120" s="24"/>
      <c r="I120" s="10"/>
      <c r="J120" s="24">
        <v>-29060.76</v>
      </c>
      <c r="K120" s="6" t="s">
        <v>87</v>
      </c>
      <c r="L120" s="25">
        <f>+F120+F119-H110-H109-H108</f>
        <v>5458.8500000000058</v>
      </c>
      <c r="M120" s="1" t="s">
        <v>191</v>
      </c>
    </row>
    <row r="121" spans="1:13">
      <c r="A121" s="1" t="s">
        <v>12</v>
      </c>
      <c r="B121" s="2">
        <v>42581</v>
      </c>
      <c r="C121" s="1" t="s">
        <v>13</v>
      </c>
      <c r="D121" s="1" t="s">
        <v>6</v>
      </c>
      <c r="E121" s="1" t="s">
        <v>14</v>
      </c>
      <c r="F121" s="23">
        <v>799</v>
      </c>
      <c r="G121" s="4" t="s">
        <v>177</v>
      </c>
      <c r="J121" s="23">
        <v>-28261.759999999998</v>
      </c>
    </row>
    <row r="122" spans="1:13">
      <c r="A122" s="1" t="s">
        <v>15</v>
      </c>
      <c r="B122" s="2">
        <v>42581</v>
      </c>
      <c r="C122" s="1" t="s">
        <v>16</v>
      </c>
      <c r="D122" s="1" t="s">
        <v>6</v>
      </c>
      <c r="E122" s="1" t="s">
        <v>17</v>
      </c>
      <c r="F122" s="23">
        <v>28</v>
      </c>
      <c r="G122" s="4" t="s">
        <v>177</v>
      </c>
      <c r="J122" s="23">
        <v>-28233.759999999998</v>
      </c>
    </row>
    <row r="123" spans="1:13">
      <c r="A123" s="1" t="s">
        <v>20</v>
      </c>
      <c r="B123" s="2">
        <v>42581</v>
      </c>
      <c r="C123" s="1" t="s">
        <v>16</v>
      </c>
      <c r="D123" s="1" t="s">
        <v>6</v>
      </c>
      <c r="E123" s="1" t="s">
        <v>21</v>
      </c>
      <c r="F123" s="23">
        <v>53</v>
      </c>
      <c r="G123" s="4" t="s">
        <v>177</v>
      </c>
      <c r="J123" s="23">
        <v>-28180.76</v>
      </c>
    </row>
    <row r="124" spans="1:13">
      <c r="A124" s="1" t="s">
        <v>88</v>
      </c>
      <c r="B124" s="2">
        <v>42584</v>
      </c>
      <c r="C124" s="1">
        <v>359</v>
      </c>
      <c r="D124" s="1" t="s">
        <v>6</v>
      </c>
      <c r="E124" s="1" t="s">
        <v>36</v>
      </c>
      <c r="H124" s="23">
        <v>5065.7299999999996</v>
      </c>
      <c r="I124" s="5">
        <v>8</v>
      </c>
      <c r="J124" s="23">
        <v>-33246.49</v>
      </c>
    </row>
    <row r="125" spans="1:13">
      <c r="A125" s="1" t="s">
        <v>89</v>
      </c>
      <c r="B125" s="2">
        <v>42584</v>
      </c>
      <c r="C125" s="1" t="s">
        <v>90</v>
      </c>
      <c r="D125" s="1" t="s">
        <v>6</v>
      </c>
      <c r="E125" s="1" t="s">
        <v>91</v>
      </c>
      <c r="H125" s="23">
        <v>14285.71</v>
      </c>
      <c r="I125" s="5">
        <v>8</v>
      </c>
      <c r="J125" s="23">
        <v>-47532.2</v>
      </c>
    </row>
    <row r="126" spans="1:13">
      <c r="A126" s="1" t="s">
        <v>92</v>
      </c>
      <c r="B126" s="2">
        <v>42584</v>
      </c>
      <c r="C126" s="1" t="s">
        <v>93</v>
      </c>
      <c r="D126" s="1" t="s">
        <v>6</v>
      </c>
      <c r="E126" s="1" t="s">
        <v>94</v>
      </c>
      <c r="H126" s="23">
        <v>14285.71</v>
      </c>
      <c r="I126" s="5">
        <v>8</v>
      </c>
      <c r="J126" s="23">
        <v>-61817.91</v>
      </c>
    </row>
    <row r="127" spans="1:13">
      <c r="A127" s="1" t="s">
        <v>22</v>
      </c>
      <c r="B127" s="2">
        <v>42599</v>
      </c>
      <c r="C127" s="1">
        <v>40</v>
      </c>
      <c r="D127" s="1" t="s">
        <v>6</v>
      </c>
      <c r="E127" s="1" t="s">
        <v>23</v>
      </c>
      <c r="H127" s="23">
        <v>1714.28</v>
      </c>
      <c r="I127" s="5">
        <v>8</v>
      </c>
      <c r="J127" s="23">
        <v>-63532.19</v>
      </c>
    </row>
    <row r="128" spans="1:13">
      <c r="A128" s="6" t="s">
        <v>95</v>
      </c>
      <c r="B128" s="7">
        <v>42599</v>
      </c>
      <c r="C128" s="6" t="s">
        <v>25</v>
      </c>
      <c r="D128" s="6" t="s">
        <v>6</v>
      </c>
      <c r="E128" s="6" t="s">
        <v>96</v>
      </c>
      <c r="F128" s="24">
        <v>33637</v>
      </c>
      <c r="G128" s="9">
        <v>7</v>
      </c>
      <c r="H128" s="24"/>
      <c r="I128" s="10"/>
      <c r="J128" s="24">
        <v>-29895.19</v>
      </c>
      <c r="K128" s="6" t="s">
        <v>189</v>
      </c>
      <c r="L128" s="11">
        <f>+F128-H118-H115-H114</f>
        <v>-0.14999999999781721</v>
      </c>
    </row>
    <row r="129" spans="1:12">
      <c r="A129" s="1" t="s">
        <v>97</v>
      </c>
      <c r="B129" s="2">
        <v>42614</v>
      </c>
      <c r="C129" s="1" t="s">
        <v>98</v>
      </c>
      <c r="D129" s="1" t="s">
        <v>6</v>
      </c>
      <c r="E129" s="1" t="s">
        <v>99</v>
      </c>
      <c r="H129" s="23">
        <v>14285.71</v>
      </c>
      <c r="I129" s="5">
        <v>9</v>
      </c>
      <c r="J129" s="23">
        <v>-44180.9</v>
      </c>
    </row>
    <row r="130" spans="1:12">
      <c r="A130" s="1" t="s">
        <v>100</v>
      </c>
      <c r="B130" s="2">
        <v>42614</v>
      </c>
      <c r="C130" s="1" t="s">
        <v>101</v>
      </c>
      <c r="D130" s="1" t="s">
        <v>6</v>
      </c>
      <c r="E130" s="1" t="s">
        <v>34</v>
      </c>
      <c r="H130" s="23">
        <v>14285.71</v>
      </c>
      <c r="I130" s="5">
        <v>9</v>
      </c>
      <c r="J130" s="23">
        <v>-58466.61</v>
      </c>
    </row>
    <row r="131" spans="1:12">
      <c r="A131" s="6" t="s">
        <v>24</v>
      </c>
      <c r="B131" s="7">
        <v>42632</v>
      </c>
      <c r="C131" s="6" t="s">
        <v>25</v>
      </c>
      <c r="D131" s="6" t="s">
        <v>6</v>
      </c>
      <c r="E131" s="6" t="s">
        <v>26</v>
      </c>
      <c r="F131" s="24">
        <v>35352</v>
      </c>
      <c r="G131" s="9">
        <v>8</v>
      </c>
      <c r="H131" s="24"/>
      <c r="I131" s="10"/>
      <c r="J131" s="24">
        <v>-23114.61</v>
      </c>
      <c r="K131" s="6" t="s">
        <v>180</v>
      </c>
      <c r="L131" s="11">
        <f>+F131-H127-H126-H125-H124</f>
        <v>0.57000000000334694</v>
      </c>
    </row>
    <row r="132" spans="1:12">
      <c r="A132" s="1" t="s">
        <v>211</v>
      </c>
      <c r="B132" s="2">
        <v>42636</v>
      </c>
      <c r="C132" s="1">
        <v>370</v>
      </c>
      <c r="D132" s="17" t="s">
        <v>212</v>
      </c>
      <c r="E132" s="17" t="s">
        <v>212</v>
      </c>
      <c r="F132" s="3"/>
      <c r="G132" s="19"/>
      <c r="H132" s="23">
        <v>5065.7299999999996</v>
      </c>
      <c r="I132" s="20">
        <v>9</v>
      </c>
      <c r="J132" s="23">
        <v>-28180.34</v>
      </c>
      <c r="K132" s="18"/>
      <c r="L132" s="11"/>
    </row>
    <row r="133" spans="1:12">
      <c r="A133" s="1" t="s">
        <v>198</v>
      </c>
      <c r="B133" s="2">
        <v>42642</v>
      </c>
      <c r="C133" s="1" t="s">
        <v>199</v>
      </c>
      <c r="D133" s="17" t="s">
        <v>201</v>
      </c>
      <c r="E133" s="17" t="s">
        <v>201</v>
      </c>
      <c r="F133" s="3"/>
      <c r="G133" s="19"/>
      <c r="H133" s="23">
        <v>565.57000000000005</v>
      </c>
      <c r="I133" s="20">
        <v>9</v>
      </c>
      <c r="J133" s="23">
        <v>-28745.91</v>
      </c>
      <c r="K133" s="18"/>
      <c r="L133" s="11"/>
    </row>
    <row r="134" spans="1:12">
      <c r="A134" s="1" t="s">
        <v>213</v>
      </c>
      <c r="B134" s="2">
        <v>42646</v>
      </c>
      <c r="C134" s="1" t="s">
        <v>214</v>
      </c>
      <c r="D134" s="17" t="s">
        <v>44</v>
      </c>
      <c r="E134" s="17" t="s">
        <v>44</v>
      </c>
      <c r="F134" s="3"/>
      <c r="G134" s="19"/>
      <c r="H134" s="23">
        <v>14285.71</v>
      </c>
      <c r="I134" s="20">
        <v>10</v>
      </c>
      <c r="J134" s="23">
        <v>-43031.62</v>
      </c>
      <c r="K134" s="18"/>
      <c r="L134" s="11"/>
    </row>
    <row r="135" spans="1:12">
      <c r="A135" s="1" t="s">
        <v>215</v>
      </c>
      <c r="B135" s="2">
        <v>42646</v>
      </c>
      <c r="C135" s="1" t="s">
        <v>216</v>
      </c>
      <c r="D135" s="17" t="s">
        <v>34</v>
      </c>
      <c r="E135" s="17" t="s">
        <v>34</v>
      </c>
      <c r="F135" s="3"/>
      <c r="G135" s="19"/>
      <c r="H135" s="23">
        <v>14285.71</v>
      </c>
      <c r="I135" s="20">
        <v>10</v>
      </c>
      <c r="J135" s="23">
        <v>-57317.33</v>
      </c>
      <c r="K135" s="18"/>
      <c r="L135" s="11"/>
    </row>
    <row r="136" spans="1:12">
      <c r="A136" s="6" t="s">
        <v>202</v>
      </c>
      <c r="B136" s="7">
        <v>42661</v>
      </c>
      <c r="C136" s="6" t="s">
        <v>25</v>
      </c>
      <c r="D136" s="28" t="s">
        <v>204</v>
      </c>
      <c r="E136" s="28" t="s">
        <v>204</v>
      </c>
      <c r="F136" s="8">
        <v>34203</v>
      </c>
      <c r="G136" s="9">
        <v>9</v>
      </c>
      <c r="H136" s="24"/>
      <c r="I136" s="10"/>
      <c r="J136" s="24">
        <v>-23114.33</v>
      </c>
      <c r="K136" s="6" t="s">
        <v>210</v>
      </c>
      <c r="L136" s="11"/>
    </row>
    <row r="137" spans="1:12">
      <c r="A137" s="1" t="s">
        <v>217</v>
      </c>
      <c r="B137" s="2">
        <v>42663</v>
      </c>
      <c r="C137" s="1">
        <v>371</v>
      </c>
      <c r="D137" s="17" t="s">
        <v>52</v>
      </c>
      <c r="E137" s="17" t="s">
        <v>52</v>
      </c>
      <c r="F137" s="3"/>
      <c r="G137" s="19"/>
      <c r="H137" s="23">
        <v>5065.7299999999996</v>
      </c>
      <c r="I137" s="20">
        <v>10</v>
      </c>
      <c r="J137" s="23">
        <v>-28180.06</v>
      </c>
      <c r="K137" s="18"/>
      <c r="L137" s="11"/>
    </row>
    <row r="138" spans="1:12">
      <c r="A138" s="1" t="s">
        <v>205</v>
      </c>
      <c r="B138" s="2">
        <v>42673</v>
      </c>
      <c r="C138" s="1">
        <v>225</v>
      </c>
      <c r="D138" s="1" t="s">
        <v>206</v>
      </c>
      <c r="E138" s="1" t="s">
        <v>206</v>
      </c>
      <c r="F138" s="3"/>
      <c r="G138" s="19"/>
      <c r="H138" s="23">
        <v>7555.49</v>
      </c>
      <c r="I138" s="20">
        <v>10</v>
      </c>
      <c r="J138" s="23">
        <v>-35735.550000000003</v>
      </c>
      <c r="K138" s="18"/>
      <c r="L138" s="11"/>
    </row>
    <row r="139" spans="1:12">
      <c r="A139" s="18" t="s">
        <v>207</v>
      </c>
      <c r="B139" s="29">
        <v>42674</v>
      </c>
      <c r="C139" s="18">
        <v>245</v>
      </c>
      <c r="D139" s="32" t="s">
        <v>206</v>
      </c>
      <c r="E139" s="32" t="s">
        <v>206</v>
      </c>
      <c r="F139" s="31"/>
      <c r="G139" s="19"/>
      <c r="H139" s="30">
        <v>7953.07</v>
      </c>
      <c r="I139" s="20">
        <v>10</v>
      </c>
      <c r="J139" s="30">
        <v>-43688.62</v>
      </c>
      <c r="K139" s="18"/>
      <c r="L139" s="11"/>
    </row>
    <row r="140" spans="1:12">
      <c r="A140" s="1" t="s">
        <v>218</v>
      </c>
      <c r="B140" s="2">
        <v>42677</v>
      </c>
      <c r="C140" s="1" t="s">
        <v>219</v>
      </c>
      <c r="D140" s="1" t="s">
        <v>44</v>
      </c>
      <c r="E140" s="1" t="s">
        <v>44</v>
      </c>
      <c r="F140" s="3"/>
      <c r="G140" s="19"/>
      <c r="H140" s="23">
        <v>14285.71</v>
      </c>
      <c r="I140" s="20">
        <v>11</v>
      </c>
      <c r="J140" s="23">
        <v>-57974.33</v>
      </c>
      <c r="K140" s="18"/>
      <c r="L140" s="11"/>
    </row>
    <row r="141" spans="1:12">
      <c r="A141" s="1" t="s">
        <v>220</v>
      </c>
      <c r="B141" s="2">
        <v>42677</v>
      </c>
      <c r="C141" s="1" t="s">
        <v>221</v>
      </c>
      <c r="D141" s="1" t="s">
        <v>34</v>
      </c>
      <c r="E141" s="1" t="s">
        <v>34</v>
      </c>
      <c r="F141" s="3"/>
      <c r="G141" s="19"/>
      <c r="H141" s="23">
        <v>14285.71</v>
      </c>
      <c r="I141" s="20">
        <v>11</v>
      </c>
      <c r="J141" s="23">
        <v>-72260.039999999994</v>
      </c>
      <c r="K141" s="18"/>
      <c r="L141" s="11"/>
    </row>
    <row r="142" spans="1:12">
      <c r="A142" s="6" t="s">
        <v>208</v>
      </c>
      <c r="B142" s="7">
        <v>42696</v>
      </c>
      <c r="C142" s="6" t="s">
        <v>25</v>
      </c>
      <c r="D142" s="6" t="s">
        <v>209</v>
      </c>
      <c r="E142" s="6" t="s">
        <v>209</v>
      </c>
      <c r="F142" s="8">
        <v>49146</v>
      </c>
      <c r="G142" s="9">
        <v>10</v>
      </c>
      <c r="H142" s="24"/>
      <c r="I142" s="10"/>
      <c r="J142" s="24">
        <v>-23114.04</v>
      </c>
      <c r="K142" s="6" t="s">
        <v>209</v>
      </c>
      <c r="L142" s="11"/>
    </row>
    <row r="143" spans="1:12">
      <c r="A143" s="1" t="s">
        <v>222</v>
      </c>
      <c r="B143" s="2">
        <v>42703</v>
      </c>
      <c r="C143" s="1">
        <v>377</v>
      </c>
      <c r="D143" s="1" t="s">
        <v>55</v>
      </c>
      <c r="E143" s="1" t="s">
        <v>55</v>
      </c>
      <c r="F143" s="3"/>
      <c r="G143" s="19"/>
      <c r="H143" s="23">
        <v>5065.7299999999996</v>
      </c>
      <c r="I143" s="20">
        <v>11</v>
      </c>
      <c r="J143" s="23">
        <v>-28179.77</v>
      </c>
      <c r="K143" s="18"/>
      <c r="L143" s="11"/>
    </row>
    <row r="144" spans="1:12">
      <c r="A144" s="1" t="s">
        <v>223</v>
      </c>
      <c r="B144" s="2">
        <v>42710</v>
      </c>
      <c r="C144" s="1" t="s">
        <v>224</v>
      </c>
      <c r="D144" s="1" t="s">
        <v>225</v>
      </c>
      <c r="E144" s="1" t="s">
        <v>225</v>
      </c>
      <c r="F144" s="3"/>
      <c r="G144" s="19"/>
      <c r="H144" s="23">
        <v>8533.34</v>
      </c>
      <c r="I144" s="20" t="s">
        <v>235</v>
      </c>
      <c r="J144" s="23">
        <v>-36713.11</v>
      </c>
      <c r="K144" s="18"/>
      <c r="L144" s="11"/>
    </row>
    <row r="145" spans="1:14">
      <c r="A145" s="1" t="s">
        <v>226</v>
      </c>
      <c r="B145" s="2">
        <v>42710</v>
      </c>
      <c r="C145" s="1" t="s">
        <v>224</v>
      </c>
      <c r="D145" s="1" t="s">
        <v>227</v>
      </c>
      <c r="E145" s="1" t="s">
        <v>227</v>
      </c>
      <c r="F145" s="23">
        <v>8533.34</v>
      </c>
      <c r="G145" s="19" t="s">
        <v>235</v>
      </c>
      <c r="I145" s="20"/>
      <c r="J145" s="23">
        <v>-28179.77</v>
      </c>
      <c r="K145" s="18"/>
      <c r="L145" s="11"/>
    </row>
    <row r="146" spans="1:14">
      <c r="A146" s="1" t="s">
        <v>228</v>
      </c>
      <c r="B146" s="2">
        <v>42710</v>
      </c>
      <c r="C146" s="1" t="s">
        <v>224</v>
      </c>
      <c r="D146" s="1" t="s">
        <v>225</v>
      </c>
      <c r="E146" s="1" t="s">
        <v>225</v>
      </c>
      <c r="F146" s="3"/>
      <c r="G146" s="19"/>
      <c r="H146" s="23">
        <v>8533.34</v>
      </c>
      <c r="I146" s="20"/>
      <c r="J146" s="23">
        <v>-36713.11</v>
      </c>
      <c r="K146" s="18"/>
      <c r="L146" s="11"/>
      <c r="M146" s="1">
        <v>37105</v>
      </c>
    </row>
    <row r="147" spans="1:14">
      <c r="A147" s="1" t="s">
        <v>229</v>
      </c>
      <c r="B147" s="2">
        <v>42710</v>
      </c>
      <c r="C147" s="1" t="s">
        <v>230</v>
      </c>
      <c r="D147" s="1" t="s">
        <v>44</v>
      </c>
      <c r="E147" s="1" t="s">
        <v>44</v>
      </c>
      <c r="F147" s="3"/>
      <c r="H147" s="23">
        <v>14285.71</v>
      </c>
      <c r="J147" s="23">
        <v>-50998.82</v>
      </c>
      <c r="M147" s="6">
        <v>31648</v>
      </c>
    </row>
    <row r="148" spans="1:14">
      <c r="A148" s="1" t="s">
        <v>231</v>
      </c>
      <c r="B148" s="2">
        <v>42710</v>
      </c>
      <c r="C148" s="1" t="s">
        <v>232</v>
      </c>
      <c r="D148" s="1" t="s">
        <v>34</v>
      </c>
      <c r="E148" s="1" t="s">
        <v>34</v>
      </c>
      <c r="F148" s="3"/>
      <c r="H148" s="23">
        <v>14285.71</v>
      </c>
      <c r="J148" s="23">
        <v>-65284.53</v>
      </c>
      <c r="L148" s="21"/>
      <c r="M148" s="1">
        <f>+M146-M147</f>
        <v>5457</v>
      </c>
      <c r="N148" s="1" t="s">
        <v>245</v>
      </c>
    </row>
    <row r="149" spans="1:14">
      <c r="A149" s="6" t="s">
        <v>233</v>
      </c>
      <c r="B149" s="7">
        <v>42712</v>
      </c>
      <c r="C149" s="6" t="s">
        <v>25</v>
      </c>
      <c r="D149" s="6" t="s">
        <v>234</v>
      </c>
      <c r="E149" s="6" t="s">
        <v>234</v>
      </c>
      <c r="F149" s="24">
        <v>33637</v>
      </c>
      <c r="G149" s="9">
        <v>11</v>
      </c>
      <c r="H149" s="24"/>
      <c r="I149" s="10"/>
      <c r="J149" s="24">
        <v>-31647.53</v>
      </c>
      <c r="K149" s="6" t="s">
        <v>236</v>
      </c>
      <c r="L149" s="21"/>
    </row>
    <row r="150" spans="1:14">
      <c r="A150" s="1" t="s">
        <v>246</v>
      </c>
      <c r="B150" s="2">
        <v>42727</v>
      </c>
      <c r="C150" s="1">
        <v>45</v>
      </c>
      <c r="D150" s="18"/>
      <c r="E150" s="1" t="s">
        <v>7</v>
      </c>
      <c r="F150" s="30"/>
      <c r="G150" s="19"/>
      <c r="H150" s="23">
        <v>1714.28</v>
      </c>
      <c r="I150" s="20"/>
      <c r="J150" s="23">
        <v>-33361.81</v>
      </c>
      <c r="K150" s="18"/>
      <c r="L150" s="21"/>
    </row>
    <row r="151" spans="1:14">
      <c r="L151" s="21"/>
    </row>
    <row r="152" spans="1:14">
      <c r="A152" s="1" t="s">
        <v>3</v>
      </c>
    </row>
    <row r="154" spans="1:14">
      <c r="E154" s="1" t="s">
        <v>4</v>
      </c>
      <c r="J154" s="23">
        <v>-334.2</v>
      </c>
    </row>
    <row r="155" spans="1:14">
      <c r="A155" s="1" t="s">
        <v>106</v>
      </c>
      <c r="B155" s="2">
        <v>42377</v>
      </c>
      <c r="C155" s="1" t="s">
        <v>107</v>
      </c>
      <c r="D155" s="1" t="s">
        <v>6</v>
      </c>
      <c r="E155" s="1" t="s">
        <v>108</v>
      </c>
      <c r="H155" s="23">
        <v>2.5499999999999998</v>
      </c>
      <c r="I155" s="5">
        <v>1</v>
      </c>
      <c r="J155" s="23">
        <v>-336.75</v>
      </c>
    </row>
    <row r="156" spans="1:14">
      <c r="A156" s="1" t="s">
        <v>109</v>
      </c>
      <c r="B156" s="2">
        <v>42378</v>
      </c>
      <c r="C156" s="1">
        <v>345</v>
      </c>
      <c r="D156" s="1" t="s">
        <v>110</v>
      </c>
      <c r="E156" s="1" t="s">
        <v>111</v>
      </c>
      <c r="H156" s="23">
        <v>12.43</v>
      </c>
      <c r="I156" s="5">
        <v>1</v>
      </c>
      <c r="J156" s="23">
        <v>-349.18</v>
      </c>
    </row>
    <row r="157" spans="1:14">
      <c r="A157" s="1" t="s">
        <v>112</v>
      </c>
      <c r="B157" s="2">
        <v>42387</v>
      </c>
      <c r="C157" s="1">
        <v>367</v>
      </c>
      <c r="D157" s="1" t="s">
        <v>110</v>
      </c>
      <c r="E157" s="1" t="s">
        <v>111</v>
      </c>
      <c r="H157" s="23">
        <v>12.43</v>
      </c>
      <c r="I157" s="5">
        <v>1</v>
      </c>
      <c r="J157" s="23">
        <v>-361.61</v>
      </c>
    </row>
    <row r="158" spans="1:14">
      <c r="A158" s="1" t="s">
        <v>113</v>
      </c>
      <c r="B158" s="2">
        <v>42390</v>
      </c>
      <c r="C158" s="1" t="s">
        <v>114</v>
      </c>
      <c r="D158" s="1" t="s">
        <v>6</v>
      </c>
      <c r="E158" s="1" t="s">
        <v>108</v>
      </c>
      <c r="H158" s="23">
        <v>4.0999999999999996</v>
      </c>
      <c r="I158" s="5">
        <v>1</v>
      </c>
      <c r="J158" s="23">
        <v>-365.71</v>
      </c>
    </row>
    <row r="159" spans="1:14">
      <c r="A159" s="6" t="s">
        <v>40</v>
      </c>
      <c r="B159" s="7">
        <v>42417</v>
      </c>
      <c r="C159" s="6" t="s">
        <v>38</v>
      </c>
      <c r="D159" s="6" t="s">
        <v>6</v>
      </c>
      <c r="E159" s="6" t="s">
        <v>115</v>
      </c>
      <c r="F159" s="24">
        <v>7</v>
      </c>
      <c r="G159" s="9">
        <v>1</v>
      </c>
      <c r="H159" s="24"/>
      <c r="I159" s="10"/>
      <c r="J159" s="24">
        <v>-358.71</v>
      </c>
      <c r="K159" s="6" t="s">
        <v>183</v>
      </c>
    </row>
    <row r="160" spans="1:14">
      <c r="A160" s="1" t="s">
        <v>116</v>
      </c>
      <c r="B160" s="2">
        <v>42425</v>
      </c>
      <c r="C160" s="1" t="s">
        <v>117</v>
      </c>
      <c r="D160" s="1" t="s">
        <v>118</v>
      </c>
      <c r="E160" s="1" t="s">
        <v>119</v>
      </c>
      <c r="H160" s="23">
        <v>18.8</v>
      </c>
      <c r="I160" s="5">
        <v>2</v>
      </c>
      <c r="J160" s="23">
        <v>-377.51</v>
      </c>
    </row>
    <row r="161" spans="1:13">
      <c r="A161" s="1" t="s">
        <v>120</v>
      </c>
      <c r="B161" s="2">
        <v>42429</v>
      </c>
      <c r="C161" s="1" t="s">
        <v>121</v>
      </c>
      <c r="D161" s="1" t="s">
        <v>6</v>
      </c>
      <c r="E161" s="1" t="s">
        <v>122</v>
      </c>
      <c r="H161" s="23">
        <v>4.0999999999999996</v>
      </c>
      <c r="I161" s="5">
        <v>2</v>
      </c>
      <c r="J161" s="23">
        <v>-381.61</v>
      </c>
    </row>
    <row r="162" spans="1:13">
      <c r="A162" s="1" t="s">
        <v>123</v>
      </c>
      <c r="B162" s="2">
        <v>42429</v>
      </c>
      <c r="C162" s="1">
        <v>423</v>
      </c>
      <c r="D162" s="1" t="s">
        <v>6</v>
      </c>
      <c r="E162" s="1" t="s">
        <v>124</v>
      </c>
      <c r="H162" s="23">
        <v>12.43</v>
      </c>
      <c r="I162" s="5">
        <v>2</v>
      </c>
      <c r="J162" s="23">
        <v>-394.04</v>
      </c>
    </row>
    <row r="163" spans="1:13">
      <c r="A163" s="1" t="s">
        <v>125</v>
      </c>
      <c r="B163" s="2">
        <v>42432</v>
      </c>
      <c r="C163" s="1">
        <v>441</v>
      </c>
      <c r="D163" s="1" t="s">
        <v>110</v>
      </c>
      <c r="E163" s="1" t="s">
        <v>111</v>
      </c>
      <c r="H163" s="33">
        <v>12.53</v>
      </c>
      <c r="I163" s="5">
        <v>3</v>
      </c>
      <c r="J163" s="23">
        <v>-406.57</v>
      </c>
      <c r="K163" s="1" t="s">
        <v>192</v>
      </c>
      <c r="M163" s="1" t="s">
        <v>194</v>
      </c>
    </row>
    <row r="164" spans="1:13">
      <c r="A164" s="1" t="s">
        <v>126</v>
      </c>
      <c r="B164" s="2">
        <v>42432</v>
      </c>
      <c r="C164" s="1">
        <v>440</v>
      </c>
      <c r="D164" s="1" t="s">
        <v>110</v>
      </c>
      <c r="E164" s="1" t="s">
        <v>111</v>
      </c>
      <c r="H164" s="33">
        <v>12.53</v>
      </c>
      <c r="I164" s="5">
        <v>3</v>
      </c>
      <c r="J164" s="23">
        <v>-419.1</v>
      </c>
      <c r="K164" s="1" t="s">
        <v>192</v>
      </c>
      <c r="M164" s="1" t="s">
        <v>194</v>
      </c>
    </row>
    <row r="165" spans="1:13">
      <c r="A165" s="1" t="s">
        <v>127</v>
      </c>
      <c r="B165" s="2">
        <v>42440</v>
      </c>
      <c r="C165" s="1" t="s">
        <v>128</v>
      </c>
      <c r="D165" s="1" t="s">
        <v>6</v>
      </c>
      <c r="E165" s="1" t="s">
        <v>108</v>
      </c>
      <c r="H165" s="23">
        <v>4.0999999999999996</v>
      </c>
      <c r="I165" s="5">
        <v>3</v>
      </c>
      <c r="J165" s="23">
        <v>-423.2</v>
      </c>
    </row>
    <row r="166" spans="1:13">
      <c r="A166" s="1" t="s">
        <v>129</v>
      </c>
      <c r="B166" s="2">
        <v>42445</v>
      </c>
      <c r="C166" s="1">
        <v>483</v>
      </c>
      <c r="D166" s="1" t="s">
        <v>110</v>
      </c>
      <c r="E166" s="1" t="s">
        <v>111</v>
      </c>
      <c r="H166" s="23">
        <v>12.5</v>
      </c>
      <c r="I166" s="5">
        <v>3</v>
      </c>
      <c r="J166" s="23">
        <v>-435.7</v>
      </c>
    </row>
    <row r="167" spans="1:13">
      <c r="A167" s="1" t="s">
        <v>130</v>
      </c>
      <c r="B167" s="2">
        <v>42446</v>
      </c>
      <c r="C167" s="1">
        <v>482</v>
      </c>
      <c r="D167" s="1" t="s">
        <v>110</v>
      </c>
      <c r="E167" s="1" t="s">
        <v>111</v>
      </c>
      <c r="H167" s="23">
        <v>12.5</v>
      </c>
      <c r="I167" s="5">
        <v>3</v>
      </c>
      <c r="J167" s="23">
        <v>-448.2</v>
      </c>
    </row>
    <row r="168" spans="1:13">
      <c r="A168" s="1" t="s">
        <v>131</v>
      </c>
      <c r="B168" s="2">
        <v>42479</v>
      </c>
      <c r="C168" s="1" t="s">
        <v>132</v>
      </c>
      <c r="D168" s="1" t="s">
        <v>6</v>
      </c>
      <c r="E168" s="1" t="s">
        <v>108</v>
      </c>
      <c r="H168" s="23">
        <v>4.0999999999999996</v>
      </c>
      <c r="I168" s="5">
        <v>4</v>
      </c>
      <c r="J168" s="23">
        <v>-452.3</v>
      </c>
    </row>
    <row r="169" spans="1:13">
      <c r="A169" s="1" t="s">
        <v>133</v>
      </c>
      <c r="B169" s="2">
        <v>42479</v>
      </c>
      <c r="C169" s="1" t="s">
        <v>134</v>
      </c>
      <c r="D169" s="1" t="s">
        <v>118</v>
      </c>
      <c r="E169" s="1" t="s">
        <v>119</v>
      </c>
      <c r="H169" s="23">
        <v>18.8</v>
      </c>
      <c r="I169" s="5">
        <v>4</v>
      </c>
      <c r="J169" s="23">
        <v>-471.1</v>
      </c>
    </row>
    <row r="170" spans="1:13">
      <c r="A170" s="6" t="s">
        <v>8</v>
      </c>
      <c r="B170" s="7">
        <v>42480</v>
      </c>
      <c r="C170" s="6" t="s">
        <v>9</v>
      </c>
      <c r="D170" s="6" t="s">
        <v>10</v>
      </c>
      <c r="E170" s="6" t="s">
        <v>11</v>
      </c>
      <c r="F170" s="24">
        <v>63</v>
      </c>
      <c r="G170" s="9">
        <v>3</v>
      </c>
      <c r="H170" s="24"/>
      <c r="I170" s="10"/>
      <c r="J170" s="24">
        <v>-408.1</v>
      </c>
      <c r="K170" s="6" t="s">
        <v>178</v>
      </c>
      <c r="L170" s="11">
        <f>+F170-H167-H166-H165-H164-H163</f>
        <v>8.8399999999999981</v>
      </c>
      <c r="M170" s="1" t="s">
        <v>182</v>
      </c>
    </row>
    <row r="171" spans="1:13">
      <c r="A171" s="1" t="s">
        <v>135</v>
      </c>
      <c r="B171" s="2">
        <v>42486</v>
      </c>
      <c r="C171" s="1">
        <v>579</v>
      </c>
      <c r="D171" s="1" t="s">
        <v>110</v>
      </c>
      <c r="E171" s="1" t="s">
        <v>111</v>
      </c>
      <c r="H171" s="23">
        <v>12.52</v>
      </c>
      <c r="I171" s="5">
        <v>4</v>
      </c>
      <c r="J171" s="23">
        <v>-420.62</v>
      </c>
    </row>
    <row r="172" spans="1:13">
      <c r="A172" s="1" t="s">
        <v>89</v>
      </c>
      <c r="B172" s="2">
        <v>42493</v>
      </c>
      <c r="C172" s="1">
        <v>593</v>
      </c>
      <c r="D172" s="1" t="s">
        <v>110</v>
      </c>
      <c r="E172" s="1" t="s">
        <v>111</v>
      </c>
      <c r="H172" s="23">
        <v>12.5</v>
      </c>
      <c r="I172" s="5">
        <v>5</v>
      </c>
      <c r="J172" s="23">
        <v>-433.12</v>
      </c>
    </row>
    <row r="173" spans="1:13">
      <c r="A173" s="1" t="s">
        <v>136</v>
      </c>
      <c r="B173" s="2">
        <v>42502</v>
      </c>
      <c r="C173" s="1" t="s">
        <v>137</v>
      </c>
      <c r="D173" s="1" t="s">
        <v>6</v>
      </c>
      <c r="E173" s="1" t="s">
        <v>108</v>
      </c>
      <c r="H173" s="23">
        <v>4.0999999999999996</v>
      </c>
      <c r="I173" s="5">
        <v>5</v>
      </c>
      <c r="J173" s="23">
        <v>-437.22</v>
      </c>
    </row>
    <row r="174" spans="1:13">
      <c r="A174" s="1" t="s">
        <v>138</v>
      </c>
      <c r="B174" s="2">
        <v>42510</v>
      </c>
      <c r="C174" s="1">
        <v>619</v>
      </c>
      <c r="D174" s="1" t="s">
        <v>6</v>
      </c>
      <c r="E174" s="1" t="s">
        <v>139</v>
      </c>
      <c r="H174" s="23">
        <v>12.43</v>
      </c>
      <c r="I174" s="5">
        <v>5</v>
      </c>
      <c r="J174" s="23">
        <v>-449.65</v>
      </c>
    </row>
    <row r="175" spans="1:13">
      <c r="A175" s="1" t="s">
        <v>140</v>
      </c>
      <c r="B175" s="2">
        <v>42510</v>
      </c>
      <c r="C175" s="1">
        <v>620</v>
      </c>
      <c r="D175" s="1" t="s">
        <v>6</v>
      </c>
      <c r="E175" s="1" t="s">
        <v>139</v>
      </c>
      <c r="H175" s="23">
        <v>12.43</v>
      </c>
      <c r="I175" s="5">
        <v>5</v>
      </c>
      <c r="J175" s="23">
        <v>-462.08</v>
      </c>
    </row>
    <row r="176" spans="1:13">
      <c r="A176" s="1" t="s">
        <v>141</v>
      </c>
      <c r="B176" s="2">
        <v>42517</v>
      </c>
      <c r="C176" s="1">
        <v>594</v>
      </c>
      <c r="D176" s="1" t="s">
        <v>142</v>
      </c>
      <c r="E176" s="1" t="s">
        <v>111</v>
      </c>
      <c r="H176" s="23">
        <v>12.5</v>
      </c>
      <c r="I176" s="5">
        <v>5</v>
      </c>
      <c r="J176" s="23">
        <v>-474.58</v>
      </c>
    </row>
    <row r="177" spans="1:14">
      <c r="A177" s="1" t="s">
        <v>143</v>
      </c>
      <c r="B177" s="2">
        <v>42521</v>
      </c>
      <c r="C177" s="1">
        <v>-324</v>
      </c>
      <c r="D177" s="1" t="s">
        <v>110</v>
      </c>
      <c r="E177" s="1" t="s">
        <v>111</v>
      </c>
      <c r="H177" s="23">
        <v>12.43</v>
      </c>
      <c r="I177" s="5">
        <v>5</v>
      </c>
      <c r="J177" s="23">
        <v>-487.01</v>
      </c>
    </row>
    <row r="178" spans="1:14">
      <c r="A178" s="1" t="s">
        <v>65</v>
      </c>
      <c r="B178" s="2">
        <v>42521</v>
      </c>
      <c r="C178" s="1" t="s">
        <v>25</v>
      </c>
      <c r="D178" s="1" t="s">
        <v>6</v>
      </c>
      <c r="E178" s="1" t="s">
        <v>196</v>
      </c>
      <c r="F178" s="23">
        <v>5</v>
      </c>
      <c r="G178" s="4">
        <v>4</v>
      </c>
      <c r="J178" s="23">
        <v>-482.01</v>
      </c>
    </row>
    <row r="179" spans="1:14">
      <c r="A179" s="1" t="s">
        <v>144</v>
      </c>
      <c r="B179" s="2">
        <v>42527</v>
      </c>
      <c r="C179" s="1">
        <v>652</v>
      </c>
      <c r="D179" s="1" t="s">
        <v>110</v>
      </c>
      <c r="E179" s="1" t="s">
        <v>111</v>
      </c>
      <c r="H179" s="23">
        <v>12.52</v>
      </c>
      <c r="I179" s="5">
        <v>6</v>
      </c>
      <c r="J179" s="23">
        <v>-494.53</v>
      </c>
    </row>
    <row r="180" spans="1:14">
      <c r="A180" s="6" t="s">
        <v>145</v>
      </c>
      <c r="B180" s="7">
        <v>42536</v>
      </c>
      <c r="C180" s="6" t="s">
        <v>16</v>
      </c>
      <c r="D180" s="6" t="s">
        <v>6</v>
      </c>
      <c r="E180" s="6" t="s">
        <v>146</v>
      </c>
      <c r="F180" s="24">
        <v>26</v>
      </c>
      <c r="G180" s="9">
        <v>1</v>
      </c>
      <c r="H180" s="24"/>
      <c r="I180" s="10"/>
      <c r="J180" s="24">
        <v>-468.53</v>
      </c>
      <c r="K180" s="6" t="s">
        <v>183</v>
      </c>
      <c r="L180" s="25">
        <f>+F180+F159-H158-H157-H156-H155</f>
        <v>1.4899999999999993</v>
      </c>
      <c r="M180" s="1" t="s">
        <v>182</v>
      </c>
    </row>
    <row r="181" spans="1:14">
      <c r="A181" s="12" t="s">
        <v>145</v>
      </c>
      <c r="B181" s="13">
        <v>42536</v>
      </c>
      <c r="C181" s="12" t="s">
        <v>16</v>
      </c>
      <c r="D181" s="12" t="s">
        <v>6</v>
      </c>
      <c r="E181" s="12" t="s">
        <v>147</v>
      </c>
      <c r="F181" s="26">
        <v>59</v>
      </c>
      <c r="G181" s="14">
        <v>2</v>
      </c>
      <c r="H181" s="26"/>
      <c r="I181" s="15"/>
      <c r="J181" s="26">
        <v>-409.53</v>
      </c>
      <c r="K181" s="6" t="s">
        <v>184</v>
      </c>
      <c r="L181" s="25">
        <f>+F181-H160-H161-H162</f>
        <v>23.67</v>
      </c>
      <c r="M181" s="1" t="s">
        <v>182</v>
      </c>
      <c r="N181" s="1" t="s">
        <v>193</v>
      </c>
    </row>
    <row r="182" spans="1:14">
      <c r="A182" s="12" t="s">
        <v>145</v>
      </c>
      <c r="B182" s="13">
        <v>42536</v>
      </c>
      <c r="C182" s="12" t="s">
        <v>16</v>
      </c>
      <c r="D182" s="12" t="s">
        <v>6</v>
      </c>
      <c r="E182" s="12" t="s">
        <v>148</v>
      </c>
      <c r="F182" s="26">
        <v>32</v>
      </c>
      <c r="G182" s="14">
        <v>4</v>
      </c>
      <c r="H182" s="26"/>
      <c r="I182" s="15"/>
      <c r="J182" s="26">
        <v>-377.53</v>
      </c>
      <c r="K182" s="6" t="s">
        <v>185</v>
      </c>
      <c r="L182" s="25">
        <f>+F182+F178-H171-H169-H168</f>
        <v>1.58</v>
      </c>
      <c r="M182" s="1" t="s">
        <v>182</v>
      </c>
    </row>
    <row r="183" spans="1:14">
      <c r="A183" s="12" t="s">
        <v>72</v>
      </c>
      <c r="B183" s="13">
        <v>42539</v>
      </c>
      <c r="C183" s="12" t="s">
        <v>38</v>
      </c>
      <c r="D183" s="12" t="s">
        <v>10</v>
      </c>
      <c r="E183" s="12" t="s">
        <v>73</v>
      </c>
      <c r="F183" s="26">
        <v>29</v>
      </c>
      <c r="G183" s="14">
        <v>5</v>
      </c>
      <c r="H183" s="26"/>
      <c r="I183" s="15"/>
      <c r="J183" s="26">
        <v>-348.53</v>
      </c>
      <c r="K183" s="6" t="s">
        <v>186</v>
      </c>
      <c r="L183" s="25">
        <f>+F183-H177-H176-H175-H174-H173-H172</f>
        <v>-37.39</v>
      </c>
      <c r="M183" s="1" t="s">
        <v>195</v>
      </c>
    </row>
    <row r="184" spans="1:14">
      <c r="A184" s="1" t="s">
        <v>149</v>
      </c>
      <c r="B184" s="2">
        <v>42542</v>
      </c>
      <c r="C184" s="1">
        <v>681</v>
      </c>
      <c r="D184" s="1" t="s">
        <v>110</v>
      </c>
      <c r="E184" s="1" t="s">
        <v>111</v>
      </c>
      <c r="H184" s="23">
        <v>12.5</v>
      </c>
      <c r="I184" s="5">
        <v>6</v>
      </c>
      <c r="J184" s="23">
        <v>-361.03</v>
      </c>
    </row>
    <row r="185" spans="1:14">
      <c r="A185" s="1" t="s">
        <v>150</v>
      </c>
      <c r="B185" s="2">
        <v>42542</v>
      </c>
      <c r="C185" s="1">
        <v>651</v>
      </c>
      <c r="D185" s="1" t="s">
        <v>110</v>
      </c>
      <c r="E185" s="1" t="s">
        <v>111</v>
      </c>
      <c r="H185" s="23">
        <v>12.52</v>
      </c>
      <c r="I185" s="5">
        <v>6</v>
      </c>
      <c r="J185" s="23">
        <v>-373.55</v>
      </c>
    </row>
    <row r="186" spans="1:14">
      <c r="A186" s="1" t="s">
        <v>151</v>
      </c>
      <c r="B186" s="2">
        <v>42544</v>
      </c>
      <c r="C186" s="1" t="s">
        <v>152</v>
      </c>
      <c r="D186" s="1" t="s">
        <v>6</v>
      </c>
      <c r="E186" s="1" t="s">
        <v>108</v>
      </c>
      <c r="H186" s="23">
        <v>4.0999999999999996</v>
      </c>
      <c r="I186" s="5">
        <v>6</v>
      </c>
      <c r="J186" s="23">
        <v>-377.65</v>
      </c>
    </row>
    <row r="187" spans="1:14">
      <c r="A187" s="1" t="s">
        <v>153</v>
      </c>
      <c r="B187" s="2">
        <v>42565</v>
      </c>
      <c r="C187" s="1">
        <v>1192252</v>
      </c>
      <c r="D187" s="1" t="s">
        <v>6</v>
      </c>
      <c r="E187" s="1" t="s">
        <v>154</v>
      </c>
      <c r="H187" s="23">
        <v>665.81</v>
      </c>
      <c r="I187" s="5">
        <v>7</v>
      </c>
      <c r="J187" s="23">
        <v>-1043.46</v>
      </c>
    </row>
    <row r="188" spans="1:14">
      <c r="A188" s="1" t="s">
        <v>155</v>
      </c>
      <c r="B188" s="2">
        <v>42570</v>
      </c>
      <c r="C188" s="1" t="s">
        <v>156</v>
      </c>
      <c r="D188" s="1" t="s">
        <v>6</v>
      </c>
      <c r="E188" s="1" t="s">
        <v>108</v>
      </c>
      <c r="H188" s="23">
        <v>37.21</v>
      </c>
      <c r="I188" s="5">
        <v>7</v>
      </c>
      <c r="J188" s="23">
        <v>-1080.67</v>
      </c>
    </row>
    <row r="189" spans="1:14">
      <c r="A189" s="6" t="s">
        <v>104</v>
      </c>
      <c r="B189" s="7">
        <v>42571</v>
      </c>
      <c r="C189" s="6" t="s">
        <v>16</v>
      </c>
      <c r="D189" s="6" t="s">
        <v>6</v>
      </c>
      <c r="E189" s="6" t="s">
        <v>105</v>
      </c>
      <c r="F189" s="24">
        <v>42</v>
      </c>
      <c r="G189" s="9">
        <v>6</v>
      </c>
      <c r="H189" s="24"/>
      <c r="I189" s="10"/>
      <c r="J189" s="24">
        <v>-1038.67</v>
      </c>
      <c r="K189" s="6" t="s">
        <v>87</v>
      </c>
      <c r="L189" s="11">
        <f>+F189-H186-H185-H184-H179</f>
        <v>0.35999999999999943</v>
      </c>
    </row>
    <row r="190" spans="1:14">
      <c r="A190" s="1" t="s">
        <v>12</v>
      </c>
      <c r="B190" s="2">
        <v>42581</v>
      </c>
      <c r="C190" s="1" t="s">
        <v>13</v>
      </c>
      <c r="D190" s="1" t="s">
        <v>6</v>
      </c>
      <c r="E190" s="1" t="s">
        <v>14</v>
      </c>
      <c r="F190" s="23">
        <v>82</v>
      </c>
      <c r="G190" s="4" t="s">
        <v>177</v>
      </c>
      <c r="J190" s="23">
        <v>-956.67</v>
      </c>
    </row>
    <row r="191" spans="1:14">
      <c r="A191" s="1" t="s">
        <v>157</v>
      </c>
      <c r="B191" s="2">
        <v>42581</v>
      </c>
      <c r="C191" s="1">
        <v>652</v>
      </c>
      <c r="D191" s="1" t="s">
        <v>110</v>
      </c>
      <c r="E191" s="1" t="s">
        <v>111</v>
      </c>
      <c r="H191" s="23">
        <v>12.52</v>
      </c>
      <c r="I191" s="5">
        <v>7</v>
      </c>
      <c r="J191" s="23">
        <v>-969.19</v>
      </c>
    </row>
    <row r="192" spans="1:14">
      <c r="A192" s="1" t="s">
        <v>158</v>
      </c>
      <c r="B192" s="2">
        <v>42581</v>
      </c>
      <c r="C192" s="1" t="s">
        <v>16</v>
      </c>
      <c r="D192" s="1" t="s">
        <v>6</v>
      </c>
      <c r="E192" s="1" t="s">
        <v>159</v>
      </c>
      <c r="F192" s="23">
        <v>11</v>
      </c>
      <c r="G192" s="4" t="s">
        <v>177</v>
      </c>
      <c r="J192" s="23">
        <v>-958.19</v>
      </c>
    </row>
    <row r="193" spans="1:13">
      <c r="A193" s="1" t="s">
        <v>15</v>
      </c>
      <c r="B193" s="2">
        <v>42581</v>
      </c>
      <c r="C193" s="1" t="s">
        <v>16</v>
      </c>
      <c r="D193" s="1" t="s">
        <v>6</v>
      </c>
      <c r="E193" s="1" t="s">
        <v>17</v>
      </c>
      <c r="F193" s="23">
        <v>19</v>
      </c>
      <c r="G193" s="4" t="s">
        <v>177</v>
      </c>
      <c r="J193" s="23">
        <v>-939.19</v>
      </c>
    </row>
    <row r="194" spans="1:13">
      <c r="A194" s="1" t="s">
        <v>160</v>
      </c>
      <c r="B194" s="2">
        <v>42581</v>
      </c>
      <c r="C194" s="1" t="s">
        <v>16</v>
      </c>
      <c r="D194" s="1" t="s">
        <v>6</v>
      </c>
      <c r="E194" s="1" t="s">
        <v>161</v>
      </c>
      <c r="F194" s="23">
        <v>37</v>
      </c>
      <c r="G194" s="4" t="s">
        <v>177</v>
      </c>
      <c r="J194" s="23">
        <v>-902.19</v>
      </c>
    </row>
    <row r="195" spans="1:13">
      <c r="A195" s="1" t="s">
        <v>162</v>
      </c>
      <c r="B195" s="2">
        <v>42581</v>
      </c>
      <c r="C195" s="1" t="s">
        <v>16</v>
      </c>
      <c r="D195" s="1" t="s">
        <v>6</v>
      </c>
      <c r="E195" s="1" t="s">
        <v>163</v>
      </c>
      <c r="F195" s="23">
        <v>25</v>
      </c>
      <c r="G195" s="4" t="s">
        <v>177</v>
      </c>
      <c r="J195" s="23">
        <v>-877.19</v>
      </c>
    </row>
    <row r="196" spans="1:13">
      <c r="A196" s="1" t="s">
        <v>18</v>
      </c>
      <c r="B196" s="2">
        <v>42581</v>
      </c>
      <c r="C196" s="1" t="s">
        <v>16</v>
      </c>
      <c r="D196" s="1" t="s">
        <v>6</v>
      </c>
      <c r="E196" s="1" t="s">
        <v>19</v>
      </c>
      <c r="F196" s="23">
        <v>20</v>
      </c>
      <c r="G196" s="4" t="s">
        <v>177</v>
      </c>
      <c r="J196" s="23">
        <v>-857.19</v>
      </c>
    </row>
    <row r="197" spans="1:13">
      <c r="A197" s="1" t="s">
        <v>164</v>
      </c>
      <c r="B197" s="2">
        <v>42581</v>
      </c>
      <c r="C197" s="1" t="s">
        <v>16</v>
      </c>
      <c r="D197" s="1" t="s">
        <v>6</v>
      </c>
      <c r="E197" s="1" t="s">
        <v>165</v>
      </c>
      <c r="F197" s="23">
        <v>13</v>
      </c>
      <c r="G197" s="4" t="s">
        <v>177</v>
      </c>
      <c r="J197" s="23">
        <v>-844.19</v>
      </c>
    </row>
    <row r="198" spans="1:13">
      <c r="A198" s="6" t="s">
        <v>20</v>
      </c>
      <c r="B198" s="7">
        <v>42581</v>
      </c>
      <c r="C198" s="6" t="s">
        <v>16</v>
      </c>
      <c r="D198" s="6" t="s">
        <v>6</v>
      </c>
      <c r="E198" s="6" t="s">
        <v>21</v>
      </c>
      <c r="F198" s="24">
        <v>130</v>
      </c>
      <c r="G198" s="9" t="s">
        <v>177</v>
      </c>
      <c r="H198" s="24"/>
      <c r="I198" s="10"/>
      <c r="J198" s="24">
        <v>-714.19</v>
      </c>
      <c r="K198" s="6" t="s">
        <v>197</v>
      </c>
      <c r="L198" s="25">
        <f>+F198+F197+F196+F195+F194+F193+F192+F190+J154</f>
        <v>2.8000000000000114</v>
      </c>
      <c r="M198" s="1" t="s">
        <v>182</v>
      </c>
    </row>
    <row r="199" spans="1:13">
      <c r="A199" s="1" t="s">
        <v>81</v>
      </c>
      <c r="B199" s="2">
        <v>42587</v>
      </c>
      <c r="C199" s="1">
        <v>1207710</v>
      </c>
      <c r="D199" s="1" t="s">
        <v>6</v>
      </c>
      <c r="E199" s="1" t="s">
        <v>154</v>
      </c>
      <c r="H199" s="23">
        <v>633.20000000000005</v>
      </c>
      <c r="I199" s="5">
        <v>8</v>
      </c>
      <c r="J199" s="23">
        <v>-1347.39</v>
      </c>
    </row>
    <row r="200" spans="1:13">
      <c r="A200" s="1" t="s">
        <v>166</v>
      </c>
      <c r="B200" s="2">
        <v>42591</v>
      </c>
      <c r="C200" s="1" t="s">
        <v>167</v>
      </c>
      <c r="D200" s="1" t="s">
        <v>6</v>
      </c>
      <c r="E200" s="1" t="s">
        <v>108</v>
      </c>
      <c r="H200" s="23">
        <v>4.0999999999999996</v>
      </c>
      <c r="I200" s="5">
        <v>8</v>
      </c>
      <c r="J200" s="23">
        <v>-1351.49</v>
      </c>
    </row>
    <row r="201" spans="1:13">
      <c r="A201" s="1" t="s">
        <v>168</v>
      </c>
      <c r="B201" s="2">
        <v>42595</v>
      </c>
      <c r="C201" s="1">
        <v>772</v>
      </c>
      <c r="D201" s="1" t="s">
        <v>110</v>
      </c>
      <c r="E201" s="1" t="s">
        <v>111</v>
      </c>
      <c r="H201" s="23">
        <v>12.43</v>
      </c>
      <c r="I201" s="5">
        <v>8</v>
      </c>
      <c r="J201" s="23">
        <v>-1363.92</v>
      </c>
    </row>
    <row r="202" spans="1:13">
      <c r="A202" s="1" t="s">
        <v>169</v>
      </c>
      <c r="B202" s="2">
        <v>42595</v>
      </c>
      <c r="C202" s="1">
        <v>778</v>
      </c>
      <c r="D202" s="1" t="s">
        <v>110</v>
      </c>
      <c r="E202" s="1" t="s">
        <v>111</v>
      </c>
      <c r="H202" s="23">
        <v>12.43</v>
      </c>
      <c r="I202" s="5">
        <v>8</v>
      </c>
      <c r="J202" s="23">
        <v>-1376.35</v>
      </c>
    </row>
    <row r="203" spans="1:13">
      <c r="A203" s="1" t="s">
        <v>170</v>
      </c>
      <c r="B203" s="2">
        <v>42597</v>
      </c>
      <c r="C203" s="1">
        <v>788</v>
      </c>
      <c r="D203" s="1" t="s">
        <v>142</v>
      </c>
      <c r="E203" s="1" t="s">
        <v>111</v>
      </c>
      <c r="H203" s="23">
        <v>12.52</v>
      </c>
      <c r="I203" s="5">
        <v>8</v>
      </c>
      <c r="J203" s="23">
        <v>-1388.87</v>
      </c>
    </row>
    <row r="204" spans="1:13">
      <c r="A204" s="6" t="s">
        <v>95</v>
      </c>
      <c r="B204" s="7">
        <v>42599</v>
      </c>
      <c r="C204" s="6" t="s">
        <v>25</v>
      </c>
      <c r="D204" s="6" t="s">
        <v>6</v>
      </c>
      <c r="E204" s="6" t="s">
        <v>96</v>
      </c>
      <c r="F204" s="24">
        <v>716</v>
      </c>
      <c r="G204" s="9">
        <v>7</v>
      </c>
      <c r="H204" s="24"/>
      <c r="I204" s="10"/>
      <c r="J204" s="24">
        <v>-672.87</v>
      </c>
      <c r="K204" s="6" t="s">
        <v>189</v>
      </c>
      <c r="L204" s="11">
        <f>+F204-H187-H188-H191</f>
        <v>0.46000000000005414</v>
      </c>
    </row>
    <row r="205" spans="1:13">
      <c r="A205" s="1" t="s">
        <v>171</v>
      </c>
      <c r="B205" s="2">
        <v>42605</v>
      </c>
      <c r="C205" s="1" t="s">
        <v>172</v>
      </c>
      <c r="D205" s="1" t="s">
        <v>6</v>
      </c>
      <c r="E205" s="1" t="s">
        <v>108</v>
      </c>
      <c r="H205" s="23">
        <v>3.19</v>
      </c>
      <c r="I205" s="5">
        <v>8</v>
      </c>
      <c r="J205" s="23">
        <v>-676.06</v>
      </c>
    </row>
    <row r="206" spans="1:13">
      <c r="A206" s="1" t="s">
        <v>173</v>
      </c>
      <c r="B206" s="2">
        <v>42613</v>
      </c>
      <c r="C206" s="1" t="s">
        <v>174</v>
      </c>
      <c r="D206" s="1" t="s">
        <v>6</v>
      </c>
      <c r="E206" s="1" t="s">
        <v>175</v>
      </c>
      <c r="H206" s="23">
        <v>54.36</v>
      </c>
      <c r="I206" s="5">
        <v>8</v>
      </c>
      <c r="J206" s="23">
        <v>-730.42</v>
      </c>
    </row>
    <row r="207" spans="1:13">
      <c r="A207" s="1" t="s">
        <v>176</v>
      </c>
      <c r="B207" s="2">
        <v>42632</v>
      </c>
      <c r="C207" s="1">
        <v>1227436</v>
      </c>
      <c r="D207" s="1" t="s">
        <v>6</v>
      </c>
      <c r="E207" s="1" t="s">
        <v>154</v>
      </c>
      <c r="H207" s="23">
        <v>717.13</v>
      </c>
      <c r="I207" s="5">
        <v>9</v>
      </c>
      <c r="J207" s="23">
        <v>-1447.55</v>
      </c>
    </row>
    <row r="208" spans="1:13">
      <c r="A208" s="6" t="s">
        <v>24</v>
      </c>
      <c r="B208" s="7">
        <v>42632</v>
      </c>
      <c r="C208" s="6" t="s">
        <v>25</v>
      </c>
      <c r="D208" s="6" t="s">
        <v>6</v>
      </c>
      <c r="E208" s="6" t="s">
        <v>26</v>
      </c>
      <c r="F208" s="24">
        <v>732</v>
      </c>
      <c r="G208" s="9">
        <v>8</v>
      </c>
      <c r="H208" s="24"/>
      <c r="I208" s="10"/>
      <c r="J208" s="24">
        <v>-715.55</v>
      </c>
      <c r="K208" s="6" t="s">
        <v>180</v>
      </c>
      <c r="L208" s="11">
        <f>+F208-H206-H205-H203-H202-H201-H200-H199</f>
        <v>-0.23000000000001819</v>
      </c>
    </row>
    <row r="209" spans="1:13">
      <c r="A209" s="1" t="s">
        <v>237</v>
      </c>
      <c r="B209" s="2">
        <v>42635</v>
      </c>
      <c r="C209" s="1" t="s">
        <v>238</v>
      </c>
      <c r="E209" s="1" t="s">
        <v>175</v>
      </c>
      <c r="G209" s="19"/>
      <c r="H209" s="23">
        <v>18.8</v>
      </c>
      <c r="I209" s="20">
        <v>9</v>
      </c>
      <c r="J209" s="23">
        <v>-734.35</v>
      </c>
      <c r="K209" s="18"/>
      <c r="L209" s="18"/>
      <c r="M209" s="18"/>
    </row>
    <row r="210" spans="1:13">
      <c r="A210" s="1" t="s">
        <v>239</v>
      </c>
      <c r="B210" s="2">
        <v>42641</v>
      </c>
      <c r="C210" s="1">
        <v>6822</v>
      </c>
      <c r="E210" s="1" t="s">
        <v>175</v>
      </c>
      <c r="G210" s="19"/>
      <c r="H210" s="23">
        <v>16.8</v>
      </c>
      <c r="I210" s="20">
        <v>9</v>
      </c>
      <c r="J210" s="23">
        <v>-751.15</v>
      </c>
      <c r="K210" s="18"/>
      <c r="L210" s="21"/>
      <c r="M210" s="18"/>
    </row>
    <row r="211" spans="1:13">
      <c r="A211" s="1" t="s">
        <v>240</v>
      </c>
      <c r="B211" s="2">
        <v>42649</v>
      </c>
      <c r="C211" s="1">
        <v>1235587</v>
      </c>
      <c r="E211" s="1" t="s">
        <v>154</v>
      </c>
      <c r="G211" s="19"/>
      <c r="H211" s="23">
        <v>582.5</v>
      </c>
      <c r="I211" s="20">
        <v>10</v>
      </c>
      <c r="J211" s="23">
        <v>-1333.65</v>
      </c>
      <c r="K211" s="18"/>
      <c r="L211" s="21"/>
      <c r="M211" s="18"/>
    </row>
    <row r="212" spans="1:13">
      <c r="A212" s="6" t="s">
        <v>202</v>
      </c>
      <c r="B212" s="7">
        <v>42661</v>
      </c>
      <c r="C212" s="6" t="s">
        <v>25</v>
      </c>
      <c r="D212" s="6"/>
      <c r="E212" s="6" t="s">
        <v>204</v>
      </c>
      <c r="F212" s="24">
        <v>752</v>
      </c>
      <c r="G212" s="9">
        <v>9</v>
      </c>
      <c r="H212" s="24"/>
      <c r="I212" s="10"/>
      <c r="J212" s="24">
        <v>-581.65</v>
      </c>
      <c r="K212" s="6" t="s">
        <v>210</v>
      </c>
      <c r="L212" s="21"/>
      <c r="M212" s="18"/>
    </row>
    <row r="213" spans="1:13">
      <c r="A213" s="12" t="s">
        <v>208</v>
      </c>
      <c r="B213" s="13">
        <v>42696</v>
      </c>
      <c r="C213" s="12" t="s">
        <v>25</v>
      </c>
      <c r="D213" s="12"/>
      <c r="E213" s="12" t="s">
        <v>209</v>
      </c>
      <c r="F213" s="26">
        <v>582</v>
      </c>
      <c r="G213" s="14">
        <v>10</v>
      </c>
      <c r="H213" s="26"/>
      <c r="I213" s="15"/>
      <c r="J213" s="26">
        <v>0.35</v>
      </c>
      <c r="K213" s="12" t="s">
        <v>209</v>
      </c>
      <c r="L213" s="18"/>
      <c r="M213" s="18"/>
    </row>
    <row r="214" spans="1:13">
      <c r="A214" s="1" t="s">
        <v>241</v>
      </c>
      <c r="B214" s="2">
        <v>42704</v>
      </c>
      <c r="C214" s="1">
        <v>1253887</v>
      </c>
      <c r="E214" s="1" t="s">
        <v>154</v>
      </c>
      <c r="G214" s="19"/>
      <c r="H214" s="23">
        <v>591.1</v>
      </c>
      <c r="I214" s="20">
        <v>11</v>
      </c>
      <c r="J214" s="23">
        <v>-590.75</v>
      </c>
      <c r="K214" s="18"/>
      <c r="L214" s="18"/>
      <c r="M214" s="18"/>
    </row>
    <row r="215" spans="1:13">
      <c r="A215" s="1" t="s">
        <v>242</v>
      </c>
      <c r="B215" s="2">
        <v>42710</v>
      </c>
      <c r="C215" s="1">
        <v>126282</v>
      </c>
      <c r="E215" s="1" t="s">
        <v>154</v>
      </c>
      <c r="G215" s="19"/>
      <c r="H215" s="23">
        <v>596.46</v>
      </c>
      <c r="I215" s="20"/>
      <c r="J215" s="23">
        <v>-1187.21</v>
      </c>
      <c r="K215" s="18"/>
      <c r="L215" s="18"/>
      <c r="M215" s="18"/>
    </row>
    <row r="216" spans="1:13">
      <c r="A216" s="6" t="s">
        <v>233</v>
      </c>
      <c r="B216" s="7">
        <v>42712</v>
      </c>
      <c r="C216" s="6" t="s">
        <v>25</v>
      </c>
      <c r="D216" s="6"/>
      <c r="E216" s="6" t="s">
        <v>234</v>
      </c>
      <c r="F216" s="24">
        <v>591</v>
      </c>
      <c r="G216" s="9">
        <v>11</v>
      </c>
      <c r="H216" s="24"/>
      <c r="I216" s="10"/>
      <c r="J216" s="24">
        <v>-596.21</v>
      </c>
      <c r="K216" s="6" t="s">
        <v>236</v>
      </c>
    </row>
  </sheetData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G8" sqref="G8:G15"/>
    </sheetView>
  </sheetViews>
  <sheetFormatPr baseColWidth="10" defaultRowHeight="11.25"/>
  <cols>
    <col min="1" max="1" width="6.7109375" style="1" bestFit="1" customWidth="1"/>
    <col min="2" max="2" width="8.7109375" style="1" bestFit="1" customWidth="1"/>
    <col min="3" max="3" width="10" style="1" bestFit="1" customWidth="1"/>
    <col min="4" max="4" width="30.140625" style="1" bestFit="1" customWidth="1"/>
    <col min="5" max="5" width="11.5703125" style="1" customWidth="1"/>
    <col min="6" max="7" width="9" style="1" bestFit="1" customWidth="1"/>
    <col min="8" max="16384" width="11.42578125" style="1"/>
  </cols>
  <sheetData>
    <row r="1" spans="1:7">
      <c r="B1" s="2"/>
    </row>
    <row r="2" spans="1:7">
      <c r="B2" s="2"/>
    </row>
    <row r="3" spans="1:7">
      <c r="B3" s="2"/>
    </row>
    <row r="4" spans="1:7">
      <c r="B4" s="2"/>
    </row>
    <row r="5" spans="1:7">
      <c r="B5" s="2"/>
    </row>
    <row r="6" spans="1:7">
      <c r="B6" s="2"/>
    </row>
    <row r="7" spans="1:7">
      <c r="B7" s="2"/>
      <c r="D7" s="1" t="s">
        <v>4</v>
      </c>
      <c r="E7" s="23"/>
      <c r="F7" s="23"/>
      <c r="G7" s="23">
        <v>-715.55</v>
      </c>
    </row>
    <row r="8" spans="1:7">
      <c r="A8" s="1" t="s">
        <v>237</v>
      </c>
      <c r="B8" s="2">
        <v>42635</v>
      </c>
      <c r="C8" s="1" t="s">
        <v>238</v>
      </c>
      <c r="D8" s="1" t="s">
        <v>175</v>
      </c>
      <c r="E8" s="23"/>
      <c r="F8" s="23">
        <v>18.8</v>
      </c>
      <c r="G8" s="23">
        <v>-734.35</v>
      </c>
    </row>
    <row r="9" spans="1:7">
      <c r="A9" s="1" t="s">
        <v>239</v>
      </c>
      <c r="B9" s="2">
        <v>42641</v>
      </c>
      <c r="C9" s="1">
        <v>6822</v>
      </c>
      <c r="D9" s="1" t="s">
        <v>175</v>
      </c>
      <c r="E9" s="23"/>
      <c r="F9" s="23">
        <v>16.8</v>
      </c>
      <c r="G9" s="23">
        <v>-751.15</v>
      </c>
    </row>
    <row r="10" spans="1:7">
      <c r="A10" s="1" t="s">
        <v>240</v>
      </c>
      <c r="B10" s="2">
        <v>42649</v>
      </c>
      <c r="C10" s="1">
        <v>1235587</v>
      </c>
      <c r="D10" s="1" t="s">
        <v>154</v>
      </c>
      <c r="E10" s="23"/>
      <c r="F10" s="23">
        <v>582.5</v>
      </c>
      <c r="G10" s="23">
        <v>-1333.65</v>
      </c>
    </row>
    <row r="11" spans="1:7">
      <c r="A11" s="1" t="s">
        <v>202</v>
      </c>
      <c r="B11" s="2">
        <v>42661</v>
      </c>
      <c r="C11" s="1" t="s">
        <v>25</v>
      </c>
      <c r="D11" s="1" t="s">
        <v>204</v>
      </c>
      <c r="E11" s="23">
        <v>752</v>
      </c>
      <c r="F11" s="23"/>
      <c r="G11" s="23">
        <v>-581.65</v>
      </c>
    </row>
    <row r="12" spans="1:7">
      <c r="A12" s="1" t="s">
        <v>208</v>
      </c>
      <c r="B12" s="2">
        <v>42696</v>
      </c>
      <c r="C12" s="1" t="s">
        <v>25</v>
      </c>
      <c r="D12" s="1" t="s">
        <v>209</v>
      </c>
      <c r="E12" s="23">
        <v>582</v>
      </c>
      <c r="F12" s="23"/>
      <c r="G12" s="23">
        <v>0.35</v>
      </c>
    </row>
    <row r="13" spans="1:7">
      <c r="A13" s="1" t="s">
        <v>241</v>
      </c>
      <c r="B13" s="2">
        <v>42704</v>
      </c>
      <c r="C13" s="1">
        <v>1253887</v>
      </c>
      <c r="D13" s="1" t="s">
        <v>154</v>
      </c>
      <c r="E13" s="23"/>
      <c r="F13" s="23">
        <v>591.1</v>
      </c>
      <c r="G13" s="23">
        <v>-590.75</v>
      </c>
    </row>
    <row r="14" spans="1:7">
      <c r="A14" s="1" t="s">
        <v>242</v>
      </c>
      <c r="B14" s="2">
        <v>42710</v>
      </c>
      <c r="C14" s="1">
        <v>126282</v>
      </c>
      <c r="D14" s="1" t="s">
        <v>154</v>
      </c>
      <c r="E14" s="23"/>
      <c r="F14" s="23">
        <v>596.46</v>
      </c>
      <c r="G14" s="23">
        <v>-1187.21</v>
      </c>
    </row>
    <row r="15" spans="1:7">
      <c r="A15" s="1" t="s">
        <v>233</v>
      </c>
      <c r="B15" s="2">
        <v>42712</v>
      </c>
      <c r="C15" s="1" t="s">
        <v>25</v>
      </c>
      <c r="D15" s="1" t="s">
        <v>234</v>
      </c>
      <c r="E15" s="23">
        <v>591</v>
      </c>
      <c r="F15" s="23"/>
      <c r="G15" s="23">
        <v>-596.21</v>
      </c>
    </row>
    <row r="16" spans="1:7">
      <c r="D16" s="1" t="s">
        <v>27</v>
      </c>
      <c r="E16" s="23">
        <v>1925</v>
      </c>
      <c r="F16" s="23">
        <v>1805.66</v>
      </c>
      <c r="G16" s="23"/>
    </row>
    <row r="17" spans="4:7">
      <c r="D17" s="1" t="s">
        <v>28</v>
      </c>
      <c r="E17" s="23"/>
      <c r="F17" s="23"/>
      <c r="G17" s="23">
        <v>-596.21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G43"/>
  <sheetViews>
    <sheetView topLeftCell="A28" workbookViewId="0">
      <selection activeCell="F47" sqref="F47"/>
    </sheetView>
  </sheetViews>
  <sheetFormatPr baseColWidth="10" defaultRowHeight="11.25"/>
  <cols>
    <col min="1" max="1" width="11.42578125" style="1"/>
    <col min="2" max="2" width="8.7109375" style="1" bestFit="1" customWidth="1"/>
    <col min="3" max="3" width="9.85546875" style="1" bestFit="1" customWidth="1"/>
    <col min="4" max="4" width="32.85546875" style="1" bestFit="1" customWidth="1"/>
    <col min="5" max="7" width="11.42578125" style="23"/>
    <col min="8" max="16384" width="11.42578125" style="1"/>
  </cols>
  <sheetData>
    <row r="2" spans="1:7">
      <c r="A2" s="1" t="s">
        <v>0</v>
      </c>
    </row>
    <row r="4" spans="1:7">
      <c r="D4" s="1" t="s">
        <v>4</v>
      </c>
      <c r="G4" s="23">
        <v>-1.65</v>
      </c>
    </row>
    <row r="5" spans="1:7">
      <c r="A5" s="1" t="s">
        <v>246</v>
      </c>
      <c r="B5" s="2">
        <v>42727</v>
      </c>
      <c r="C5" s="1">
        <v>45</v>
      </c>
      <c r="D5" s="1" t="s">
        <v>7</v>
      </c>
      <c r="F5" s="23">
        <v>1606.15</v>
      </c>
      <c r="G5" s="23">
        <v>-1607.8</v>
      </c>
    </row>
    <row r="6" spans="1:7">
      <c r="D6" s="1" t="s">
        <v>27</v>
      </c>
      <c r="E6" s="23">
        <v>0</v>
      </c>
      <c r="F6" s="23">
        <v>1606.15</v>
      </c>
    </row>
    <row r="7" spans="1:7">
      <c r="D7" s="1" t="s">
        <v>28</v>
      </c>
      <c r="G7" s="23">
        <v>-1607.8</v>
      </c>
    </row>
    <row r="10" spans="1:7">
      <c r="A10" s="1" t="s">
        <v>1</v>
      </c>
    </row>
    <row r="12" spans="1:7">
      <c r="D12" s="1" t="s">
        <v>4</v>
      </c>
      <c r="G12" s="23">
        <v>-24643.62</v>
      </c>
    </row>
    <row r="13" spans="1:7">
      <c r="A13" s="1" t="s">
        <v>223</v>
      </c>
      <c r="B13" s="2">
        <v>42710</v>
      </c>
      <c r="C13" s="1" t="s">
        <v>224</v>
      </c>
      <c r="D13" s="1" t="s">
        <v>225</v>
      </c>
      <c r="F13" s="23">
        <v>8000</v>
      </c>
      <c r="G13" s="23">
        <v>-32643.62</v>
      </c>
    </row>
    <row r="14" spans="1:7">
      <c r="A14" s="1" t="s">
        <v>226</v>
      </c>
      <c r="B14" s="2">
        <v>42710</v>
      </c>
      <c r="C14" s="1" t="s">
        <v>224</v>
      </c>
      <c r="D14" s="1" t="s">
        <v>227</v>
      </c>
      <c r="E14" s="23">
        <v>8000</v>
      </c>
      <c r="G14" s="23">
        <v>-24643.62</v>
      </c>
    </row>
    <row r="15" spans="1:7">
      <c r="A15" s="1" t="s">
        <v>228</v>
      </c>
      <c r="B15" s="2">
        <v>42710</v>
      </c>
      <c r="C15" s="1" t="s">
        <v>224</v>
      </c>
      <c r="D15" s="1" t="s">
        <v>225</v>
      </c>
      <c r="F15" s="23">
        <v>8000</v>
      </c>
      <c r="G15" s="23">
        <v>-32643.62</v>
      </c>
    </row>
    <row r="16" spans="1:7">
      <c r="A16" s="1" t="s">
        <v>229</v>
      </c>
      <c r="B16" s="2">
        <v>42710</v>
      </c>
      <c r="C16" s="1" t="s">
        <v>230</v>
      </c>
      <c r="D16" s="1" t="s">
        <v>44</v>
      </c>
      <c r="F16" s="23">
        <v>13392.86</v>
      </c>
      <c r="G16" s="23">
        <v>-46036.480000000003</v>
      </c>
    </row>
    <row r="17" spans="1:7">
      <c r="A17" s="1" t="s">
        <v>231</v>
      </c>
      <c r="B17" s="2">
        <v>42710</v>
      </c>
      <c r="C17" s="1" t="s">
        <v>232</v>
      </c>
      <c r="D17" s="1" t="s">
        <v>34</v>
      </c>
      <c r="F17" s="23">
        <v>13392.86</v>
      </c>
      <c r="G17" s="23">
        <v>-59429.34</v>
      </c>
    </row>
    <row r="18" spans="1:7">
      <c r="A18" s="1" t="s">
        <v>233</v>
      </c>
      <c r="B18" s="2">
        <v>42712</v>
      </c>
      <c r="C18" s="1" t="s">
        <v>25</v>
      </c>
      <c r="D18" s="1" t="s">
        <v>234</v>
      </c>
      <c r="E18" s="23">
        <v>31535</v>
      </c>
      <c r="G18" s="23">
        <v>-27894.34</v>
      </c>
    </row>
    <row r="19" spans="1:7">
      <c r="D19" s="1" t="s">
        <v>27</v>
      </c>
      <c r="E19" s="23">
        <v>39535</v>
      </c>
      <c r="F19" s="23">
        <v>42785.72</v>
      </c>
    </row>
    <row r="20" spans="1:7">
      <c r="D20" s="1" t="s">
        <v>28</v>
      </c>
      <c r="G20" s="23">
        <v>-27894.34</v>
      </c>
    </row>
    <row r="23" spans="1:7">
      <c r="A23" s="1" t="s">
        <v>2</v>
      </c>
    </row>
    <row r="25" spans="1:7">
      <c r="D25" s="1" t="s">
        <v>4</v>
      </c>
      <c r="G25" s="23">
        <v>-28179.77</v>
      </c>
    </row>
    <row r="26" spans="1:7">
      <c r="A26" s="1" t="s">
        <v>223</v>
      </c>
      <c r="B26" s="2">
        <v>42710</v>
      </c>
      <c r="C26" s="1" t="s">
        <v>224</v>
      </c>
      <c r="D26" s="1" t="s">
        <v>225</v>
      </c>
      <c r="F26" s="23">
        <v>8533.34</v>
      </c>
      <c r="G26" s="23">
        <v>-36713.11</v>
      </c>
    </row>
    <row r="27" spans="1:7">
      <c r="A27" s="1" t="s">
        <v>226</v>
      </c>
      <c r="B27" s="2">
        <v>42710</v>
      </c>
      <c r="C27" s="1" t="s">
        <v>224</v>
      </c>
      <c r="D27" s="1" t="s">
        <v>227</v>
      </c>
      <c r="E27" s="23">
        <v>8533.34</v>
      </c>
      <c r="G27" s="23">
        <v>-28179.77</v>
      </c>
    </row>
    <row r="28" spans="1:7">
      <c r="A28" s="1" t="s">
        <v>228</v>
      </c>
      <c r="B28" s="2">
        <v>42710</v>
      </c>
      <c r="C28" s="1" t="s">
        <v>224</v>
      </c>
      <c r="D28" s="1" t="s">
        <v>225</v>
      </c>
      <c r="F28" s="23">
        <v>8533.34</v>
      </c>
      <c r="G28" s="23">
        <v>-36713.11</v>
      </c>
    </row>
    <row r="29" spans="1:7">
      <c r="A29" s="1" t="s">
        <v>229</v>
      </c>
      <c r="B29" s="2">
        <v>42710</v>
      </c>
      <c r="C29" s="1" t="s">
        <v>230</v>
      </c>
      <c r="D29" s="1" t="s">
        <v>44</v>
      </c>
      <c r="F29" s="23">
        <v>14285.71</v>
      </c>
      <c r="G29" s="23">
        <v>-50998.82</v>
      </c>
    </row>
    <row r="30" spans="1:7">
      <c r="A30" s="1" t="s">
        <v>231</v>
      </c>
      <c r="B30" s="2">
        <v>42710</v>
      </c>
      <c r="C30" s="1" t="s">
        <v>232</v>
      </c>
      <c r="D30" s="1" t="s">
        <v>34</v>
      </c>
      <c r="F30" s="23">
        <v>14285.71</v>
      </c>
      <c r="G30" s="23">
        <v>-65284.53</v>
      </c>
    </row>
    <row r="31" spans="1:7">
      <c r="A31" s="1" t="s">
        <v>233</v>
      </c>
      <c r="B31" s="2">
        <v>42712</v>
      </c>
      <c r="C31" s="1" t="s">
        <v>25</v>
      </c>
      <c r="D31" s="1" t="s">
        <v>234</v>
      </c>
      <c r="E31" s="23">
        <v>33637</v>
      </c>
      <c r="G31" s="23">
        <v>-31647.53</v>
      </c>
    </row>
    <row r="32" spans="1:7">
      <c r="A32" s="1" t="s">
        <v>246</v>
      </c>
      <c r="B32" s="2">
        <v>42727</v>
      </c>
      <c r="C32" s="1">
        <v>45</v>
      </c>
      <c r="D32" s="1" t="s">
        <v>7</v>
      </c>
      <c r="F32" s="23">
        <v>1714.28</v>
      </c>
      <c r="G32" s="23">
        <v>-33361.81</v>
      </c>
    </row>
    <row r="33" spans="1:7">
      <c r="D33" s="1" t="s">
        <v>27</v>
      </c>
      <c r="E33" s="23">
        <v>42170.34</v>
      </c>
      <c r="F33" s="23">
        <v>47352.38</v>
      </c>
    </row>
    <row r="34" spans="1:7">
      <c r="D34" s="1" t="s">
        <v>28</v>
      </c>
      <c r="G34" s="23">
        <v>-33361.81</v>
      </c>
    </row>
    <row r="37" spans="1:7">
      <c r="A37" s="1" t="s">
        <v>3</v>
      </c>
    </row>
    <row r="39" spans="1:7">
      <c r="D39" s="1" t="s">
        <v>4</v>
      </c>
      <c r="G39" s="23">
        <v>-590.75</v>
      </c>
    </row>
    <row r="40" spans="1:7">
      <c r="A40" s="1" t="s">
        <v>242</v>
      </c>
      <c r="B40" s="2">
        <v>42710</v>
      </c>
      <c r="C40" s="1">
        <v>126282</v>
      </c>
      <c r="D40" s="1" t="s">
        <v>154</v>
      </c>
      <c r="F40" s="23">
        <v>596.46</v>
      </c>
      <c r="G40" s="23">
        <v>-1187.21</v>
      </c>
    </row>
    <row r="41" spans="1:7">
      <c r="A41" s="1" t="s">
        <v>233</v>
      </c>
      <c r="B41" s="2">
        <v>42712</v>
      </c>
      <c r="C41" s="1" t="s">
        <v>25</v>
      </c>
      <c r="D41" s="1" t="s">
        <v>234</v>
      </c>
      <c r="E41" s="23">
        <v>591</v>
      </c>
      <c r="G41" s="23">
        <v>-596.21</v>
      </c>
    </row>
    <row r="42" spans="1:7">
      <c r="D42" s="1" t="s">
        <v>27</v>
      </c>
      <c r="E42" s="23">
        <v>591</v>
      </c>
      <c r="F42" s="23">
        <v>596.46</v>
      </c>
    </row>
    <row r="43" spans="1:7">
      <c r="D43" s="1" t="s">
        <v>28</v>
      </c>
      <c r="G43" s="23">
        <v>-596.21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2016-09-20T21:11:04Z</cp:lastPrinted>
  <dcterms:created xsi:type="dcterms:W3CDTF">2016-09-20T18:09:32Z</dcterms:created>
  <dcterms:modified xsi:type="dcterms:W3CDTF">2017-02-02T16:46:16Z</dcterms:modified>
</cp:coreProperties>
</file>