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AA32" i="1"/>
  <c r="AA6"/>
  <c r="Z7"/>
  <c r="Z8"/>
  <c r="Z9"/>
  <c r="Z6"/>
  <c r="Y21"/>
  <c r="W21"/>
  <c r="U21"/>
  <c r="Q21"/>
  <c r="C33"/>
  <c r="S21" l="1"/>
  <c r="O21"/>
  <c r="M21"/>
  <c r="K21"/>
  <c r="I21"/>
  <c r="G21"/>
  <c r="Y17"/>
  <c r="Y33" s="1"/>
  <c r="W17"/>
  <c r="W33" s="1"/>
  <c r="U17"/>
  <c r="U33" s="1"/>
  <c r="S17"/>
  <c r="S33" s="1"/>
  <c r="Q17"/>
  <c r="Q33" s="1"/>
  <c r="O17"/>
  <c r="O33" s="1"/>
  <c r="M17"/>
  <c r="M33" s="1"/>
  <c r="K17"/>
  <c r="K33" s="1"/>
  <c r="I17"/>
  <c r="I33" s="1"/>
  <c r="G17"/>
  <c r="G33" s="1"/>
  <c r="E17"/>
  <c r="E33" s="1"/>
  <c r="C17"/>
  <c r="AA16"/>
  <c r="AA14"/>
  <c r="Y11"/>
  <c r="X11"/>
  <c r="Y24" s="1"/>
  <c r="W11"/>
  <c r="W25" s="1"/>
  <c r="V11"/>
  <c r="W24" s="1"/>
  <c r="U11"/>
  <c r="U27" s="1"/>
  <c r="T11"/>
  <c r="U24" s="1"/>
  <c r="S11"/>
  <c r="S25" s="1"/>
  <c r="R11"/>
  <c r="S24" s="1"/>
  <c r="Q11"/>
  <c r="Q25" s="1"/>
  <c r="P11"/>
  <c r="Q24" s="1"/>
  <c r="O11"/>
  <c r="O25" s="1"/>
  <c r="N11"/>
  <c r="O24" s="1"/>
  <c r="M11"/>
  <c r="M27" s="1"/>
  <c r="L11"/>
  <c r="M24" s="1"/>
  <c r="K11"/>
  <c r="K25" s="1"/>
  <c r="J11"/>
  <c r="K24" s="1"/>
  <c r="I11"/>
  <c r="I25" s="1"/>
  <c r="H11"/>
  <c r="I24" s="1"/>
  <c r="G11"/>
  <c r="G25" s="1"/>
  <c r="F11"/>
  <c r="G24" s="1"/>
  <c r="E11"/>
  <c r="E27" s="1"/>
  <c r="D11"/>
  <c r="E24" s="1"/>
  <c r="C11"/>
  <c r="C25" s="1"/>
  <c r="B11"/>
  <c r="AA9"/>
  <c r="AA8"/>
  <c r="AA7"/>
  <c r="Y25" l="1"/>
  <c r="AA25" s="1"/>
  <c r="Z11"/>
  <c r="AA11"/>
  <c r="AA27" s="1"/>
  <c r="AA24"/>
  <c r="E25"/>
  <c r="M25"/>
  <c r="U25"/>
  <c r="C27"/>
  <c r="K27"/>
  <c r="S27"/>
  <c r="AA17"/>
  <c r="I27"/>
  <c r="Q27"/>
  <c r="Y27"/>
  <c r="G27"/>
  <c r="O27"/>
  <c r="W27"/>
</calcChain>
</file>

<file path=xl/sharedStrings.xml><?xml version="1.0" encoding="utf-8"?>
<sst xmlns="http://schemas.openxmlformats.org/spreadsheetml/2006/main" count="58" uniqueCount="33">
  <si>
    <t>ALECSA CELAYA S DE RL DE CV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</si>
  <si>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</si>
  <si>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</si>
  <si>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</si>
  <si>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</si>
  <si>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</si>
  <si>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</si>
  <si>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</si>
  <si>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</si>
  <si>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</si>
  <si>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</si>
  <si>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</si>
  <si>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</si>
  <si>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</si>
  <si>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#</t>
  </si>
  <si>
    <t>IMPORTE</t>
  </si>
  <si>
    <t>I. AUTOMOVILES ENAJENADOS EN EL MERCADO NAL (ART 3 FRACC I)</t>
  </si>
  <si>
    <t>J. CAMIONES ENAJENADOS EN EL MERCADO NAL (ART 3 FRACC II)</t>
  </si>
  <si>
    <t>K. AUTOMOVIESL EXENTOS EN EL MERCADO NAL(ART 8 FRACC II)</t>
  </si>
  <si>
    <t>L. VEHICULOS EXENTOS EN EL MERCADO NAL (ART8 FRACC III)</t>
  </si>
  <si>
    <t>IMPTO. PERIODO</t>
  </si>
  <si>
    <t>ACTUALIZACION</t>
  </si>
  <si>
    <t>RECARGOS</t>
  </si>
  <si>
    <t>CANTIDAD A PAGAR</t>
  </si>
  <si>
    <t xml:space="preserve"># de vehic enajenados </t>
  </si>
  <si>
    <t>valor total de la enajenacion</t>
  </si>
  <si>
    <t>MOVIMIENTO</t>
  </si>
  <si>
    <t>FECHA</t>
  </si>
  <si>
    <t>CHEQUE</t>
  </si>
  <si>
    <t>RESUMEN DE PAGOS PROVISIONALES ISAN 2016</t>
  </si>
  <si>
    <t>VEHICULOS AL ACTIVO FIJO</t>
  </si>
  <si>
    <t>FOLIO INICIAL</t>
  </si>
  <si>
    <t>FOLIO FINAL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</si>
</sst>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dd/mm/yy"/>
    <numFmt numFmtId="167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6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4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165" fontId="4" fillId="0" borderId="0" xfId="1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/>
    <xf numFmtId="0" fontId="2" fillId="0" borderId="1" xfId="0" applyFont="1" applyBorder="1" applyAlignment="1">
      <alignment horizontal="center"/>
    </xf>
    <xf numFmtId="165" fontId="2" fillId="0" borderId="1" xfId="1" applyNumberFormat="1" applyFont="1" applyFill="1" applyBorder="1" applyAlignment="1" applyProtection="1"/>
    <xf numFmtId="0" fontId="2" fillId="0" borderId="2" xfId="0" applyFont="1" applyBorder="1" applyAlignment="1">
      <alignment horizontal="center"/>
    </xf>
    <xf numFmtId="165" fontId="2" fillId="0" borderId="2" xfId="1" applyNumberFormat="1" applyFont="1" applyFill="1" applyBorder="1" applyAlignment="1" applyProtection="1"/>
    <xf numFmtId="0" fontId="2" fillId="0" borderId="0" xfId="0" applyFont="1" applyBorder="1" applyAlignment="1">
      <alignment horizontal="center"/>
    </xf>
    <xf numFmtId="165" fontId="2" fillId="0" borderId="0" xfId="1" applyNumberFormat="1" applyFont="1" applyFill="1" applyBorder="1" applyAlignment="1" applyProtection="1"/>
    <xf numFmtId="164" fontId="4" fillId="2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5" fillId="0" borderId="0" xfId="0" applyFont="1" applyAlignment="1"/>
    <xf numFmtId="0" fontId="5" fillId="0" borderId="0" xfId="0" applyNumberFormat="1" applyFont="1" applyAlignment="1"/>
    <xf numFmtId="0" fontId="5" fillId="0" borderId="0" xfId="0" applyFont="1" applyFill="1" applyAlignment="1"/>
    <xf numFmtId="0" fontId="5" fillId="0" borderId="0" xfId="0" applyFont="1" applyAlignment="1">
      <alignment horizontal="center"/>
    </xf>
    <xf numFmtId="165" fontId="5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165" fontId="5" fillId="0" borderId="0" xfId="0" applyNumberFormat="1" applyFont="1" applyAlignment="1"/>
    <xf numFmtId="4" fontId="5" fillId="0" borderId="0" xfId="0" applyNumberFormat="1" applyFont="1" applyAlignment="1"/>
    <xf numFmtId="3" fontId="5" fillId="0" borderId="0" xfId="0" applyNumberFormat="1" applyFont="1" applyAlignment="1"/>
    <xf numFmtId="3" fontId="5" fillId="0" borderId="0" xfId="0" applyNumberFormat="1" applyFont="1" applyFill="1" applyAlignment="1"/>
    <xf numFmtId="3" fontId="5" fillId="2" borderId="0" xfId="0" applyNumberFormat="1" applyFont="1" applyFill="1" applyAlignment="1"/>
    <xf numFmtId="3" fontId="5" fillId="3" borderId="0" xfId="0" applyNumberFormat="1" applyFont="1" applyFill="1" applyAlignment="1"/>
    <xf numFmtId="165" fontId="5" fillId="0" borderId="0" xfId="0" applyNumberFormat="1" applyFont="1" applyFill="1" applyAlignment="1"/>
    <xf numFmtId="0" fontId="5" fillId="0" borderId="0" xfId="0" applyNumberFormat="1" applyFont="1" applyFill="1" applyAlignment="1"/>
    <xf numFmtId="164" fontId="5" fillId="0" borderId="0" xfId="1" applyNumberFormat="1" applyFont="1" applyFill="1" applyBorder="1" applyAlignment="1" applyProtection="1"/>
    <xf numFmtId="164" fontId="5" fillId="0" borderId="0" xfId="0" applyNumberFormat="1" applyFont="1" applyAlignment="1"/>
    <xf numFmtId="166" fontId="5" fillId="0" borderId="0" xfId="0" applyNumberFormat="1" applyFont="1" applyAlignment="1"/>
    <xf numFmtId="166" fontId="5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43" fontId="5" fillId="0" borderId="0" xfId="1" applyFont="1" applyAlignment="1"/>
    <xf numFmtId="0" fontId="5" fillId="0" borderId="0" xfId="0" applyFont="1" applyBorder="1" applyAlignment="1"/>
    <xf numFmtId="43" fontId="2" fillId="0" borderId="0" xfId="1" applyNumberFormat="1" applyFont="1" applyFill="1" applyBorder="1" applyAlignment="1"/>
    <xf numFmtId="43" fontId="5" fillId="0" borderId="0" xfId="0" applyNumberFormat="1" applyFont="1" applyAlignment="1"/>
    <xf numFmtId="43" fontId="5" fillId="0" borderId="0" xfId="1" applyFont="1" applyFill="1" applyBorder="1" applyAlignment="1" applyProtection="1"/>
    <xf numFmtId="43" fontId="5" fillId="0" borderId="0" xfId="1" applyFont="1" applyFill="1" applyAlignment="1"/>
    <xf numFmtId="167" fontId="6" fillId="0" borderId="0" xfId="0" applyNumberFormat="1" applyFont="1" applyAlignment="1"/>
    <xf numFmtId="165" fontId="6" fillId="0" borderId="0" xfId="0" applyNumberFormat="1" applyFont="1" applyAlignment="1"/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5"/>
  <sheetViews>
    <sheetView tabSelected="1" workbookViewId="0">
      <selection activeCell="B26" sqref="B26"/>
    </sheetView>
  </sheetViews>
  <sheetFormatPr baseColWidth="10" defaultRowHeight="11.25"/>
  <cols>
    <col min="1" max="1" width="51.140625" style="12" customWidth="1"/>
    <col min="2" max="11" width="11.42578125" style="12"/>
    <col min="12" max="12" width="11.42578125" style="13"/>
    <col min="13" max="14" width="11.42578125" style="12"/>
    <col min="15" max="15" width="11.42578125" style="14"/>
    <col min="16" max="18" width="11.42578125" style="12"/>
    <col min="19" max="19" width="11.42578125" style="14"/>
    <col min="20" max="28" width="11.42578125" style="12"/>
    <col min="29" max="29" width="12" style="12" bestFit="1" customWidth="1"/>
    <col min="30" max="30" width="8.140625" style="12" bestFit="1" customWidth="1"/>
    <col min="31" max="16384" width="11.42578125" style="12"/>
  </cols>
  <sheetData>
    <row r="1" spans="1:31">
      <c r="A1" s="1" t="s">
        <v>0</v>
      </c>
    </row>
    <row r="2" spans="1:31">
      <c r="A2" s="1" t="s">
        <v>29</v>
      </c>
    </row>
    <row r="4" spans="1:31">
      <c r="B4" s="41" t="s">
        <v>1</v>
      </c>
      <c r="C4" s="41"/>
      <c r="D4" s="41" t="s">
        <v>2</v>
      </c>
      <c r="E4" s="41"/>
      <c r="F4" s="41" t="s">
        <v>3</v>
      </c>
      <c r="G4" s="41"/>
      <c r="H4" s="41" t="s">
        <v>4</v>
      </c>
      <c r="I4" s="41"/>
      <c r="J4" s="41" t="s">
        <v>5</v>
      </c>
      <c r="K4" s="41"/>
      <c r="L4" s="41" t="s">
        <v>6</v>
      </c>
      <c r="M4" s="41"/>
      <c r="N4" s="41" t="s">
        <v>7</v>
      </c>
      <c r="O4" s="41"/>
      <c r="P4" s="41" t="s">
        <v>8</v>
      </c>
      <c r="Q4" s="41"/>
      <c r="R4" s="41" t="s">
        <v>9</v>
      </c>
      <c r="S4" s="41"/>
      <c r="T4" s="41" t="s">
        <v>10</v>
      </c>
      <c r="U4" s="41"/>
      <c r="V4" s="41" t="s">
        <v>11</v>
      </c>
      <c r="W4" s="41"/>
      <c r="X4" s="41" t="s">
        <v>12</v>
      </c>
      <c r="Y4" s="41"/>
      <c r="Z4" s="41" t="s">
        <v>13</v>
      </c>
      <c r="AA4" s="41"/>
    </row>
    <row r="5" spans="1:31">
      <c r="B5" s="30" t="s">
        <v>14</v>
      </c>
      <c r="C5" s="30" t="s">
        <v>15</v>
      </c>
      <c r="D5" s="30" t="s">
        <v>14</v>
      </c>
      <c r="E5" s="30" t="s">
        <v>15</v>
      </c>
      <c r="F5" s="30" t="s">
        <v>14</v>
      </c>
      <c r="G5" s="30" t="s">
        <v>15</v>
      </c>
      <c r="H5" s="30" t="s">
        <v>14</v>
      </c>
      <c r="I5" s="30" t="s">
        <v>15</v>
      </c>
      <c r="J5" s="30" t="s">
        <v>14</v>
      </c>
      <c r="K5" s="30" t="s">
        <v>15</v>
      </c>
      <c r="L5" s="31" t="s">
        <v>14</v>
      </c>
      <c r="M5" s="30" t="s">
        <v>15</v>
      </c>
      <c r="N5" s="30" t="s">
        <v>14</v>
      </c>
      <c r="O5" s="32" t="s">
        <v>15</v>
      </c>
      <c r="P5" s="30" t="s">
        <v>14</v>
      </c>
      <c r="Q5" s="30" t="s">
        <v>15</v>
      </c>
      <c r="R5" s="30" t="s">
        <v>14</v>
      </c>
      <c r="S5" s="32" t="s">
        <v>15</v>
      </c>
      <c r="T5" s="30" t="s">
        <v>14</v>
      </c>
      <c r="U5" s="30" t="s">
        <v>15</v>
      </c>
      <c r="V5" s="30" t="s">
        <v>14</v>
      </c>
      <c r="W5" s="30" t="s">
        <v>15</v>
      </c>
      <c r="X5" s="30" t="s">
        <v>14</v>
      </c>
      <c r="Y5" s="30" t="s">
        <v>15</v>
      </c>
      <c r="Z5" s="30" t="s">
        <v>14</v>
      </c>
      <c r="AA5" s="30" t="s">
        <v>15</v>
      </c>
    </row>
    <row r="6" spans="1:31">
      <c r="A6" s="12" t="s">
        <v>16</v>
      </c>
      <c r="B6" s="15">
        <v>25</v>
      </c>
      <c r="C6" s="16">
        <v>8832347</v>
      </c>
      <c r="D6" s="15">
        <v>31</v>
      </c>
      <c r="E6" s="16">
        <v>10378502</v>
      </c>
      <c r="F6" s="15">
        <v>28</v>
      </c>
      <c r="G6" s="16">
        <v>10162756</v>
      </c>
      <c r="H6" s="15">
        <v>37</v>
      </c>
      <c r="I6" s="16">
        <v>12130221</v>
      </c>
      <c r="J6" s="15">
        <v>27</v>
      </c>
      <c r="K6" s="16">
        <v>9187473</v>
      </c>
      <c r="L6" s="17">
        <v>36</v>
      </c>
      <c r="M6" s="16">
        <v>11529657</v>
      </c>
      <c r="N6" s="15">
        <v>15</v>
      </c>
      <c r="O6" s="2">
        <v>5685358</v>
      </c>
      <c r="P6" s="15">
        <v>32</v>
      </c>
      <c r="Q6" s="16">
        <v>10427842</v>
      </c>
      <c r="R6" s="15">
        <v>20</v>
      </c>
      <c r="S6" s="3">
        <v>6775651</v>
      </c>
      <c r="T6" s="15">
        <v>31</v>
      </c>
      <c r="U6" s="16">
        <v>11388564</v>
      </c>
      <c r="V6" s="15">
        <v>51</v>
      </c>
      <c r="W6" s="16">
        <v>17251066</v>
      </c>
      <c r="X6" s="15">
        <v>54</v>
      </c>
      <c r="Y6" s="16">
        <v>18824263</v>
      </c>
      <c r="Z6" s="13">
        <f>+B6+D6+F6+H6+J6+L6+N6+P6+R6+T6+V6+X6</f>
        <v>387</v>
      </c>
      <c r="AA6" s="18">
        <f>+C6+E6+G6+I6+K6+M6+O6+Q6+S6+U6+W6+Y6</f>
        <v>132573700</v>
      </c>
    </row>
    <row r="7" spans="1:31">
      <c r="A7" s="12" t="s">
        <v>17</v>
      </c>
      <c r="B7" s="15">
        <v>25</v>
      </c>
      <c r="C7" s="16">
        <v>6861048</v>
      </c>
      <c r="D7" s="15">
        <v>7</v>
      </c>
      <c r="E7" s="16">
        <v>1805911</v>
      </c>
      <c r="F7" s="15">
        <v>29</v>
      </c>
      <c r="G7" s="16">
        <v>7810647</v>
      </c>
      <c r="H7" s="15">
        <v>9</v>
      </c>
      <c r="I7" s="16">
        <v>2386663</v>
      </c>
      <c r="J7" s="15">
        <v>23</v>
      </c>
      <c r="K7" s="16">
        <v>6749980</v>
      </c>
      <c r="L7" s="17">
        <v>16</v>
      </c>
      <c r="M7" s="16">
        <v>4298194</v>
      </c>
      <c r="N7" s="15">
        <v>19</v>
      </c>
      <c r="O7" s="3">
        <v>5052562</v>
      </c>
      <c r="P7" s="15">
        <v>17</v>
      </c>
      <c r="Q7" s="16">
        <v>4723670</v>
      </c>
      <c r="R7" s="15">
        <v>25</v>
      </c>
      <c r="S7" s="3">
        <v>8038834</v>
      </c>
      <c r="T7" s="15">
        <v>26</v>
      </c>
      <c r="U7" s="16">
        <v>7076470</v>
      </c>
      <c r="V7" s="15">
        <v>34</v>
      </c>
      <c r="W7" s="16">
        <v>9130131</v>
      </c>
      <c r="X7" s="15">
        <v>45</v>
      </c>
      <c r="Y7" s="16">
        <v>12992831</v>
      </c>
      <c r="Z7" s="13">
        <f t="shared" ref="Z7:Z9" si="0">+B7+D7+F7+H7+J7+L7+N7+P7+R7+T7+V7+X7</f>
        <v>275</v>
      </c>
      <c r="AA7" s="18">
        <f t="shared" ref="AA7:AA9" si="1">+C7+E7+G7+I7+K7+M7+O7+Q7+S7+U7+W7+Y7</f>
        <v>76926941</v>
      </c>
    </row>
    <row r="8" spans="1:31">
      <c r="A8" s="12" t="s">
        <v>18</v>
      </c>
      <c r="B8" s="15">
        <v>18</v>
      </c>
      <c r="C8" s="16">
        <v>3405862</v>
      </c>
      <c r="D8" s="15">
        <v>24</v>
      </c>
      <c r="E8" s="16">
        <v>4492658</v>
      </c>
      <c r="F8" s="15">
        <v>27</v>
      </c>
      <c r="G8" s="16">
        <v>5082679</v>
      </c>
      <c r="H8" s="15">
        <v>21</v>
      </c>
      <c r="I8" s="16">
        <v>3839310</v>
      </c>
      <c r="J8" s="15">
        <v>22</v>
      </c>
      <c r="K8" s="16">
        <v>4160000</v>
      </c>
      <c r="L8" s="17">
        <v>14</v>
      </c>
      <c r="M8" s="16">
        <v>2659828</v>
      </c>
      <c r="N8" s="15">
        <v>33</v>
      </c>
      <c r="O8" s="3">
        <v>6560463</v>
      </c>
      <c r="P8" s="15">
        <v>25</v>
      </c>
      <c r="Q8" s="16">
        <v>4856293</v>
      </c>
      <c r="R8" s="15">
        <v>38</v>
      </c>
      <c r="S8" s="3">
        <v>7441466</v>
      </c>
      <c r="T8" s="15">
        <v>34</v>
      </c>
      <c r="U8" s="16">
        <v>7946250</v>
      </c>
      <c r="V8" s="15">
        <v>33</v>
      </c>
      <c r="W8" s="16">
        <v>6485345</v>
      </c>
      <c r="X8" s="15">
        <v>42</v>
      </c>
      <c r="Y8" s="16">
        <v>8257931</v>
      </c>
      <c r="Z8" s="13">
        <f t="shared" si="0"/>
        <v>331</v>
      </c>
      <c r="AA8" s="18">
        <f t="shared" si="1"/>
        <v>65188085</v>
      </c>
    </row>
    <row r="9" spans="1:31">
      <c r="A9" s="12" t="s">
        <v>19</v>
      </c>
      <c r="B9" s="15">
        <v>1</v>
      </c>
      <c r="C9" s="16">
        <v>341552</v>
      </c>
      <c r="D9" s="15">
        <v>2</v>
      </c>
      <c r="E9" s="16">
        <v>648621</v>
      </c>
      <c r="F9" s="15">
        <v>4</v>
      </c>
      <c r="G9" s="16">
        <v>1175086</v>
      </c>
      <c r="H9" s="15">
        <v>2</v>
      </c>
      <c r="I9" s="16">
        <v>539397</v>
      </c>
      <c r="J9" s="15">
        <v>2</v>
      </c>
      <c r="K9" s="16">
        <v>689138</v>
      </c>
      <c r="L9" s="17">
        <v>7</v>
      </c>
      <c r="M9" s="16">
        <v>2124310</v>
      </c>
      <c r="N9" s="15">
        <v>5</v>
      </c>
      <c r="O9" s="3">
        <v>1515948</v>
      </c>
      <c r="P9" s="15">
        <v>7</v>
      </c>
      <c r="Q9" s="16">
        <v>2256810</v>
      </c>
      <c r="R9" s="15">
        <v>9</v>
      </c>
      <c r="S9" s="3">
        <v>2825345</v>
      </c>
      <c r="T9" s="15">
        <v>5</v>
      </c>
      <c r="U9" s="16">
        <v>1548793</v>
      </c>
      <c r="V9" s="15">
        <v>6</v>
      </c>
      <c r="W9" s="16">
        <v>1907241</v>
      </c>
      <c r="X9" s="15">
        <v>9</v>
      </c>
      <c r="Y9" s="16">
        <v>2917758</v>
      </c>
      <c r="Z9" s="13">
        <f t="shared" si="0"/>
        <v>59</v>
      </c>
      <c r="AA9" s="18">
        <f t="shared" si="1"/>
        <v>18489999</v>
      </c>
    </row>
    <row r="10" spans="1:31">
      <c r="B10" s="15"/>
      <c r="C10" s="16"/>
      <c r="D10" s="15"/>
      <c r="E10" s="16"/>
      <c r="F10" s="15"/>
      <c r="G10" s="16"/>
      <c r="H10" s="15"/>
      <c r="I10" s="16"/>
      <c r="J10" s="15"/>
      <c r="K10" s="16"/>
      <c r="L10" s="17"/>
      <c r="M10" s="16"/>
      <c r="N10" s="15"/>
      <c r="O10" s="3"/>
      <c r="P10" s="15"/>
      <c r="Q10" s="16"/>
      <c r="R10" s="15"/>
      <c r="S10" s="3"/>
      <c r="T10" s="15"/>
      <c r="U10" s="16"/>
      <c r="V10" s="15"/>
      <c r="W10" s="16"/>
      <c r="X10" s="15"/>
      <c r="Y10" s="16"/>
    </row>
    <row r="11" spans="1:31" ht="12" thickBot="1">
      <c r="B11" s="4">
        <f t="shared" ref="B11:AA11" si="2">SUM(B6:B10)</f>
        <v>69</v>
      </c>
      <c r="C11" s="5">
        <f t="shared" si="2"/>
        <v>19440809</v>
      </c>
      <c r="D11" s="4">
        <f t="shared" si="2"/>
        <v>64</v>
      </c>
      <c r="E11" s="5">
        <f t="shared" si="2"/>
        <v>17325692</v>
      </c>
      <c r="F11" s="4">
        <f t="shared" si="2"/>
        <v>88</v>
      </c>
      <c r="G11" s="5">
        <f t="shared" si="2"/>
        <v>24231168</v>
      </c>
      <c r="H11" s="4">
        <f t="shared" si="2"/>
        <v>69</v>
      </c>
      <c r="I11" s="5">
        <f t="shared" si="2"/>
        <v>18895591</v>
      </c>
      <c r="J11" s="4">
        <f t="shared" si="2"/>
        <v>74</v>
      </c>
      <c r="K11" s="5">
        <f t="shared" si="2"/>
        <v>20786591</v>
      </c>
      <c r="L11" s="4">
        <f t="shared" si="2"/>
        <v>73</v>
      </c>
      <c r="M11" s="5">
        <f t="shared" si="2"/>
        <v>20611989</v>
      </c>
      <c r="N11" s="6">
        <f t="shared" si="2"/>
        <v>72</v>
      </c>
      <c r="O11" s="7">
        <f t="shared" si="2"/>
        <v>18814331</v>
      </c>
      <c r="P11" s="4">
        <f t="shared" si="2"/>
        <v>81</v>
      </c>
      <c r="Q11" s="5">
        <f t="shared" si="2"/>
        <v>22264615</v>
      </c>
      <c r="R11" s="4">
        <f t="shared" si="2"/>
        <v>92</v>
      </c>
      <c r="S11" s="5">
        <f t="shared" si="2"/>
        <v>25081296</v>
      </c>
      <c r="T11" s="4">
        <f t="shared" si="2"/>
        <v>96</v>
      </c>
      <c r="U11" s="5">
        <f t="shared" si="2"/>
        <v>27960077</v>
      </c>
      <c r="V11" s="4">
        <f t="shared" si="2"/>
        <v>124</v>
      </c>
      <c r="W11" s="5">
        <f t="shared" si="2"/>
        <v>34773783</v>
      </c>
      <c r="X11" s="4">
        <f t="shared" si="2"/>
        <v>150</v>
      </c>
      <c r="Y11" s="5">
        <f t="shared" si="2"/>
        <v>42992783</v>
      </c>
      <c r="Z11" s="4">
        <f t="shared" si="2"/>
        <v>1052</v>
      </c>
      <c r="AA11" s="5">
        <f t="shared" si="2"/>
        <v>293178725</v>
      </c>
      <c r="AB11" s="16"/>
      <c r="AC11" s="35"/>
      <c r="AD11" s="36"/>
      <c r="AE11" s="18"/>
    </row>
    <row r="12" spans="1:31" ht="12" thickTop="1"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1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/>
      <c r="AA12" s="9"/>
      <c r="AB12" s="16"/>
      <c r="AC12" s="18"/>
    </row>
    <row r="13" spans="1:31">
      <c r="B13" s="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8"/>
      <c r="AA13" s="9"/>
      <c r="AB13" s="16"/>
      <c r="AC13" s="18"/>
      <c r="AD13" s="18"/>
    </row>
    <row r="14" spans="1:31">
      <c r="A14" s="12" t="s">
        <v>20</v>
      </c>
      <c r="B14" s="8"/>
      <c r="C14" s="22">
        <v>736998</v>
      </c>
      <c r="D14" s="20"/>
      <c r="E14" s="22">
        <v>500500</v>
      </c>
      <c r="F14" s="20"/>
      <c r="G14" s="22">
        <v>885718</v>
      </c>
      <c r="H14" s="20"/>
      <c r="I14" s="23">
        <v>605232</v>
      </c>
      <c r="J14" s="20"/>
      <c r="K14" s="10">
        <v>722797</v>
      </c>
      <c r="L14" s="20"/>
      <c r="M14" s="22">
        <v>625847</v>
      </c>
      <c r="N14" s="20"/>
      <c r="O14" s="23">
        <v>523847</v>
      </c>
      <c r="P14" s="20"/>
      <c r="Q14" s="22">
        <v>651378</v>
      </c>
      <c r="R14" s="20"/>
      <c r="S14" s="23">
        <v>693705</v>
      </c>
      <c r="T14" s="20"/>
      <c r="U14" s="22">
        <v>1031130</v>
      </c>
      <c r="V14" s="20"/>
      <c r="W14" s="22">
        <v>1190527</v>
      </c>
      <c r="X14" s="20"/>
      <c r="Y14" s="22">
        <v>1500168</v>
      </c>
      <c r="Z14" s="8"/>
      <c r="AA14" s="9">
        <f>SUM(C14:Y14)</f>
        <v>9667847</v>
      </c>
      <c r="AB14" s="16"/>
      <c r="AC14" s="18"/>
    </row>
    <row r="15" spans="1:31">
      <c r="A15" s="12" t="s">
        <v>21</v>
      </c>
      <c r="B15" s="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0"/>
      <c r="Q15" s="20"/>
      <c r="R15" s="20"/>
      <c r="S15" s="21"/>
      <c r="T15" s="20"/>
      <c r="U15" s="20"/>
      <c r="V15" s="20"/>
      <c r="W15" s="20"/>
      <c r="X15" s="20"/>
      <c r="Y15" s="20"/>
      <c r="Z15" s="8"/>
      <c r="AA15" s="9"/>
      <c r="AB15" s="16"/>
      <c r="AC15" s="18"/>
    </row>
    <row r="16" spans="1:31">
      <c r="A16" s="12" t="s">
        <v>22</v>
      </c>
      <c r="B16" s="14"/>
      <c r="C16" s="24"/>
      <c r="D16" s="14"/>
      <c r="E16" s="24"/>
      <c r="F16" s="14"/>
      <c r="G16" s="24"/>
      <c r="H16" s="14"/>
      <c r="I16" s="24"/>
      <c r="J16" s="14"/>
      <c r="K16" s="24"/>
      <c r="L16" s="25"/>
      <c r="M16" s="24"/>
      <c r="N16" s="14"/>
      <c r="O16" s="24"/>
      <c r="P16" s="14"/>
      <c r="Q16" s="24"/>
      <c r="R16" s="14"/>
      <c r="S16" s="3"/>
      <c r="T16" s="14"/>
      <c r="U16" s="16"/>
      <c r="V16" s="14"/>
      <c r="W16" s="16"/>
      <c r="X16" s="14"/>
      <c r="Y16" s="16"/>
      <c r="Z16" s="14"/>
      <c r="AA16" s="24">
        <f>SUM(C16:Z16)</f>
        <v>0</v>
      </c>
      <c r="AB16" s="14"/>
      <c r="AC16" s="14"/>
    </row>
    <row r="17" spans="1:29">
      <c r="A17" s="12" t="s">
        <v>23</v>
      </c>
      <c r="C17" s="16">
        <f>+C14+C15+C16</f>
        <v>736998</v>
      </c>
      <c r="E17" s="16">
        <f>E14+E15+E16</f>
        <v>500500</v>
      </c>
      <c r="G17" s="16">
        <f>G14+G15+G16</f>
        <v>885718</v>
      </c>
      <c r="I17" s="16">
        <f>I14+I15+I16</f>
        <v>605232</v>
      </c>
      <c r="K17" s="16">
        <f>K14+K15+K16</f>
        <v>722797</v>
      </c>
      <c r="L17" s="17"/>
      <c r="M17" s="16">
        <f>M14+M15+M16</f>
        <v>625847</v>
      </c>
      <c r="O17" s="3">
        <f>O14+O15+O16</f>
        <v>523847</v>
      </c>
      <c r="Q17" s="16">
        <f>Q14+Q15+Q16</f>
        <v>651378</v>
      </c>
      <c r="S17" s="3">
        <f>S14+S15+S16</f>
        <v>693705</v>
      </c>
      <c r="U17" s="16">
        <f>U14+U15+U16</f>
        <v>1031130</v>
      </c>
      <c r="W17" s="16">
        <f>W14+W15+W16</f>
        <v>1190527</v>
      </c>
      <c r="Y17" s="16">
        <f>Y14+Y15+Y16</f>
        <v>1500168</v>
      </c>
      <c r="AA17" s="40">
        <f>+C17+E17+G17+I17+K17+M17+O17+Q17+S17+U17+W17+Y17</f>
        <v>9667847</v>
      </c>
    </row>
    <row r="18" spans="1:29">
      <c r="I18" s="18"/>
      <c r="K18" s="18"/>
      <c r="M18" s="16"/>
      <c r="O18" s="3"/>
      <c r="Q18" s="16"/>
      <c r="S18" s="3"/>
      <c r="U18" s="16"/>
      <c r="W18" s="16"/>
      <c r="Y18" s="16"/>
    </row>
    <row r="20" spans="1:29">
      <c r="A20" s="12" t="s">
        <v>30</v>
      </c>
      <c r="C20" s="12">
        <v>0</v>
      </c>
      <c r="E20" s="12">
        <v>0</v>
      </c>
      <c r="G20" s="12">
        <v>0</v>
      </c>
      <c r="I20" s="12">
        <v>0</v>
      </c>
      <c r="K20" s="12">
        <v>0</v>
      </c>
      <c r="M20" s="12">
        <v>0</v>
      </c>
      <c r="O20" s="14">
        <v>0</v>
      </c>
      <c r="Q20" s="12">
        <v>0</v>
      </c>
      <c r="S20" s="14">
        <v>0</v>
      </c>
      <c r="U20" s="12">
        <v>0</v>
      </c>
      <c r="W20" s="12">
        <v>0</v>
      </c>
      <c r="Y20" s="12">
        <v>0</v>
      </c>
    </row>
    <row r="21" spans="1:29">
      <c r="A21" s="12" t="s">
        <v>31</v>
      </c>
      <c r="C21" s="12">
        <v>7969</v>
      </c>
      <c r="E21" s="13">
        <v>8132</v>
      </c>
      <c r="G21" s="13">
        <f>+E22+1</f>
        <v>8294</v>
      </c>
      <c r="I21" s="13">
        <f>+G22+1</f>
        <v>8463</v>
      </c>
      <c r="K21" s="13">
        <f>+I22+1</f>
        <v>8626</v>
      </c>
      <c r="M21" s="13">
        <f>+K22+1</f>
        <v>8780</v>
      </c>
      <c r="O21" s="25">
        <f>+M22+1</f>
        <v>8930</v>
      </c>
      <c r="Q21" s="25">
        <f>+O22+1</f>
        <v>9085</v>
      </c>
      <c r="S21" s="25">
        <f>+Q22+1</f>
        <v>9270</v>
      </c>
      <c r="U21" s="25">
        <f>+S22+1</f>
        <v>9457</v>
      </c>
      <c r="W21" s="25">
        <f>+U22+1</f>
        <v>9641</v>
      </c>
      <c r="Y21" s="25">
        <f>+W22+1</f>
        <v>9860</v>
      </c>
      <c r="AA21" s="34"/>
    </row>
    <row r="22" spans="1:29">
      <c r="A22" s="12" t="s">
        <v>32</v>
      </c>
      <c r="C22" s="12">
        <v>8131</v>
      </c>
      <c r="E22" s="12">
        <v>8293</v>
      </c>
      <c r="G22" s="12">
        <v>8462</v>
      </c>
      <c r="I22" s="12">
        <v>8625</v>
      </c>
      <c r="K22" s="12">
        <v>8779</v>
      </c>
      <c r="M22" s="12">
        <v>8929</v>
      </c>
      <c r="O22" s="14">
        <v>9084</v>
      </c>
      <c r="Q22" s="12">
        <v>9269</v>
      </c>
      <c r="S22" s="14">
        <v>9456</v>
      </c>
      <c r="U22" s="12">
        <v>9640</v>
      </c>
      <c r="W22" s="12">
        <v>9859</v>
      </c>
      <c r="Y22" s="12">
        <v>10152</v>
      </c>
    </row>
    <row r="24" spans="1:29">
      <c r="A24" s="12" t="s">
        <v>24</v>
      </c>
      <c r="C24" s="13">
        <v>69</v>
      </c>
      <c r="E24" s="13">
        <f>+D11</f>
        <v>64</v>
      </c>
      <c r="G24" s="13">
        <f>+F11</f>
        <v>88</v>
      </c>
      <c r="I24" s="13">
        <f>+H11</f>
        <v>69</v>
      </c>
      <c r="K24" s="13">
        <f>+J11</f>
        <v>74</v>
      </c>
      <c r="M24" s="13">
        <f>+L11</f>
        <v>73</v>
      </c>
      <c r="O24" s="25">
        <f>+N11</f>
        <v>72</v>
      </c>
      <c r="Q24" s="13">
        <f>+P11</f>
        <v>81</v>
      </c>
      <c r="S24" s="13">
        <f>+R11</f>
        <v>92</v>
      </c>
      <c r="U24" s="13">
        <f>+T11</f>
        <v>96</v>
      </c>
      <c r="W24" s="13">
        <f>+V11</f>
        <v>124</v>
      </c>
      <c r="Y24" s="13">
        <f>+X11</f>
        <v>150</v>
      </c>
      <c r="AA24" s="13">
        <f>SUM(C24:Y24)</f>
        <v>1052</v>
      </c>
    </row>
    <row r="25" spans="1:29">
      <c r="A25" s="12" t="s">
        <v>25</v>
      </c>
      <c r="C25" s="18">
        <f>+C11</f>
        <v>19440809</v>
      </c>
      <c r="E25" s="18">
        <f>+E11</f>
        <v>17325692</v>
      </c>
      <c r="G25" s="18">
        <f>+G11</f>
        <v>24231168</v>
      </c>
      <c r="I25" s="18">
        <f>+I11</f>
        <v>18895591</v>
      </c>
      <c r="K25" s="18">
        <f>+K11</f>
        <v>20786591</v>
      </c>
      <c r="M25" s="18">
        <f>+M11</f>
        <v>20611989</v>
      </c>
      <c r="O25" s="24">
        <f>+O11</f>
        <v>18814331</v>
      </c>
      <c r="Q25" s="18">
        <f>+Q11</f>
        <v>22264615</v>
      </c>
      <c r="S25" s="24">
        <f>+S11</f>
        <v>25081296</v>
      </c>
      <c r="U25" s="18">
        <f>+U11</f>
        <v>27960077</v>
      </c>
      <c r="W25" s="18">
        <f>+W11</f>
        <v>34773783</v>
      </c>
      <c r="Y25" s="18">
        <f>+Y11</f>
        <v>42992783</v>
      </c>
      <c r="Z25" s="18"/>
      <c r="AA25" s="16">
        <f>+SUM(C25:Y25)</f>
        <v>293178725</v>
      </c>
      <c r="AC25" s="33"/>
    </row>
    <row r="27" spans="1:29">
      <c r="C27" s="18">
        <f>+C11-C16</f>
        <v>19440809</v>
      </c>
      <c r="E27" s="18">
        <f>+E11-E16</f>
        <v>17325692</v>
      </c>
      <c r="G27" s="18">
        <f>+G11-G16</f>
        <v>24231168</v>
      </c>
      <c r="I27" s="18">
        <f>+I11-I16</f>
        <v>18895591</v>
      </c>
      <c r="K27" s="18">
        <f>+K11-K16</f>
        <v>20786591</v>
      </c>
      <c r="M27" s="18">
        <f>+M11-M16</f>
        <v>20611989</v>
      </c>
      <c r="O27" s="24">
        <f>+O11-O16</f>
        <v>18814331</v>
      </c>
      <c r="Q27" s="18">
        <f>+Q11-Q16</f>
        <v>22264615</v>
      </c>
      <c r="S27" s="24">
        <f>+S11-S16</f>
        <v>25081296</v>
      </c>
      <c r="U27" s="18">
        <f>+U11-U16</f>
        <v>27960077</v>
      </c>
      <c r="W27" s="18">
        <f>+W11-W16</f>
        <v>34773783</v>
      </c>
      <c r="Y27" s="18">
        <f>+Y11-Y16</f>
        <v>42992783</v>
      </c>
      <c r="AA27" s="18">
        <f>+AA11-AA16</f>
        <v>293178725</v>
      </c>
    </row>
    <row r="28" spans="1:29">
      <c r="Q28" s="26"/>
    </row>
    <row r="29" spans="1:29">
      <c r="A29" s="12" t="s">
        <v>26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Q29" s="27"/>
    </row>
    <row r="30" spans="1:29">
      <c r="A30" s="12" t="s">
        <v>27</v>
      </c>
      <c r="C30" s="28">
        <v>42418</v>
      </c>
      <c r="E30" s="28">
        <v>42446</v>
      </c>
      <c r="G30" s="28">
        <v>42478</v>
      </c>
      <c r="I30" s="28">
        <v>42507</v>
      </c>
      <c r="K30" s="28">
        <v>42536</v>
      </c>
      <c r="M30" s="28">
        <v>42570</v>
      </c>
      <c r="O30" s="29">
        <v>42600</v>
      </c>
      <c r="Q30" s="28">
        <v>42626</v>
      </c>
      <c r="S30" s="29">
        <v>42656</v>
      </c>
      <c r="U30" s="28">
        <v>42690</v>
      </c>
      <c r="W30" s="28">
        <v>42713</v>
      </c>
      <c r="Y30" s="28">
        <v>42752</v>
      </c>
    </row>
    <row r="31" spans="1:29" s="13" customFormat="1">
      <c r="A31" s="12" t="s">
        <v>28</v>
      </c>
      <c r="B31" s="12"/>
      <c r="C31" s="17">
        <v>17230</v>
      </c>
      <c r="E31" s="13">
        <v>17322</v>
      </c>
      <c r="G31" s="13">
        <v>17401</v>
      </c>
      <c r="I31" s="13">
        <v>17521</v>
      </c>
      <c r="K31" s="13">
        <v>17654</v>
      </c>
      <c r="M31" s="13">
        <v>17805</v>
      </c>
      <c r="O31" s="25">
        <v>17891</v>
      </c>
      <c r="Q31" s="13">
        <v>18028</v>
      </c>
      <c r="S31" s="25">
        <v>18084</v>
      </c>
      <c r="U31" s="13">
        <v>18168</v>
      </c>
      <c r="W31" s="13">
        <v>18226</v>
      </c>
      <c r="Y31" s="13">
        <v>18282</v>
      </c>
    </row>
    <row r="32" spans="1:29">
      <c r="A32" s="12" t="s">
        <v>15</v>
      </c>
      <c r="C32" s="37">
        <v>736998</v>
      </c>
      <c r="D32" s="33"/>
      <c r="E32" s="33">
        <v>500500</v>
      </c>
      <c r="F32" s="33"/>
      <c r="G32" s="33">
        <v>885718</v>
      </c>
      <c r="H32" s="33"/>
      <c r="I32" s="33">
        <v>605232</v>
      </c>
      <c r="J32" s="33"/>
      <c r="K32" s="33">
        <v>722797</v>
      </c>
      <c r="L32" s="33"/>
      <c r="M32" s="33">
        <v>625847</v>
      </c>
      <c r="N32" s="33"/>
      <c r="O32" s="38">
        <v>523847</v>
      </c>
      <c r="P32" s="33"/>
      <c r="Q32" s="33">
        <v>651378</v>
      </c>
      <c r="R32" s="33"/>
      <c r="S32" s="38">
        <v>693705</v>
      </c>
      <c r="T32" s="33"/>
      <c r="U32" s="33">
        <v>1031130</v>
      </c>
      <c r="V32" s="33"/>
      <c r="W32" s="33">
        <v>1190527</v>
      </c>
      <c r="X32" s="33"/>
      <c r="Y32" s="33">
        <v>1500168</v>
      </c>
      <c r="AA32" s="39">
        <f>+SUM(C32:Y32)</f>
        <v>9667847</v>
      </c>
    </row>
    <row r="33" spans="3:25">
      <c r="C33" s="26">
        <f>C32-C17</f>
        <v>0</v>
      </c>
      <c r="E33" s="26">
        <f>E32-E17</f>
        <v>0</v>
      </c>
      <c r="G33" s="26">
        <f>G32-G17</f>
        <v>0</v>
      </c>
      <c r="I33" s="26">
        <f>I32-I17</f>
        <v>0</v>
      </c>
      <c r="K33" s="26">
        <f>K32-K17</f>
        <v>0</v>
      </c>
      <c r="M33" s="26">
        <f>M32-M17</f>
        <v>0</v>
      </c>
      <c r="O33" s="11">
        <f>O32-O17</f>
        <v>0</v>
      </c>
      <c r="Q33" s="11">
        <f>Q32-Q17</f>
        <v>0</v>
      </c>
      <c r="S33" s="11">
        <f>S32-S17</f>
        <v>0</v>
      </c>
      <c r="U33" s="26">
        <f>U32-U17</f>
        <v>0</v>
      </c>
      <c r="W33" s="26">
        <f>W32-W17</f>
        <v>0</v>
      </c>
      <c r="Y33" s="26">
        <f>Y32-Y17</f>
        <v>0</v>
      </c>
    </row>
    <row r="35" spans="3:25">
      <c r="C35" s="26"/>
    </row>
  </sheetData>
  <mergeCells count="13">
    <mergeCell ref="Z4:AA4"/>
    <mergeCell ref="N4:O4"/>
    <mergeCell ref="P4:Q4"/>
    <mergeCell ref="R4:S4"/>
    <mergeCell ref="T4:U4"/>
    <mergeCell ref="V4:W4"/>
    <mergeCell ref="X4:Y4"/>
    <mergeCell ref="L4:M4"/>
    <mergeCell ref="B4:C4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2017-02-13T20:04:35Z</cp:lastPrinted>
  <dcterms:created xsi:type="dcterms:W3CDTF">2017-01-17T18:33:26Z</dcterms:created>
  <dcterms:modified xsi:type="dcterms:W3CDTF">2017-02-13T20:08:16Z</dcterms:modified>
</cp:coreProperties>
</file>