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6/INFORMATIVA 2016/"/>
    </mc:Choice>
  </mc:AlternateContent>
  <bookViews>
    <workbookView xWindow="0" yWindow="0" windowWidth="28800" windowHeight="12630"/>
  </bookViews>
  <sheets>
    <sheet name="cly" sheetId="1" r:id="rId1"/>
    <sheet name="qm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36" i="1" l="1"/>
  <c r="C24" i="1"/>
  <c r="C38" i="1" s="1"/>
  <c r="C42" i="1" s="1"/>
  <c r="C44" i="1" s="1"/>
  <c r="E41" i="1" s="1"/>
  <c r="E46" i="1" s="1"/>
  <c r="C41" i="2"/>
  <c r="C25" i="2"/>
  <c r="C43" i="2" l="1"/>
  <c r="C47" i="2" s="1"/>
  <c r="C49" i="2" s="1"/>
  <c r="E49" i="2" s="1"/>
  <c r="E53" i="2" s="1"/>
</calcChain>
</file>

<file path=xl/sharedStrings.xml><?xml version="1.0" encoding="utf-8"?>
<sst xmlns="http://schemas.openxmlformats.org/spreadsheetml/2006/main" count="82" uniqueCount="58">
  <si>
    <t>ALECSA CELAYA S. DE R.L. DE C.V. 2016</t>
  </si>
  <si>
    <t>MES DE CALCULO</t>
  </si>
  <si>
    <t>AÑO CALCULO</t>
  </si>
  <si>
    <t>CALCULO DEL ISR</t>
  </si>
  <si>
    <t>UTILIDAD CONTABLE</t>
  </si>
  <si>
    <t>+ COSTO DE VENTAS</t>
  </si>
  <si>
    <t>+ DEPRECIACION CONTABLE</t>
  </si>
  <si>
    <t>INV ACUM</t>
  </si>
  <si>
    <t>+ AJUSTE INFLACION ACUMULABLE</t>
  </si>
  <si>
    <t xml:space="preserve"> </t>
  </si>
  <si>
    <t>+ GASTOS NO DEDUCIBLES</t>
  </si>
  <si>
    <t xml:space="preserve">+ PROVISION ISR  </t>
  </si>
  <si>
    <t>+ PROVISION DE CUENTAS MALAS</t>
  </si>
  <si>
    <t>+ PROVISION  IETU</t>
  </si>
  <si>
    <t>+ HONORARIOS NO DEDUCIBLES</t>
  </si>
  <si>
    <t>+ DEPOSITO DE CLIENTES</t>
  </si>
  <si>
    <t xml:space="preserve">  PERDIDA CONTABLE VTA A FIJO</t>
  </si>
  <si>
    <t>+ UTILIDAD FISCAL VTAS. A.F.</t>
  </si>
  <si>
    <t>-COSTO DE VENTAS</t>
  </si>
  <si>
    <t>- DEPRECIACION ACTUALIZADA</t>
  </si>
  <si>
    <t>MANO DE OBRA</t>
  </si>
  <si>
    <t>-AJUSTE POR INFLACION DEDUCIBLE</t>
  </si>
  <si>
    <t>DISMINUCION A LA RESRVA CTAS</t>
  </si>
  <si>
    <t>- HON. DEDUCIBLES</t>
  </si>
  <si>
    <t>- OTROS INGRESOS NO ACUM</t>
  </si>
  <si>
    <t>- UTILIDAD CONTABLE VTA A.F</t>
  </si>
  <si>
    <t>PERDIDA FISCAL VTA ACTIVO</t>
  </si>
  <si>
    <t>- DEPOSITOS CLIENTES EJ. ANT</t>
  </si>
  <si>
    <t>RESULTADO FISCAL</t>
  </si>
  <si>
    <t>-PERDIDA DEL EJERCICIO ANTERIOR</t>
  </si>
  <si>
    <t>BASE PARA CALCULO DE ISR</t>
  </si>
  <si>
    <t>PORCENTAJE DE ISR</t>
  </si>
  <si>
    <t>ISR</t>
  </si>
  <si>
    <t>ISR 2016</t>
  </si>
  <si>
    <t>PP</t>
  </si>
  <si>
    <t>ISR BAN</t>
  </si>
  <si>
    <t>ANUAL NORMAL</t>
  </si>
  <si>
    <t xml:space="preserve">QUERETARO MOTORS, S.A. </t>
  </si>
  <si>
    <t>COSTO NO DEDUCIBLE</t>
  </si>
  <si>
    <t>AJUSTE X INFLACION ACUMULABLE</t>
  </si>
  <si>
    <t>INVENTARIO ACUMULABLE</t>
  </si>
  <si>
    <t>+ PROVISION ISR  E IMPAC</t>
  </si>
  <si>
    <t>+ PROVISION PTU</t>
  </si>
  <si>
    <t>+ OTROS INTERESES NO DEDUC</t>
  </si>
  <si>
    <t>+ PERDIDA CONTABLE VTA AF</t>
  </si>
  <si>
    <t>- COMPRAS</t>
  </si>
  <si>
    <t>-  COSTO DE VENTAS FISCAL</t>
  </si>
  <si>
    <t>- AJUSTE POR INFLACION DEDUCIBLE</t>
  </si>
  <si>
    <t>- actualizacion saldos a favor</t>
  </si>
  <si>
    <t>- OTROS INTERESES  NO ACUM</t>
  </si>
  <si>
    <t>- PROVISION DE CTAS MALAS</t>
  </si>
  <si>
    <t>-DEDUCCIONES FISCALES NO CONTABLES</t>
  </si>
  <si>
    <t>- APLIC A LA RVA CTAS  INCOBR</t>
  </si>
  <si>
    <t>- PERDIDA FISCAL VTA A.F</t>
  </si>
  <si>
    <t>ISR EJERC 2016</t>
  </si>
  <si>
    <t>ISR RET</t>
  </si>
  <si>
    <t>ANUAL 2016</t>
  </si>
  <si>
    <t>+ PROVEEDORES 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</si>
</sst>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MS Sans Serif"/>
      <family val="2"/>
    </font>
    <font>
      <b/>
      <sz val="10"/>
      <color indexed="12"/>
      <name val="Arial"/>
      <family val="2"/>
    </font>
    <font>
      <b/>
      <sz val="10"/>
      <name val="Comic Sans MS"/>
      <family val="4"/>
    </font>
    <font>
      <b/>
      <sz val="10"/>
      <color rgb="FFD600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/>
    <xf numFmtId="0" fontId="5" fillId="0" borderId="0" xfId="1" applyFont="1"/>
    <xf numFmtId="0" fontId="7" fillId="0" borderId="0" xfId="1" applyFont="1"/>
    <xf numFmtId="4" fontId="7" fillId="0" borderId="0" xfId="5" applyFont="1"/>
    <xf numFmtId="0" fontId="12" fillId="0" borderId="0" xfId="1" applyFont="1"/>
    <xf numFmtId="4" fontId="7" fillId="0" borderId="0" xfId="1" applyNumberFormat="1" applyFont="1"/>
    <xf numFmtId="0" fontId="7" fillId="0" borderId="0" xfId="1" quotePrefix="1" applyFont="1"/>
    <xf numFmtId="0" fontId="12" fillId="0" borderId="0" xfId="1" applyFont="1" applyAlignment="1">
      <alignment horizontal="right"/>
    </xf>
    <xf numFmtId="4" fontId="7" fillId="0" borderId="0" xfId="5" applyFont="1" applyFill="1"/>
    <xf numFmtId="0" fontId="7" fillId="0" borderId="0" xfId="1" applyFont="1" applyFill="1"/>
    <xf numFmtId="0" fontId="7" fillId="0" borderId="0" xfId="1" quotePrefix="1" applyFont="1" applyFill="1"/>
    <xf numFmtId="3" fontId="12" fillId="0" borderId="0" xfId="5" applyNumberFormat="1" applyFont="1"/>
    <xf numFmtId="3" fontId="12" fillId="0" borderId="0" xfId="5" applyNumberFormat="1" applyFont="1" applyFill="1"/>
    <xf numFmtId="3" fontId="7" fillId="0" borderId="0" xfId="5" applyNumberFormat="1" applyFont="1" applyFill="1"/>
    <xf numFmtId="3" fontId="7" fillId="0" borderId="0" xfId="1" applyNumberFormat="1" applyFont="1" applyFill="1"/>
    <xf numFmtId="3" fontId="7" fillId="6" borderId="0" xfId="5" applyNumberFormat="1" applyFont="1" applyFill="1"/>
    <xf numFmtId="3" fontId="7" fillId="0" borderId="0" xfId="5" applyNumberFormat="1" applyFont="1"/>
    <xf numFmtId="3" fontId="5" fillId="0" borderId="0" xfId="5" applyNumberFormat="1" applyFont="1"/>
    <xf numFmtId="3" fontId="5" fillId="0" borderId="0" xfId="1" applyNumberFormat="1" applyFont="1"/>
    <xf numFmtId="3" fontId="7" fillId="5" borderId="0" xfId="5" applyNumberFormat="1" applyFont="1" applyFill="1"/>
    <xf numFmtId="9" fontId="7" fillId="0" borderId="0" xfId="12" applyFont="1"/>
    <xf numFmtId="3" fontId="7" fillId="7" borderId="0" xfId="5" applyNumberFormat="1" applyFont="1" applyFill="1"/>
    <xf numFmtId="3" fontId="7" fillId="7" borderId="0" xfId="1" applyNumberFormat="1" applyFont="1" applyFill="1"/>
    <xf numFmtId="0" fontId="2" fillId="0" borderId="0" xfId="1"/>
    <xf numFmtId="3" fontId="7" fillId="4" borderId="1" xfId="1" applyNumberFormat="1" applyFont="1" applyFill="1" applyBorder="1"/>
    <xf numFmtId="3" fontId="7" fillId="4" borderId="4" xfId="1" applyNumberFormat="1" applyFont="1" applyFill="1" applyBorder="1"/>
    <xf numFmtId="3" fontId="7" fillId="4" borderId="6" xfId="1" applyNumberFormat="1" applyFont="1" applyFill="1" applyBorder="1"/>
    <xf numFmtId="0" fontId="7" fillId="4" borderId="2" xfId="1" applyFont="1" applyFill="1" applyBorder="1"/>
    <xf numFmtId="0" fontId="6" fillId="4" borderId="3" xfId="1" applyFont="1" applyFill="1" applyBorder="1"/>
    <xf numFmtId="0" fontId="7" fillId="4" borderId="0" xfId="1" applyFont="1" applyFill="1" applyBorder="1"/>
    <xf numFmtId="0" fontId="6" fillId="4" borderId="5" xfId="1" applyFont="1" applyFill="1" applyBorder="1"/>
    <xf numFmtId="0" fontId="7" fillId="4" borderId="7" xfId="1" applyFont="1" applyFill="1" applyBorder="1"/>
    <xf numFmtId="0" fontId="6" fillId="4" borderId="8" xfId="1" applyFont="1" applyFill="1" applyBorder="1"/>
    <xf numFmtId="3" fontId="12" fillId="4" borderId="4" xfId="1" applyNumberFormat="1" applyFont="1" applyFill="1" applyBorder="1"/>
    <xf numFmtId="0" fontId="5" fillId="0" borderId="0" xfId="1" applyFont="1"/>
    <xf numFmtId="0" fontId="6" fillId="0" borderId="0" xfId="1" quotePrefix="1" applyFont="1"/>
    <xf numFmtId="0" fontId="6" fillId="0" borderId="0" xfId="1" applyFont="1"/>
    <xf numFmtId="4" fontId="6" fillId="0" borderId="0" xfId="6" applyFont="1"/>
    <xf numFmtId="0" fontId="5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right"/>
    </xf>
    <xf numFmtId="0" fontId="11" fillId="0" borderId="0" xfId="1" applyFont="1"/>
    <xf numFmtId="4" fontId="6" fillId="0" borderId="0" xfId="1" applyNumberFormat="1" applyFont="1" applyFill="1"/>
    <xf numFmtId="0" fontId="6" fillId="3" borderId="0" xfId="1" quotePrefix="1" applyFont="1" applyFill="1"/>
    <xf numFmtId="4" fontId="6" fillId="3" borderId="0" xfId="6" applyFont="1" applyFill="1"/>
    <xf numFmtId="3" fontId="5" fillId="0" borderId="0" xfId="6" applyNumberFormat="1" applyFont="1" applyFill="1"/>
    <xf numFmtId="3" fontId="6" fillId="0" borderId="0" xfId="6" applyNumberFormat="1" applyFont="1" applyFill="1"/>
    <xf numFmtId="3" fontId="6" fillId="0" borderId="0" xfId="1" applyNumberFormat="1" applyFont="1" applyFill="1"/>
    <xf numFmtId="3" fontId="6" fillId="2" borderId="0" xfId="6" applyNumberFormat="1" applyFont="1" applyFill="1"/>
    <xf numFmtId="3" fontId="8" fillId="0" borderId="0" xfId="6" applyNumberFormat="1" applyFont="1" applyFill="1"/>
    <xf numFmtId="3" fontId="8" fillId="3" borderId="0" xfId="6" applyNumberFormat="1" applyFont="1" applyFill="1"/>
    <xf numFmtId="3" fontId="9" fillId="0" borderId="0" xfId="6" applyNumberFormat="1" applyFont="1" applyFill="1"/>
    <xf numFmtId="3" fontId="5" fillId="0" borderId="0" xfId="6" applyNumberFormat="1" applyFont="1"/>
    <xf numFmtId="3" fontId="5" fillId="2" borderId="0" xfId="6" applyNumberFormat="1" applyFont="1" applyFill="1"/>
    <xf numFmtId="3" fontId="6" fillId="0" borderId="0" xfId="1" applyNumberFormat="1" applyFont="1"/>
    <xf numFmtId="0" fontId="14" fillId="9" borderId="0" xfId="1" quotePrefix="1" applyFont="1" applyFill="1"/>
    <xf numFmtId="4" fontId="14" fillId="9" borderId="0" xfId="6" applyFont="1" applyFill="1"/>
    <xf numFmtId="3" fontId="14" fillId="9" borderId="0" xfId="6" applyNumberFormat="1" applyFont="1" applyFill="1"/>
    <xf numFmtId="0" fontId="5" fillId="10" borderId="0" xfId="1" quotePrefix="1" applyFont="1" applyFill="1"/>
    <xf numFmtId="4" fontId="5" fillId="10" borderId="0" xfId="6" applyFont="1" applyFill="1"/>
    <xf numFmtId="3" fontId="6" fillId="11" borderId="0" xfId="1" applyNumberFormat="1" applyFont="1" applyFill="1"/>
    <xf numFmtId="3" fontId="8" fillId="11" borderId="0" xfId="6" applyNumberFormat="1" applyFont="1" applyFill="1"/>
    <xf numFmtId="3" fontId="10" fillId="11" borderId="0" xfId="6" applyNumberFormat="1" applyFont="1" applyFill="1"/>
    <xf numFmtId="3" fontId="6" fillId="11" borderId="0" xfId="6" applyNumberFormat="1" applyFont="1" applyFill="1"/>
    <xf numFmtId="0" fontId="6" fillId="9" borderId="0" xfId="1" quotePrefix="1" applyFont="1" applyFill="1"/>
    <xf numFmtId="4" fontId="6" fillId="9" borderId="0" xfId="6" applyFont="1" applyFill="1"/>
    <xf numFmtId="3" fontId="6" fillId="9" borderId="0" xfId="6" applyNumberFormat="1" applyFont="1" applyFill="1"/>
    <xf numFmtId="3" fontId="13" fillId="8" borderId="1" xfId="1" applyNumberFormat="1" applyFont="1" applyFill="1" applyBorder="1"/>
    <xf numFmtId="0" fontId="13" fillId="8" borderId="3" xfId="1" applyFont="1" applyFill="1" applyBorder="1"/>
    <xf numFmtId="3" fontId="13" fillId="8" borderId="4" xfId="1" applyNumberFormat="1" applyFont="1" applyFill="1" applyBorder="1"/>
    <xf numFmtId="0" fontId="13" fillId="8" borderId="5" xfId="1" applyFont="1" applyFill="1" applyBorder="1"/>
    <xf numFmtId="3" fontId="13" fillId="8" borderId="6" xfId="1" applyNumberFormat="1" applyFont="1" applyFill="1" applyBorder="1"/>
    <xf numFmtId="0" fontId="13" fillId="8" borderId="8" xfId="1" applyFont="1" applyFill="1" applyBorder="1"/>
    <xf numFmtId="3" fontId="13" fillId="8" borderId="9" xfId="1" applyNumberFormat="1" applyFont="1" applyFill="1" applyBorder="1"/>
  </cellXfs>
  <cellStyles count="21">
    <cellStyle name="Millares 2" xfId="3"/>
    <cellStyle name="Millares 2 2" xfId="20"/>
    <cellStyle name="Millares 3" xfId="4"/>
    <cellStyle name="Millares 4" xfId="2"/>
    <cellStyle name="Moneda 2" xfId="6"/>
    <cellStyle name="Moneda 3" xfId="7"/>
    <cellStyle name="Moneda 4" xfId="5"/>
    <cellStyle name="Normal" xfId="0" builtinId="0"/>
    <cellStyle name="Normal 2" xfId="8"/>
    <cellStyle name="Normal 2 2" xfId="18"/>
    <cellStyle name="Normal 2 2 2" xfId="15"/>
    <cellStyle name="Normal 2 3" xfId="19"/>
    <cellStyle name="Normal 3" xfId="9"/>
    <cellStyle name="Normal 3 2" xfId="17"/>
    <cellStyle name="Normal 4" xfId="10"/>
    <cellStyle name="Normal 4 2" xfId="16"/>
    <cellStyle name="Normal 5" xfId="11"/>
    <cellStyle name="Normal 6" xfId="1"/>
    <cellStyle name="Porcentaje 2" xfId="13"/>
    <cellStyle name="Porcentaje 3" xfId="14"/>
    <cellStyle name="Porcentaje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4" zoomScale="90" zoomScaleNormal="90" workbookViewId="0">
      <selection activeCell="D11" sqref="D11"/>
    </sheetView>
  </sheetViews>
  <sheetFormatPr baseColWidth="10" defaultRowHeight="15" x14ac:dyDescent="0.25"/>
  <cols>
    <col min="1" max="1" width="38.42578125" bestFit="1" customWidth="1"/>
  </cols>
  <sheetData>
    <row r="1" spans="1:3" x14ac:dyDescent="0.25">
      <c r="A1" s="5" t="s">
        <v>0</v>
      </c>
      <c r="B1" s="3"/>
      <c r="C1" s="3"/>
    </row>
    <row r="2" spans="1:3" x14ac:dyDescent="0.25">
      <c r="A2" s="3"/>
      <c r="B2" s="8" t="s">
        <v>1</v>
      </c>
      <c r="C2" s="5">
        <v>12</v>
      </c>
    </row>
    <row r="3" spans="1:3" x14ac:dyDescent="0.25">
      <c r="A3" s="3"/>
      <c r="B3" s="8" t="s">
        <v>2</v>
      </c>
      <c r="C3" s="5">
        <v>2016</v>
      </c>
    </row>
    <row r="4" spans="1:3" x14ac:dyDescent="0.25">
      <c r="A4" s="3"/>
      <c r="B4" s="3"/>
      <c r="C4" s="3"/>
    </row>
    <row r="5" spans="1:3" x14ac:dyDescent="0.25">
      <c r="A5" s="5" t="s">
        <v>3</v>
      </c>
      <c r="B5" s="3"/>
      <c r="C5" s="6"/>
    </row>
    <row r="6" spans="1:3" x14ac:dyDescent="0.25">
      <c r="A6" s="3"/>
      <c r="B6" s="3"/>
      <c r="C6" s="6"/>
    </row>
    <row r="7" spans="1:3" x14ac:dyDescent="0.25">
      <c r="A7" s="3" t="s">
        <v>4</v>
      </c>
      <c r="B7" s="3"/>
      <c r="C7" s="13">
        <v>5608568.2999999998</v>
      </c>
    </row>
    <row r="8" spans="1:3" x14ac:dyDescent="0.25">
      <c r="A8" s="3"/>
      <c r="B8" s="3"/>
      <c r="C8" s="14"/>
    </row>
    <row r="9" spans="1:3" x14ac:dyDescent="0.25">
      <c r="A9" s="7" t="s">
        <v>5</v>
      </c>
      <c r="B9" s="3"/>
      <c r="C9" s="15"/>
    </row>
    <row r="10" spans="1:3" x14ac:dyDescent="0.25">
      <c r="A10" s="7" t="s">
        <v>6</v>
      </c>
      <c r="B10" s="4"/>
      <c r="C10" s="23">
        <v>881393.55483333324</v>
      </c>
    </row>
    <row r="11" spans="1:3" x14ac:dyDescent="0.25">
      <c r="A11" s="3" t="s">
        <v>7</v>
      </c>
      <c r="B11" s="4"/>
      <c r="C11" s="14">
        <v>0</v>
      </c>
    </row>
    <row r="12" spans="1:3" x14ac:dyDescent="0.25">
      <c r="A12" s="7" t="s">
        <v>8</v>
      </c>
      <c r="B12" s="4"/>
      <c r="C12" s="22">
        <v>750858.31758000166</v>
      </c>
    </row>
    <row r="13" spans="1:3" x14ac:dyDescent="0.25">
      <c r="A13" s="3" t="s">
        <v>9</v>
      </c>
      <c r="B13" s="4"/>
      <c r="C13" s="14">
        <v>0</v>
      </c>
    </row>
    <row r="14" spans="1:3" x14ac:dyDescent="0.25">
      <c r="A14" s="7" t="s">
        <v>10</v>
      </c>
      <c r="B14" s="4"/>
      <c r="C14" s="22">
        <v>113262.53</v>
      </c>
    </row>
    <row r="15" spans="1:3" x14ac:dyDescent="0.25">
      <c r="A15" s="7" t="s">
        <v>11</v>
      </c>
      <c r="B15" s="4"/>
      <c r="C15" s="20"/>
    </row>
    <row r="16" spans="1:3" x14ac:dyDescent="0.25">
      <c r="A16" s="7" t="s">
        <v>12</v>
      </c>
      <c r="B16" s="4"/>
      <c r="C16" s="14">
        <v>0</v>
      </c>
    </row>
    <row r="17" spans="1:3" x14ac:dyDescent="0.25">
      <c r="A17" s="7" t="s">
        <v>13</v>
      </c>
      <c r="B17" s="4" t="s">
        <v>9</v>
      </c>
      <c r="C17" s="14">
        <v>0</v>
      </c>
    </row>
    <row r="18" spans="1:3" x14ac:dyDescent="0.25">
      <c r="A18" s="7" t="s">
        <v>57</v>
      </c>
      <c r="B18" s="4"/>
      <c r="C18" s="14">
        <v>287141.96000000002</v>
      </c>
    </row>
    <row r="19" spans="1:3" x14ac:dyDescent="0.25">
      <c r="A19" s="7" t="s">
        <v>14</v>
      </c>
      <c r="B19" s="4"/>
      <c r="C19" s="14">
        <v>0</v>
      </c>
    </row>
    <row r="20" spans="1:3" x14ac:dyDescent="0.25">
      <c r="A20" s="7" t="s">
        <v>15</v>
      </c>
      <c r="B20" s="4"/>
      <c r="C20" s="16">
        <v>108412.18</v>
      </c>
    </row>
    <row r="21" spans="1:3" x14ac:dyDescent="0.25">
      <c r="A21" s="10" t="s">
        <v>16</v>
      </c>
      <c r="B21" s="9"/>
      <c r="C21" s="14"/>
    </row>
    <row r="22" spans="1:3" x14ac:dyDescent="0.25">
      <c r="A22" s="11" t="s">
        <v>17</v>
      </c>
      <c r="B22" s="9"/>
      <c r="C22" s="14"/>
    </row>
    <row r="23" spans="1:3" x14ac:dyDescent="0.25">
      <c r="A23" s="7"/>
      <c r="B23" s="4"/>
      <c r="C23" s="14"/>
    </row>
    <row r="24" spans="1:3" x14ac:dyDescent="0.25">
      <c r="A24" s="3"/>
      <c r="B24" s="4"/>
      <c r="C24" s="13">
        <f>SUM(C9:C22)</f>
        <v>2141068.5424133348</v>
      </c>
    </row>
    <row r="25" spans="1:3" x14ac:dyDescent="0.25">
      <c r="A25" s="3"/>
      <c r="B25" s="4"/>
      <c r="C25" s="13"/>
    </row>
    <row r="26" spans="1:3" x14ac:dyDescent="0.25">
      <c r="A26" s="7" t="s">
        <v>18</v>
      </c>
      <c r="B26" s="4"/>
      <c r="C26" s="15"/>
    </row>
    <row r="27" spans="1:3" x14ac:dyDescent="0.25">
      <c r="A27" s="7" t="s">
        <v>19</v>
      </c>
      <c r="B27" s="4"/>
      <c r="C27" s="22">
        <v>1040313.0697500542</v>
      </c>
    </row>
    <row r="28" spans="1:3" x14ac:dyDescent="0.25">
      <c r="A28" s="3" t="s">
        <v>20</v>
      </c>
      <c r="B28" s="4"/>
      <c r="C28" s="14">
        <v>0</v>
      </c>
    </row>
    <row r="29" spans="1:3" x14ac:dyDescent="0.25">
      <c r="A29" s="7" t="s">
        <v>21</v>
      </c>
      <c r="B29" s="4"/>
      <c r="C29" s="17">
        <v>0</v>
      </c>
    </row>
    <row r="30" spans="1:3" x14ac:dyDescent="0.25">
      <c r="A30" s="3" t="s">
        <v>22</v>
      </c>
      <c r="B30" s="4"/>
      <c r="C30" s="17"/>
    </row>
    <row r="31" spans="1:3" x14ac:dyDescent="0.25">
      <c r="A31" s="7" t="s">
        <v>23</v>
      </c>
      <c r="B31" s="4"/>
      <c r="C31" s="17">
        <v>0</v>
      </c>
    </row>
    <row r="32" spans="1:3" x14ac:dyDescent="0.25">
      <c r="A32" s="7" t="s">
        <v>24</v>
      </c>
      <c r="B32" s="4"/>
      <c r="C32" s="17">
        <v>0</v>
      </c>
    </row>
    <row r="33" spans="1:7" x14ac:dyDescent="0.25">
      <c r="A33" s="11" t="s">
        <v>25</v>
      </c>
      <c r="B33" s="9"/>
      <c r="C33" s="14"/>
    </row>
    <row r="34" spans="1:7" x14ac:dyDescent="0.25">
      <c r="A34" s="10" t="s">
        <v>26</v>
      </c>
      <c r="B34" s="9"/>
      <c r="C34" s="14"/>
    </row>
    <row r="35" spans="1:7" x14ac:dyDescent="0.25">
      <c r="A35" s="11" t="s">
        <v>27</v>
      </c>
      <c r="B35" s="9"/>
      <c r="C35" s="14">
        <v>0</v>
      </c>
    </row>
    <row r="36" spans="1:7" x14ac:dyDescent="0.25">
      <c r="A36" s="3"/>
      <c r="B36" s="4"/>
      <c r="C36" s="12">
        <f>SUM(C26:C35)</f>
        <v>1040313.0697500542</v>
      </c>
    </row>
    <row r="37" spans="1:7" x14ac:dyDescent="0.25">
      <c r="A37" s="3"/>
      <c r="B37" s="4"/>
      <c r="C37" s="12"/>
    </row>
    <row r="38" spans="1:7" x14ac:dyDescent="0.25">
      <c r="A38" s="3" t="s">
        <v>28</v>
      </c>
      <c r="B38" s="4"/>
      <c r="C38" s="18">
        <f>+C7+C24-C36</f>
        <v>6709323.7726632804</v>
      </c>
    </row>
    <row r="39" spans="1:7" x14ac:dyDescent="0.25">
      <c r="A39" s="3"/>
      <c r="B39" s="3"/>
      <c r="C39" s="15"/>
    </row>
    <row r="40" spans="1:7" ht="15.75" thickBot="1" x14ac:dyDescent="0.3">
      <c r="A40" s="7" t="s">
        <v>29</v>
      </c>
      <c r="B40" s="3"/>
      <c r="C40" s="15"/>
    </row>
    <row r="41" spans="1:7" x14ac:dyDescent="0.25">
      <c r="A41" s="3"/>
      <c r="B41" s="3"/>
      <c r="C41" s="15"/>
      <c r="E41" s="25">
        <f>+C44</f>
        <v>2012797.131798984</v>
      </c>
      <c r="F41" s="28" t="s">
        <v>33</v>
      </c>
      <c r="G41" s="29"/>
    </row>
    <row r="42" spans="1:7" x14ac:dyDescent="0.25">
      <c r="A42" s="2" t="s">
        <v>30</v>
      </c>
      <c r="B42" s="3"/>
      <c r="C42" s="19">
        <f>+C38-C40</f>
        <v>6709323.7726632804</v>
      </c>
      <c r="E42" s="26">
        <v>1850894</v>
      </c>
      <c r="F42" s="30" t="s">
        <v>34</v>
      </c>
      <c r="G42" s="31"/>
    </row>
    <row r="43" spans="1:7" x14ac:dyDescent="0.25">
      <c r="A43" s="3" t="s">
        <v>31</v>
      </c>
      <c r="B43" s="1"/>
      <c r="C43" s="21">
        <v>0.3</v>
      </c>
      <c r="E43" s="26">
        <v>18228.61</v>
      </c>
      <c r="F43" s="30" t="s">
        <v>35</v>
      </c>
      <c r="G43" s="31"/>
    </row>
    <row r="44" spans="1:7" x14ac:dyDescent="0.25">
      <c r="A44" s="8" t="s">
        <v>32</v>
      </c>
      <c r="B44" s="1"/>
      <c r="C44" s="12">
        <f>+C42*C43</f>
        <v>2012797.131798984</v>
      </c>
      <c r="E44" s="26">
        <v>329674</v>
      </c>
      <c r="F44" s="30" t="s">
        <v>36</v>
      </c>
      <c r="G44" s="31"/>
    </row>
    <row r="45" spans="1:7" ht="15.75" thickBot="1" x14ac:dyDescent="0.3">
      <c r="E45" s="27"/>
      <c r="F45" s="30"/>
      <c r="G45" s="31"/>
    </row>
    <row r="46" spans="1:7" x14ac:dyDescent="0.25">
      <c r="E46" s="34">
        <f>+E41-E42-E43-E44</f>
        <v>-185999.47820101597</v>
      </c>
      <c r="F46" s="30"/>
      <c r="G46" s="31"/>
    </row>
    <row r="47" spans="1:7" x14ac:dyDescent="0.25">
      <c r="E47" s="26"/>
      <c r="F47" s="30"/>
      <c r="G47" s="31"/>
    </row>
    <row r="48" spans="1:7" ht="15.75" thickBot="1" x14ac:dyDescent="0.3">
      <c r="E48" s="27"/>
      <c r="F48" s="32"/>
      <c r="G48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8" zoomScale="90" zoomScaleNormal="90" workbookViewId="0">
      <selection activeCell="C17" sqref="C17"/>
    </sheetView>
  </sheetViews>
  <sheetFormatPr baseColWidth="10" defaultRowHeight="15" x14ac:dyDescent="0.25"/>
  <cols>
    <col min="1" max="1" width="40.42578125" bestFit="1" customWidth="1"/>
  </cols>
  <sheetData>
    <row r="1" spans="1:3" x14ac:dyDescent="0.25">
      <c r="A1" s="40" t="s">
        <v>37</v>
      </c>
      <c r="B1" s="24"/>
      <c r="C1" s="24"/>
    </row>
    <row r="2" spans="1:3" x14ac:dyDescent="0.25">
      <c r="A2" s="24"/>
      <c r="B2" s="41" t="s">
        <v>1</v>
      </c>
      <c r="C2" s="42">
        <v>12</v>
      </c>
    </row>
    <row r="3" spans="1:3" x14ac:dyDescent="0.25">
      <c r="A3" s="24"/>
      <c r="B3" s="41" t="s">
        <v>2</v>
      </c>
      <c r="C3" s="42">
        <v>2016</v>
      </c>
    </row>
    <row r="4" spans="1:3" x14ac:dyDescent="0.25">
      <c r="A4" s="37"/>
      <c r="B4" s="37"/>
      <c r="C4" s="37"/>
    </row>
    <row r="5" spans="1:3" x14ac:dyDescent="0.25">
      <c r="A5" s="35"/>
      <c r="B5" s="37"/>
      <c r="C5" s="43"/>
    </row>
    <row r="6" spans="1:3" x14ac:dyDescent="0.25">
      <c r="A6" s="37"/>
      <c r="B6" s="37"/>
      <c r="C6" s="43" t="s">
        <v>9</v>
      </c>
    </row>
    <row r="7" spans="1:3" x14ac:dyDescent="0.25">
      <c r="A7" s="37" t="s">
        <v>4</v>
      </c>
      <c r="B7" s="37"/>
      <c r="C7" s="46">
        <v>2125773.7200000002</v>
      </c>
    </row>
    <row r="8" spans="1:3" x14ac:dyDescent="0.25">
      <c r="A8" s="37"/>
      <c r="B8" s="37"/>
      <c r="C8" s="47"/>
    </row>
    <row r="9" spans="1:3" x14ac:dyDescent="0.25">
      <c r="A9" s="36" t="s">
        <v>5</v>
      </c>
      <c r="B9" s="37"/>
      <c r="C9" s="48"/>
    </row>
    <row r="10" spans="1:3" x14ac:dyDescent="0.25">
      <c r="A10" s="36" t="s">
        <v>6</v>
      </c>
      <c r="B10" s="38"/>
      <c r="C10" s="61">
        <v>3373820.9585833289</v>
      </c>
    </row>
    <row r="11" spans="1:3" x14ac:dyDescent="0.25">
      <c r="A11" s="37" t="s">
        <v>38</v>
      </c>
      <c r="B11" s="38"/>
      <c r="C11" s="47">
        <v>0</v>
      </c>
    </row>
    <row r="12" spans="1:3" x14ac:dyDescent="0.25">
      <c r="A12" s="37" t="s">
        <v>39</v>
      </c>
      <c r="B12" s="38"/>
      <c r="C12" s="64">
        <v>3219062.646464006</v>
      </c>
    </row>
    <row r="13" spans="1:3" x14ac:dyDescent="0.25">
      <c r="A13" s="37" t="s">
        <v>40</v>
      </c>
      <c r="B13" s="38"/>
      <c r="C13" s="47">
        <v>0</v>
      </c>
    </row>
    <row r="14" spans="1:3" x14ac:dyDescent="0.25">
      <c r="A14" s="36" t="s">
        <v>10</v>
      </c>
      <c r="B14" s="38"/>
      <c r="C14" s="47">
        <v>925154</v>
      </c>
    </row>
    <row r="15" spans="1:3" x14ac:dyDescent="0.25">
      <c r="A15" s="36" t="s">
        <v>41</v>
      </c>
      <c r="B15" s="38"/>
      <c r="C15" s="49"/>
    </row>
    <row r="16" spans="1:3" x14ac:dyDescent="0.25">
      <c r="A16" s="36" t="s">
        <v>57</v>
      </c>
      <c r="B16" s="38"/>
      <c r="C16" s="49">
        <v>533016</v>
      </c>
    </row>
    <row r="17" spans="1:3" x14ac:dyDescent="0.25">
      <c r="A17" s="36" t="s">
        <v>12</v>
      </c>
      <c r="B17" s="38"/>
      <c r="C17" s="47">
        <v>0</v>
      </c>
    </row>
    <row r="18" spans="1:3" x14ac:dyDescent="0.25">
      <c r="A18" s="36" t="s">
        <v>42</v>
      </c>
      <c r="B18" s="38"/>
      <c r="C18" s="50">
        <v>0</v>
      </c>
    </row>
    <row r="19" spans="1:3" x14ac:dyDescent="0.25">
      <c r="A19" s="36" t="s">
        <v>14</v>
      </c>
      <c r="B19" s="38"/>
      <c r="C19" s="50">
        <v>0</v>
      </c>
    </row>
    <row r="20" spans="1:3" x14ac:dyDescent="0.25">
      <c r="A20" s="36" t="s">
        <v>43</v>
      </c>
      <c r="B20" s="38"/>
      <c r="C20" s="50">
        <v>0</v>
      </c>
    </row>
    <row r="21" spans="1:3" x14ac:dyDescent="0.25">
      <c r="A21" s="59" t="s">
        <v>15</v>
      </c>
      <c r="B21" s="60"/>
      <c r="C21" s="63">
        <v>111296.46</v>
      </c>
    </row>
    <row r="22" spans="1:3" x14ac:dyDescent="0.25">
      <c r="A22" s="44" t="s">
        <v>17</v>
      </c>
      <c r="B22" s="45"/>
      <c r="C22" s="62">
        <v>3484.6825757500046</v>
      </c>
    </row>
    <row r="23" spans="1:3" x14ac:dyDescent="0.25">
      <c r="A23" s="44" t="s">
        <v>44</v>
      </c>
      <c r="B23" s="45"/>
      <c r="C23" s="51"/>
    </row>
    <row r="24" spans="1:3" x14ac:dyDescent="0.25">
      <c r="A24" s="36"/>
      <c r="B24" s="38"/>
      <c r="C24" s="52"/>
    </row>
    <row r="25" spans="1:3" x14ac:dyDescent="0.25">
      <c r="A25" s="37"/>
      <c r="B25" s="38"/>
      <c r="C25" s="46">
        <f>SUM(C9:C23)</f>
        <v>8165834.747623085</v>
      </c>
    </row>
    <row r="26" spans="1:3" x14ac:dyDescent="0.25">
      <c r="A26" s="37"/>
      <c r="B26" s="38"/>
      <c r="C26" s="46"/>
    </row>
    <row r="27" spans="1:3" x14ac:dyDescent="0.25">
      <c r="A27" s="36" t="s">
        <v>45</v>
      </c>
      <c r="B27" s="38"/>
      <c r="C27" s="47"/>
    </row>
    <row r="28" spans="1:3" x14ac:dyDescent="0.25">
      <c r="A28" s="36" t="s">
        <v>19</v>
      </c>
      <c r="B28" s="38"/>
      <c r="C28" s="64">
        <v>3280965.7338615088</v>
      </c>
    </row>
    <row r="29" spans="1:3" x14ac:dyDescent="0.25">
      <c r="A29" s="36" t="s">
        <v>46</v>
      </c>
      <c r="B29" s="38"/>
      <c r="C29" s="47">
        <v>0</v>
      </c>
    </row>
    <row r="30" spans="1:3" x14ac:dyDescent="0.25">
      <c r="A30" s="36" t="s">
        <v>47</v>
      </c>
      <c r="B30" s="38"/>
      <c r="C30" s="47">
        <v>0</v>
      </c>
    </row>
    <row r="31" spans="1:3" x14ac:dyDescent="0.25">
      <c r="A31" s="36" t="s">
        <v>48</v>
      </c>
      <c r="B31" s="38"/>
      <c r="C31" s="47">
        <v>0</v>
      </c>
    </row>
    <row r="32" spans="1:3" x14ac:dyDescent="0.25">
      <c r="A32" s="65" t="s">
        <v>24</v>
      </c>
      <c r="B32" s="66"/>
      <c r="C32" s="67">
        <v>96898</v>
      </c>
    </row>
    <row r="33" spans="1:6" x14ac:dyDescent="0.25">
      <c r="A33" s="36" t="s">
        <v>49</v>
      </c>
      <c r="B33" s="38"/>
      <c r="C33" s="47">
        <v>0</v>
      </c>
    </row>
    <row r="34" spans="1:6" x14ac:dyDescent="0.25">
      <c r="A34" s="36" t="s">
        <v>50</v>
      </c>
      <c r="B34" s="38"/>
      <c r="C34" s="47">
        <v>0</v>
      </c>
    </row>
    <row r="35" spans="1:6" x14ac:dyDescent="0.25">
      <c r="A35" s="36" t="s">
        <v>23</v>
      </c>
      <c r="B35" s="38"/>
      <c r="C35" s="50">
        <v>0</v>
      </c>
    </row>
    <row r="36" spans="1:6" x14ac:dyDescent="0.25">
      <c r="A36" s="56" t="s">
        <v>51</v>
      </c>
      <c r="B36" s="57"/>
      <c r="C36" s="58">
        <v>0</v>
      </c>
    </row>
    <row r="37" spans="1:6" x14ac:dyDescent="0.25">
      <c r="A37" s="36" t="s">
        <v>52</v>
      </c>
      <c r="B37" s="38"/>
      <c r="C37" s="50">
        <v>0</v>
      </c>
    </row>
    <row r="38" spans="1:6" x14ac:dyDescent="0.25">
      <c r="A38" s="44" t="s">
        <v>25</v>
      </c>
      <c r="B38" s="45"/>
      <c r="C38" s="62">
        <v>13759.354166666672</v>
      </c>
    </row>
    <row r="39" spans="1:6" x14ac:dyDescent="0.25">
      <c r="A39" s="44" t="s">
        <v>53</v>
      </c>
      <c r="B39" s="45"/>
      <c r="C39" s="51"/>
    </row>
    <row r="40" spans="1:6" x14ac:dyDescent="0.25">
      <c r="A40" s="36" t="s">
        <v>27</v>
      </c>
      <c r="B40" s="38"/>
      <c r="C40" s="50"/>
    </row>
    <row r="41" spans="1:6" x14ac:dyDescent="0.25">
      <c r="A41" s="37"/>
      <c r="B41" s="38"/>
      <c r="C41" s="53">
        <f>SUM(C27:C40)</f>
        <v>3391623.0880281753</v>
      </c>
    </row>
    <row r="42" spans="1:6" x14ac:dyDescent="0.25">
      <c r="A42" s="37"/>
      <c r="B42" s="38"/>
      <c r="C42" s="53"/>
    </row>
    <row r="43" spans="1:6" x14ac:dyDescent="0.25">
      <c r="A43" s="37" t="s">
        <v>28</v>
      </c>
      <c r="B43" s="38"/>
      <c r="C43" s="54">
        <f>+C7+C25-C41</f>
        <v>6899985.379594909</v>
      </c>
    </row>
    <row r="44" spans="1:6" x14ac:dyDescent="0.25">
      <c r="A44" s="37"/>
      <c r="B44" s="37"/>
      <c r="C44" s="55"/>
    </row>
    <row r="45" spans="1:6" x14ac:dyDescent="0.25">
      <c r="A45" s="36" t="s">
        <v>29</v>
      </c>
      <c r="B45" s="37"/>
      <c r="C45" s="55">
        <v>0</v>
      </c>
    </row>
    <row r="46" spans="1:6" ht="15.75" thickBot="1" x14ac:dyDescent="0.3">
      <c r="A46" s="37"/>
      <c r="B46" s="37"/>
      <c r="C46" s="55"/>
    </row>
    <row r="47" spans="1:6" ht="16.5" x14ac:dyDescent="0.35">
      <c r="A47" s="37" t="s">
        <v>30</v>
      </c>
      <c r="B47" s="37"/>
      <c r="C47" s="55">
        <f>+C43-C45</f>
        <v>6899985.379594909</v>
      </c>
      <c r="E47" s="68"/>
      <c r="F47" s="69"/>
    </row>
    <row r="48" spans="1:6" ht="16.5" x14ac:dyDescent="0.35">
      <c r="A48" s="37"/>
      <c r="B48" s="37" t="s">
        <v>31</v>
      </c>
      <c r="C48" s="55">
        <v>0.3</v>
      </c>
      <c r="E48" s="70"/>
      <c r="F48" s="71"/>
    </row>
    <row r="49" spans="1:6" ht="16.5" x14ac:dyDescent="0.35">
      <c r="A49" s="37"/>
      <c r="B49" s="39" t="s">
        <v>32</v>
      </c>
      <c r="C49" s="53">
        <f>+C47*C48</f>
        <v>2069995.6138784727</v>
      </c>
      <c r="E49" s="70">
        <f>+C49</f>
        <v>2069995.6138784727</v>
      </c>
      <c r="F49" s="71" t="s">
        <v>54</v>
      </c>
    </row>
    <row r="50" spans="1:6" ht="16.5" x14ac:dyDescent="0.35">
      <c r="A50" s="37"/>
      <c r="B50" s="37"/>
      <c r="C50" s="55"/>
      <c r="E50" s="70">
        <v>1545954</v>
      </c>
      <c r="F50" s="71" t="s">
        <v>34</v>
      </c>
    </row>
    <row r="51" spans="1:6" ht="16.5" x14ac:dyDescent="0.35">
      <c r="E51" s="70">
        <v>12575.65</v>
      </c>
      <c r="F51" s="71" t="s">
        <v>55</v>
      </c>
    </row>
    <row r="52" spans="1:6" ht="16.5" x14ac:dyDescent="0.35">
      <c r="E52" s="74">
        <v>133005</v>
      </c>
      <c r="F52" s="71" t="s">
        <v>56</v>
      </c>
    </row>
    <row r="53" spans="1:6" ht="16.5" x14ac:dyDescent="0.35">
      <c r="E53" s="70">
        <f>+E49-E50-E51-E52</f>
        <v>378460.96387847268</v>
      </c>
      <c r="F53" s="71"/>
    </row>
    <row r="54" spans="1:6" ht="16.5" x14ac:dyDescent="0.35">
      <c r="E54" s="70"/>
      <c r="F54" s="71"/>
    </row>
    <row r="55" spans="1:6" ht="16.5" x14ac:dyDescent="0.35">
      <c r="E55" s="70"/>
      <c r="F55" s="71"/>
    </row>
    <row r="56" spans="1:6" ht="17.25" thickBot="1" x14ac:dyDescent="0.4">
      <c r="E56" s="72"/>
      <c r="F56" s="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cly</vt:lpstr>
      <vt:lpstr>qm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cqcontabilidad</dc:creator>
  <cp:lastModifiedBy>ljimenez</cp:lastModifiedBy>
  <dcterms:created xsi:type="dcterms:W3CDTF">2017-07-14T18:58:13Z</dcterms:created>
  <dcterms:modified xsi:type="dcterms:W3CDTF">2017-07-14T19:58:08Z</dcterms:modified>
</cp:coreProperties>
</file>